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1　佐久地域振興局\203238 御代田町\"/>
    </mc:Choice>
  </mc:AlternateContent>
  <workbookProtection workbookAlgorithmName="SHA-512" workbookHashValue="eyliHIxuLZvptFQNkppEAmNRKlIPFL0ETgouCLjCslHs0Hpgjqa4i4xPbD/fASBCUPnYGrp/NEWB8HOf339yKQ==" workbookSaltValue="Xpd/eLQYeqymn727koyKvw==" workbookSpinCount="100000" lockStructure="1"/>
  <bookViews>
    <workbookView xWindow="0" yWindow="0" windowWidth="19200" windowHeight="1107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AD8" i="4"/>
  <c r="P8" i="4"/>
  <c r="I8" i="4"/>
  <c r="B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<sst xmlns="http://schemas.openxmlformats.org/spreadsheetml/2006/main" count="220" uniqueCount="108">
  <si>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</si>
  <si>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</si>
  <si>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</si>
  <si>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</si>
  <si>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</si>
  <si>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</si>
  <si>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</si>
  <si>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</si>
  <si>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</si>
  <si>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</si>
  <si>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</si>
  <si>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</si>
  <si>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</si>
  <si>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</si>
  <si>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</si>
  <si>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</si>
  <si>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</si>
  <si>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</si>
  <si>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</si>
  <si>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</si>
  <si>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</si>
  <si>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</si>
  <si>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</si>
  <si>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</si>
  <si>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</si>
  <si>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</si>
  <si>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</si>
  <si>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</si>
  <si>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</si>
  <si>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</si>
  <si>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</si>
  <si>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</si>
  <si>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</si>
  <si>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</si>
  <si>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</si>
  <si>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</si>
  <si>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</si>
  <si>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</si>
  <si>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</si>
  <si>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</si>
  <si>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</si>
  <si>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</si>
  <si>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</si>
  <si>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</si>
  <si>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</si>
  <si>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</si>
  <si>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</si>
  <si>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</si>
  <si>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</si>
  <si>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</si>
  <si>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</si>
  <si>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</si>
  <si>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</si>
  <si>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</si>
  <si>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</si>
  <si>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</si>
  <si>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</si>
  <si>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</si>
  <si>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</si>
  <si>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</si>
  <si>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</si>
  <si>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</si>
  <si>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</si>
  <si>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</si>
  <si>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</si>
  <si>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</si>
  <si>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</si>
  <si>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</si>
  <si>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</si>
  <si>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</si>
  <si>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</si>
  <si>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</si>
  <si>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</si>
  <si>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</si>
  <si>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</si>
  <si>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</si>
  <si>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</si>
  <si>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</si>
  <si>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</si>
  <si>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</si>
  <si>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</si>
  <si>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</si>
  <si>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</si>
  <si>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</si>
  <si>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</si>
  <si>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</si>
  <si>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</si>
  <si>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</si>
  <si>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</si>
  <si>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</si>
  <si>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</si>
  <si>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</si>
  <si>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</si>
  <si>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御代田町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</si>
  <si>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</si>
  <si>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</si>
  <si>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</si>
  <si>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</si>
  <si>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</si>
  <si>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</si>
  <si>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</si>
  <si>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</si>
  <si>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</si>
  <si>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</si>
  <si>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</si>
  <si>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の経営状況は良好といえるが、有収率の向上や施設の更新など、投資を行う必要性が高まっている。そのため、水道ビジョンに基づいた、計画的な更新を行うとともに、全体の費用から料金水準を含め適切な収支バランスを検討していくことで、健全な経営を継続できるよう努めていく。
特に老朽化が進む管路の更新工事を進めていく必要がある。</t>
    <rPh sb="52" eb="54">
      <t>スイドウ</t>
    </rPh>
    <rPh sb="59" eb="60">
      <t>モト</t>
    </rPh>
    <rPh sb="132" eb="133">
      <t>トク</t>
    </rPh>
    <rPh sb="134" eb="137">
      <t>ロウキュウカ</t>
    </rPh>
    <rPh sb="138" eb="139">
      <t>スス</t>
    </rPh>
    <rPh sb="140" eb="142">
      <t>カンロ</t>
    </rPh>
    <rPh sb="143" eb="145">
      <t>コウシン</t>
    </rPh>
    <rPh sb="145" eb="147">
      <t>コウジ</t>
    </rPh>
    <rPh sb="148" eb="149">
      <t>スス</t>
    </rPh>
    <rPh sb="153" eb="155">
      <t>ヒツヨウ</t>
    </rPh>
    <phoneticPr fontId="4"/>
  </si>
  <si>
    <t>経常収支比率は100%を超えており、企業債残高の減少により企業債残高対給水収益比率も低下している。また、流動比率も平均値を大きく上回っている。類似団体と比較しても同程度の水準であり、平成30年度は健全な経営であることがうかがえる。経常収支比率、給水原価も平均値より良好な数値となっている。ただし、施設利用率の高さは有収率が低いことが影響していると考えられる。有収率は漏水調査・修繕により上昇したが、まだ全国平均を大きく下回っている。有収率の低下は経営を圧迫する要因となるため、今後も漏水調査・修繕等を継続し、有収率の改善を図る事が重要である。</t>
    <rPh sb="71" eb="73">
      <t>ルイジ</t>
    </rPh>
    <rPh sb="73" eb="75">
      <t>ダンタイ</t>
    </rPh>
    <rPh sb="76" eb="78">
      <t>ヒカク</t>
    </rPh>
    <rPh sb="81" eb="84">
      <t>ドウテイド</t>
    </rPh>
    <rPh sb="85" eb="87">
      <t>スイジュン</t>
    </rPh>
    <rPh sb="127" eb="130">
      <t>ヘイキンチ</t>
    </rPh>
    <rPh sb="132" eb="134">
      <t>リョウコウ</t>
    </rPh>
    <rPh sb="135" eb="137">
      <t>スウチ</t>
    </rPh>
    <rPh sb="154" eb="155">
      <t>タカ</t>
    </rPh>
    <rPh sb="161" eb="162">
      <t>ヒク</t>
    </rPh>
    <rPh sb="183" eb="185">
      <t>ロウスイ</t>
    </rPh>
    <rPh sb="185" eb="187">
      <t>チョウサ</t>
    </rPh>
    <rPh sb="188" eb="190">
      <t>シュウゼン</t>
    </rPh>
    <rPh sb="193" eb="195">
      <t>ジョウショウ</t>
    </rPh>
    <rPh sb="238" eb="240">
      <t>コンゴ</t>
    </rPh>
    <rPh sb="243" eb="245">
      <t>チョウサ</t>
    </rPh>
    <rPh sb="246" eb="248">
      <t>シュウゼン</t>
    </rPh>
    <rPh sb="250" eb="252">
      <t>ケイゾク</t>
    </rPh>
    <phoneticPr fontId="4"/>
  </si>
  <si>
    <t>有形固定資産元償却率・管路経年化率は全国平均や類似団体と比較しても低い状態にある。しかし、管路更新率は上昇しているものの、耐用年数を経過した管路全てを更新できるほどではないため、今後も管路経年化率が上昇することが見込まれる。そのため、計画的に施設の更新を行っていく必要がある。</t>
    <rPh sb="0" eb="2">
      <t>ユウケイ</t>
    </rPh>
    <rPh sb="2" eb="4">
      <t>コテイ</t>
    </rPh>
    <rPh sb="4" eb="6">
      <t>シサン</t>
    </rPh>
    <rPh sb="6" eb="7">
      <t>ガン</t>
    </rPh>
    <rPh sb="7" eb="10">
      <t>ショウキャクリツ</t>
    </rPh>
    <rPh sb="18" eb="20">
      <t>ゼンコク</t>
    </rPh>
    <rPh sb="20" eb="22">
      <t>ヘイキン</t>
    </rPh>
    <rPh sb="23" eb="25">
      <t>ルイジ</t>
    </rPh>
    <rPh sb="25" eb="27">
      <t>ダンタイ</t>
    </rPh>
    <rPh sb="28" eb="30">
      <t>ヒカク</t>
    </rPh>
    <rPh sb="33" eb="34">
      <t>ヒク</t>
    </rPh>
    <rPh sb="35" eb="37">
      <t>ジョウタイ</t>
    </rPh>
    <rPh sb="51" eb="53">
      <t>ジョウショウ</t>
    </rPh>
    <rPh sb="61" eb="63">
      <t>タイヨウ</t>
    </rPh>
    <rPh sb="63" eb="65">
      <t>ネンスウ</t>
    </rPh>
    <rPh sb="66" eb="68">
      <t>ケイカ</t>
    </rPh>
    <rPh sb="70" eb="72">
      <t>カンロ</t>
    </rPh>
    <rPh sb="72" eb="73">
      <t>スベ</t>
    </rPh>
    <rPh sb="75" eb="77">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</si>
</sst>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0.57999999999999996</c:v>
                </c:pt>
                <c:pt idx="1">
                  <c:v>0</c:v>
                </c:pt>
                <c:pt idx="2">
                  <c:v>0</c:v>
                </c:pt>
                <c:pt idx="3" formatCode="#,##0.00;&quot;△&quot;#,##0.00;&quot;-&quot;">
                  <c:v>0.28000000000000003</c:v>
                </c:pt>
                <c:pt idx="4" formatCode="#,##0.00;&quot;△&quot;#,##0.00;&quot;-&quot;">
                  <c:v>1.0900000000000001</c:v>
                </c:pt>
              </c:numCache>
            </c:numRef>
          </c:val>
          <c:extLst>
            <c:ext xmlns:c16="http://schemas.microsoft.com/office/drawing/2014/chart" uri="{C3380CC4-5D6E-409C-BE32-E72D297353CC}">
              <c16:uniqueId val="{00000000-B51E-4F97-A2A5-8E328B302535}"/>
            </c:ext>
          </c:extLst>
        </c:ser>
        <c:dLbls>
          <c:showLegendKey val="0"/>
          <c:showVal val="0"/>
          <c:showCatName val="0"/>
          <c:showSerName val="0"/>
          <c:showPercent val="0"/>
          <c:showBubbleSize val="0"/>
        </c:dLbls>
        <c:gapWidth val="150"/>
        <c:axId val="411763488"/>
        <c:axId val="385785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B51E-4F97-A2A5-8E328B302535}"/>
            </c:ext>
          </c:extLst>
        </c:ser>
        <c:dLbls>
          <c:showLegendKey val="0"/>
          <c:showVal val="0"/>
          <c:showCatName val="0"/>
          <c:showSerName val="0"/>
          <c:showPercent val="0"/>
          <c:showBubbleSize val="0"/>
        </c:dLbls>
        <c:marker val="1"/>
        <c:smooth val="0"/>
        <c:axId val="411763488"/>
        <c:axId val="385785656"/>
      </c:lineChart>
      <c:dateAx>
        <c:axId val="411763488"/>
        <c:scaling>
          <c:orientation val="minMax"/>
        </c:scaling>
        <c:delete val="1"/>
        <c:axPos val="b"/>
        <c:numFmt formatCode="ge" sourceLinked="1"/>
        <c:majorTickMark val="none"/>
        <c:minorTickMark val="none"/>
        <c:tickLblPos val="none"/>
        <c:crossAx val="385785656"/>
        <c:crosses val="autoZero"/>
        <c:auto val="1"/>
        <c:lblOffset val="100"/>
        <c:baseTimeUnit val="years"/>
      </c:dateAx>
      <c:valAx>
        <c:axId val="38578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76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72.760000000000005</c:v>
                </c:pt>
                <c:pt idx="1">
                  <c:v>85.64</c:v>
                </c:pt>
                <c:pt idx="2">
                  <c:v>91.39</c:v>
                </c:pt>
                <c:pt idx="3">
                  <c:v>92.38</c:v>
                </c:pt>
                <c:pt idx="4">
                  <c:v>88.09</c:v>
                </c:pt>
              </c:numCache>
            </c:numRef>
          </c:val>
          <c:extLst>
            <c:ext xmlns:c16="http://schemas.microsoft.com/office/drawing/2014/chart" uri="{C3380CC4-5D6E-409C-BE32-E72D297353CC}">
              <c16:uniqueId val="{00000000-B3AE-42CB-8EBE-97FE90B996EA}"/>
            </c:ext>
          </c:extLst>
        </c:ser>
        <c:dLbls>
          <c:showLegendKey val="0"/>
          <c:showVal val="0"/>
          <c:showCatName val="0"/>
          <c:showSerName val="0"/>
          <c:showPercent val="0"/>
          <c:showBubbleSize val="0"/>
        </c:dLbls>
        <c:gapWidth val="150"/>
        <c:axId val="415832720"/>
        <c:axId val="415829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B3AE-42CB-8EBE-97FE90B996EA}"/>
            </c:ext>
          </c:extLst>
        </c:ser>
        <c:dLbls>
          <c:showLegendKey val="0"/>
          <c:showVal val="0"/>
          <c:showCatName val="0"/>
          <c:showSerName val="0"/>
          <c:showPercent val="0"/>
          <c:showBubbleSize val="0"/>
        </c:dLbls>
        <c:marker val="1"/>
        <c:smooth val="0"/>
        <c:axId val="415832720"/>
        <c:axId val="415829976"/>
      </c:lineChart>
      <c:dateAx>
        <c:axId val="415832720"/>
        <c:scaling>
          <c:orientation val="minMax"/>
        </c:scaling>
        <c:delete val="1"/>
        <c:axPos val="b"/>
        <c:numFmt formatCode="ge" sourceLinked="1"/>
        <c:majorTickMark val="none"/>
        <c:minorTickMark val="none"/>
        <c:tickLblPos val="none"/>
        <c:crossAx val="415829976"/>
        <c:crosses val="autoZero"/>
        <c:auto val="1"/>
        <c:lblOffset val="100"/>
        <c:baseTimeUnit val="years"/>
      </c:dateAx>
      <c:valAx>
        <c:axId val="415829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83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67.760000000000005</c:v>
                </c:pt>
                <c:pt idx="1">
                  <c:v>66.650000000000006</c:v>
                </c:pt>
                <c:pt idx="2">
                  <c:v>64.36</c:v>
                </c:pt>
                <c:pt idx="3">
                  <c:v>63.59</c:v>
                </c:pt>
                <c:pt idx="4">
                  <c:v>67.239999999999995</c:v>
                </c:pt>
              </c:numCache>
            </c:numRef>
          </c:val>
          <c:extLst>
            <c:ext xmlns:c16="http://schemas.microsoft.com/office/drawing/2014/chart" uri="{C3380CC4-5D6E-409C-BE32-E72D297353CC}">
              <c16:uniqueId val="{00000000-9A9F-4183-A9CC-87E712AD1625}"/>
            </c:ext>
          </c:extLst>
        </c:ser>
        <c:dLbls>
          <c:showLegendKey val="0"/>
          <c:showVal val="0"/>
          <c:showCatName val="0"/>
          <c:showSerName val="0"/>
          <c:showPercent val="0"/>
          <c:showBubbleSize val="0"/>
        </c:dLbls>
        <c:gapWidth val="150"/>
        <c:axId val="413050464"/>
        <c:axId val="413046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9A9F-4183-A9CC-87E712AD1625}"/>
            </c:ext>
          </c:extLst>
        </c:ser>
        <c:dLbls>
          <c:showLegendKey val="0"/>
          <c:showVal val="0"/>
          <c:showCatName val="0"/>
          <c:showSerName val="0"/>
          <c:showPercent val="0"/>
          <c:showBubbleSize val="0"/>
        </c:dLbls>
        <c:marker val="1"/>
        <c:smooth val="0"/>
        <c:axId val="413050464"/>
        <c:axId val="413046152"/>
      </c:lineChart>
      <c:dateAx>
        <c:axId val="413050464"/>
        <c:scaling>
          <c:orientation val="minMax"/>
        </c:scaling>
        <c:delete val="1"/>
        <c:axPos val="b"/>
        <c:numFmt formatCode="ge" sourceLinked="1"/>
        <c:majorTickMark val="none"/>
        <c:minorTickMark val="none"/>
        <c:tickLblPos val="none"/>
        <c:crossAx val="413046152"/>
        <c:crosses val="autoZero"/>
        <c:auto val="1"/>
        <c:lblOffset val="100"/>
        <c:baseTimeUnit val="years"/>
      </c:dateAx>
      <c:valAx>
        <c:axId val="413046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05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109.11</c:v>
                </c:pt>
                <c:pt idx="1">
                  <c:v>105.63</c:v>
                </c:pt>
                <c:pt idx="2">
                  <c:v>112.56</c:v>
                </c:pt>
                <c:pt idx="3">
                  <c:v>111.76</c:v>
                </c:pt>
                <c:pt idx="4">
                  <c:v>111.42</c:v>
                </c:pt>
              </c:numCache>
            </c:numRef>
          </c:val>
          <c:extLst>
            <c:ext xmlns:c16="http://schemas.microsoft.com/office/drawing/2014/chart" uri="{C3380CC4-5D6E-409C-BE32-E72D297353CC}">
              <c16:uniqueId val="{00000000-8BDB-49F2-BE96-C41AF3E75F74}"/>
            </c:ext>
          </c:extLst>
        </c:ser>
        <c:dLbls>
          <c:showLegendKey val="0"/>
          <c:showVal val="0"/>
          <c:showCatName val="0"/>
          <c:showSerName val="0"/>
          <c:showPercent val="0"/>
          <c:showBubbleSize val="0"/>
        </c:dLbls>
        <c:gapWidth val="150"/>
        <c:axId val="385791144"/>
        <c:axId val="41304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8BDB-49F2-BE96-C41AF3E75F74}"/>
            </c:ext>
          </c:extLst>
        </c:ser>
        <c:dLbls>
          <c:showLegendKey val="0"/>
          <c:showVal val="0"/>
          <c:showCatName val="0"/>
          <c:showSerName val="0"/>
          <c:showPercent val="0"/>
          <c:showBubbleSize val="0"/>
        </c:dLbls>
        <c:marker val="1"/>
        <c:smooth val="0"/>
        <c:axId val="385791144"/>
        <c:axId val="413048896"/>
      </c:lineChart>
      <c:dateAx>
        <c:axId val="385791144"/>
        <c:scaling>
          <c:orientation val="minMax"/>
        </c:scaling>
        <c:delete val="1"/>
        <c:axPos val="b"/>
        <c:numFmt formatCode="ge" sourceLinked="1"/>
        <c:majorTickMark val="none"/>
        <c:minorTickMark val="none"/>
        <c:tickLblPos val="none"/>
        <c:crossAx val="413048896"/>
        <c:crosses val="autoZero"/>
        <c:auto val="1"/>
        <c:lblOffset val="100"/>
        <c:baseTimeUnit val="years"/>
      </c:dateAx>
      <c:valAx>
        <c:axId val="413048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5791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4.1100000000000003</c:v>
                </c:pt>
                <c:pt idx="1">
                  <c:v>8.09</c:v>
                </c:pt>
                <c:pt idx="2">
                  <c:v>11.91</c:v>
                </c:pt>
                <c:pt idx="3">
                  <c:v>15.65</c:v>
                </c:pt>
                <c:pt idx="4">
                  <c:v>18.59</c:v>
                </c:pt>
              </c:numCache>
            </c:numRef>
          </c:val>
          <c:extLst>
            <c:ext xmlns:c16="http://schemas.microsoft.com/office/drawing/2014/chart" uri="{C3380CC4-5D6E-409C-BE32-E72D297353CC}">
              <c16:uniqueId val="{00000000-B7C5-41EB-96C4-1D662B331D71}"/>
            </c:ext>
          </c:extLst>
        </c:ser>
        <c:dLbls>
          <c:showLegendKey val="0"/>
          <c:showVal val="0"/>
          <c:showCatName val="0"/>
          <c:showSerName val="0"/>
          <c:showPercent val="0"/>
          <c:showBubbleSize val="0"/>
        </c:dLbls>
        <c:gapWidth val="150"/>
        <c:axId val="413050856"/>
        <c:axId val="41305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B7C5-41EB-96C4-1D662B331D71}"/>
            </c:ext>
          </c:extLst>
        </c:ser>
        <c:dLbls>
          <c:showLegendKey val="0"/>
          <c:showVal val="0"/>
          <c:showCatName val="0"/>
          <c:showSerName val="0"/>
          <c:showPercent val="0"/>
          <c:showBubbleSize val="0"/>
        </c:dLbls>
        <c:marker val="1"/>
        <c:smooth val="0"/>
        <c:axId val="413050856"/>
        <c:axId val="413052032"/>
      </c:lineChart>
      <c:dateAx>
        <c:axId val="413050856"/>
        <c:scaling>
          <c:orientation val="minMax"/>
        </c:scaling>
        <c:delete val="1"/>
        <c:axPos val="b"/>
        <c:numFmt formatCode="ge" sourceLinked="1"/>
        <c:majorTickMark val="none"/>
        <c:minorTickMark val="none"/>
        <c:tickLblPos val="none"/>
        <c:crossAx val="413052032"/>
        <c:crosses val="autoZero"/>
        <c:auto val="1"/>
        <c:lblOffset val="100"/>
        <c:baseTimeUnit val="years"/>
      </c:dateAx>
      <c:valAx>
        <c:axId val="41305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05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1.59</c:v>
                </c:pt>
                <c:pt idx="1">
                  <c:v>1.58</c:v>
                </c:pt>
                <c:pt idx="2">
                  <c:v>1.58</c:v>
                </c:pt>
                <c:pt idx="3">
                  <c:v>1.58</c:v>
                </c:pt>
                <c:pt idx="4">
                  <c:v>5.45</c:v>
                </c:pt>
              </c:numCache>
            </c:numRef>
          </c:val>
          <c:extLst>
            <c:ext xmlns:c16="http://schemas.microsoft.com/office/drawing/2014/chart" uri="{C3380CC4-5D6E-409C-BE32-E72D297353CC}">
              <c16:uniqueId val="{00000000-4BBE-48E1-9098-3CDC4D65688D}"/>
            </c:ext>
          </c:extLst>
        </c:ser>
        <c:dLbls>
          <c:showLegendKey val="0"/>
          <c:showVal val="0"/>
          <c:showCatName val="0"/>
          <c:showSerName val="0"/>
          <c:showPercent val="0"/>
          <c:showBubbleSize val="0"/>
        </c:dLbls>
        <c:gapWidth val="150"/>
        <c:axId val="413049288"/>
        <c:axId val="41305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4BBE-48E1-9098-3CDC4D65688D}"/>
            </c:ext>
          </c:extLst>
        </c:ser>
        <c:dLbls>
          <c:showLegendKey val="0"/>
          <c:showVal val="0"/>
          <c:showCatName val="0"/>
          <c:showSerName val="0"/>
          <c:showPercent val="0"/>
          <c:showBubbleSize val="0"/>
        </c:dLbls>
        <c:marker val="1"/>
        <c:smooth val="0"/>
        <c:axId val="413049288"/>
        <c:axId val="413051248"/>
      </c:lineChart>
      <c:dateAx>
        <c:axId val="413049288"/>
        <c:scaling>
          <c:orientation val="minMax"/>
        </c:scaling>
        <c:delete val="1"/>
        <c:axPos val="b"/>
        <c:numFmt formatCode="ge" sourceLinked="1"/>
        <c:majorTickMark val="none"/>
        <c:minorTickMark val="none"/>
        <c:tickLblPos val="none"/>
        <c:crossAx val="413051248"/>
        <c:crosses val="autoZero"/>
        <c:auto val="1"/>
        <c:lblOffset val="100"/>
        <c:baseTimeUnit val="years"/>
      </c:dateAx>
      <c:valAx>
        <c:axId val="41305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04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FB-417D-9373-4976B886D156}"/>
            </c:ext>
          </c:extLst>
        </c:ser>
        <c:dLbls>
          <c:showLegendKey val="0"/>
          <c:showVal val="0"/>
          <c:showCatName val="0"/>
          <c:showSerName val="0"/>
          <c:showPercent val="0"/>
          <c:showBubbleSize val="0"/>
        </c:dLbls>
        <c:gapWidth val="150"/>
        <c:axId val="413052424"/>
        <c:axId val="41305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59FB-417D-9373-4976B886D156}"/>
            </c:ext>
          </c:extLst>
        </c:ser>
        <c:dLbls>
          <c:showLegendKey val="0"/>
          <c:showVal val="0"/>
          <c:showCatName val="0"/>
          <c:showSerName val="0"/>
          <c:showPercent val="0"/>
          <c:showBubbleSize val="0"/>
        </c:dLbls>
        <c:marker val="1"/>
        <c:smooth val="0"/>
        <c:axId val="413052424"/>
        <c:axId val="413052816"/>
      </c:lineChart>
      <c:dateAx>
        <c:axId val="413052424"/>
        <c:scaling>
          <c:orientation val="minMax"/>
        </c:scaling>
        <c:delete val="1"/>
        <c:axPos val="b"/>
        <c:numFmt formatCode="ge" sourceLinked="1"/>
        <c:majorTickMark val="none"/>
        <c:minorTickMark val="none"/>
        <c:tickLblPos val="none"/>
        <c:crossAx val="413052816"/>
        <c:crosses val="autoZero"/>
        <c:auto val="1"/>
        <c:lblOffset val="100"/>
        <c:baseTimeUnit val="years"/>
      </c:dateAx>
      <c:valAx>
        <c:axId val="413052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305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6227.58</c:v>
                </c:pt>
                <c:pt idx="1">
                  <c:v>1748.31</c:v>
                </c:pt>
                <c:pt idx="2">
                  <c:v>1915.89</c:v>
                </c:pt>
                <c:pt idx="3">
                  <c:v>1895.51</c:v>
                </c:pt>
                <c:pt idx="4">
                  <c:v>1383.59</c:v>
                </c:pt>
              </c:numCache>
            </c:numRef>
          </c:val>
          <c:extLst>
            <c:ext xmlns:c16="http://schemas.microsoft.com/office/drawing/2014/chart" uri="{C3380CC4-5D6E-409C-BE32-E72D297353CC}">
              <c16:uniqueId val="{00000000-03BC-4189-83E5-4E9787303CE1}"/>
            </c:ext>
          </c:extLst>
        </c:ser>
        <c:dLbls>
          <c:showLegendKey val="0"/>
          <c:showVal val="0"/>
          <c:showCatName val="0"/>
          <c:showSerName val="0"/>
          <c:showPercent val="0"/>
          <c:showBubbleSize val="0"/>
        </c:dLbls>
        <c:gapWidth val="150"/>
        <c:axId val="415833504"/>
        <c:axId val="41583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03BC-4189-83E5-4E9787303CE1}"/>
            </c:ext>
          </c:extLst>
        </c:ser>
        <c:dLbls>
          <c:showLegendKey val="0"/>
          <c:showVal val="0"/>
          <c:showCatName val="0"/>
          <c:showSerName val="0"/>
          <c:showPercent val="0"/>
          <c:showBubbleSize val="0"/>
        </c:dLbls>
        <c:marker val="1"/>
        <c:smooth val="0"/>
        <c:axId val="415833504"/>
        <c:axId val="415831152"/>
      </c:lineChart>
      <c:dateAx>
        <c:axId val="415833504"/>
        <c:scaling>
          <c:orientation val="minMax"/>
        </c:scaling>
        <c:delete val="1"/>
        <c:axPos val="b"/>
        <c:numFmt formatCode="ge" sourceLinked="1"/>
        <c:majorTickMark val="none"/>
        <c:minorTickMark val="none"/>
        <c:tickLblPos val="none"/>
        <c:crossAx val="415831152"/>
        <c:crosses val="autoZero"/>
        <c:auto val="1"/>
        <c:lblOffset val="100"/>
        <c:baseTimeUnit val="years"/>
      </c:dateAx>
      <c:valAx>
        <c:axId val="415831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583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358.67</c:v>
                </c:pt>
                <c:pt idx="1">
                  <c:v>346.51</c:v>
                </c:pt>
                <c:pt idx="2">
                  <c:v>315.87</c:v>
                </c:pt>
                <c:pt idx="3">
                  <c:v>292.72000000000003</c:v>
                </c:pt>
                <c:pt idx="4">
                  <c:v>268.08</c:v>
                </c:pt>
              </c:numCache>
            </c:numRef>
          </c:val>
          <c:extLst>
            <c:ext xmlns:c16="http://schemas.microsoft.com/office/drawing/2014/chart" uri="{C3380CC4-5D6E-409C-BE32-E72D297353CC}">
              <c16:uniqueId val="{00000000-D21B-43F7-90EC-EA1D982E4C50}"/>
            </c:ext>
          </c:extLst>
        </c:ser>
        <c:dLbls>
          <c:showLegendKey val="0"/>
          <c:showVal val="0"/>
          <c:showCatName val="0"/>
          <c:showSerName val="0"/>
          <c:showPercent val="0"/>
          <c:showBubbleSize val="0"/>
        </c:dLbls>
        <c:gapWidth val="150"/>
        <c:axId val="415831544"/>
        <c:axId val="41583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D21B-43F7-90EC-EA1D982E4C50}"/>
            </c:ext>
          </c:extLst>
        </c:ser>
        <c:dLbls>
          <c:showLegendKey val="0"/>
          <c:showVal val="0"/>
          <c:showCatName val="0"/>
          <c:showSerName val="0"/>
          <c:showPercent val="0"/>
          <c:showBubbleSize val="0"/>
        </c:dLbls>
        <c:marker val="1"/>
        <c:smooth val="0"/>
        <c:axId val="415831544"/>
        <c:axId val="415831936"/>
      </c:lineChart>
      <c:dateAx>
        <c:axId val="415831544"/>
        <c:scaling>
          <c:orientation val="minMax"/>
        </c:scaling>
        <c:delete val="1"/>
        <c:axPos val="b"/>
        <c:numFmt formatCode="ge" sourceLinked="1"/>
        <c:majorTickMark val="none"/>
        <c:minorTickMark val="none"/>
        <c:tickLblPos val="none"/>
        <c:crossAx val="415831936"/>
        <c:crosses val="autoZero"/>
        <c:auto val="1"/>
        <c:lblOffset val="100"/>
        <c:baseTimeUnit val="years"/>
      </c:dateAx>
      <c:valAx>
        <c:axId val="415831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583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106.33</c:v>
                </c:pt>
                <c:pt idx="1">
                  <c:v>101.37</c:v>
                </c:pt>
                <c:pt idx="2">
                  <c:v>107.21</c:v>
                </c:pt>
                <c:pt idx="3">
                  <c:v>108.91</c:v>
                </c:pt>
                <c:pt idx="4">
                  <c:v>109.25</c:v>
                </c:pt>
              </c:numCache>
            </c:numRef>
          </c:val>
          <c:extLst>
            <c:ext xmlns:c16="http://schemas.microsoft.com/office/drawing/2014/chart" uri="{C3380CC4-5D6E-409C-BE32-E72D297353CC}">
              <c16:uniqueId val="{00000000-DEDF-462E-A80D-87DC1D648742}"/>
            </c:ext>
          </c:extLst>
        </c:ser>
        <c:dLbls>
          <c:showLegendKey val="0"/>
          <c:showVal val="0"/>
          <c:showCatName val="0"/>
          <c:showSerName val="0"/>
          <c:showPercent val="0"/>
          <c:showBubbleSize val="0"/>
        </c:dLbls>
        <c:gapWidth val="150"/>
        <c:axId val="415827624"/>
        <c:axId val="41582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DEDF-462E-A80D-87DC1D648742}"/>
            </c:ext>
          </c:extLst>
        </c:ser>
        <c:dLbls>
          <c:showLegendKey val="0"/>
          <c:showVal val="0"/>
          <c:showCatName val="0"/>
          <c:showSerName val="0"/>
          <c:showPercent val="0"/>
          <c:showBubbleSize val="0"/>
        </c:dLbls>
        <c:marker val="1"/>
        <c:smooth val="0"/>
        <c:axId val="415827624"/>
        <c:axId val="415827232"/>
      </c:lineChart>
      <c:dateAx>
        <c:axId val="415827624"/>
        <c:scaling>
          <c:orientation val="minMax"/>
        </c:scaling>
        <c:delete val="1"/>
        <c:axPos val="b"/>
        <c:numFmt formatCode="ge" sourceLinked="1"/>
        <c:majorTickMark val="none"/>
        <c:minorTickMark val="none"/>
        <c:tickLblPos val="none"/>
        <c:crossAx val="415827232"/>
        <c:crosses val="autoZero"/>
        <c:auto val="1"/>
        <c:lblOffset val="100"/>
        <c:baseTimeUnit val="years"/>
      </c:dateAx>
      <c:valAx>
        <c:axId val="41582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827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191.11</c:v>
                </c:pt>
                <c:pt idx="1">
                  <c:v>196.5</c:v>
                </c:pt>
                <c:pt idx="2">
                  <c:v>185.94</c:v>
                </c:pt>
                <c:pt idx="3">
                  <c:v>184.42</c:v>
                </c:pt>
                <c:pt idx="4">
                  <c:v>184.46</c:v>
                </c:pt>
              </c:numCache>
            </c:numRef>
          </c:val>
          <c:extLst>
            <c:ext xmlns:c16="http://schemas.microsoft.com/office/drawing/2014/chart" uri="{C3380CC4-5D6E-409C-BE32-E72D297353CC}">
              <c16:uniqueId val="{00000000-BD77-4B44-A486-5B6BC099553A}"/>
            </c:ext>
          </c:extLst>
        </c:ser>
        <c:dLbls>
          <c:showLegendKey val="0"/>
          <c:showVal val="0"/>
          <c:showCatName val="0"/>
          <c:showSerName val="0"/>
          <c:showPercent val="0"/>
          <c:showBubbleSize val="0"/>
        </c:dLbls>
        <c:gapWidth val="150"/>
        <c:axId val="415828408"/>
        <c:axId val="41583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BD77-4B44-A486-5B6BC099553A}"/>
            </c:ext>
          </c:extLst>
        </c:ser>
        <c:dLbls>
          <c:showLegendKey val="0"/>
          <c:showVal val="0"/>
          <c:showCatName val="0"/>
          <c:showSerName val="0"/>
          <c:showPercent val="0"/>
          <c:showBubbleSize val="0"/>
        </c:dLbls>
        <c:marker val="1"/>
        <c:smooth val="0"/>
        <c:axId val="415828408"/>
        <c:axId val="415830368"/>
      </c:lineChart>
      <c:dateAx>
        <c:axId val="415828408"/>
        <c:scaling>
          <c:orientation val="minMax"/>
        </c:scaling>
        <c:delete val="1"/>
        <c:axPos val="b"/>
        <c:numFmt formatCode="ge" sourceLinked="1"/>
        <c:majorTickMark val="none"/>
        <c:minorTickMark val="none"/>
        <c:tickLblPos val="none"/>
        <c:crossAx val="415830368"/>
        <c:crosses val="autoZero"/>
        <c:auto val="1"/>
        <c:lblOffset val="100"/>
        <c:baseTimeUnit val="years"/>
      </c:dateAx>
      <c:valAx>
        <c:axId val="41583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82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長野県　御代田町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15569</v>
      </c>
      <c r="AM8" s="70"/>
      <c r="AN8" s="70"/>
      <c r="AO8" s="70"/>
      <c r="AP8" s="70"/>
      <c r="AQ8" s="70"/>
      <c r="AR8" s="70"/>
      <c r="AS8" s="70"/>
      <c r="AT8" s="66">
        <f>データ!$S$6</f>
        <v>58.79</v>
      </c>
      <c r="AU8" s="67"/>
      <c r="AV8" s="67"/>
      <c r="AW8" s="67"/>
      <c r="AX8" s="67"/>
      <c r="AY8" s="67"/>
      <c r="AZ8" s="67"/>
      <c r="BA8" s="67"/>
      <c r="BB8" s="69">
        <f>データ!$T$6</f>
        <v>264.82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81.790000000000006</v>
      </c>
      <c r="J10" s="67"/>
      <c r="K10" s="67"/>
      <c r="L10" s="67"/>
      <c r="M10" s="67"/>
      <c r="N10" s="67"/>
      <c r="O10" s="68"/>
      <c r="P10" s="69">
        <f>データ!$P$6</f>
        <v>47.78</v>
      </c>
      <c r="Q10" s="69"/>
      <c r="R10" s="69"/>
      <c r="S10" s="69"/>
      <c r="T10" s="69"/>
      <c r="U10" s="69"/>
      <c r="V10" s="69"/>
      <c r="W10" s="70">
        <f>データ!$Q$6</f>
        <v>3132</v>
      </c>
      <c r="X10" s="70"/>
      <c r="Y10" s="70"/>
      <c r="Z10" s="70"/>
      <c r="AA10" s="70"/>
      <c r="AB10" s="70"/>
      <c r="AC10" s="70"/>
      <c r="AD10" s="2"/>
      <c r="AE10" s="2"/>
      <c r="AF10" s="2"/>
      <c r="AG10" s="2"/>
      <c r="AH10" s="4"/>
      <c r="AI10" s="4"/>
      <c r="AJ10" s="4"/>
      <c r="AK10" s="4"/>
      <c r="AL10" s="70">
        <f>データ!$U$6</f>
        <v>7476</v>
      </c>
      <c r="AM10" s="70"/>
      <c r="AN10" s="70"/>
      <c r="AO10" s="70"/>
      <c r="AP10" s="70"/>
      <c r="AQ10" s="70"/>
      <c r="AR10" s="70"/>
      <c r="AS10" s="70"/>
      <c r="AT10" s="66">
        <f>データ!$V$6</f>
        <v>30</v>
      </c>
      <c r="AU10" s="67"/>
      <c r="AV10" s="67"/>
      <c r="AW10" s="67"/>
      <c r="AX10" s="67"/>
      <c r="AY10" s="67"/>
      <c r="AZ10" s="67"/>
      <c r="BA10" s="67"/>
      <c r="BB10" s="69">
        <f>データ!$W$6</f>
        <v>249.2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Hc5tt7OGzVUlNRau2wMLbMcABIxEvB6X0He7f/nZwAD+/kT1hIT3P8j/Ovnm4gi7COjgGwqdTh8E9SngKdB11w==" saltValue="52UnDLQcEWqmqAVdv7PP/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203238</v>
      </c>
      <c r="D6" s="34">
        <f t="shared" si="3"/>
        <v>46</v>
      </c>
      <c r="E6" s="34">
        <f t="shared" si="3"/>
        <v>1</v>
      </c>
      <c r="F6" s="34">
        <f t="shared" si="3"/>
        <v>0</v>
      </c>
      <c r="G6" s="34">
        <f t="shared" si="3"/>
        <v>1</v>
      </c>
      <c r="H6" s="34" t="str">
        <f t="shared" si="3"/>
        <v>長野県　御代田町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81.790000000000006</v>
      </c>
      <c r="P6" s="35">
        <f t="shared" si="3"/>
        <v>47.78</v>
      </c>
      <c r="Q6" s="35">
        <f t="shared" si="3"/>
        <v>3132</v>
      </c>
      <c r="R6" s="35">
        <f t="shared" si="3"/>
        <v>15569</v>
      </c>
      <c r="S6" s="35">
        <f t="shared" si="3"/>
        <v>58.79</v>
      </c>
      <c r="T6" s="35">
        <f t="shared" si="3"/>
        <v>264.82</v>
      </c>
      <c r="U6" s="35">
        <f t="shared" si="3"/>
        <v>7476</v>
      </c>
      <c r="V6" s="35">
        <f t="shared" si="3"/>
        <v>30</v>
      </c>
      <c r="W6" s="35">
        <f t="shared" si="3"/>
        <v>249.2</v>
      </c>
      <c r="X6" s="36">
        <f>IF(X7="",NA(),X7)</f>
        <v>109.11</v>
      </c>
      <c r="Y6" s="36">
        <f t="shared" ref="Y6:AG6" si="4">IF(Y7="",NA(),Y7)</f>
        <v>105.63</v>
      </c>
      <c r="Z6" s="36">
        <f t="shared" si="4"/>
        <v>112.56</v>
      </c>
      <c r="AA6" s="36">
        <f t="shared" si="4"/>
        <v>111.76</v>
      </c>
      <c r="AB6" s="36">
        <f t="shared" si="4"/>
        <v>111.42</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6227.58</v>
      </c>
      <c r="AU6" s="36">
        <f t="shared" ref="AU6:BC6" si="6">IF(AU7="",NA(),AU7)</f>
        <v>1748.31</v>
      </c>
      <c r="AV6" s="36">
        <f t="shared" si="6"/>
        <v>1915.89</v>
      </c>
      <c r="AW6" s="36">
        <f t="shared" si="6"/>
        <v>1895.51</v>
      </c>
      <c r="AX6" s="36">
        <f t="shared" si="6"/>
        <v>1383.59</v>
      </c>
      <c r="AY6" s="36">
        <f t="shared" si="6"/>
        <v>434.72</v>
      </c>
      <c r="AZ6" s="36">
        <f t="shared" si="6"/>
        <v>416.14</v>
      </c>
      <c r="BA6" s="36">
        <f t="shared" si="6"/>
        <v>371.89</v>
      </c>
      <c r="BB6" s="36">
        <f t="shared" si="6"/>
        <v>293.23</v>
      </c>
      <c r="BC6" s="36">
        <f t="shared" si="6"/>
        <v>300.14</v>
      </c>
      <c r="BD6" s="35" t="str">
        <f>IF(BD7="","",IF(BD7="-","【-】","【"&amp;SUBSTITUTE(TEXT(BD7,"#,##0.00"),"-","△")&amp;"】"))</f>
        <v>【261.93】</v>
      </c>
      <c r="BE6" s="36">
        <f>IF(BE7="",NA(),BE7)</f>
        <v>358.67</v>
      </c>
      <c r="BF6" s="36">
        <f t="shared" ref="BF6:BN6" si="7">IF(BF7="",NA(),BF7)</f>
        <v>346.51</v>
      </c>
      <c r="BG6" s="36">
        <f t="shared" si="7"/>
        <v>315.87</v>
      </c>
      <c r="BH6" s="36">
        <f t="shared" si="7"/>
        <v>292.72000000000003</v>
      </c>
      <c r="BI6" s="36">
        <f t="shared" si="7"/>
        <v>268.08</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106.33</v>
      </c>
      <c r="BQ6" s="36">
        <f t="shared" ref="BQ6:BY6" si="8">IF(BQ7="",NA(),BQ7)</f>
        <v>101.37</v>
      </c>
      <c r="BR6" s="36">
        <f t="shared" si="8"/>
        <v>107.21</v>
      </c>
      <c r="BS6" s="36">
        <f t="shared" si="8"/>
        <v>108.91</v>
      </c>
      <c r="BT6" s="36">
        <f t="shared" si="8"/>
        <v>109.25</v>
      </c>
      <c r="BU6" s="36">
        <f t="shared" si="8"/>
        <v>93.66</v>
      </c>
      <c r="BV6" s="36">
        <f t="shared" si="8"/>
        <v>92.76</v>
      </c>
      <c r="BW6" s="36">
        <f t="shared" si="8"/>
        <v>93.28</v>
      </c>
      <c r="BX6" s="36">
        <f t="shared" si="8"/>
        <v>87.51</v>
      </c>
      <c r="BY6" s="36">
        <f t="shared" si="8"/>
        <v>84.77</v>
      </c>
      <c r="BZ6" s="35" t="str">
        <f>IF(BZ7="","",IF(BZ7="-","【-】","【"&amp;SUBSTITUTE(TEXT(BZ7,"#,##0.00"),"-","△")&amp;"】"))</f>
        <v>【103.91】</v>
      </c>
      <c r="CA6" s="36">
        <f>IF(CA7="",NA(),CA7)</f>
        <v>191.11</v>
      </c>
      <c r="CB6" s="36">
        <f t="shared" ref="CB6:CJ6" si="9">IF(CB7="",NA(),CB7)</f>
        <v>196.5</v>
      </c>
      <c r="CC6" s="36">
        <f t="shared" si="9"/>
        <v>185.94</v>
      </c>
      <c r="CD6" s="36">
        <f t="shared" si="9"/>
        <v>184.42</v>
      </c>
      <c r="CE6" s="36">
        <f t="shared" si="9"/>
        <v>184.46</v>
      </c>
      <c r="CF6" s="36">
        <f t="shared" si="9"/>
        <v>208.21</v>
      </c>
      <c r="CG6" s="36">
        <f t="shared" si="9"/>
        <v>208.67</v>
      </c>
      <c r="CH6" s="36">
        <f t="shared" si="9"/>
        <v>208.29</v>
      </c>
      <c r="CI6" s="36">
        <f t="shared" si="9"/>
        <v>218.42</v>
      </c>
      <c r="CJ6" s="36">
        <f t="shared" si="9"/>
        <v>227.27</v>
      </c>
      <c r="CK6" s="35" t="str">
        <f>IF(CK7="","",IF(CK7="-","【-】","【"&amp;SUBSTITUTE(TEXT(CK7,"#,##0.00"),"-","△")&amp;"】"))</f>
        <v>【167.11】</v>
      </c>
      <c r="CL6" s="36">
        <f>IF(CL7="",NA(),CL7)</f>
        <v>72.760000000000005</v>
      </c>
      <c r="CM6" s="36">
        <f t="shared" ref="CM6:CU6" si="10">IF(CM7="",NA(),CM7)</f>
        <v>85.64</v>
      </c>
      <c r="CN6" s="36">
        <f t="shared" si="10"/>
        <v>91.39</v>
      </c>
      <c r="CO6" s="36">
        <f t="shared" si="10"/>
        <v>92.38</v>
      </c>
      <c r="CP6" s="36">
        <f t="shared" si="10"/>
        <v>88.09</v>
      </c>
      <c r="CQ6" s="36">
        <f t="shared" si="10"/>
        <v>49.22</v>
      </c>
      <c r="CR6" s="36">
        <f t="shared" si="10"/>
        <v>49.08</v>
      </c>
      <c r="CS6" s="36">
        <f t="shared" si="10"/>
        <v>49.32</v>
      </c>
      <c r="CT6" s="36">
        <f t="shared" si="10"/>
        <v>50.24</v>
      </c>
      <c r="CU6" s="36">
        <f t="shared" si="10"/>
        <v>50.29</v>
      </c>
      <c r="CV6" s="35" t="str">
        <f>IF(CV7="","",IF(CV7="-","【-】","【"&amp;SUBSTITUTE(TEXT(CV7,"#,##0.00"),"-","△")&amp;"】"))</f>
        <v>【60.27】</v>
      </c>
      <c r="CW6" s="36">
        <f>IF(CW7="",NA(),CW7)</f>
        <v>67.760000000000005</v>
      </c>
      <c r="CX6" s="36">
        <f t="shared" ref="CX6:DF6" si="11">IF(CX7="",NA(),CX7)</f>
        <v>66.650000000000006</v>
      </c>
      <c r="CY6" s="36">
        <f t="shared" si="11"/>
        <v>64.36</v>
      </c>
      <c r="CZ6" s="36">
        <f t="shared" si="11"/>
        <v>63.59</v>
      </c>
      <c r="DA6" s="36">
        <f t="shared" si="11"/>
        <v>67.239999999999995</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4.1100000000000003</v>
      </c>
      <c r="DI6" s="36">
        <f t="shared" ref="DI6:DQ6" si="12">IF(DI7="",NA(),DI7)</f>
        <v>8.09</v>
      </c>
      <c r="DJ6" s="36">
        <f t="shared" si="12"/>
        <v>11.91</v>
      </c>
      <c r="DK6" s="36">
        <f t="shared" si="12"/>
        <v>15.65</v>
      </c>
      <c r="DL6" s="36">
        <f t="shared" si="12"/>
        <v>18.59</v>
      </c>
      <c r="DM6" s="36">
        <f t="shared" si="12"/>
        <v>46.12</v>
      </c>
      <c r="DN6" s="36">
        <f t="shared" si="12"/>
        <v>47.44</v>
      </c>
      <c r="DO6" s="36">
        <f t="shared" si="12"/>
        <v>48.3</v>
      </c>
      <c r="DP6" s="36">
        <f t="shared" si="12"/>
        <v>45.14</v>
      </c>
      <c r="DQ6" s="36">
        <f t="shared" si="12"/>
        <v>45.85</v>
      </c>
      <c r="DR6" s="35" t="str">
        <f>IF(DR7="","",IF(DR7="-","【-】","【"&amp;SUBSTITUTE(TEXT(DR7,"#,##0.00"),"-","△")&amp;"】"))</f>
        <v>【48.85】</v>
      </c>
      <c r="DS6" s="36">
        <f>IF(DS7="",NA(),DS7)</f>
        <v>1.59</v>
      </c>
      <c r="DT6" s="36">
        <f t="shared" ref="DT6:EB6" si="13">IF(DT7="",NA(),DT7)</f>
        <v>1.58</v>
      </c>
      <c r="DU6" s="36">
        <f t="shared" si="13"/>
        <v>1.58</v>
      </c>
      <c r="DV6" s="36">
        <f t="shared" si="13"/>
        <v>1.58</v>
      </c>
      <c r="DW6" s="36">
        <f t="shared" si="13"/>
        <v>5.45</v>
      </c>
      <c r="DX6" s="36">
        <f t="shared" si="13"/>
        <v>9.86</v>
      </c>
      <c r="DY6" s="36">
        <f t="shared" si="13"/>
        <v>11.16</v>
      </c>
      <c r="DZ6" s="36">
        <f t="shared" si="13"/>
        <v>12.43</v>
      </c>
      <c r="EA6" s="36">
        <f t="shared" si="13"/>
        <v>13.58</v>
      </c>
      <c r="EB6" s="36">
        <f t="shared" si="13"/>
        <v>14.13</v>
      </c>
      <c r="EC6" s="35" t="str">
        <f>IF(EC7="","",IF(EC7="-","【-】","【"&amp;SUBSTITUTE(TEXT(EC7,"#,##0.00"),"-","△")&amp;"】"))</f>
        <v>【17.80】</v>
      </c>
      <c r="ED6" s="36">
        <f>IF(ED7="",NA(),ED7)</f>
        <v>0.57999999999999996</v>
      </c>
      <c r="EE6" s="35">
        <f t="shared" ref="EE6:EM6" si="14">IF(EE7="",NA(),EE7)</f>
        <v>0</v>
      </c>
      <c r="EF6" s="35">
        <f t="shared" si="14"/>
        <v>0</v>
      </c>
      <c r="EG6" s="36">
        <f t="shared" si="14"/>
        <v>0.28000000000000003</v>
      </c>
      <c r="EH6" s="36">
        <f t="shared" si="14"/>
        <v>1.0900000000000001</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203238</v>
      </c>
      <c r="D7" s="38">
        <v>46</v>
      </c>
      <c r="E7" s="38">
        <v>1</v>
      </c>
      <c r="F7" s="38">
        <v>0</v>
      </c>
      <c r="G7" s="38">
        <v>1</v>
      </c>
      <c r="H7" s="38" t="s">
        <v>93</v>
      </c>
      <c r="I7" s="38" t="s">
        <v>94</v>
      </c>
      <c r="J7" s="38" t="s">
        <v>95</v>
      </c>
      <c r="K7" s="38" t="s">
        <v>96</v>
      </c>
      <c r="L7" s="38" t="s">
        <v>97</v>
      </c>
      <c r="M7" s="38" t="s">
        <v>98</v>
      </c>
      <c r="N7" s="39" t="s">
        <v>99</v>
      </c>
      <c r="O7" s="39">
        <v>81.790000000000006</v>
      </c>
      <c r="P7" s="39">
        <v>47.78</v>
      </c>
      <c r="Q7" s="39">
        <v>3132</v>
      </c>
      <c r="R7" s="39">
        <v>15569</v>
      </c>
      <c r="S7" s="39">
        <v>58.79</v>
      </c>
      <c r="T7" s="39">
        <v>264.82</v>
      </c>
      <c r="U7" s="39">
        <v>7476</v>
      </c>
      <c r="V7" s="39">
        <v>30</v>
      </c>
      <c r="W7" s="39">
        <v>249.2</v>
      </c>
      <c r="X7" s="39">
        <v>109.11</v>
      </c>
      <c r="Y7" s="39">
        <v>105.63</v>
      </c>
      <c r="Z7" s="39">
        <v>112.56</v>
      </c>
      <c r="AA7" s="39">
        <v>111.76</v>
      </c>
      <c r="AB7" s="39">
        <v>111.42</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6227.58</v>
      </c>
      <c r="AU7" s="39">
        <v>1748.31</v>
      </c>
      <c r="AV7" s="39">
        <v>1915.89</v>
      </c>
      <c r="AW7" s="39">
        <v>1895.51</v>
      </c>
      <c r="AX7" s="39">
        <v>1383.59</v>
      </c>
      <c r="AY7" s="39">
        <v>434.72</v>
      </c>
      <c r="AZ7" s="39">
        <v>416.14</v>
      </c>
      <c r="BA7" s="39">
        <v>371.89</v>
      </c>
      <c r="BB7" s="39">
        <v>293.23</v>
      </c>
      <c r="BC7" s="39">
        <v>300.14</v>
      </c>
      <c r="BD7" s="39">
        <v>261.93</v>
      </c>
      <c r="BE7" s="39">
        <v>358.67</v>
      </c>
      <c r="BF7" s="39">
        <v>346.51</v>
      </c>
      <c r="BG7" s="39">
        <v>315.87</v>
      </c>
      <c r="BH7" s="39">
        <v>292.72000000000003</v>
      </c>
      <c r="BI7" s="39">
        <v>268.08</v>
      </c>
      <c r="BJ7" s="39">
        <v>495.76</v>
      </c>
      <c r="BK7" s="39">
        <v>487.22</v>
      </c>
      <c r="BL7" s="39">
        <v>483.11</v>
      </c>
      <c r="BM7" s="39">
        <v>542.29999999999995</v>
      </c>
      <c r="BN7" s="39">
        <v>566.65</v>
      </c>
      <c r="BO7" s="39">
        <v>270.45999999999998</v>
      </c>
      <c r="BP7" s="39">
        <v>106.33</v>
      </c>
      <c r="BQ7" s="39">
        <v>101.37</v>
      </c>
      <c r="BR7" s="39">
        <v>107.21</v>
      </c>
      <c r="BS7" s="39">
        <v>108.91</v>
      </c>
      <c r="BT7" s="39">
        <v>109.25</v>
      </c>
      <c r="BU7" s="39">
        <v>93.66</v>
      </c>
      <c r="BV7" s="39">
        <v>92.76</v>
      </c>
      <c r="BW7" s="39">
        <v>93.28</v>
      </c>
      <c r="BX7" s="39">
        <v>87.51</v>
      </c>
      <c r="BY7" s="39">
        <v>84.77</v>
      </c>
      <c r="BZ7" s="39">
        <v>103.91</v>
      </c>
      <c r="CA7" s="39">
        <v>191.11</v>
      </c>
      <c r="CB7" s="39">
        <v>196.5</v>
      </c>
      <c r="CC7" s="39">
        <v>185.94</v>
      </c>
      <c r="CD7" s="39">
        <v>184.42</v>
      </c>
      <c r="CE7" s="39">
        <v>184.46</v>
      </c>
      <c r="CF7" s="39">
        <v>208.21</v>
      </c>
      <c r="CG7" s="39">
        <v>208.67</v>
      </c>
      <c r="CH7" s="39">
        <v>208.29</v>
      </c>
      <c r="CI7" s="39">
        <v>218.42</v>
      </c>
      <c r="CJ7" s="39">
        <v>227.27</v>
      </c>
      <c r="CK7" s="39">
        <v>167.11</v>
      </c>
      <c r="CL7" s="39">
        <v>72.760000000000005</v>
      </c>
      <c r="CM7" s="39">
        <v>85.64</v>
      </c>
      <c r="CN7" s="39">
        <v>91.39</v>
      </c>
      <c r="CO7" s="39">
        <v>92.38</v>
      </c>
      <c r="CP7" s="39">
        <v>88.09</v>
      </c>
      <c r="CQ7" s="39">
        <v>49.22</v>
      </c>
      <c r="CR7" s="39">
        <v>49.08</v>
      </c>
      <c r="CS7" s="39">
        <v>49.32</v>
      </c>
      <c r="CT7" s="39">
        <v>50.24</v>
      </c>
      <c r="CU7" s="39">
        <v>50.29</v>
      </c>
      <c r="CV7" s="39">
        <v>60.27</v>
      </c>
      <c r="CW7" s="39">
        <v>67.760000000000005</v>
      </c>
      <c r="CX7" s="39">
        <v>66.650000000000006</v>
      </c>
      <c r="CY7" s="39">
        <v>64.36</v>
      </c>
      <c r="CZ7" s="39">
        <v>63.59</v>
      </c>
      <c r="DA7" s="39">
        <v>67.239999999999995</v>
      </c>
      <c r="DB7" s="39">
        <v>79.48</v>
      </c>
      <c r="DC7" s="39">
        <v>79.3</v>
      </c>
      <c r="DD7" s="39">
        <v>79.34</v>
      </c>
      <c r="DE7" s="39">
        <v>78.650000000000006</v>
      </c>
      <c r="DF7" s="39">
        <v>77.73</v>
      </c>
      <c r="DG7" s="39">
        <v>89.92</v>
      </c>
      <c r="DH7" s="39">
        <v>4.1100000000000003</v>
      </c>
      <c r="DI7" s="39">
        <v>8.09</v>
      </c>
      <c r="DJ7" s="39">
        <v>11.91</v>
      </c>
      <c r="DK7" s="39">
        <v>15.65</v>
      </c>
      <c r="DL7" s="39">
        <v>18.59</v>
      </c>
      <c r="DM7" s="39">
        <v>46.12</v>
      </c>
      <c r="DN7" s="39">
        <v>47.44</v>
      </c>
      <c r="DO7" s="39">
        <v>48.3</v>
      </c>
      <c r="DP7" s="39">
        <v>45.14</v>
      </c>
      <c r="DQ7" s="39">
        <v>45.85</v>
      </c>
      <c r="DR7" s="39">
        <v>48.85</v>
      </c>
      <c r="DS7" s="39">
        <v>1.59</v>
      </c>
      <c r="DT7" s="39">
        <v>1.58</v>
      </c>
      <c r="DU7" s="39">
        <v>1.58</v>
      </c>
      <c r="DV7" s="39">
        <v>1.58</v>
      </c>
      <c r="DW7" s="39">
        <v>5.45</v>
      </c>
      <c r="DX7" s="39">
        <v>9.86</v>
      </c>
      <c r="DY7" s="39">
        <v>11.16</v>
      </c>
      <c r="DZ7" s="39">
        <v>12.43</v>
      </c>
      <c r="EA7" s="39">
        <v>13.58</v>
      </c>
      <c r="EB7" s="39">
        <v>14.13</v>
      </c>
      <c r="EC7" s="39">
        <v>17.8</v>
      </c>
      <c r="ED7" s="39">
        <v>0.57999999999999996</v>
      </c>
      <c r="EE7" s="39">
        <v>0</v>
      </c>
      <c r="EF7" s="39">
        <v>0</v>
      </c>
      <c r="EG7" s="39">
        <v>0.28000000000000003</v>
      </c>
      <c r="EH7" s="39">
        <v>1.0900000000000001</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2020-01-17T06:30:37Z</cp:lastPrinted>
  <dcterms:created xsi:type="dcterms:W3CDTF">2019-12-05T04:16:01Z</dcterms:created>
  <dcterms:modified xsi:type="dcterms:W3CDTF">2020-03-02T02:23:06Z</dcterms:modified>
  <cp:category/>
</cp:coreProperties>
</file>