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46 立科町\"/>
    </mc:Choice>
  </mc:AlternateContent>
  <workbookProtection workbookAlgorithmName="SHA-512" workbookHashValue="dnRMVJJ4zuwIEjyaEeDN4zTGAsChieDB9xWk1zgGytaZq1a4CrJ3lJF0ic/hm7i0RnjAR+ms0a97CSU7XFaURQ==" workbookSaltValue="qrLoED7HO0Xa+fk8aJ75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<sst xmlns="http://schemas.openxmlformats.org/spreadsheetml/2006/main" count="220" uniqueCount="108">
  <si>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</si>
  <si>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</si>
  <si>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</si>
  <si>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</si>
  <si>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</si>
  <si>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</si>
  <si>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</si>
  <si>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</si>
  <si>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</si>
  <si>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</si>
  <si>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</si>
  <si>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</si>
  <si>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</si>
  <si>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</si>
  <si>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</si>
  <si>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</si>
  <si>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</si>
  <si>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</si>
  <si>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</si>
  <si>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</si>
  <si>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</si>
  <si>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</si>
  <si>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</si>
  <si>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</si>
  <si>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</si>
  <si>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</si>
  <si>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</si>
  <si>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</si>
  <si>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</si>
  <si>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</si>
  <si>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</si>
  <si>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</si>
  <si>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</si>
  <si>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</si>
  <si>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</si>
  <si>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</si>
  <si>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</si>
  <si>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</si>
  <si>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</si>
  <si>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</si>
  <si>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</si>
  <si>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</si>
  <si>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</si>
  <si>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</si>
  <si>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</si>
  <si>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</si>
  <si>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</si>
  <si>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</si>
  <si>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</si>
  <si>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</si>
  <si>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</si>
  <si>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</si>
  <si>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</si>
  <si>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</si>
  <si>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</si>
  <si>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</si>
  <si>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</si>
  <si>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</si>
  <si>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</si>
  <si>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</si>
  <si>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</si>
  <si>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</si>
  <si>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</si>
  <si>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</si>
  <si>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</si>
  <si>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</si>
  <si>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</si>
  <si>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</si>
  <si>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</si>
  <si>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</si>
  <si>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</si>
  <si>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</si>
  <si>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</si>
  <si>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</si>
  <si>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</si>
  <si>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</si>
  <si>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</si>
  <si>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</si>
  <si>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</si>
  <si>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</si>
  <si>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</si>
  <si>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</si>
  <si>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</si>
  <si>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</si>
  <si>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</si>
  <si>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</si>
  <si>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</si>
  <si>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</si>
  <si>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</si>
  <si>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</si>
  <si>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</si>
  <si>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</si>
  <si>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</si>
  <si>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立科町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</si>
  <si>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</si>
  <si>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</si>
  <si>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</si>
  <si>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</si>
  <si>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</si>
  <si>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</si>
  <si>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</si>
  <si>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</si>
  <si>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</si>
  <si>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</si>
  <si>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</si>
  <si>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類似団体平均値より高い傾向であるので、老朽施設が多いことが分かる。特に配水池等の施設に関しては法定耐用年数に近い資産があるので、配水池の施設更新を行う必要がある。　　　　　　　　　　　　　　　　　　　　　　　　　「管路経年化比率」は、類似団体平均値より低い傾向である。これは、平成３年から下水道管の布設工事と一緒に水道管の布設替工事を行ったためである。また、毎年、水道管の布設替えを行っている。　　　　　　　　　　　　　　　「管路更新率」は、類似団体平均値より低い。現在は、耐震化や漏水対策のために管路の更新を行っているが、平成30年度策定のアセットマネジメントに基づき、計画的な更新を実施する必要がある。</t>
    <rPh sb="277" eb="279">
      <t>ヘイセイ</t>
    </rPh>
    <rPh sb="281" eb="283">
      <t>ネンド</t>
    </rPh>
    <rPh sb="283" eb="285">
      <t>サクテイ</t>
    </rPh>
    <phoneticPr fontId="4"/>
  </si>
  <si>
    <t>経営の健全性・効率性の分析では、健全経営を維持しているが、今後、給水人口や給水収益が減少していく見込みの中、施設の更新や修繕費用の増加が見込まれる。　　　　　　　　　　　　　　　　　　　平成30年度策定のアセットマネジメントにより「更新需要見通し」及び「財政収支見通し」の検討成果を基に、立科町水道事業の安定たる運営を継続できるように、中長期の更新需要及び財政収支見通しに立脚した更新計画を策定していく。</t>
    <rPh sb="99" eb="101">
      <t>サクテイ</t>
    </rPh>
    <phoneticPr fontId="4"/>
  </si>
  <si>
    <t>「経常収支比率」と「料金回収率」は、100％を超えてはいるものの、町営の温泉施設の長期休業等により給水収益が減少となった。　　　　　　　　　　　　　　　　　　　　　　　　　　　　　　　　　　「累積欠損金比率」は0％であることから経営の健全性は保たれている。　　　　　　　　　　　　「流動比率」は、100％を上回り、類似団体平均値より高い傾向である。これは、現金預金が増加し、企業債の返還額が減少したためである。　　　　　　　　　　　　　　「企業債残高対給水収益比率」は、類似団体平均値より低い傾向にある。これは、企業債の償還額が減少しているためである。今後、老朽化している配水池の更新を行うことで、この比率は、増加することが予想される。　　　　　　　　　　　　　　　　「給水原価」は、類似団体平均値より低い傾向にある。町営の温泉施設の長期休業等により有収水量が減少し微増となったが、今後、老朽化している配水池や配水管の修繕により経常費用が増加すると給水原価の増加も予想される。　　　　　　　　　　　　　　　　　　　　「施設利用率」は、類似団体平均値より低い傾向である。利用率が低い施設が多い。今後、利用率が低い施設に関して、統廃合やダウンサイジングを検討する必要がある。　　　　　　　　　　　　　　　　　　　　「有収率」は、類似団体平均値より低い傾向にある。これは、漏水箇所の発見が困難な山間部であると見られており、今後も継続的に漏水箇所の早期発見及び老朽管の布設替工事を行っていく。　　　　　　　　　　　　　　　　　　　　　　　　　　　　　　　</t>
    <rPh sb="33" eb="35">
      <t>チョウエイ</t>
    </rPh>
    <rPh sb="36" eb="38">
      <t>オンセン</t>
    </rPh>
    <rPh sb="38" eb="40">
      <t>シセツ</t>
    </rPh>
    <rPh sb="41" eb="43">
      <t>チョウキ</t>
    </rPh>
    <rPh sb="43" eb="45">
      <t>キュウギョウ</t>
    </rPh>
    <rPh sb="45" eb="46">
      <t>トウ</t>
    </rPh>
    <rPh sb="49" eb="51">
      <t>キュウスイ</t>
    </rPh>
    <rPh sb="51" eb="53">
      <t>シュウエキ</t>
    </rPh>
    <rPh sb="54" eb="56">
      <t>ゲンショウ</t>
    </rPh>
    <rPh sb="359" eb="361">
      <t>チョウエイ</t>
    </rPh>
    <rPh sb="362" eb="364">
      <t>オンセン</t>
    </rPh>
    <rPh sb="364" eb="366">
      <t>シセツ</t>
    </rPh>
    <rPh sb="367" eb="369">
      <t>チョウキ</t>
    </rPh>
    <rPh sb="369" eb="371">
      <t>キュウギョウ</t>
    </rPh>
    <rPh sb="371" eb="372">
      <t>トウ</t>
    </rPh>
    <rPh sb="375" eb="377">
      <t>ユウシュウ</t>
    </rPh>
    <rPh sb="377" eb="379">
      <t>スイリョウ</t>
    </rPh>
    <rPh sb="380" eb="3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</si>
</sst>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0.71</c:v>
                </c:pt>
                <c:pt idx="2">
                  <c:v>0.31</c:v>
                </c:pt>
                <c:pt idx="3">
                  <c:v>0.28999999999999998</c:v>
                </c:pt>
                <c:pt idx="4">
                  <c:v>0.51</c:v>
                </c:pt>
              </c:numCache>
            </c:numRef>
          </c:val>
          <c:extLst>
            <c:ext xmlns:c16="http://schemas.microsoft.com/office/drawing/2014/chart" uri="{C3380CC4-5D6E-409C-BE32-E72D297353CC}">
              <c16:uniqueId val="{00000000-D30D-438E-B79C-F4AE6E2444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D30D-438E-B79C-F4AE6E2444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32.520000000000003</c:v>
                </c:pt>
                <c:pt idx="1">
                  <c:v>31.2</c:v>
                </c:pt>
                <c:pt idx="2">
                  <c:v>35.01</c:v>
                </c:pt>
                <c:pt idx="3">
                  <c:v>38.380000000000003</c:v>
                </c:pt>
                <c:pt idx="4">
                  <c:v>35.78</c:v>
                </c:pt>
              </c:numCache>
            </c:numRef>
          </c:val>
          <c:extLst>
            <c:ext xmlns:c16="http://schemas.microsoft.com/office/drawing/2014/chart" uri="{C3380CC4-5D6E-409C-BE32-E72D297353CC}">
              <c16:uniqueId val="{00000000-3A40-4B69-8411-A34ABA791E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3A40-4B69-8411-A34ABA791E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77.78</c:v>
                </c:pt>
                <c:pt idx="1">
                  <c:v>78.05</c:v>
                </c:pt>
                <c:pt idx="2">
                  <c:v>70.38</c:v>
                </c:pt>
                <c:pt idx="3">
                  <c:v>64.91</c:v>
                </c:pt>
                <c:pt idx="4">
                  <c:v>67.91</c:v>
                </c:pt>
              </c:numCache>
            </c:numRef>
          </c:val>
          <c:extLst>
            <c:ext xmlns:c16="http://schemas.microsoft.com/office/drawing/2014/chart" uri="{C3380CC4-5D6E-409C-BE32-E72D297353CC}">
              <c16:uniqueId val="{00000000-AB25-43BC-B8E2-9C67A44738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AB25-43BC-B8E2-9C67A44738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117.72</c:v>
                </c:pt>
                <c:pt idx="1">
                  <c:v>109.97</c:v>
                </c:pt>
                <c:pt idx="2">
                  <c:v>116.86</c:v>
                </c:pt>
                <c:pt idx="3">
                  <c:v>121.25</c:v>
                </c:pt>
                <c:pt idx="4">
                  <c:v>110.7</c:v>
                </c:pt>
              </c:numCache>
            </c:numRef>
          </c:val>
          <c:extLst>
            <c:ext xmlns:c16="http://schemas.microsoft.com/office/drawing/2014/chart" uri="{C3380CC4-5D6E-409C-BE32-E72D297353CC}">
              <c16:uniqueId val="{00000000-89F7-44C6-9F8A-9BD00CBBAB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89F7-44C6-9F8A-9BD00CBBAB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51.4</c:v>
                </c:pt>
                <c:pt idx="1">
                  <c:v>53.3</c:v>
                </c:pt>
                <c:pt idx="2">
                  <c:v>55.17</c:v>
                </c:pt>
                <c:pt idx="3">
                  <c:v>57.03</c:v>
                </c:pt>
                <c:pt idx="4">
                  <c:v>58.73</c:v>
                </c:pt>
              </c:numCache>
            </c:numRef>
          </c:val>
          <c:extLst>
            <c:ext xmlns:c16="http://schemas.microsoft.com/office/drawing/2014/chart" uri="{C3380CC4-5D6E-409C-BE32-E72D297353CC}">
              <c16:uniqueId val="{00000000-0709-4A3A-B8DA-5AE3A8C60F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0709-4A3A-B8DA-5AE3A8C60F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3.81</c:v>
                </c:pt>
                <c:pt idx="2">
                  <c:v>6.27</c:v>
                </c:pt>
                <c:pt idx="3">
                  <c:v>7.56</c:v>
                </c:pt>
                <c:pt idx="4">
                  <c:v>8.4600000000000009</c:v>
                </c:pt>
              </c:numCache>
            </c:numRef>
          </c:val>
          <c:extLst>
            <c:ext xmlns:c16="http://schemas.microsoft.com/office/drawing/2014/chart" uri="{C3380CC4-5D6E-409C-BE32-E72D297353CC}">
              <c16:uniqueId val="{00000000-E778-48EF-AABB-082734FB56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E778-48EF-AABB-082734FB56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D9-4DF1-A45D-97E2DE1304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94D9-4DF1-A45D-97E2DE1304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2459.2199999999998</c:v>
                </c:pt>
                <c:pt idx="1">
                  <c:v>2038.05</c:v>
                </c:pt>
                <c:pt idx="2">
                  <c:v>745.3</c:v>
                </c:pt>
                <c:pt idx="3">
                  <c:v>879.06</c:v>
                </c:pt>
                <c:pt idx="4">
                  <c:v>882.2</c:v>
                </c:pt>
              </c:numCache>
            </c:numRef>
          </c:val>
          <c:extLst>
            <c:ext xmlns:c16="http://schemas.microsoft.com/office/drawing/2014/chart" uri="{C3380CC4-5D6E-409C-BE32-E72D297353CC}">
              <c16:uniqueId val="{00000000-13DD-4CFA-91FC-65F843AF1C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13DD-4CFA-91FC-65F843AF1C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290.25</c:v>
                </c:pt>
                <c:pt idx="1">
                  <c:v>264.47000000000003</c:v>
                </c:pt>
                <c:pt idx="2">
                  <c:v>233.97</c:v>
                </c:pt>
                <c:pt idx="3">
                  <c:v>200.96</c:v>
                </c:pt>
                <c:pt idx="4">
                  <c:v>175.72</c:v>
                </c:pt>
              </c:numCache>
            </c:numRef>
          </c:val>
          <c:extLst>
            <c:ext xmlns:c16="http://schemas.microsoft.com/office/drawing/2014/chart" uri="{C3380CC4-5D6E-409C-BE32-E72D297353CC}">
              <c16:uniqueId val="{00000000-E47A-41E7-9413-466FBD7FC1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E47A-41E7-9413-466FBD7FC1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112.67</c:v>
                </c:pt>
                <c:pt idx="1">
                  <c:v>103.24</c:v>
                </c:pt>
                <c:pt idx="2">
                  <c:v>111.65</c:v>
                </c:pt>
                <c:pt idx="3">
                  <c:v>118.25</c:v>
                </c:pt>
                <c:pt idx="4">
                  <c:v>106.83</c:v>
                </c:pt>
              </c:numCache>
            </c:numRef>
          </c:val>
          <c:extLst>
            <c:ext xmlns:c16="http://schemas.microsoft.com/office/drawing/2014/chart" uri="{C3380CC4-5D6E-409C-BE32-E72D297353CC}">
              <c16:uniqueId val="{00000000-1FFF-46FE-B106-8B92FC9B03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1FFF-46FE-B106-8B92FC9B03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186.16</c:v>
                </c:pt>
                <c:pt idx="1">
                  <c:v>209.15</c:v>
                </c:pt>
                <c:pt idx="2">
                  <c:v>193.3</c:v>
                </c:pt>
                <c:pt idx="3">
                  <c:v>183.93</c:v>
                </c:pt>
                <c:pt idx="4">
                  <c:v>203.46</c:v>
                </c:pt>
              </c:numCache>
            </c:numRef>
          </c:val>
          <c:extLst>
            <c:ext xmlns:c16="http://schemas.microsoft.com/office/drawing/2014/chart" uri="{C3380CC4-5D6E-409C-BE32-E72D297353CC}">
              <c16:uniqueId val="{00000000-CF57-42A7-AE17-7842D0C3D7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CF57-42A7-AE17-7842D0C3D7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立科町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7314</v>
      </c>
      <c r="AM8" s="70"/>
      <c r="AN8" s="70"/>
      <c r="AO8" s="70"/>
      <c r="AP8" s="70"/>
      <c r="AQ8" s="70"/>
      <c r="AR8" s="70"/>
      <c r="AS8" s="70"/>
      <c r="AT8" s="66">
        <f>データ!$S$6</f>
        <v>66.87</v>
      </c>
      <c r="AU8" s="67"/>
      <c r="AV8" s="67"/>
      <c r="AW8" s="67"/>
      <c r="AX8" s="67"/>
      <c r="AY8" s="67"/>
      <c r="AZ8" s="67"/>
      <c r="BA8" s="67"/>
      <c r="BB8" s="69">
        <f>データ!$T$6</f>
        <v>109.38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88.37</v>
      </c>
      <c r="J10" s="67"/>
      <c r="K10" s="67"/>
      <c r="L10" s="67"/>
      <c r="M10" s="67"/>
      <c r="N10" s="67"/>
      <c r="O10" s="68"/>
      <c r="P10" s="69">
        <f>データ!$P$6</f>
        <v>99.99</v>
      </c>
      <c r="Q10" s="69"/>
      <c r="R10" s="69"/>
      <c r="S10" s="69"/>
      <c r="T10" s="69"/>
      <c r="U10" s="69"/>
      <c r="V10" s="69"/>
      <c r="W10" s="70">
        <f>データ!$Q$6</f>
        <v>3434</v>
      </c>
      <c r="X10" s="70"/>
      <c r="Y10" s="70"/>
      <c r="Z10" s="70"/>
      <c r="AA10" s="70"/>
      <c r="AB10" s="70"/>
      <c r="AC10" s="70"/>
      <c r="AD10" s="2"/>
      <c r="AE10" s="2"/>
      <c r="AF10" s="2"/>
      <c r="AG10" s="2"/>
      <c r="AH10" s="4"/>
      <c r="AI10" s="4"/>
      <c r="AJ10" s="4"/>
      <c r="AK10" s="4"/>
      <c r="AL10" s="70">
        <f>データ!$U$6</f>
        <v>7431</v>
      </c>
      <c r="AM10" s="70"/>
      <c r="AN10" s="70"/>
      <c r="AO10" s="70"/>
      <c r="AP10" s="70"/>
      <c r="AQ10" s="70"/>
      <c r="AR10" s="70"/>
      <c r="AS10" s="70"/>
      <c r="AT10" s="66">
        <f>データ!$V$6</f>
        <v>48.25</v>
      </c>
      <c r="AU10" s="67"/>
      <c r="AV10" s="67"/>
      <c r="AW10" s="67"/>
      <c r="AX10" s="67"/>
      <c r="AY10" s="67"/>
      <c r="AZ10" s="67"/>
      <c r="BA10" s="67"/>
      <c r="BB10" s="69">
        <f>データ!$W$6</f>
        <v>154.01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LL0wpl0mqA37/f7jFFTOQf7kdwze1yqevP/Nyq0NMEQqyLlLZeOBFvmRk1cncMb6qXs6ZbigbIL1K229nzFTQ==" saltValue="nLJh8h4IpjAxc2tPbdgi7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203246</v>
      </c>
      <c r="D6" s="34">
        <f t="shared" si="3"/>
        <v>46</v>
      </c>
      <c r="E6" s="34">
        <f t="shared" si="3"/>
        <v>1</v>
      </c>
      <c r="F6" s="34">
        <f t="shared" si="3"/>
        <v>0</v>
      </c>
      <c r="G6" s="34">
        <f t="shared" si="3"/>
        <v>1</v>
      </c>
      <c r="H6" s="34" t="str">
        <f t="shared" si="3"/>
        <v>長野県　立科町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88.37</v>
      </c>
      <c r="P6" s="35">
        <f t="shared" si="3"/>
        <v>99.99</v>
      </c>
      <c r="Q6" s="35">
        <f t="shared" si="3"/>
        <v>3434</v>
      </c>
      <c r="R6" s="35">
        <f t="shared" si="3"/>
        <v>7314</v>
      </c>
      <c r="S6" s="35">
        <f t="shared" si="3"/>
        <v>66.87</v>
      </c>
      <c r="T6" s="35">
        <f t="shared" si="3"/>
        <v>109.38</v>
      </c>
      <c r="U6" s="35">
        <f t="shared" si="3"/>
        <v>7431</v>
      </c>
      <c r="V6" s="35">
        <f t="shared" si="3"/>
        <v>48.25</v>
      </c>
      <c r="W6" s="35">
        <f t="shared" si="3"/>
        <v>154.01</v>
      </c>
      <c r="X6" s="36">
        <f>IF(X7="",NA(),X7)</f>
        <v>117.72</v>
      </c>
      <c r="Y6" s="36">
        <f t="shared" ref="Y6:AG6" si="4">IF(Y7="",NA(),Y7)</f>
        <v>109.97</v>
      </c>
      <c r="Z6" s="36">
        <f t="shared" si="4"/>
        <v>116.86</v>
      </c>
      <c r="AA6" s="36">
        <f t="shared" si="4"/>
        <v>121.25</v>
      </c>
      <c r="AB6" s="36">
        <f t="shared" si="4"/>
        <v>110.7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2459.2199999999998</v>
      </c>
      <c r="AU6" s="36">
        <f t="shared" ref="AU6:BC6" si="6">IF(AU7="",NA(),AU7)</f>
        <v>2038.05</v>
      </c>
      <c r="AV6" s="36">
        <f t="shared" si="6"/>
        <v>745.3</v>
      </c>
      <c r="AW6" s="36">
        <f t="shared" si="6"/>
        <v>879.06</v>
      </c>
      <c r="AX6" s="36">
        <f t="shared" si="6"/>
        <v>882.2</v>
      </c>
      <c r="AY6" s="36">
        <f t="shared" si="6"/>
        <v>434.72</v>
      </c>
      <c r="AZ6" s="36">
        <f t="shared" si="6"/>
        <v>416.14</v>
      </c>
      <c r="BA6" s="36">
        <f t="shared" si="6"/>
        <v>371.89</v>
      </c>
      <c r="BB6" s="36">
        <f t="shared" si="6"/>
        <v>293.23</v>
      </c>
      <c r="BC6" s="36">
        <f t="shared" si="6"/>
        <v>300.14</v>
      </c>
      <c r="BD6" s="35" t="str">
        <f>IF(BD7="","",IF(BD7="-","【-】","【"&amp;SUBSTITUTE(TEXT(BD7,"#,##0.00"),"-","△")&amp;"】"))</f>
        <v>【261.93】</v>
      </c>
      <c r="BE6" s="36">
        <f>IF(BE7="",NA(),BE7)</f>
        <v>290.25</v>
      </c>
      <c r="BF6" s="36">
        <f t="shared" ref="BF6:BN6" si="7">IF(BF7="",NA(),BF7)</f>
        <v>264.47000000000003</v>
      </c>
      <c r="BG6" s="36">
        <f t="shared" si="7"/>
        <v>233.97</v>
      </c>
      <c r="BH6" s="36">
        <f t="shared" si="7"/>
        <v>200.96</v>
      </c>
      <c r="BI6" s="36">
        <f t="shared" si="7"/>
        <v>175.72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112.67</v>
      </c>
      <c r="BQ6" s="36">
        <f t="shared" ref="BQ6:BY6" si="8">IF(BQ7="",NA(),BQ7)</f>
        <v>103.24</v>
      </c>
      <c r="BR6" s="36">
        <f t="shared" si="8"/>
        <v>111.65</v>
      </c>
      <c r="BS6" s="36">
        <f t="shared" si="8"/>
        <v>118.25</v>
      </c>
      <c r="BT6" s="36">
        <f t="shared" si="8"/>
        <v>106.83</v>
      </c>
      <c r="BU6" s="36">
        <f t="shared" si="8"/>
        <v>93.66</v>
      </c>
      <c r="BV6" s="36">
        <f t="shared" si="8"/>
        <v>92.76</v>
      </c>
      <c r="BW6" s="36">
        <f t="shared" si="8"/>
        <v>93.28</v>
      </c>
      <c r="BX6" s="36">
        <f t="shared" si="8"/>
        <v>87.51</v>
      </c>
      <c r="BY6" s="36">
        <f t="shared" si="8"/>
        <v>84.77</v>
      </c>
      <c r="BZ6" s="35" t="str">
        <f>IF(BZ7="","",IF(BZ7="-","【-】","【"&amp;SUBSTITUTE(TEXT(BZ7,"#,##0.00"),"-","△")&amp;"】"))</f>
        <v>【103.91】</v>
      </c>
      <c r="CA6" s="36">
        <f>IF(CA7="",NA(),CA7)</f>
        <v>186.16</v>
      </c>
      <c r="CB6" s="36">
        <f t="shared" ref="CB6:CJ6" si="9">IF(CB7="",NA(),CB7)</f>
        <v>209.15</v>
      </c>
      <c r="CC6" s="36">
        <f t="shared" si="9"/>
        <v>193.3</v>
      </c>
      <c r="CD6" s="36">
        <f t="shared" si="9"/>
        <v>183.93</v>
      </c>
      <c r="CE6" s="36">
        <f t="shared" si="9"/>
        <v>203.46</v>
      </c>
      <c r="CF6" s="36">
        <f t="shared" si="9"/>
        <v>208.21</v>
      </c>
      <c r="CG6" s="36">
        <f t="shared" si="9"/>
        <v>208.67</v>
      </c>
      <c r="CH6" s="36">
        <f t="shared" si="9"/>
        <v>208.29</v>
      </c>
      <c r="CI6" s="36">
        <f t="shared" si="9"/>
        <v>218.42</v>
      </c>
      <c r="CJ6" s="36">
        <f t="shared" si="9"/>
        <v>227.27</v>
      </c>
      <c r="CK6" s="35" t="str">
        <f>IF(CK7="","",IF(CK7="-","【-】","【"&amp;SUBSTITUTE(TEXT(CK7,"#,##0.00"),"-","△")&amp;"】"))</f>
        <v>【167.11】</v>
      </c>
      <c r="CL6" s="36">
        <f>IF(CL7="",NA(),CL7)</f>
        <v>32.520000000000003</v>
      </c>
      <c r="CM6" s="36">
        <f t="shared" ref="CM6:CU6" si="10">IF(CM7="",NA(),CM7)</f>
        <v>31.2</v>
      </c>
      <c r="CN6" s="36">
        <f t="shared" si="10"/>
        <v>35.01</v>
      </c>
      <c r="CO6" s="36">
        <f t="shared" si="10"/>
        <v>38.380000000000003</v>
      </c>
      <c r="CP6" s="36">
        <f t="shared" si="10"/>
        <v>35.78</v>
      </c>
      <c r="CQ6" s="36">
        <f t="shared" si="10"/>
        <v>49.22</v>
      </c>
      <c r="CR6" s="36">
        <f t="shared" si="10"/>
        <v>49.08</v>
      </c>
      <c r="CS6" s="36">
        <f t="shared" si="10"/>
        <v>49.32</v>
      </c>
      <c r="CT6" s="36">
        <f t="shared" si="10"/>
        <v>50.24</v>
      </c>
      <c r="CU6" s="36">
        <f t="shared" si="10"/>
        <v>50.29</v>
      </c>
      <c r="CV6" s="35" t="str">
        <f>IF(CV7="","",IF(CV7="-","【-】","【"&amp;SUBSTITUTE(TEXT(CV7,"#,##0.00"),"-","△")&amp;"】"))</f>
        <v>【60.27】</v>
      </c>
      <c r="CW6" s="36">
        <f>IF(CW7="",NA(),CW7)</f>
        <v>77.78</v>
      </c>
      <c r="CX6" s="36">
        <f t="shared" ref="CX6:DF6" si="11">IF(CX7="",NA(),CX7)</f>
        <v>78.05</v>
      </c>
      <c r="CY6" s="36">
        <f t="shared" si="11"/>
        <v>70.38</v>
      </c>
      <c r="CZ6" s="36">
        <f t="shared" si="11"/>
        <v>64.91</v>
      </c>
      <c r="DA6" s="36">
        <f t="shared" si="11"/>
        <v>67.91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51.4</v>
      </c>
      <c r="DI6" s="36">
        <f t="shared" ref="DI6:DQ6" si="12">IF(DI7="",NA(),DI7)</f>
        <v>53.3</v>
      </c>
      <c r="DJ6" s="36">
        <f t="shared" si="12"/>
        <v>55.17</v>
      </c>
      <c r="DK6" s="36">
        <f t="shared" si="12"/>
        <v>57.03</v>
      </c>
      <c r="DL6" s="36">
        <f t="shared" si="12"/>
        <v>58.73</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6">
        <f t="shared" ref="DT6:EB6" si="13">IF(DT7="",NA(),DT7)</f>
        <v>3.81</v>
      </c>
      <c r="DU6" s="36">
        <f t="shared" si="13"/>
        <v>6.27</v>
      </c>
      <c r="DV6" s="36">
        <f t="shared" si="13"/>
        <v>7.56</v>
      </c>
      <c r="DW6" s="36">
        <f t="shared" si="13"/>
        <v>8.4600000000000009</v>
      </c>
      <c r="DX6" s="36">
        <f t="shared" si="13"/>
        <v>9.86</v>
      </c>
      <c r="DY6" s="36">
        <f t="shared" si="13"/>
        <v>11.16</v>
      </c>
      <c r="DZ6" s="36">
        <f t="shared" si="13"/>
        <v>12.43</v>
      </c>
      <c r="EA6" s="36">
        <f t="shared" si="13"/>
        <v>13.58</v>
      </c>
      <c r="EB6" s="36">
        <f t="shared" si="13"/>
        <v>14.13</v>
      </c>
      <c r="EC6" s="35" t="str">
        <f>IF(EC7="","",IF(EC7="-","【-】","【"&amp;SUBSTITUTE(TEXT(EC7,"#,##0.00"),"-","△")&amp;"】"))</f>
        <v>【17.80】</v>
      </c>
      <c r="ED6" s="36">
        <f>IF(ED7="",NA(),ED7)</f>
        <v>0.57999999999999996</v>
      </c>
      <c r="EE6" s="36">
        <f t="shared" ref="EE6:EM6" si="14">IF(EE7="",NA(),EE7)</f>
        <v>0.71</v>
      </c>
      <c r="EF6" s="36">
        <f t="shared" si="14"/>
        <v>0.31</v>
      </c>
      <c r="EG6" s="36">
        <f t="shared" si="14"/>
        <v>0.28999999999999998</v>
      </c>
      <c r="EH6" s="36">
        <f t="shared" si="14"/>
        <v>0.51</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203246</v>
      </c>
      <c r="D7" s="38">
        <v>46</v>
      </c>
      <c r="E7" s="38">
        <v>1</v>
      </c>
      <c r="F7" s="38">
        <v>0</v>
      </c>
      <c r="G7" s="38">
        <v>1</v>
      </c>
      <c r="H7" s="38" t="s">
        <v>93</v>
      </c>
      <c r="I7" s="38" t="s">
        <v>94</v>
      </c>
      <c r="J7" s="38" t="s">
        <v>95</v>
      </c>
      <c r="K7" s="38" t="s">
        <v>96</v>
      </c>
      <c r="L7" s="38" t="s">
        <v>97</v>
      </c>
      <c r="M7" s="38" t="s">
        <v>98</v>
      </c>
      <c r="N7" s="39" t="s">
        <v>99</v>
      </c>
      <c r="O7" s="39">
        <v>88.37</v>
      </c>
      <c r="P7" s="39">
        <v>99.99</v>
      </c>
      <c r="Q7" s="39">
        <v>3434</v>
      </c>
      <c r="R7" s="39">
        <v>7314</v>
      </c>
      <c r="S7" s="39">
        <v>66.87</v>
      </c>
      <c r="T7" s="39">
        <v>109.38</v>
      </c>
      <c r="U7" s="39">
        <v>7431</v>
      </c>
      <c r="V7" s="39">
        <v>48.25</v>
      </c>
      <c r="W7" s="39">
        <v>154.01</v>
      </c>
      <c r="X7" s="39">
        <v>117.72</v>
      </c>
      <c r="Y7" s="39">
        <v>109.97</v>
      </c>
      <c r="Z7" s="39">
        <v>116.86</v>
      </c>
      <c r="AA7" s="39">
        <v>121.25</v>
      </c>
      <c r="AB7" s="39">
        <v>110.7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2459.2199999999998</v>
      </c>
      <c r="AU7" s="39">
        <v>2038.05</v>
      </c>
      <c r="AV7" s="39">
        <v>745.3</v>
      </c>
      <c r="AW7" s="39">
        <v>879.06</v>
      </c>
      <c r="AX7" s="39">
        <v>882.2</v>
      </c>
      <c r="AY7" s="39">
        <v>434.72</v>
      </c>
      <c r="AZ7" s="39">
        <v>416.14</v>
      </c>
      <c r="BA7" s="39">
        <v>371.89</v>
      </c>
      <c r="BB7" s="39">
        <v>293.23</v>
      </c>
      <c r="BC7" s="39">
        <v>300.14</v>
      </c>
      <c r="BD7" s="39">
        <v>261.93</v>
      </c>
      <c r="BE7" s="39">
        <v>290.25</v>
      </c>
      <c r="BF7" s="39">
        <v>264.47000000000003</v>
      </c>
      <c r="BG7" s="39">
        <v>233.97</v>
      </c>
      <c r="BH7" s="39">
        <v>200.96</v>
      </c>
      <c r="BI7" s="39">
        <v>175.72</v>
      </c>
      <c r="BJ7" s="39">
        <v>495.76</v>
      </c>
      <c r="BK7" s="39">
        <v>487.22</v>
      </c>
      <c r="BL7" s="39">
        <v>483.11</v>
      </c>
      <c r="BM7" s="39">
        <v>542.29999999999995</v>
      </c>
      <c r="BN7" s="39">
        <v>566.65</v>
      </c>
      <c r="BO7" s="39">
        <v>270.45999999999998</v>
      </c>
      <c r="BP7" s="39">
        <v>112.67</v>
      </c>
      <c r="BQ7" s="39">
        <v>103.24</v>
      </c>
      <c r="BR7" s="39">
        <v>111.65</v>
      </c>
      <c r="BS7" s="39">
        <v>118.25</v>
      </c>
      <c r="BT7" s="39">
        <v>106.83</v>
      </c>
      <c r="BU7" s="39">
        <v>93.66</v>
      </c>
      <c r="BV7" s="39">
        <v>92.76</v>
      </c>
      <c r="BW7" s="39">
        <v>93.28</v>
      </c>
      <c r="BX7" s="39">
        <v>87.51</v>
      </c>
      <c r="BY7" s="39">
        <v>84.77</v>
      </c>
      <c r="BZ7" s="39">
        <v>103.91</v>
      </c>
      <c r="CA7" s="39">
        <v>186.16</v>
      </c>
      <c r="CB7" s="39">
        <v>209.15</v>
      </c>
      <c r="CC7" s="39">
        <v>193.3</v>
      </c>
      <c r="CD7" s="39">
        <v>183.93</v>
      </c>
      <c r="CE7" s="39">
        <v>203.46</v>
      </c>
      <c r="CF7" s="39">
        <v>208.21</v>
      </c>
      <c r="CG7" s="39">
        <v>208.67</v>
      </c>
      <c r="CH7" s="39">
        <v>208.29</v>
      </c>
      <c r="CI7" s="39">
        <v>218.42</v>
      </c>
      <c r="CJ7" s="39">
        <v>227.27</v>
      </c>
      <c r="CK7" s="39">
        <v>167.11</v>
      </c>
      <c r="CL7" s="39">
        <v>32.520000000000003</v>
      </c>
      <c r="CM7" s="39">
        <v>31.2</v>
      </c>
      <c r="CN7" s="39">
        <v>35.01</v>
      </c>
      <c r="CO7" s="39">
        <v>38.380000000000003</v>
      </c>
      <c r="CP7" s="39">
        <v>35.78</v>
      </c>
      <c r="CQ7" s="39">
        <v>49.22</v>
      </c>
      <c r="CR7" s="39">
        <v>49.08</v>
      </c>
      <c r="CS7" s="39">
        <v>49.32</v>
      </c>
      <c r="CT7" s="39">
        <v>50.24</v>
      </c>
      <c r="CU7" s="39">
        <v>50.29</v>
      </c>
      <c r="CV7" s="39">
        <v>60.27</v>
      </c>
      <c r="CW7" s="39">
        <v>77.78</v>
      </c>
      <c r="CX7" s="39">
        <v>78.05</v>
      </c>
      <c r="CY7" s="39">
        <v>70.38</v>
      </c>
      <c r="CZ7" s="39">
        <v>64.91</v>
      </c>
      <c r="DA7" s="39">
        <v>67.91</v>
      </c>
      <c r="DB7" s="39">
        <v>79.48</v>
      </c>
      <c r="DC7" s="39">
        <v>79.3</v>
      </c>
      <c r="DD7" s="39">
        <v>79.34</v>
      </c>
      <c r="DE7" s="39">
        <v>78.650000000000006</v>
      </c>
      <c r="DF7" s="39">
        <v>77.73</v>
      </c>
      <c r="DG7" s="39">
        <v>89.92</v>
      </c>
      <c r="DH7" s="39">
        <v>51.4</v>
      </c>
      <c r="DI7" s="39">
        <v>53.3</v>
      </c>
      <c r="DJ7" s="39">
        <v>55.17</v>
      </c>
      <c r="DK7" s="39">
        <v>57.03</v>
      </c>
      <c r="DL7" s="39">
        <v>58.73</v>
      </c>
      <c r="DM7" s="39">
        <v>46.12</v>
      </c>
      <c r="DN7" s="39">
        <v>47.44</v>
      </c>
      <c r="DO7" s="39">
        <v>48.3</v>
      </c>
      <c r="DP7" s="39">
        <v>45.14</v>
      </c>
      <c r="DQ7" s="39">
        <v>45.85</v>
      </c>
      <c r="DR7" s="39">
        <v>48.85</v>
      </c>
      <c r="DS7" s="39">
        <v>0</v>
      </c>
      <c r="DT7" s="39">
        <v>3.81</v>
      </c>
      <c r="DU7" s="39">
        <v>6.27</v>
      </c>
      <c r="DV7" s="39">
        <v>7.56</v>
      </c>
      <c r="DW7" s="39">
        <v>8.4600000000000009</v>
      </c>
      <c r="DX7" s="39">
        <v>9.86</v>
      </c>
      <c r="DY7" s="39">
        <v>11.16</v>
      </c>
      <c r="DZ7" s="39">
        <v>12.43</v>
      </c>
      <c r="EA7" s="39">
        <v>13.58</v>
      </c>
      <c r="EB7" s="39">
        <v>14.13</v>
      </c>
      <c r="EC7" s="39">
        <v>17.8</v>
      </c>
      <c r="ED7" s="39">
        <v>0.57999999999999996</v>
      </c>
      <c r="EE7" s="39">
        <v>0.71</v>
      </c>
      <c r="EF7" s="39">
        <v>0.31</v>
      </c>
      <c r="EG7" s="39">
        <v>0.28999999999999998</v>
      </c>
      <c r="EH7" s="39">
        <v>0.51</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2020-01-27T07:55:13Z</cp:lastPrinted>
  <dcterms:created xsi:type="dcterms:W3CDTF">2019-12-05T04:16:03Z</dcterms:created>
  <dcterms:modified xsi:type="dcterms:W3CDTF">2020-03-02T02:24:25Z</dcterms:modified>
  <cp:category/>
</cp:coreProperties>
</file>