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3611 下諏訪町\"/>
    </mc:Choice>
  </mc:AlternateContent>
  <workbookProtection workbookAlgorithmName="SHA-512" workbookHashValue="3WFN2/BDQDa1KuBs1lH7d6pUWa0SVuuUSx+xgZUv+zJwnwL9DZNRuR5uj/m8Z1JoLa7JoBYgJSECFmRGkvBaow==" workbookSaltValue="VJt81XzI/bqKLv6WpuLrv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P10" i="4" s="1"/>
  <c r="O6" i="5"/>
  <c r="N6" i="5"/>
  <c r="M6" i="5"/>
  <c r="L6" i="5"/>
  <c r="W8" i="4" s="1"/>
  <c r="K6" i="5"/>
  <c r="J6" i="5"/>
  <c r="I6" i="5"/>
  <c r="H6" i="5"/>
  <c r="B6" i="4" s="1"/>
  <c r="G6" i="5"/>
  <c r="F6" i="5"/>
  <c r="E6" i="5"/>
  <c r="D6" i="5"/>
  <c r="C6" i="5"/>
  <c r="B6" i="5"/>
  <c r="E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F85" i="4"/>
  <c r="E85" i="4"/>
  <c r="BB10" i="4"/>
  <c r="I10" i="4"/>
  <c r="B10" i="4"/>
  <c r="AT8" i="4"/>
  <c r="AL8" i="4"/>
  <c r="AD8" i="4"/>
  <c r="P8" i="4"/>
  <c r="I8" i="4"/>
  <c r="B8" i="4"/>
  <c r="B10" i="5" l="1"/>
  <c r="F10" i="5"/>
  <c r="C10" i="5"/>
  <c r="D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<sst xmlns="http://schemas.openxmlformats.org/spreadsheetml/2006/main" count="220" uniqueCount="108">
  <si>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</si>
  <si>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</si>
  <si>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</si>
  <si>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</si>
  <si>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</si>
  <si>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</si>
  <si>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</si>
  <si>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</si>
  <si>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</si>
  <si>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</si>
  <si>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</si>
  <si>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</si>
  <si>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</si>
  <si>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</si>
  <si>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</si>
  <si>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</si>
  <si>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</si>
  <si>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</si>
  <si>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</si>
  <si>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</si>
  <si>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</si>
  <si>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</si>
  <si>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</si>
  <si>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</si>
  <si>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</si>
  <si>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</si>
  <si>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</si>
  <si>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</si>
  <si>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</si>
  <si>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</si>
  <si>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</si>
  <si>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</si>
  <si>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</si>
  <si>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</si>
  <si>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</si>
  <si>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</si>
  <si>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</si>
  <si>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</si>
  <si>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</si>
  <si>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</si>
  <si>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</si>
  <si>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</si>
  <si>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</si>
  <si>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</si>
  <si>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</si>
  <si>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</si>
  <si>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</si>
  <si>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</si>
  <si>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</si>
  <si>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</si>
  <si>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</si>
  <si>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</si>
  <si>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</si>
  <si>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</si>
  <si>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</si>
  <si>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</si>
  <si>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</si>
  <si>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</si>
  <si>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</si>
  <si>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</si>
  <si>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</si>
  <si>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</si>
  <si>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</si>
  <si>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</si>
  <si>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</si>
  <si>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</si>
  <si>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</si>
  <si>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</si>
  <si>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</si>
  <si>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</si>
  <si>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</si>
  <si>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</si>
  <si>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</si>
  <si>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</si>
  <si>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</si>
  <si>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</si>
  <si>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</si>
  <si>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</si>
  <si>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</si>
  <si>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</si>
  <si>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</si>
  <si>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</si>
  <si>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</si>
  <si>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</si>
  <si>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</si>
  <si>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</si>
  <si>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</si>
  <si>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</si>
  <si>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</si>
  <si>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</si>
  <si>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</si>
  <si>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</si>
  <si>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</si>
  <si>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下諏訪町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</si>
  <si>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</si>
  <si>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</si>
  <si>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</si>
  <si>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</si>
  <si>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</si>
  <si>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</si>
  <si>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</si>
  <si>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</si>
  <si>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</si>
  <si>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</si>
  <si>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</si>
  <si>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経営の効率性については、累積欠損金は発生していないため、健全性は保っているが、平成30年度は経常収支比率が100％を下回り、依然として厳しい状態が続いている。
　料金回収についても、100％を下回っており、事業に必要な経費を給水収益にて賄えていない状況である。
　平成31年4月1日より料金の引上げを実施したため、収益の増収が見込める予定である。今後、少しでも経常収支の回復を図り、料金回収の是正に努めていきたい。
　また、有収率については、昨年同様、全国の同規模事業体である類似団体平均を下回っているため、施設の稼働が収益に結びつくように、原因の特定及び対策を講じていく必要がある。</t>
    <rPh sb="1" eb="3">
      <t>ケイエイ</t>
    </rPh>
    <rPh sb="4" eb="7">
      <t>コウリツセイ</t>
    </rPh>
    <rPh sb="13" eb="15">
      <t>ルイセキ</t>
    </rPh>
    <rPh sb="15" eb="18">
      <t>ケッソンキン</t>
    </rPh>
    <rPh sb="19" eb="21">
      <t>ハッセイ</t>
    </rPh>
    <rPh sb="29" eb="32">
      <t>ケンゼンセイ</t>
    </rPh>
    <rPh sb="33" eb="34">
      <t>タモ</t>
    </rPh>
    <rPh sb="40" eb="42">
      <t>ヘイセイ</t>
    </rPh>
    <rPh sb="44" eb="46">
      <t>ネンド</t>
    </rPh>
    <rPh sb="47" eb="49">
      <t>ケイジョウ</t>
    </rPh>
    <rPh sb="49" eb="51">
      <t>シュウシ</t>
    </rPh>
    <rPh sb="51" eb="53">
      <t>ヒリツ</t>
    </rPh>
    <rPh sb="59" eb="61">
      <t>シタマワ</t>
    </rPh>
    <rPh sb="63" eb="65">
      <t>イゼン</t>
    </rPh>
    <rPh sb="68" eb="69">
      <t>キビ</t>
    </rPh>
    <rPh sb="71" eb="73">
      <t>ジョウタイ</t>
    </rPh>
    <rPh sb="74" eb="75">
      <t>ツヅ</t>
    </rPh>
    <rPh sb="82" eb="84">
      <t>リョウキン</t>
    </rPh>
    <rPh sb="84" eb="86">
      <t>カイシュウ</t>
    </rPh>
    <rPh sb="97" eb="99">
      <t>シタマワ</t>
    </rPh>
    <rPh sb="104" eb="106">
      <t>ジギョウ</t>
    </rPh>
    <rPh sb="107" eb="109">
      <t>ヒツヨウ</t>
    </rPh>
    <rPh sb="110" eb="112">
      <t>ケイヒ</t>
    </rPh>
    <rPh sb="113" eb="115">
      <t>キュウスイ</t>
    </rPh>
    <rPh sb="115" eb="117">
      <t>シュウエキ</t>
    </rPh>
    <rPh sb="119" eb="120">
      <t>マカナ</t>
    </rPh>
    <rPh sb="125" eb="127">
      <t>ジョウキョウ</t>
    </rPh>
    <rPh sb="133" eb="135">
      <t>ヘイセイ</t>
    </rPh>
    <rPh sb="144" eb="146">
      <t>リョウキン</t>
    </rPh>
    <rPh sb="147" eb="148">
      <t>ヒ</t>
    </rPh>
    <rPh sb="148" eb="149">
      <t>ア</t>
    </rPh>
    <rPh sb="151" eb="153">
      <t>ジッシ</t>
    </rPh>
    <rPh sb="158" eb="160">
      <t>シュウエキ</t>
    </rPh>
    <rPh sb="161" eb="163">
      <t>ゾウシュウ</t>
    </rPh>
    <rPh sb="164" eb="166">
      <t>ミコ</t>
    </rPh>
    <rPh sb="168" eb="170">
      <t>ヨテイ</t>
    </rPh>
    <rPh sb="174" eb="176">
      <t>コンゴ</t>
    </rPh>
    <rPh sb="177" eb="178">
      <t>スコ</t>
    </rPh>
    <rPh sb="181" eb="183">
      <t>ケイジョウ</t>
    </rPh>
    <rPh sb="183" eb="185">
      <t>シュウシ</t>
    </rPh>
    <rPh sb="186" eb="188">
      <t>カイフク</t>
    </rPh>
    <rPh sb="189" eb="190">
      <t>ハカ</t>
    </rPh>
    <rPh sb="192" eb="194">
      <t>リョウキン</t>
    </rPh>
    <rPh sb="194" eb="196">
      <t>カイシュウ</t>
    </rPh>
    <rPh sb="197" eb="199">
      <t>ゼセイ</t>
    </rPh>
    <rPh sb="200" eb="201">
      <t>ツト</t>
    </rPh>
    <rPh sb="213" eb="214">
      <t>ユウ</t>
    </rPh>
    <rPh sb="214" eb="216">
      <t>シュウリツ</t>
    </rPh>
    <rPh sb="222" eb="224">
      <t>サクネン</t>
    </rPh>
    <rPh sb="224" eb="226">
      <t>ドウヨウ</t>
    </rPh>
    <rPh sb="227" eb="229">
      <t>ゼンコク</t>
    </rPh>
    <rPh sb="230" eb="233">
      <t>ドウキボ</t>
    </rPh>
    <phoneticPr fontId="4"/>
  </si>
  <si>
    <t>　平成31年4月1日より料金改定実施をしたため、収益の増収が見込める予定である。今後より一層の経営の健全化、安定化を図っていきながら事業を運営していきたい。
　また、平成30年度に策定した経営戦略に基づき、今後も管路の更新に努め、毎年度の財政状況をみながら料金の見直しを定期的に行っていきたい。</t>
    <rPh sb="1" eb="3">
      <t>ヘイセイ</t>
    </rPh>
    <rPh sb="12" eb="14">
      <t>リョウキン</t>
    </rPh>
    <rPh sb="14" eb="16">
      <t>カイテイ</t>
    </rPh>
    <rPh sb="16" eb="18">
      <t>ジッシ</t>
    </rPh>
    <rPh sb="24" eb="26">
      <t>シュウエキ</t>
    </rPh>
    <rPh sb="27" eb="29">
      <t>ゾウシュウ</t>
    </rPh>
    <rPh sb="30" eb="32">
      <t>ミコ</t>
    </rPh>
    <rPh sb="34" eb="36">
      <t>ヨテイ</t>
    </rPh>
    <rPh sb="40" eb="42">
      <t>コンゴ</t>
    </rPh>
    <rPh sb="44" eb="46">
      <t>イッソウ</t>
    </rPh>
    <rPh sb="47" eb="49">
      <t>ケイエイ</t>
    </rPh>
    <rPh sb="50" eb="53">
      <t>ケンゼンカ</t>
    </rPh>
    <rPh sb="54" eb="57">
      <t>アンテイカ</t>
    </rPh>
    <rPh sb="58" eb="59">
      <t>ハカ</t>
    </rPh>
    <rPh sb="66" eb="68">
      <t>ジギョウ</t>
    </rPh>
    <rPh sb="69" eb="71">
      <t>ウンエイ</t>
    </rPh>
    <rPh sb="83" eb="85">
      <t>ヘイセイ</t>
    </rPh>
    <rPh sb="87" eb="89">
      <t>ネンド</t>
    </rPh>
    <rPh sb="90" eb="92">
      <t>サクテイ</t>
    </rPh>
    <rPh sb="94" eb="96">
      <t>ケイエイ</t>
    </rPh>
    <rPh sb="96" eb="98">
      <t>センリャク</t>
    </rPh>
    <rPh sb="99" eb="100">
      <t>モト</t>
    </rPh>
    <rPh sb="103" eb="105">
      <t>コンゴ</t>
    </rPh>
    <rPh sb="106" eb="108">
      <t>カンロ</t>
    </rPh>
    <rPh sb="109" eb="111">
      <t>コウシン</t>
    </rPh>
    <rPh sb="112" eb="113">
      <t>ツト</t>
    </rPh>
    <rPh sb="115" eb="118">
      <t>マイネンド</t>
    </rPh>
    <rPh sb="119" eb="121">
      <t>ザイセイ</t>
    </rPh>
    <rPh sb="121" eb="123">
      <t>ジョウキョウ</t>
    </rPh>
    <rPh sb="128" eb="130">
      <t>リョウキン</t>
    </rPh>
    <rPh sb="131" eb="133">
      <t>ミナオ</t>
    </rPh>
    <rPh sb="135" eb="138">
      <t>テイキテキ</t>
    </rPh>
    <rPh sb="139" eb="140">
      <t>オコナ</t>
    </rPh>
    <phoneticPr fontId="4"/>
  </si>
  <si>
    <t>　有形固定資産減価償却率については、平成29年度を境に平均値を上回っており、また管路経年変化比率も平均値を大きく上回っている状況である。
　平成30年度に策定した経営戦略に基づき、今後も計画的、持続的に施設及び管路の更新に努めたい。</t>
    <rPh sb="1" eb="3">
      <t>ユウケイ</t>
    </rPh>
    <rPh sb="3" eb="7">
      <t>コテイシサン</t>
    </rPh>
    <rPh sb="7" eb="9">
      <t>ゲンカ</t>
    </rPh>
    <rPh sb="9" eb="12">
      <t>ショウキャクリツ</t>
    </rPh>
    <rPh sb="18" eb="20">
      <t>ヘイセイ</t>
    </rPh>
    <rPh sb="22" eb="24">
      <t>ネンド</t>
    </rPh>
    <rPh sb="25" eb="26">
      <t>サカイ</t>
    </rPh>
    <rPh sb="27" eb="30">
      <t>ヘイキンチ</t>
    </rPh>
    <rPh sb="31" eb="33">
      <t>ウワマワ</t>
    </rPh>
    <rPh sb="40" eb="42">
      <t>カンロ</t>
    </rPh>
    <rPh sb="42" eb="44">
      <t>ケイネン</t>
    </rPh>
    <rPh sb="44" eb="46">
      <t>ヘンカ</t>
    </rPh>
    <rPh sb="46" eb="48">
      <t>ヒリツ</t>
    </rPh>
    <rPh sb="49" eb="52">
      <t>ヘイキンチ</t>
    </rPh>
    <rPh sb="53" eb="54">
      <t>オオ</t>
    </rPh>
    <rPh sb="56" eb="58">
      <t>ウワマワ</t>
    </rPh>
    <rPh sb="62" eb="64">
      <t>ジョウキョウ</t>
    </rPh>
    <rPh sb="70" eb="72">
      <t>ヘイセイ</t>
    </rPh>
    <rPh sb="74" eb="75">
      <t>ネン</t>
    </rPh>
    <rPh sb="75" eb="76">
      <t>ド</t>
    </rPh>
    <rPh sb="77" eb="79">
      <t>サクテイ</t>
    </rPh>
    <rPh sb="81" eb="83">
      <t>ケイエイ</t>
    </rPh>
    <rPh sb="83" eb="85">
      <t>センリャク</t>
    </rPh>
    <rPh sb="86" eb="87">
      <t>モト</t>
    </rPh>
    <rPh sb="90" eb="92">
      <t>コンゴ</t>
    </rPh>
    <rPh sb="93" eb="96">
      <t>ケイカクテキ</t>
    </rPh>
    <rPh sb="97" eb="100">
      <t>ジゾクテキ</t>
    </rPh>
    <rPh sb="101" eb="103">
      <t>シセツ</t>
    </rPh>
    <rPh sb="103" eb="104">
      <t>オヨ</t>
    </rPh>
    <rPh sb="105" eb="107">
      <t>カンロ</t>
    </rPh>
    <rPh sb="108" eb="110">
      <t>コウシン</t>
    </rPh>
    <rPh sb="111" eb="11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</si>
</sst>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0.79</c:v>
                </c:pt>
                <c:pt idx="1">
                  <c:v>0.57999999999999996</c:v>
                </c:pt>
                <c:pt idx="2">
                  <c:v>0.63</c:v>
                </c:pt>
                <c:pt idx="3">
                  <c:v>0.46</c:v>
                </c:pt>
                <c:pt idx="4">
                  <c:v>0.36</c:v>
                </c:pt>
              </c:numCache>
            </c:numRef>
          </c:val>
          <c:extLst>
            <c:ext xmlns:c16="http://schemas.microsoft.com/office/drawing/2014/chart" uri="{C3380CC4-5D6E-409C-BE32-E72D297353CC}">
              <c16:uniqueId val="{00000000-FF1F-4C45-8828-23912F55D273}"/>
            </c:ext>
          </c:extLst>
        </c:ser>
        <c:dLbls>
          <c:showLegendKey val="0"/>
          <c:showVal val="0"/>
          <c:showCatName val="0"/>
          <c:showSerName val="0"/>
          <c:showPercent val="0"/>
          <c:showBubbleSize val="0"/>
        </c:dLbls>
        <c:gapWidth val="150"/>
        <c:axId val="106466688"/>
        <c:axId val="10647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FF1F-4C45-8828-23912F55D273}"/>
            </c:ext>
          </c:extLst>
        </c:ser>
        <c:dLbls>
          <c:showLegendKey val="0"/>
          <c:showVal val="0"/>
          <c:showCatName val="0"/>
          <c:showSerName val="0"/>
          <c:showPercent val="0"/>
          <c:showBubbleSize val="0"/>
        </c:dLbls>
        <c:marker val="1"/>
        <c:smooth val="0"/>
        <c:axId val="106466688"/>
        <c:axId val="106477056"/>
      </c:lineChart>
      <c:dateAx>
        <c:axId val="106466688"/>
        <c:scaling>
          <c:orientation val="minMax"/>
        </c:scaling>
        <c:delete val="1"/>
        <c:axPos val="b"/>
        <c:numFmt formatCode="ge" sourceLinked="1"/>
        <c:majorTickMark val="none"/>
        <c:minorTickMark val="none"/>
        <c:tickLblPos val="none"/>
        <c:crossAx val="106477056"/>
        <c:crosses val="autoZero"/>
        <c:auto val="1"/>
        <c:lblOffset val="100"/>
        <c:baseTimeUnit val="years"/>
      </c:dateAx>
      <c:valAx>
        <c:axId val="1064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6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50.18</c:v>
                </c:pt>
                <c:pt idx="1">
                  <c:v>51.82</c:v>
                </c:pt>
                <c:pt idx="2">
                  <c:v>45.16</c:v>
                </c:pt>
                <c:pt idx="3">
                  <c:v>43.6</c:v>
                </c:pt>
                <c:pt idx="4">
                  <c:v>42.98</c:v>
                </c:pt>
              </c:numCache>
            </c:numRef>
          </c:val>
          <c:extLst>
            <c:ext xmlns:c16="http://schemas.microsoft.com/office/drawing/2014/chart" uri="{C3380CC4-5D6E-409C-BE32-E72D297353CC}">
              <c16:uniqueId val="{00000000-BF1B-43FE-B4F0-72D3075393D3}"/>
            </c:ext>
          </c:extLst>
        </c:ser>
        <c:dLbls>
          <c:showLegendKey val="0"/>
          <c:showVal val="0"/>
          <c:showCatName val="0"/>
          <c:showSerName val="0"/>
          <c:showPercent val="0"/>
          <c:showBubbleSize val="0"/>
        </c:dLbls>
        <c:gapWidth val="150"/>
        <c:axId val="115167232"/>
        <c:axId val="1151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BF1B-43FE-B4F0-72D3075393D3}"/>
            </c:ext>
          </c:extLst>
        </c:ser>
        <c:dLbls>
          <c:showLegendKey val="0"/>
          <c:showVal val="0"/>
          <c:showCatName val="0"/>
          <c:showSerName val="0"/>
          <c:showPercent val="0"/>
          <c:showBubbleSize val="0"/>
        </c:dLbls>
        <c:marker val="1"/>
        <c:smooth val="0"/>
        <c:axId val="115167232"/>
        <c:axId val="115169152"/>
      </c:lineChart>
      <c:dateAx>
        <c:axId val="115167232"/>
        <c:scaling>
          <c:orientation val="minMax"/>
        </c:scaling>
        <c:delete val="1"/>
        <c:axPos val="b"/>
        <c:numFmt formatCode="ge" sourceLinked="1"/>
        <c:majorTickMark val="none"/>
        <c:minorTickMark val="none"/>
        <c:tickLblPos val="none"/>
        <c:crossAx val="115169152"/>
        <c:crosses val="autoZero"/>
        <c:auto val="1"/>
        <c:lblOffset val="100"/>
        <c:baseTimeUnit val="years"/>
      </c:dateAx>
      <c:valAx>
        <c:axId val="115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70.319999999999993</c:v>
                </c:pt>
                <c:pt idx="1">
                  <c:v>67.58</c:v>
                </c:pt>
                <c:pt idx="2">
                  <c:v>68.23</c:v>
                </c:pt>
                <c:pt idx="3">
                  <c:v>68.14</c:v>
                </c:pt>
                <c:pt idx="4">
                  <c:v>67.989999999999995</c:v>
                </c:pt>
              </c:numCache>
            </c:numRef>
          </c:val>
          <c:extLst>
            <c:ext xmlns:c16="http://schemas.microsoft.com/office/drawing/2014/chart" uri="{C3380CC4-5D6E-409C-BE32-E72D297353CC}">
              <c16:uniqueId val="{00000000-15B6-4C68-B422-1047CBAE3EDA}"/>
            </c:ext>
          </c:extLst>
        </c:ser>
        <c:dLbls>
          <c:showLegendKey val="0"/>
          <c:showVal val="0"/>
          <c:showCatName val="0"/>
          <c:showSerName val="0"/>
          <c:showPercent val="0"/>
          <c:showBubbleSize val="0"/>
        </c:dLbls>
        <c:gapWidth val="150"/>
        <c:axId val="115208576"/>
        <c:axId val="1152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15B6-4C68-B422-1047CBAE3EDA}"/>
            </c:ext>
          </c:extLst>
        </c:ser>
        <c:dLbls>
          <c:showLegendKey val="0"/>
          <c:showVal val="0"/>
          <c:showCatName val="0"/>
          <c:showSerName val="0"/>
          <c:showPercent val="0"/>
          <c:showBubbleSize val="0"/>
        </c:dLbls>
        <c:marker val="1"/>
        <c:smooth val="0"/>
        <c:axId val="115208576"/>
        <c:axId val="115210496"/>
      </c:lineChart>
      <c:dateAx>
        <c:axId val="115208576"/>
        <c:scaling>
          <c:orientation val="minMax"/>
        </c:scaling>
        <c:delete val="1"/>
        <c:axPos val="b"/>
        <c:numFmt formatCode="ge" sourceLinked="1"/>
        <c:majorTickMark val="none"/>
        <c:minorTickMark val="none"/>
        <c:tickLblPos val="none"/>
        <c:crossAx val="115210496"/>
        <c:crosses val="autoZero"/>
        <c:auto val="1"/>
        <c:lblOffset val="100"/>
        <c:baseTimeUnit val="years"/>
      </c:dateAx>
      <c:valAx>
        <c:axId val="1152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104.19</c:v>
                </c:pt>
                <c:pt idx="1">
                  <c:v>97.76</c:v>
                </c:pt>
                <c:pt idx="2">
                  <c:v>100.28</c:v>
                </c:pt>
                <c:pt idx="3">
                  <c:v>96.07</c:v>
                </c:pt>
                <c:pt idx="4">
                  <c:v>96.35</c:v>
                </c:pt>
              </c:numCache>
            </c:numRef>
          </c:val>
          <c:extLst>
            <c:ext xmlns:c16="http://schemas.microsoft.com/office/drawing/2014/chart" uri="{C3380CC4-5D6E-409C-BE32-E72D297353CC}">
              <c16:uniqueId val="{00000000-6F6D-4A97-A241-C3648EB64FFF}"/>
            </c:ext>
          </c:extLst>
        </c:ser>
        <c:dLbls>
          <c:showLegendKey val="0"/>
          <c:showVal val="0"/>
          <c:showCatName val="0"/>
          <c:showSerName val="0"/>
          <c:showPercent val="0"/>
          <c:showBubbleSize val="0"/>
        </c:dLbls>
        <c:gapWidth val="150"/>
        <c:axId val="111566848"/>
        <c:axId val="1115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6F6D-4A97-A241-C3648EB64FFF}"/>
            </c:ext>
          </c:extLst>
        </c:ser>
        <c:dLbls>
          <c:showLegendKey val="0"/>
          <c:showVal val="0"/>
          <c:showCatName val="0"/>
          <c:showSerName val="0"/>
          <c:showPercent val="0"/>
          <c:showBubbleSize val="0"/>
        </c:dLbls>
        <c:marker val="1"/>
        <c:smooth val="0"/>
        <c:axId val="111566848"/>
        <c:axId val="111568768"/>
      </c:lineChart>
      <c:dateAx>
        <c:axId val="111566848"/>
        <c:scaling>
          <c:orientation val="minMax"/>
        </c:scaling>
        <c:delete val="1"/>
        <c:axPos val="b"/>
        <c:numFmt formatCode="ge" sourceLinked="1"/>
        <c:majorTickMark val="none"/>
        <c:minorTickMark val="none"/>
        <c:tickLblPos val="none"/>
        <c:crossAx val="111568768"/>
        <c:crosses val="autoZero"/>
        <c:auto val="1"/>
        <c:lblOffset val="100"/>
        <c:baseTimeUnit val="years"/>
      </c:dateAx>
      <c:valAx>
        <c:axId val="11156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5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45.76</c:v>
                </c:pt>
                <c:pt idx="1">
                  <c:v>46.86</c:v>
                </c:pt>
                <c:pt idx="2">
                  <c:v>47.41</c:v>
                </c:pt>
                <c:pt idx="3">
                  <c:v>48.96</c:v>
                </c:pt>
                <c:pt idx="4">
                  <c:v>51.08</c:v>
                </c:pt>
              </c:numCache>
            </c:numRef>
          </c:val>
          <c:extLst>
            <c:ext xmlns:c16="http://schemas.microsoft.com/office/drawing/2014/chart" uri="{C3380CC4-5D6E-409C-BE32-E72D297353CC}">
              <c16:uniqueId val="{00000000-48DE-4425-B6BA-120449F1637F}"/>
            </c:ext>
          </c:extLst>
        </c:ser>
        <c:dLbls>
          <c:showLegendKey val="0"/>
          <c:showVal val="0"/>
          <c:showCatName val="0"/>
          <c:showSerName val="0"/>
          <c:showPercent val="0"/>
          <c:showBubbleSize val="0"/>
        </c:dLbls>
        <c:gapWidth val="150"/>
        <c:axId val="114753920"/>
        <c:axId val="1147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48DE-4425-B6BA-120449F1637F}"/>
            </c:ext>
          </c:extLst>
        </c:ser>
        <c:dLbls>
          <c:showLegendKey val="0"/>
          <c:showVal val="0"/>
          <c:showCatName val="0"/>
          <c:showSerName val="0"/>
          <c:showPercent val="0"/>
          <c:showBubbleSize val="0"/>
        </c:dLbls>
        <c:marker val="1"/>
        <c:smooth val="0"/>
        <c:axId val="114753920"/>
        <c:axId val="114755840"/>
      </c:lineChart>
      <c:dateAx>
        <c:axId val="114753920"/>
        <c:scaling>
          <c:orientation val="minMax"/>
        </c:scaling>
        <c:delete val="1"/>
        <c:axPos val="b"/>
        <c:numFmt formatCode="ge" sourceLinked="1"/>
        <c:majorTickMark val="none"/>
        <c:minorTickMark val="none"/>
        <c:tickLblPos val="none"/>
        <c:crossAx val="114755840"/>
        <c:crosses val="autoZero"/>
        <c:auto val="1"/>
        <c:lblOffset val="100"/>
        <c:baseTimeUnit val="years"/>
      </c:dateAx>
      <c:valAx>
        <c:axId val="114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43.12</c:v>
                </c:pt>
                <c:pt idx="1">
                  <c:v>43.74</c:v>
                </c:pt>
                <c:pt idx="2">
                  <c:v>42.83</c:v>
                </c:pt>
                <c:pt idx="3">
                  <c:v>39.81</c:v>
                </c:pt>
                <c:pt idx="4">
                  <c:v>47.3</c:v>
                </c:pt>
              </c:numCache>
            </c:numRef>
          </c:val>
          <c:extLst>
            <c:ext xmlns:c16="http://schemas.microsoft.com/office/drawing/2014/chart" uri="{C3380CC4-5D6E-409C-BE32-E72D297353CC}">
              <c16:uniqueId val="{00000000-CABE-49FE-81B1-D512A08F2CFB}"/>
            </c:ext>
          </c:extLst>
        </c:ser>
        <c:dLbls>
          <c:showLegendKey val="0"/>
          <c:showVal val="0"/>
          <c:showCatName val="0"/>
          <c:showSerName val="0"/>
          <c:showPercent val="0"/>
          <c:showBubbleSize val="0"/>
        </c:dLbls>
        <c:gapWidth val="150"/>
        <c:axId val="114803456"/>
        <c:axId val="11480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ABE-49FE-81B1-D512A08F2CFB}"/>
            </c:ext>
          </c:extLst>
        </c:ser>
        <c:dLbls>
          <c:showLegendKey val="0"/>
          <c:showVal val="0"/>
          <c:showCatName val="0"/>
          <c:showSerName val="0"/>
          <c:showPercent val="0"/>
          <c:showBubbleSize val="0"/>
        </c:dLbls>
        <c:marker val="1"/>
        <c:smooth val="0"/>
        <c:axId val="114803456"/>
        <c:axId val="114805376"/>
      </c:lineChart>
      <c:dateAx>
        <c:axId val="114803456"/>
        <c:scaling>
          <c:orientation val="minMax"/>
        </c:scaling>
        <c:delete val="1"/>
        <c:axPos val="b"/>
        <c:numFmt formatCode="ge" sourceLinked="1"/>
        <c:majorTickMark val="none"/>
        <c:minorTickMark val="none"/>
        <c:tickLblPos val="none"/>
        <c:crossAx val="114805376"/>
        <c:crosses val="autoZero"/>
        <c:auto val="1"/>
        <c:lblOffset val="100"/>
        <c:baseTimeUnit val="years"/>
      </c:dateAx>
      <c:valAx>
        <c:axId val="114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D0-4C1C-BE9E-F326BA0DF446}"/>
            </c:ext>
          </c:extLst>
        </c:ser>
        <c:dLbls>
          <c:showLegendKey val="0"/>
          <c:showVal val="0"/>
          <c:showCatName val="0"/>
          <c:showSerName val="0"/>
          <c:showPercent val="0"/>
          <c:showBubbleSize val="0"/>
        </c:dLbls>
        <c:gapWidth val="150"/>
        <c:axId val="114896256"/>
        <c:axId val="11490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9CD0-4C1C-BE9E-F326BA0DF446}"/>
            </c:ext>
          </c:extLst>
        </c:ser>
        <c:dLbls>
          <c:showLegendKey val="0"/>
          <c:showVal val="0"/>
          <c:showCatName val="0"/>
          <c:showSerName val="0"/>
          <c:showPercent val="0"/>
          <c:showBubbleSize val="0"/>
        </c:dLbls>
        <c:marker val="1"/>
        <c:smooth val="0"/>
        <c:axId val="114896256"/>
        <c:axId val="114902528"/>
      </c:lineChart>
      <c:dateAx>
        <c:axId val="114896256"/>
        <c:scaling>
          <c:orientation val="minMax"/>
        </c:scaling>
        <c:delete val="1"/>
        <c:axPos val="b"/>
        <c:numFmt formatCode="ge" sourceLinked="1"/>
        <c:majorTickMark val="none"/>
        <c:minorTickMark val="none"/>
        <c:tickLblPos val="none"/>
        <c:crossAx val="114902528"/>
        <c:crosses val="autoZero"/>
        <c:auto val="1"/>
        <c:lblOffset val="100"/>
        <c:baseTimeUnit val="years"/>
      </c:dateAx>
      <c:valAx>
        <c:axId val="11490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8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527.98</c:v>
                </c:pt>
                <c:pt idx="1">
                  <c:v>477.11</c:v>
                </c:pt>
                <c:pt idx="2">
                  <c:v>225.27</c:v>
                </c:pt>
                <c:pt idx="3">
                  <c:v>430.04</c:v>
                </c:pt>
                <c:pt idx="4">
                  <c:v>471.15</c:v>
                </c:pt>
              </c:numCache>
            </c:numRef>
          </c:val>
          <c:extLst>
            <c:ext xmlns:c16="http://schemas.microsoft.com/office/drawing/2014/chart" uri="{C3380CC4-5D6E-409C-BE32-E72D297353CC}">
              <c16:uniqueId val="{00000000-2078-4329-B116-9ECCEB14891B}"/>
            </c:ext>
          </c:extLst>
        </c:ser>
        <c:dLbls>
          <c:showLegendKey val="0"/>
          <c:showVal val="0"/>
          <c:showCatName val="0"/>
          <c:showSerName val="0"/>
          <c:showPercent val="0"/>
          <c:showBubbleSize val="0"/>
        </c:dLbls>
        <c:gapWidth val="150"/>
        <c:axId val="114941952"/>
        <c:axId val="1149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2078-4329-B116-9ECCEB14891B}"/>
            </c:ext>
          </c:extLst>
        </c:ser>
        <c:dLbls>
          <c:showLegendKey val="0"/>
          <c:showVal val="0"/>
          <c:showCatName val="0"/>
          <c:showSerName val="0"/>
          <c:showPercent val="0"/>
          <c:showBubbleSize val="0"/>
        </c:dLbls>
        <c:marker val="1"/>
        <c:smooth val="0"/>
        <c:axId val="114941952"/>
        <c:axId val="114943872"/>
      </c:lineChart>
      <c:dateAx>
        <c:axId val="114941952"/>
        <c:scaling>
          <c:orientation val="minMax"/>
        </c:scaling>
        <c:delete val="1"/>
        <c:axPos val="b"/>
        <c:numFmt formatCode="ge" sourceLinked="1"/>
        <c:majorTickMark val="none"/>
        <c:minorTickMark val="none"/>
        <c:tickLblPos val="none"/>
        <c:crossAx val="114943872"/>
        <c:crosses val="autoZero"/>
        <c:auto val="1"/>
        <c:lblOffset val="100"/>
        <c:baseTimeUnit val="years"/>
      </c:dateAx>
      <c:valAx>
        <c:axId val="11494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9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530.52</c:v>
                </c:pt>
                <c:pt idx="1">
                  <c:v>519.82000000000005</c:v>
                </c:pt>
                <c:pt idx="2">
                  <c:v>543.78</c:v>
                </c:pt>
                <c:pt idx="3">
                  <c:v>567.13</c:v>
                </c:pt>
                <c:pt idx="4">
                  <c:v>563.24</c:v>
                </c:pt>
              </c:numCache>
            </c:numRef>
          </c:val>
          <c:extLst>
            <c:ext xmlns:c16="http://schemas.microsoft.com/office/drawing/2014/chart" uri="{C3380CC4-5D6E-409C-BE32-E72D297353CC}">
              <c16:uniqueId val="{00000000-9CB0-46D6-BBDC-2D5684299173}"/>
            </c:ext>
          </c:extLst>
        </c:ser>
        <c:dLbls>
          <c:showLegendKey val="0"/>
          <c:showVal val="0"/>
          <c:showCatName val="0"/>
          <c:showSerName val="0"/>
          <c:showPercent val="0"/>
          <c:showBubbleSize val="0"/>
        </c:dLbls>
        <c:gapWidth val="150"/>
        <c:axId val="114979200"/>
        <c:axId val="11498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9CB0-46D6-BBDC-2D5684299173}"/>
            </c:ext>
          </c:extLst>
        </c:ser>
        <c:dLbls>
          <c:showLegendKey val="0"/>
          <c:showVal val="0"/>
          <c:showCatName val="0"/>
          <c:showSerName val="0"/>
          <c:showPercent val="0"/>
          <c:showBubbleSize val="0"/>
        </c:dLbls>
        <c:marker val="1"/>
        <c:smooth val="0"/>
        <c:axId val="114979200"/>
        <c:axId val="114981120"/>
      </c:lineChart>
      <c:dateAx>
        <c:axId val="114979200"/>
        <c:scaling>
          <c:orientation val="minMax"/>
        </c:scaling>
        <c:delete val="1"/>
        <c:axPos val="b"/>
        <c:numFmt formatCode="ge" sourceLinked="1"/>
        <c:majorTickMark val="none"/>
        <c:minorTickMark val="none"/>
        <c:tickLblPos val="none"/>
        <c:crossAx val="114981120"/>
        <c:crosses val="autoZero"/>
        <c:auto val="1"/>
        <c:lblOffset val="100"/>
        <c:baseTimeUnit val="years"/>
      </c:dateAx>
      <c:valAx>
        <c:axId val="114981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95.12</c:v>
                </c:pt>
                <c:pt idx="1">
                  <c:v>92.36</c:v>
                </c:pt>
                <c:pt idx="2">
                  <c:v>94.76</c:v>
                </c:pt>
                <c:pt idx="3">
                  <c:v>91.16</c:v>
                </c:pt>
                <c:pt idx="4">
                  <c:v>89.8</c:v>
                </c:pt>
              </c:numCache>
            </c:numRef>
          </c:val>
          <c:extLst>
            <c:ext xmlns:c16="http://schemas.microsoft.com/office/drawing/2014/chart" uri="{C3380CC4-5D6E-409C-BE32-E72D297353CC}">
              <c16:uniqueId val="{00000000-4A39-426B-936D-6C711CBA153B}"/>
            </c:ext>
          </c:extLst>
        </c:ser>
        <c:dLbls>
          <c:showLegendKey val="0"/>
          <c:showVal val="0"/>
          <c:showCatName val="0"/>
          <c:showSerName val="0"/>
          <c:showPercent val="0"/>
          <c:showBubbleSize val="0"/>
        </c:dLbls>
        <c:gapWidth val="150"/>
        <c:axId val="114998272"/>
        <c:axId val="11502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4A39-426B-936D-6C711CBA153B}"/>
            </c:ext>
          </c:extLst>
        </c:ser>
        <c:dLbls>
          <c:showLegendKey val="0"/>
          <c:showVal val="0"/>
          <c:showCatName val="0"/>
          <c:showSerName val="0"/>
          <c:showPercent val="0"/>
          <c:showBubbleSize val="0"/>
        </c:dLbls>
        <c:marker val="1"/>
        <c:smooth val="0"/>
        <c:axId val="114998272"/>
        <c:axId val="115029120"/>
      </c:lineChart>
      <c:dateAx>
        <c:axId val="114998272"/>
        <c:scaling>
          <c:orientation val="minMax"/>
        </c:scaling>
        <c:delete val="1"/>
        <c:axPos val="b"/>
        <c:numFmt formatCode="ge" sourceLinked="1"/>
        <c:majorTickMark val="none"/>
        <c:minorTickMark val="none"/>
        <c:tickLblPos val="none"/>
        <c:crossAx val="115029120"/>
        <c:crosses val="autoZero"/>
        <c:auto val="1"/>
        <c:lblOffset val="100"/>
        <c:baseTimeUnit val="years"/>
      </c:dateAx>
      <c:valAx>
        <c:axId val="11502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101.75</c:v>
                </c:pt>
                <c:pt idx="1">
                  <c:v>102.45</c:v>
                </c:pt>
                <c:pt idx="2">
                  <c:v>100.58</c:v>
                </c:pt>
                <c:pt idx="3">
                  <c:v>104.85</c:v>
                </c:pt>
                <c:pt idx="4">
                  <c:v>106.48</c:v>
                </c:pt>
              </c:numCache>
            </c:numRef>
          </c:val>
          <c:extLst>
            <c:ext xmlns:c16="http://schemas.microsoft.com/office/drawing/2014/chart" uri="{C3380CC4-5D6E-409C-BE32-E72D297353CC}">
              <c16:uniqueId val="{00000000-6D05-49D7-8B7C-6B279F6F2329}"/>
            </c:ext>
          </c:extLst>
        </c:ser>
        <c:dLbls>
          <c:showLegendKey val="0"/>
          <c:showVal val="0"/>
          <c:showCatName val="0"/>
          <c:showSerName val="0"/>
          <c:showPercent val="0"/>
          <c:showBubbleSize val="0"/>
        </c:dLbls>
        <c:gapWidth val="150"/>
        <c:axId val="115047808"/>
        <c:axId val="11504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6D05-49D7-8B7C-6B279F6F2329}"/>
            </c:ext>
          </c:extLst>
        </c:ser>
        <c:dLbls>
          <c:showLegendKey val="0"/>
          <c:showVal val="0"/>
          <c:showCatName val="0"/>
          <c:showSerName val="0"/>
          <c:showPercent val="0"/>
          <c:showBubbleSize val="0"/>
        </c:dLbls>
        <c:marker val="1"/>
        <c:smooth val="0"/>
        <c:axId val="115047808"/>
        <c:axId val="115049984"/>
      </c:lineChart>
      <c:dateAx>
        <c:axId val="115047808"/>
        <c:scaling>
          <c:orientation val="minMax"/>
        </c:scaling>
        <c:delete val="1"/>
        <c:axPos val="b"/>
        <c:numFmt formatCode="ge" sourceLinked="1"/>
        <c:majorTickMark val="none"/>
        <c:minorTickMark val="none"/>
        <c:tickLblPos val="none"/>
        <c:crossAx val="115049984"/>
        <c:crosses val="autoZero"/>
        <c:auto val="1"/>
        <c:lblOffset val="100"/>
        <c:baseTimeUnit val="years"/>
      </c:dateAx>
      <c:valAx>
        <c:axId val="1150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下諏訪町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20243</v>
      </c>
      <c r="AM8" s="70"/>
      <c r="AN8" s="70"/>
      <c r="AO8" s="70"/>
      <c r="AP8" s="70"/>
      <c r="AQ8" s="70"/>
      <c r="AR8" s="70"/>
      <c r="AS8" s="70"/>
      <c r="AT8" s="66">
        <f>データ!$S$6</f>
        <v>66.87</v>
      </c>
      <c r="AU8" s="67"/>
      <c r="AV8" s="67"/>
      <c r="AW8" s="67"/>
      <c r="AX8" s="67"/>
      <c r="AY8" s="67"/>
      <c r="AZ8" s="67"/>
      <c r="BA8" s="67"/>
      <c r="BB8" s="69">
        <f>データ!$T$6</f>
        <v>302.72000000000003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61.52</v>
      </c>
      <c r="J10" s="67"/>
      <c r="K10" s="67"/>
      <c r="L10" s="67"/>
      <c r="M10" s="67"/>
      <c r="N10" s="67"/>
      <c r="O10" s="68"/>
      <c r="P10" s="69">
        <f>データ!$P$6</f>
        <v>99.96</v>
      </c>
      <c r="Q10" s="69"/>
      <c r="R10" s="69"/>
      <c r="S10" s="69"/>
      <c r="T10" s="69"/>
      <c r="U10" s="69"/>
      <c r="V10" s="69"/>
      <c r="W10" s="70">
        <f>データ!$Q$6</f>
        <v>1582</v>
      </c>
      <c r="X10" s="70"/>
      <c r="Y10" s="70"/>
      <c r="Z10" s="70"/>
      <c r="AA10" s="70"/>
      <c r="AB10" s="70"/>
      <c r="AC10" s="70"/>
      <c r="AD10" s="2"/>
      <c r="AE10" s="2"/>
      <c r="AF10" s="2"/>
      <c r="AG10" s="2"/>
      <c r="AH10" s="4"/>
      <c r="AI10" s="4"/>
      <c r="AJ10" s="4"/>
      <c r="AK10" s="4"/>
      <c r="AL10" s="70">
        <f>データ!$U$6</f>
        <v>20046</v>
      </c>
      <c r="AM10" s="70"/>
      <c r="AN10" s="70"/>
      <c r="AO10" s="70"/>
      <c r="AP10" s="70"/>
      <c r="AQ10" s="70"/>
      <c r="AR10" s="70"/>
      <c r="AS10" s="70"/>
      <c r="AT10" s="66">
        <f>データ!$V$6</f>
        <v>6.36</v>
      </c>
      <c r="AU10" s="67"/>
      <c r="AV10" s="67"/>
      <c r="AW10" s="67"/>
      <c r="AX10" s="67"/>
      <c r="AY10" s="67"/>
      <c r="AZ10" s="67"/>
      <c r="BA10" s="67"/>
      <c r="BB10" s="69">
        <f>データ!$W$6</f>
        <v>3151.89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1xsIWU5C2jgVMJ3auKQqeycvXUUrwlZxBQDn8NHC3dd2HtF0QZBX6HYIboAYlst5qh5JTs5NT4T2vjNqhaQysw==" saltValue="PnADYh0Px3nkxz3RTtwS0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203611</v>
      </c>
      <c r="D6" s="34">
        <f t="shared" si="3"/>
        <v>46</v>
      </c>
      <c r="E6" s="34">
        <f t="shared" si="3"/>
        <v>1</v>
      </c>
      <c r="F6" s="34">
        <f t="shared" si="3"/>
        <v>0</v>
      </c>
      <c r="G6" s="34">
        <f t="shared" si="3"/>
        <v>1</v>
      </c>
      <c r="H6" s="34" t="str">
        <f t="shared" si="3"/>
        <v>長野県　下諏訪町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61.52</v>
      </c>
      <c r="P6" s="35">
        <f t="shared" si="3"/>
        <v>99.96</v>
      </c>
      <c r="Q6" s="35">
        <f t="shared" si="3"/>
        <v>1582</v>
      </c>
      <c r="R6" s="35">
        <f t="shared" si="3"/>
        <v>20243</v>
      </c>
      <c r="S6" s="35">
        <f t="shared" si="3"/>
        <v>66.87</v>
      </c>
      <c r="T6" s="35">
        <f t="shared" si="3"/>
        <v>302.72000000000003</v>
      </c>
      <c r="U6" s="35">
        <f t="shared" si="3"/>
        <v>20046</v>
      </c>
      <c r="V6" s="35">
        <f t="shared" si="3"/>
        <v>6.36</v>
      </c>
      <c r="W6" s="35">
        <f t="shared" si="3"/>
        <v>3151.89</v>
      </c>
      <c r="X6" s="36">
        <f>IF(X7="",NA(),X7)</f>
        <v>104.19</v>
      </c>
      <c r="Y6" s="36">
        <f t="shared" ref="Y6:AG6" si="4">IF(Y7="",NA(),Y7)</f>
        <v>97.76</v>
      </c>
      <c r="Z6" s="36">
        <f t="shared" si="4"/>
        <v>100.28</v>
      </c>
      <c r="AA6" s="36">
        <f t="shared" si="4"/>
        <v>96.07</v>
      </c>
      <c r="AB6" s="36">
        <f t="shared" si="4"/>
        <v>96.35</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527.98</v>
      </c>
      <c r="AU6" s="36">
        <f t="shared" ref="AU6:BC6" si="6">IF(AU7="",NA(),AU7)</f>
        <v>477.11</v>
      </c>
      <c r="AV6" s="36">
        <f t="shared" si="6"/>
        <v>225.27</v>
      </c>
      <c r="AW6" s="36">
        <f t="shared" si="6"/>
        <v>430.04</v>
      </c>
      <c r="AX6" s="36">
        <f t="shared" si="6"/>
        <v>471.15</v>
      </c>
      <c r="AY6" s="36">
        <f t="shared" si="6"/>
        <v>381.53</v>
      </c>
      <c r="AZ6" s="36">
        <f t="shared" si="6"/>
        <v>391.54</v>
      </c>
      <c r="BA6" s="36">
        <f t="shared" si="6"/>
        <v>384.34</v>
      </c>
      <c r="BB6" s="36">
        <f t="shared" si="6"/>
        <v>359.47</v>
      </c>
      <c r="BC6" s="36">
        <f t="shared" si="6"/>
        <v>369.69</v>
      </c>
      <c r="BD6" s="35" t="str">
        <f>IF(BD7="","",IF(BD7="-","【-】","【"&amp;SUBSTITUTE(TEXT(BD7,"#,##0.00"),"-","△")&amp;"】"))</f>
        <v>【261.93】</v>
      </c>
      <c r="BE6" s="36">
        <f>IF(BE7="",NA(),BE7)</f>
        <v>530.52</v>
      </c>
      <c r="BF6" s="36">
        <f t="shared" ref="BF6:BN6" si="7">IF(BF7="",NA(),BF7)</f>
        <v>519.82000000000005</v>
      </c>
      <c r="BG6" s="36">
        <f t="shared" si="7"/>
        <v>543.78</v>
      </c>
      <c r="BH6" s="36">
        <f t="shared" si="7"/>
        <v>567.13</v>
      </c>
      <c r="BI6" s="36">
        <f t="shared" si="7"/>
        <v>563.24</v>
      </c>
      <c r="BJ6" s="36">
        <f t="shared" si="7"/>
        <v>393.27</v>
      </c>
      <c r="BK6" s="36">
        <f t="shared" si="7"/>
        <v>386.97</v>
      </c>
      <c r="BL6" s="36">
        <f t="shared" si="7"/>
        <v>380.58</v>
      </c>
      <c r="BM6" s="36">
        <f t="shared" si="7"/>
        <v>401.79</v>
      </c>
      <c r="BN6" s="36">
        <f t="shared" si="7"/>
        <v>402.99</v>
      </c>
      <c r="BO6" s="35" t="str">
        <f>IF(BO7="","",IF(BO7="-","【-】","【"&amp;SUBSTITUTE(TEXT(BO7,"#,##0.00"),"-","△")&amp;"】"))</f>
        <v>【270.46】</v>
      </c>
      <c r="BP6" s="36">
        <f>IF(BP7="",NA(),BP7)</f>
        <v>95.12</v>
      </c>
      <c r="BQ6" s="36">
        <f t="shared" ref="BQ6:BY6" si="8">IF(BQ7="",NA(),BQ7)</f>
        <v>92.36</v>
      </c>
      <c r="BR6" s="36">
        <f t="shared" si="8"/>
        <v>94.76</v>
      </c>
      <c r="BS6" s="36">
        <f t="shared" si="8"/>
        <v>91.16</v>
      </c>
      <c r="BT6" s="36">
        <f t="shared" si="8"/>
        <v>89.8</v>
      </c>
      <c r="BU6" s="36">
        <f t="shared" si="8"/>
        <v>100.47</v>
      </c>
      <c r="BV6" s="36">
        <f t="shared" si="8"/>
        <v>101.72</v>
      </c>
      <c r="BW6" s="36">
        <f t="shared" si="8"/>
        <v>102.38</v>
      </c>
      <c r="BX6" s="36">
        <f t="shared" si="8"/>
        <v>100.12</v>
      </c>
      <c r="BY6" s="36">
        <f t="shared" si="8"/>
        <v>98.66</v>
      </c>
      <c r="BZ6" s="35" t="str">
        <f>IF(BZ7="","",IF(BZ7="-","【-】","【"&amp;SUBSTITUTE(TEXT(BZ7,"#,##0.00"),"-","△")&amp;"】"))</f>
        <v>【103.91】</v>
      </c>
      <c r="CA6" s="36">
        <f>IF(CA7="",NA(),CA7)</f>
        <v>101.75</v>
      </c>
      <c r="CB6" s="36">
        <f t="shared" ref="CB6:CJ6" si="9">IF(CB7="",NA(),CB7)</f>
        <v>102.45</v>
      </c>
      <c r="CC6" s="36">
        <f t="shared" si="9"/>
        <v>100.58</v>
      </c>
      <c r="CD6" s="36">
        <f t="shared" si="9"/>
        <v>104.85</v>
      </c>
      <c r="CE6" s="36">
        <f t="shared" si="9"/>
        <v>106.48</v>
      </c>
      <c r="CF6" s="36">
        <f t="shared" si="9"/>
        <v>169.82</v>
      </c>
      <c r="CG6" s="36">
        <f t="shared" si="9"/>
        <v>168.2</v>
      </c>
      <c r="CH6" s="36">
        <f t="shared" si="9"/>
        <v>168.67</v>
      </c>
      <c r="CI6" s="36">
        <f t="shared" si="9"/>
        <v>174.97</v>
      </c>
      <c r="CJ6" s="36">
        <f t="shared" si="9"/>
        <v>178.59</v>
      </c>
      <c r="CK6" s="35" t="str">
        <f>IF(CK7="","",IF(CK7="-","【-】","【"&amp;SUBSTITUTE(TEXT(CK7,"#,##0.00"),"-","△")&amp;"】"))</f>
        <v>【167.11】</v>
      </c>
      <c r="CL6" s="36">
        <f>IF(CL7="",NA(),CL7)</f>
        <v>50.18</v>
      </c>
      <c r="CM6" s="36">
        <f t="shared" ref="CM6:CU6" si="10">IF(CM7="",NA(),CM7)</f>
        <v>51.82</v>
      </c>
      <c r="CN6" s="36">
        <f t="shared" si="10"/>
        <v>45.16</v>
      </c>
      <c r="CO6" s="36">
        <f t="shared" si="10"/>
        <v>43.6</v>
      </c>
      <c r="CP6" s="36">
        <f t="shared" si="10"/>
        <v>42.98</v>
      </c>
      <c r="CQ6" s="36">
        <f t="shared" si="10"/>
        <v>55.13</v>
      </c>
      <c r="CR6" s="36">
        <f t="shared" si="10"/>
        <v>54.77</v>
      </c>
      <c r="CS6" s="36">
        <f t="shared" si="10"/>
        <v>54.92</v>
      </c>
      <c r="CT6" s="36">
        <f t="shared" si="10"/>
        <v>55.63</v>
      </c>
      <c r="CU6" s="36">
        <f t="shared" si="10"/>
        <v>55.03</v>
      </c>
      <c r="CV6" s="35" t="str">
        <f>IF(CV7="","",IF(CV7="-","【-】","【"&amp;SUBSTITUTE(TEXT(CV7,"#,##0.00"),"-","△")&amp;"】"))</f>
        <v>【60.27】</v>
      </c>
      <c r="CW6" s="36">
        <f>IF(CW7="",NA(),CW7)</f>
        <v>70.319999999999993</v>
      </c>
      <c r="CX6" s="36">
        <f t="shared" ref="CX6:DF6" si="11">IF(CX7="",NA(),CX7)</f>
        <v>67.58</v>
      </c>
      <c r="CY6" s="36">
        <f t="shared" si="11"/>
        <v>68.23</v>
      </c>
      <c r="CZ6" s="36">
        <f t="shared" si="11"/>
        <v>68.14</v>
      </c>
      <c r="DA6" s="36">
        <f t="shared" si="11"/>
        <v>67.989999999999995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45.76</v>
      </c>
      <c r="DI6" s="36">
        <f t="shared" ref="DI6:DQ6" si="12">IF(DI7="",NA(),DI7)</f>
        <v>46.86</v>
      </c>
      <c r="DJ6" s="36">
        <f t="shared" si="12"/>
        <v>47.41</v>
      </c>
      <c r="DK6" s="36">
        <f t="shared" si="12"/>
        <v>48.96</v>
      </c>
      <c r="DL6" s="36">
        <f t="shared" si="12"/>
        <v>51.08</v>
      </c>
      <c r="DM6" s="36">
        <f t="shared" si="12"/>
        <v>46.66</v>
      </c>
      <c r="DN6" s="36">
        <f t="shared" si="12"/>
        <v>47.46</v>
      </c>
      <c r="DO6" s="36">
        <f t="shared" si="12"/>
        <v>48.49</v>
      </c>
      <c r="DP6" s="36">
        <f t="shared" si="12"/>
        <v>48.05</v>
      </c>
      <c r="DQ6" s="36">
        <f t="shared" si="12"/>
        <v>48.87</v>
      </c>
      <c r="DR6" s="35" t="str">
        <f>IF(DR7="","",IF(DR7="-","【-】","【"&amp;SUBSTITUTE(TEXT(DR7,"#,##0.00"),"-","△")&amp;"】"))</f>
        <v>【48.85】</v>
      </c>
      <c r="DS6" s="36">
        <f>IF(DS7="",NA(),DS7)</f>
        <v>43.12</v>
      </c>
      <c r="DT6" s="36">
        <f t="shared" ref="DT6:EB6" si="13">IF(DT7="",NA(),DT7)</f>
        <v>43.74</v>
      </c>
      <c r="DU6" s="36">
        <f t="shared" si="13"/>
        <v>42.83</v>
      </c>
      <c r="DV6" s="36">
        <f t="shared" si="13"/>
        <v>39.81</v>
      </c>
      <c r="DW6" s="36">
        <f t="shared" si="13"/>
        <v>47.3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0.79</v>
      </c>
      <c r="EE6" s="36">
        <f t="shared" ref="EE6:EM6" si="14">IF(EE7="",NA(),EE7)</f>
        <v>0.57999999999999996</v>
      </c>
      <c r="EF6" s="36">
        <f t="shared" si="14"/>
        <v>0.63</v>
      </c>
      <c r="EG6" s="36">
        <f t="shared" si="14"/>
        <v>0.46</v>
      </c>
      <c r="EH6" s="36">
        <f t="shared" si="14"/>
        <v>0.36</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203611</v>
      </c>
      <c r="D7" s="38">
        <v>46</v>
      </c>
      <c r="E7" s="38">
        <v>1</v>
      </c>
      <c r="F7" s="38">
        <v>0</v>
      </c>
      <c r="G7" s="38">
        <v>1</v>
      </c>
      <c r="H7" s="38" t="s">
        <v>93</v>
      </c>
      <c r="I7" s="38" t="s">
        <v>94</v>
      </c>
      <c r="J7" s="38" t="s">
        <v>95</v>
      </c>
      <c r="K7" s="38" t="s">
        <v>96</v>
      </c>
      <c r="L7" s="38" t="s">
        <v>97</v>
      </c>
      <c r="M7" s="38" t="s">
        <v>98</v>
      </c>
      <c r="N7" s="39" t="s">
        <v>99</v>
      </c>
      <c r="O7" s="39">
        <v>61.52</v>
      </c>
      <c r="P7" s="39">
        <v>99.96</v>
      </c>
      <c r="Q7" s="39">
        <v>1582</v>
      </c>
      <c r="R7" s="39">
        <v>20243</v>
      </c>
      <c r="S7" s="39">
        <v>66.87</v>
      </c>
      <c r="T7" s="39">
        <v>302.72000000000003</v>
      </c>
      <c r="U7" s="39">
        <v>20046</v>
      </c>
      <c r="V7" s="39">
        <v>6.36</v>
      </c>
      <c r="W7" s="39">
        <v>3151.89</v>
      </c>
      <c r="X7" s="39">
        <v>104.19</v>
      </c>
      <c r="Y7" s="39">
        <v>97.76</v>
      </c>
      <c r="Z7" s="39">
        <v>100.28</v>
      </c>
      <c r="AA7" s="39">
        <v>96.07</v>
      </c>
      <c r="AB7" s="39">
        <v>96.35</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527.98</v>
      </c>
      <c r="AU7" s="39">
        <v>477.11</v>
      </c>
      <c r="AV7" s="39">
        <v>225.27</v>
      </c>
      <c r="AW7" s="39">
        <v>430.04</v>
      </c>
      <c r="AX7" s="39">
        <v>471.15</v>
      </c>
      <c r="AY7" s="39">
        <v>381.53</v>
      </c>
      <c r="AZ7" s="39">
        <v>391.54</v>
      </c>
      <c r="BA7" s="39">
        <v>384.34</v>
      </c>
      <c r="BB7" s="39">
        <v>359.47</v>
      </c>
      <c r="BC7" s="39">
        <v>369.69</v>
      </c>
      <c r="BD7" s="39">
        <v>261.93</v>
      </c>
      <c r="BE7" s="39">
        <v>530.52</v>
      </c>
      <c r="BF7" s="39">
        <v>519.82000000000005</v>
      </c>
      <c r="BG7" s="39">
        <v>543.78</v>
      </c>
      <c r="BH7" s="39">
        <v>567.13</v>
      </c>
      <c r="BI7" s="39">
        <v>563.24</v>
      </c>
      <c r="BJ7" s="39">
        <v>393.27</v>
      </c>
      <c r="BK7" s="39">
        <v>386.97</v>
      </c>
      <c r="BL7" s="39">
        <v>380.58</v>
      </c>
      <c r="BM7" s="39">
        <v>401.79</v>
      </c>
      <c r="BN7" s="39">
        <v>402.99</v>
      </c>
      <c r="BO7" s="39">
        <v>270.45999999999998</v>
      </c>
      <c r="BP7" s="39">
        <v>95.12</v>
      </c>
      <c r="BQ7" s="39">
        <v>92.36</v>
      </c>
      <c r="BR7" s="39">
        <v>94.76</v>
      </c>
      <c r="BS7" s="39">
        <v>91.16</v>
      </c>
      <c r="BT7" s="39">
        <v>89.8</v>
      </c>
      <c r="BU7" s="39">
        <v>100.47</v>
      </c>
      <c r="BV7" s="39">
        <v>101.72</v>
      </c>
      <c r="BW7" s="39">
        <v>102.38</v>
      </c>
      <c r="BX7" s="39">
        <v>100.12</v>
      </c>
      <c r="BY7" s="39">
        <v>98.66</v>
      </c>
      <c r="BZ7" s="39">
        <v>103.91</v>
      </c>
      <c r="CA7" s="39">
        <v>101.75</v>
      </c>
      <c r="CB7" s="39">
        <v>102.45</v>
      </c>
      <c r="CC7" s="39">
        <v>100.58</v>
      </c>
      <c r="CD7" s="39">
        <v>104.85</v>
      </c>
      <c r="CE7" s="39">
        <v>106.48</v>
      </c>
      <c r="CF7" s="39">
        <v>169.82</v>
      </c>
      <c r="CG7" s="39">
        <v>168.2</v>
      </c>
      <c r="CH7" s="39">
        <v>168.67</v>
      </c>
      <c r="CI7" s="39">
        <v>174.97</v>
      </c>
      <c r="CJ7" s="39">
        <v>178.59</v>
      </c>
      <c r="CK7" s="39">
        <v>167.11</v>
      </c>
      <c r="CL7" s="39">
        <v>50.18</v>
      </c>
      <c r="CM7" s="39">
        <v>51.82</v>
      </c>
      <c r="CN7" s="39">
        <v>45.16</v>
      </c>
      <c r="CO7" s="39">
        <v>43.6</v>
      </c>
      <c r="CP7" s="39">
        <v>42.98</v>
      </c>
      <c r="CQ7" s="39">
        <v>55.13</v>
      </c>
      <c r="CR7" s="39">
        <v>54.77</v>
      </c>
      <c r="CS7" s="39">
        <v>54.92</v>
      </c>
      <c r="CT7" s="39">
        <v>55.63</v>
      </c>
      <c r="CU7" s="39">
        <v>55.03</v>
      </c>
      <c r="CV7" s="39">
        <v>60.27</v>
      </c>
      <c r="CW7" s="39">
        <v>70.319999999999993</v>
      </c>
      <c r="CX7" s="39">
        <v>67.58</v>
      </c>
      <c r="CY7" s="39">
        <v>68.23</v>
      </c>
      <c r="CZ7" s="39">
        <v>68.14</v>
      </c>
      <c r="DA7" s="39">
        <v>67.989999999999995</v>
      </c>
      <c r="DB7" s="39">
        <v>83</v>
      </c>
      <c r="DC7" s="39">
        <v>82.89</v>
      </c>
      <c r="DD7" s="39">
        <v>82.66</v>
      </c>
      <c r="DE7" s="39">
        <v>82.04</v>
      </c>
      <c r="DF7" s="39">
        <v>81.900000000000006</v>
      </c>
      <c r="DG7" s="39">
        <v>89.92</v>
      </c>
      <c r="DH7" s="39">
        <v>45.76</v>
      </c>
      <c r="DI7" s="39">
        <v>46.86</v>
      </c>
      <c r="DJ7" s="39">
        <v>47.41</v>
      </c>
      <c r="DK7" s="39">
        <v>48.96</v>
      </c>
      <c r="DL7" s="39">
        <v>51.08</v>
      </c>
      <c r="DM7" s="39">
        <v>46.66</v>
      </c>
      <c r="DN7" s="39">
        <v>47.46</v>
      </c>
      <c r="DO7" s="39">
        <v>48.49</v>
      </c>
      <c r="DP7" s="39">
        <v>48.05</v>
      </c>
      <c r="DQ7" s="39">
        <v>48.87</v>
      </c>
      <c r="DR7" s="39">
        <v>48.85</v>
      </c>
      <c r="DS7" s="39">
        <v>43.12</v>
      </c>
      <c r="DT7" s="39">
        <v>43.74</v>
      </c>
      <c r="DU7" s="39">
        <v>42.83</v>
      </c>
      <c r="DV7" s="39">
        <v>39.81</v>
      </c>
      <c r="DW7" s="39">
        <v>47.3</v>
      </c>
      <c r="DX7" s="39">
        <v>9.85</v>
      </c>
      <c r="DY7" s="39">
        <v>9.7100000000000009</v>
      </c>
      <c r="DZ7" s="39">
        <v>12.79</v>
      </c>
      <c r="EA7" s="39">
        <v>13.39</v>
      </c>
      <c r="EB7" s="39">
        <v>14.85</v>
      </c>
      <c r="EC7" s="39">
        <v>17.8</v>
      </c>
      <c r="ED7" s="39">
        <v>0.79</v>
      </c>
      <c r="EE7" s="39">
        <v>0.57999999999999996</v>
      </c>
      <c r="EF7" s="39">
        <v>0.63</v>
      </c>
      <c r="EG7" s="39">
        <v>0.46</v>
      </c>
      <c r="EH7" s="39">
        <v>0.36</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2019-12-05T04:16:05Z</dcterms:created>
  <dcterms:modified xsi:type="dcterms:W3CDTF">2020-03-02T02:38:57Z</dcterms:modified>
</cp:coreProperties>
</file>