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23 辰野町\"/>
    </mc:Choice>
  </mc:AlternateContent>
  <workbookProtection workbookAlgorithmName="SHA-512" workbookHashValue="FSdj2HJ4sP98CUfzk81FT6PFcRKCuDyu9B0AaxEdekTa4J/UfrHx20LiMhgLonCaKIeYHG+wEF7lA2xicJQxtQ==" workbookSaltValue="T6A17Am9eyzaXlHh1PWjy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B10" i="4" s="1"/>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I10" i="4"/>
  <c r="BB8" i="4"/>
  <c r="AL8" i="4"/>
  <c r="AD8" i="4"/>
  <c r="W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<sst xmlns="http://schemas.openxmlformats.org/spreadsheetml/2006/main" count="225" uniqueCount="112">
  <si>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</si>
  <si>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</si>
  <si>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</si>
  <si>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</si>
  <si>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</si>
  <si>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</si>
  <si>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</si>
  <si>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</si>
  <si>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</si>
  <si>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</si>
  <si>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</si>
  <si>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</si>
  <si>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</si>
  <si>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</si>
  <si>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</si>
  <si>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</si>
  <si>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</si>
  <si>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</si>
  <si>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</si>
  <si>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</si>
  <si>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</si>
  <si>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</si>
  <si>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</si>
  <si>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</si>
  <si>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</si>
  <si>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</si>
  <si>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</si>
  <si>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</si>
  <si>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</si>
  <si>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</si>
  <si>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</si>
  <si>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</si>
  <si>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</si>
  <si>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</si>
  <si>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</si>
  <si>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</si>
  <si>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</si>
  <si>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</si>
  <si>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</si>
  <si>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</si>
  <si>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</si>
  <si>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</si>
  <si>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</si>
  <si>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</si>
  <si>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</si>
  <si>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</si>
  <si>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</si>
  <si>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</si>
  <si>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</si>
  <si>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</si>
  <si>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</si>
  <si>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</si>
  <si>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</si>
  <si>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</si>
  <si>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</si>
  <si>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</si>
  <si>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</si>
  <si>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</si>
  <si>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</si>
  <si>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</si>
  <si>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</si>
  <si>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</si>
  <si>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</si>
  <si>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</si>
  <si>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</si>
  <si>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</si>
  <si>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</si>
  <si>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</si>
  <si>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</si>
  <si>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</si>
  <si>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</si>
  <si>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</si>
  <si>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</si>
  <si>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</si>
  <si>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</si>
  <si>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</si>
  <si>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</si>
  <si>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</si>
  <si>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</si>
  <si>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</si>
  <si>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</si>
  <si>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</si>
  <si>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</si>
  <si>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</si>
  <si>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</si>
  <si>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</si>
  <si>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</si>
  <si>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</si>
  <si>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</si>
  <si>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</si>
  <si>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</si>
  <si>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</si>
  <si>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</si>
  <si>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</si>
  <si>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</si>
  <si>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</si>
  <si>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辰野町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</si>
  <si>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</si>
  <si>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</si>
  <si>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</si>
  <si>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</si>
  <si>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</si>
  <si>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</si>
  <si>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</si>
  <si>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</si>
  <si>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</si>
  <si>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</si>
  <si>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</si>
  <si>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</si>
  <si>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①平成26年度に給水人口の50％を占める小野簡易水道が上水道への統合により、事業規模が大幅に縮小し、以降は収益的収支比率が類似団体の平均値を下回っています。
　なお、H29年度からの3ヵ年は、公営企業適用債の活用により地方債償還額の増が見込まれています。
④企業債残高対給水収益比率は、平成28年度のクリプト対策事業の借入れ、またH29からの3ヵ年は公営企業適用債による借入れを行うため増加傾向にあります。
⑤料金回収率については、総収益の半分近くが他会計からの繰入によるもので（地元負担金を含む）賄われているため、減少傾向にあります。
⑥給水原価については、償還金の増に伴い増加傾向にありますが、令和2年度に上水道に経営統合することから、料金体系を上水道料金に改定していきます。
⑦施設利用率は、類似団体に比べて高い水準を維持しています。また、認可変更に伴い配水能力が見直されたことにより向上に転じています。
⑧有収率については、法適用に向け流量計を設置したことにより、実測値に近い算出ができたことによります。引き続き、漏水調査などを計画的に行い、有収率向上に向けた対策を検討してまいります。</t>
    <rPh sb="86" eb="88">
      <t>ネンド</t>
    </rPh>
    <rPh sb="93" eb="94">
      <t>ネン</t>
    </rPh>
    <rPh sb="96" eb="98">
      <t>コウエイ</t>
    </rPh>
    <rPh sb="98" eb="100">
      <t>キギョウ</t>
    </rPh>
    <rPh sb="100" eb="102">
      <t>テキヨウ</t>
    </rPh>
    <rPh sb="102" eb="103">
      <t>サイ</t>
    </rPh>
    <rPh sb="104" eb="106">
      <t>カツヨウ</t>
    </rPh>
    <rPh sb="109" eb="112">
      <t>チホウサイ</t>
    </rPh>
    <rPh sb="112" eb="114">
      <t>ショウカン</t>
    </rPh>
    <rPh sb="114" eb="115">
      <t>ガク</t>
    </rPh>
    <rPh sb="116" eb="117">
      <t>ゾウ</t>
    </rPh>
    <rPh sb="118" eb="120">
      <t>ミコ</t>
    </rPh>
    <rPh sb="159" eb="160">
      <t>カ</t>
    </rPh>
    <rPh sb="160" eb="161">
      <t>イ</t>
    </rPh>
    <rPh sb="173" eb="174">
      <t>ネン</t>
    </rPh>
    <rPh sb="193" eb="195">
      <t>ゾウカ</t>
    </rPh>
    <rPh sb="195" eb="197">
      <t>ケイコウ</t>
    </rPh>
    <rPh sb="216" eb="219">
      <t>ソウシュウエキ</t>
    </rPh>
    <rPh sb="220" eb="222">
      <t>ハンブン</t>
    </rPh>
    <rPh sb="222" eb="223">
      <t>チカ</t>
    </rPh>
    <rPh sb="225" eb="226">
      <t>タ</t>
    </rPh>
    <rPh sb="226" eb="228">
      <t>カイケイ</t>
    </rPh>
    <rPh sb="231" eb="233">
      <t>クリイレ</t>
    </rPh>
    <rPh sb="240" eb="242">
      <t>ジモト</t>
    </rPh>
    <rPh sb="242" eb="245">
      <t>フタンキン</t>
    </rPh>
    <rPh sb="246" eb="247">
      <t>フク</t>
    </rPh>
    <rPh sb="249" eb="250">
      <t>マカナ</t>
    </rPh>
    <rPh sb="258" eb="260">
      <t>ゲンショウ</t>
    </rPh>
    <rPh sb="260" eb="262">
      <t>ケイコウ</t>
    </rPh>
    <rPh sb="288" eb="290">
      <t>ゾウカ</t>
    </rPh>
    <rPh sb="290" eb="292">
      <t>ケイコウ</t>
    </rPh>
    <rPh sb="299" eb="301">
      <t>レイワ</t>
    </rPh>
    <rPh sb="309" eb="311">
      <t>ケイエイ</t>
    </rPh>
    <rPh sb="416" eb="417">
      <t>ホウ</t>
    </rPh>
    <rPh sb="417" eb="419">
      <t>テキヨウ</t>
    </rPh>
    <rPh sb="420" eb="421">
      <t>ム</t>
    </rPh>
    <rPh sb="422" eb="425">
      <t>リュウリョウケイ</t>
    </rPh>
    <rPh sb="426" eb="428">
      <t>セッチ</t>
    </rPh>
    <rPh sb="436" eb="438">
      <t>ジッソク</t>
    </rPh>
    <rPh sb="438" eb="439">
      <t>チ</t>
    </rPh>
    <rPh sb="440" eb="441">
      <t>チカ</t>
    </rPh>
    <rPh sb="442" eb="444">
      <t>サンシュツ</t>
    </rPh>
    <phoneticPr fontId="4"/>
  </si>
  <si>
    <t>　施設の老朽化が進んでいますが、給水人口も今後減少していく傾向になり、現状では大規模な改修工事を計画することは難しい状況にあります。
　令和3年度以降、上水道管内にある基幹系配水池の更新が予定されているため、簡易水道等の既存施設については、クリプト対策などの重要度、緊急度の高い施設整備を優先し、経営状況を見定めながら、通常経営に影響がない程度に更新を図ってまいります。</t>
    <rPh sb="68" eb="70">
      <t>レイワ</t>
    </rPh>
    <rPh sb="162" eb="164">
      <t>ケイエイ</t>
    </rPh>
    <rPh sb="165" eb="167">
      <t>エイキョウ</t>
    </rPh>
    <phoneticPr fontId="4"/>
  </si>
  <si>
    <t>　小規模簡易水道施設に位置づけられるため、給水人口も少なく、今後も減少傾向にあるため、簡易水道事業として単独で運営していくことは非常に困難な状況であり、加えて施設の老朽化が進んでおり、改修・更新が必要になってくることから、新たな経営方針の見直しが必要です。
　したがって、令和2年度から上水道への統合を推進し、併せて既存の料金体系を上水道料金に改定し、法適化を進めてまいります。</t>
    <rPh sb="136" eb="138">
      <t>レイワ</t>
    </rPh>
    <rPh sb="151" eb="153">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</si>
</sst>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B7-4595-AF6B-E6625CF26DAE}"/>
            </c:ext>
          </c:extLst>
        </c:ser>
        <c:dLbls>
          <c:showLegendKey val="0"/>
          <c:showVal val="0"/>
          <c:showCatName val="0"/>
          <c:showSerName val="0"/>
          <c:showPercent val="0"/>
          <c:showBubbleSize val="0"/>
        </c:dLbls>
        <c:gapWidth val="150"/>
        <c:axId val="99323392"/>
        <c:axId val="734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4DB7-4595-AF6B-E6625CF26DAE}"/>
            </c:ext>
          </c:extLst>
        </c:ser>
        <c:dLbls>
          <c:showLegendKey val="0"/>
          <c:showVal val="0"/>
          <c:showCatName val="0"/>
          <c:showSerName val="0"/>
          <c:showPercent val="0"/>
          <c:showBubbleSize val="0"/>
        </c:dLbls>
        <c:marker val="1"/>
        <c:smooth val="0"/>
        <c:axId val="99323392"/>
        <c:axId val="73435968"/>
      </c:lineChart>
      <c:dateAx>
        <c:axId val="99323392"/>
        <c:scaling>
          <c:orientation val="minMax"/>
        </c:scaling>
        <c:delete val="1"/>
        <c:axPos val="b"/>
        <c:numFmt formatCode="ge" sourceLinked="1"/>
        <c:majorTickMark val="none"/>
        <c:minorTickMark val="none"/>
        <c:tickLblPos val="none"/>
        <c:crossAx val="73435968"/>
        <c:crosses val="autoZero"/>
        <c:auto val="1"/>
        <c:lblOffset val="100"/>
        <c:baseTimeUnit val="years"/>
      </c:dateAx>
      <c:valAx>
        <c:axId val="734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68.52</c:v>
                </c:pt>
                <c:pt idx="1">
                  <c:v>68.03</c:v>
                </c:pt>
                <c:pt idx="2">
                  <c:v>60.71</c:v>
                </c:pt>
                <c:pt idx="3">
                  <c:v>69.92</c:v>
                </c:pt>
                <c:pt idx="4">
                  <c:v>70.459999999999994</c:v>
                </c:pt>
              </c:numCache>
            </c:numRef>
          </c:val>
          <c:extLst>
            <c:ext xmlns:c16="http://schemas.microsoft.com/office/drawing/2014/chart" uri="{C3380CC4-5D6E-409C-BE32-E72D297353CC}">
              <c16:uniqueId val="{00000000-A524-40F8-A4F9-588E03C3E971}"/>
            </c:ext>
          </c:extLst>
        </c:ser>
        <c:dLbls>
          <c:showLegendKey val="0"/>
          <c:showVal val="0"/>
          <c:showCatName val="0"/>
          <c:showSerName val="0"/>
          <c:showPercent val="0"/>
          <c:showBubbleSize val="0"/>
        </c:dLbls>
        <c:gapWidth val="150"/>
        <c:axId val="135630336"/>
        <c:axId val="1356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A524-40F8-A4F9-588E03C3E971}"/>
            </c:ext>
          </c:extLst>
        </c:ser>
        <c:dLbls>
          <c:showLegendKey val="0"/>
          <c:showVal val="0"/>
          <c:showCatName val="0"/>
          <c:showSerName val="0"/>
          <c:showPercent val="0"/>
          <c:showBubbleSize val="0"/>
        </c:dLbls>
        <c:marker val="1"/>
        <c:smooth val="0"/>
        <c:axId val="135630336"/>
        <c:axId val="135677632"/>
      </c:lineChart>
      <c:dateAx>
        <c:axId val="135630336"/>
        <c:scaling>
          <c:orientation val="minMax"/>
        </c:scaling>
        <c:delete val="1"/>
        <c:axPos val="b"/>
        <c:numFmt formatCode="ge" sourceLinked="1"/>
        <c:majorTickMark val="none"/>
        <c:minorTickMark val="none"/>
        <c:tickLblPos val="none"/>
        <c:crossAx val="135677632"/>
        <c:crosses val="autoZero"/>
        <c:auto val="1"/>
        <c:lblOffset val="100"/>
        <c:baseTimeUnit val="years"/>
      </c:dateAx>
      <c:valAx>
        <c:axId val="1356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70.67</c:v>
                </c:pt>
                <c:pt idx="1">
                  <c:v>69.819999999999993</c:v>
                </c:pt>
                <c:pt idx="2">
                  <c:v>84.24</c:v>
                </c:pt>
                <c:pt idx="3">
                  <c:v>83.19</c:v>
                </c:pt>
                <c:pt idx="4">
                  <c:v>72.69</c:v>
                </c:pt>
              </c:numCache>
            </c:numRef>
          </c:val>
          <c:extLst>
            <c:ext xmlns:c16="http://schemas.microsoft.com/office/drawing/2014/chart" uri="{C3380CC4-5D6E-409C-BE32-E72D297353CC}">
              <c16:uniqueId val="{00000000-B5F5-4548-959F-4FAF0A8EBA03}"/>
            </c:ext>
          </c:extLst>
        </c:ser>
        <c:dLbls>
          <c:showLegendKey val="0"/>
          <c:showVal val="0"/>
          <c:showCatName val="0"/>
          <c:showSerName val="0"/>
          <c:showPercent val="0"/>
          <c:showBubbleSize val="0"/>
        </c:dLbls>
        <c:gapWidth val="150"/>
        <c:axId val="136132096"/>
        <c:axId val="13567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B5F5-4548-959F-4FAF0A8EBA03}"/>
            </c:ext>
          </c:extLst>
        </c:ser>
        <c:dLbls>
          <c:showLegendKey val="0"/>
          <c:showVal val="0"/>
          <c:showCatName val="0"/>
          <c:showSerName val="0"/>
          <c:showPercent val="0"/>
          <c:showBubbleSize val="0"/>
        </c:dLbls>
        <c:marker val="1"/>
        <c:smooth val="0"/>
        <c:axId val="136132096"/>
        <c:axId val="135679360"/>
      </c:lineChart>
      <c:dateAx>
        <c:axId val="136132096"/>
        <c:scaling>
          <c:orientation val="minMax"/>
        </c:scaling>
        <c:delete val="1"/>
        <c:axPos val="b"/>
        <c:numFmt formatCode="ge" sourceLinked="1"/>
        <c:majorTickMark val="none"/>
        <c:minorTickMark val="none"/>
        <c:tickLblPos val="none"/>
        <c:crossAx val="135679360"/>
        <c:crosses val="autoZero"/>
        <c:auto val="1"/>
        <c:lblOffset val="100"/>
        <c:baseTimeUnit val="years"/>
      </c:dateAx>
      <c:valAx>
        <c:axId val="1356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63.8</c:v>
                </c:pt>
                <c:pt idx="1">
                  <c:v>63.79</c:v>
                </c:pt>
                <c:pt idx="2">
                  <c:v>63.83</c:v>
                </c:pt>
                <c:pt idx="3">
                  <c:v>56.45</c:v>
                </c:pt>
                <c:pt idx="4">
                  <c:v>46.33</c:v>
                </c:pt>
              </c:numCache>
            </c:numRef>
          </c:val>
          <c:extLst>
            <c:ext xmlns:c16="http://schemas.microsoft.com/office/drawing/2014/chart" uri="{C3380CC4-5D6E-409C-BE32-E72D297353CC}">
              <c16:uniqueId val="{00000000-94CF-4076-8D1A-AABB818F7676}"/>
            </c:ext>
          </c:extLst>
        </c:ser>
        <c:dLbls>
          <c:showLegendKey val="0"/>
          <c:showVal val="0"/>
          <c:showCatName val="0"/>
          <c:showSerName val="0"/>
          <c:showPercent val="0"/>
          <c:showBubbleSize val="0"/>
        </c:dLbls>
        <c:gapWidth val="150"/>
        <c:axId val="109221888"/>
        <c:axId val="734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94CF-4076-8D1A-AABB818F7676}"/>
            </c:ext>
          </c:extLst>
        </c:ser>
        <c:dLbls>
          <c:showLegendKey val="0"/>
          <c:showVal val="0"/>
          <c:showCatName val="0"/>
          <c:showSerName val="0"/>
          <c:showPercent val="0"/>
          <c:showBubbleSize val="0"/>
        </c:dLbls>
        <c:marker val="1"/>
        <c:smooth val="0"/>
        <c:axId val="109221888"/>
        <c:axId val="73437120"/>
      </c:lineChart>
      <c:dateAx>
        <c:axId val="109221888"/>
        <c:scaling>
          <c:orientation val="minMax"/>
        </c:scaling>
        <c:delete val="1"/>
        <c:axPos val="b"/>
        <c:numFmt formatCode="ge" sourceLinked="1"/>
        <c:majorTickMark val="none"/>
        <c:minorTickMark val="none"/>
        <c:tickLblPos val="none"/>
        <c:crossAx val="73437120"/>
        <c:crosses val="autoZero"/>
        <c:auto val="1"/>
        <c:lblOffset val="100"/>
        <c:baseTimeUnit val="years"/>
      </c:dateAx>
      <c:valAx>
        <c:axId val="734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DD-49EC-BC96-644EEBA6EA50}"/>
            </c:ext>
          </c:extLst>
        </c:ser>
        <c:dLbls>
          <c:showLegendKey val="0"/>
          <c:showVal val="0"/>
          <c:showCatName val="0"/>
          <c:showSerName val="0"/>
          <c:showPercent val="0"/>
          <c:showBubbleSize val="0"/>
        </c:dLbls>
        <c:gapWidth val="150"/>
        <c:axId val="109297664"/>
        <c:axId val="734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DD-49EC-BC96-644EEBA6EA50}"/>
            </c:ext>
          </c:extLst>
        </c:ser>
        <c:dLbls>
          <c:showLegendKey val="0"/>
          <c:showVal val="0"/>
          <c:showCatName val="0"/>
          <c:showSerName val="0"/>
          <c:showPercent val="0"/>
          <c:showBubbleSize val="0"/>
        </c:dLbls>
        <c:marker val="1"/>
        <c:smooth val="0"/>
        <c:axId val="109297664"/>
        <c:axId val="73438848"/>
      </c:lineChart>
      <c:dateAx>
        <c:axId val="109297664"/>
        <c:scaling>
          <c:orientation val="minMax"/>
        </c:scaling>
        <c:delete val="1"/>
        <c:axPos val="b"/>
        <c:numFmt formatCode="ge" sourceLinked="1"/>
        <c:majorTickMark val="none"/>
        <c:minorTickMark val="none"/>
        <c:tickLblPos val="none"/>
        <c:crossAx val="73438848"/>
        <c:crosses val="autoZero"/>
        <c:auto val="1"/>
        <c:lblOffset val="100"/>
        <c:baseTimeUnit val="years"/>
      </c:dateAx>
      <c:valAx>
        <c:axId val="734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D4-4C28-B124-2C4C816A3BFE}"/>
            </c:ext>
          </c:extLst>
        </c:ser>
        <c:dLbls>
          <c:showLegendKey val="0"/>
          <c:showVal val="0"/>
          <c:showCatName val="0"/>
          <c:showSerName val="0"/>
          <c:showPercent val="0"/>
          <c:showBubbleSize val="0"/>
        </c:dLbls>
        <c:gapWidth val="150"/>
        <c:axId val="109299712"/>
        <c:axId val="734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D4-4C28-B124-2C4C816A3BFE}"/>
            </c:ext>
          </c:extLst>
        </c:ser>
        <c:dLbls>
          <c:showLegendKey val="0"/>
          <c:showVal val="0"/>
          <c:showCatName val="0"/>
          <c:showSerName val="0"/>
          <c:showPercent val="0"/>
          <c:showBubbleSize val="0"/>
        </c:dLbls>
        <c:marker val="1"/>
        <c:smooth val="0"/>
        <c:axId val="109299712"/>
        <c:axId val="73440576"/>
      </c:lineChart>
      <c:dateAx>
        <c:axId val="109299712"/>
        <c:scaling>
          <c:orientation val="minMax"/>
        </c:scaling>
        <c:delete val="1"/>
        <c:axPos val="b"/>
        <c:numFmt formatCode="ge" sourceLinked="1"/>
        <c:majorTickMark val="none"/>
        <c:minorTickMark val="none"/>
        <c:tickLblPos val="none"/>
        <c:crossAx val="73440576"/>
        <c:crosses val="autoZero"/>
        <c:auto val="1"/>
        <c:lblOffset val="100"/>
        <c:baseTimeUnit val="years"/>
      </c:dateAx>
      <c:valAx>
        <c:axId val="734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6D-45B8-8A22-8C98BF879839}"/>
            </c:ext>
          </c:extLst>
        </c:ser>
        <c:dLbls>
          <c:showLegendKey val="0"/>
          <c:showVal val="0"/>
          <c:showCatName val="0"/>
          <c:showSerName val="0"/>
          <c:showPercent val="0"/>
          <c:showBubbleSize val="0"/>
        </c:dLbls>
        <c:gapWidth val="150"/>
        <c:axId val="111310336"/>
        <c:axId val="1110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6D-45B8-8A22-8C98BF879839}"/>
            </c:ext>
          </c:extLst>
        </c:ser>
        <c:dLbls>
          <c:showLegendKey val="0"/>
          <c:showVal val="0"/>
          <c:showCatName val="0"/>
          <c:showSerName val="0"/>
          <c:showPercent val="0"/>
          <c:showBubbleSize val="0"/>
        </c:dLbls>
        <c:marker val="1"/>
        <c:smooth val="0"/>
        <c:axId val="111310336"/>
        <c:axId val="111043712"/>
      </c:lineChart>
      <c:dateAx>
        <c:axId val="111310336"/>
        <c:scaling>
          <c:orientation val="minMax"/>
        </c:scaling>
        <c:delete val="1"/>
        <c:axPos val="b"/>
        <c:numFmt formatCode="ge" sourceLinked="1"/>
        <c:majorTickMark val="none"/>
        <c:minorTickMark val="none"/>
        <c:tickLblPos val="none"/>
        <c:crossAx val="111043712"/>
        <c:crosses val="autoZero"/>
        <c:auto val="1"/>
        <c:lblOffset val="100"/>
        <c:baseTimeUnit val="years"/>
      </c:dateAx>
      <c:valAx>
        <c:axId val="1110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3-4E4E-9373-55F313F01BA7}"/>
            </c:ext>
          </c:extLst>
        </c:ser>
        <c:dLbls>
          <c:showLegendKey val="0"/>
          <c:showVal val="0"/>
          <c:showCatName val="0"/>
          <c:showSerName val="0"/>
          <c:showPercent val="0"/>
          <c:showBubbleSize val="0"/>
        </c:dLbls>
        <c:gapWidth val="150"/>
        <c:axId val="111181824"/>
        <c:axId val="1110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3-4E4E-9373-55F313F01BA7}"/>
            </c:ext>
          </c:extLst>
        </c:ser>
        <c:dLbls>
          <c:showLegendKey val="0"/>
          <c:showVal val="0"/>
          <c:showCatName val="0"/>
          <c:showSerName val="0"/>
          <c:showPercent val="0"/>
          <c:showBubbleSize val="0"/>
        </c:dLbls>
        <c:marker val="1"/>
        <c:smooth val="0"/>
        <c:axId val="111181824"/>
        <c:axId val="111045440"/>
      </c:lineChart>
      <c:dateAx>
        <c:axId val="111181824"/>
        <c:scaling>
          <c:orientation val="minMax"/>
        </c:scaling>
        <c:delete val="1"/>
        <c:axPos val="b"/>
        <c:numFmt formatCode="ge" sourceLinked="1"/>
        <c:majorTickMark val="none"/>
        <c:minorTickMark val="none"/>
        <c:tickLblPos val="none"/>
        <c:crossAx val="111045440"/>
        <c:crosses val="autoZero"/>
        <c:auto val="1"/>
        <c:lblOffset val="100"/>
        <c:baseTimeUnit val="years"/>
      </c:dateAx>
      <c:valAx>
        <c:axId val="1110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949.43</c:v>
                </c:pt>
                <c:pt idx="1">
                  <c:v>825.57</c:v>
                </c:pt>
                <c:pt idx="2">
                  <c:v>1127.04</c:v>
                </c:pt>
                <c:pt idx="3">
                  <c:v>1157.2</c:v>
                </c:pt>
                <c:pt idx="4">
                  <c:v>1254.0999999999999</c:v>
                </c:pt>
              </c:numCache>
            </c:numRef>
          </c:val>
          <c:extLst>
            <c:ext xmlns:c16="http://schemas.microsoft.com/office/drawing/2014/chart" uri="{C3380CC4-5D6E-409C-BE32-E72D297353CC}">
              <c16:uniqueId val="{00000000-C428-4D5B-A962-F882FF3617B1}"/>
            </c:ext>
          </c:extLst>
        </c:ser>
        <c:dLbls>
          <c:showLegendKey val="0"/>
          <c:showVal val="0"/>
          <c:showCatName val="0"/>
          <c:showSerName val="0"/>
          <c:showPercent val="0"/>
          <c:showBubbleSize val="0"/>
        </c:dLbls>
        <c:gapWidth val="150"/>
        <c:axId val="111183360"/>
        <c:axId val="1110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C428-4D5B-A962-F882FF3617B1}"/>
            </c:ext>
          </c:extLst>
        </c:ser>
        <c:dLbls>
          <c:showLegendKey val="0"/>
          <c:showVal val="0"/>
          <c:showCatName val="0"/>
          <c:showSerName val="0"/>
          <c:showPercent val="0"/>
          <c:showBubbleSize val="0"/>
        </c:dLbls>
        <c:marker val="1"/>
        <c:smooth val="0"/>
        <c:axId val="111183360"/>
        <c:axId val="111047168"/>
      </c:lineChart>
      <c:dateAx>
        <c:axId val="111183360"/>
        <c:scaling>
          <c:orientation val="minMax"/>
        </c:scaling>
        <c:delete val="1"/>
        <c:axPos val="b"/>
        <c:numFmt formatCode="ge" sourceLinked="1"/>
        <c:majorTickMark val="none"/>
        <c:minorTickMark val="none"/>
        <c:tickLblPos val="none"/>
        <c:crossAx val="111047168"/>
        <c:crosses val="autoZero"/>
        <c:auto val="1"/>
        <c:lblOffset val="100"/>
        <c:baseTimeUnit val="years"/>
      </c:dateAx>
      <c:valAx>
        <c:axId val="1110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47.2</c:v>
                </c:pt>
                <c:pt idx="1">
                  <c:v>48.86</c:v>
                </c:pt>
                <c:pt idx="2">
                  <c:v>49.98</c:v>
                </c:pt>
                <c:pt idx="3">
                  <c:v>45.24</c:v>
                </c:pt>
                <c:pt idx="4">
                  <c:v>37.49</c:v>
                </c:pt>
              </c:numCache>
            </c:numRef>
          </c:val>
          <c:extLst>
            <c:ext xmlns:c16="http://schemas.microsoft.com/office/drawing/2014/chart" uri="{C3380CC4-5D6E-409C-BE32-E72D297353CC}">
              <c16:uniqueId val="{00000000-1AAB-4A45-8F8F-D265B5CD0EA3}"/>
            </c:ext>
          </c:extLst>
        </c:ser>
        <c:dLbls>
          <c:showLegendKey val="0"/>
          <c:showVal val="0"/>
          <c:showCatName val="0"/>
          <c:showSerName val="0"/>
          <c:showPercent val="0"/>
          <c:showBubbleSize val="0"/>
        </c:dLbls>
        <c:gapWidth val="150"/>
        <c:axId val="111185408"/>
        <c:axId val="1110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1AAB-4A45-8F8F-D265B5CD0EA3}"/>
            </c:ext>
          </c:extLst>
        </c:ser>
        <c:dLbls>
          <c:showLegendKey val="0"/>
          <c:showVal val="0"/>
          <c:showCatName val="0"/>
          <c:showSerName val="0"/>
          <c:showPercent val="0"/>
          <c:showBubbleSize val="0"/>
        </c:dLbls>
        <c:marker val="1"/>
        <c:smooth val="0"/>
        <c:axId val="111185408"/>
        <c:axId val="111048896"/>
      </c:lineChart>
      <c:dateAx>
        <c:axId val="111185408"/>
        <c:scaling>
          <c:orientation val="minMax"/>
        </c:scaling>
        <c:delete val="1"/>
        <c:axPos val="b"/>
        <c:numFmt formatCode="ge" sourceLinked="1"/>
        <c:majorTickMark val="none"/>
        <c:minorTickMark val="none"/>
        <c:tickLblPos val="none"/>
        <c:crossAx val="111048896"/>
        <c:crosses val="autoZero"/>
        <c:auto val="1"/>
        <c:lblOffset val="100"/>
        <c:baseTimeUnit val="years"/>
      </c:dateAx>
      <c:valAx>
        <c:axId val="1110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121.03</c:v>
                </c:pt>
                <c:pt idx="1">
                  <c:v>125.48</c:v>
                </c:pt>
                <c:pt idx="2">
                  <c:v>113.04</c:v>
                </c:pt>
                <c:pt idx="3">
                  <c:v>124.18</c:v>
                </c:pt>
                <c:pt idx="4">
                  <c:v>158.32</c:v>
                </c:pt>
              </c:numCache>
            </c:numRef>
          </c:val>
          <c:extLst>
            <c:ext xmlns:c16="http://schemas.microsoft.com/office/drawing/2014/chart" uri="{C3380CC4-5D6E-409C-BE32-E72D297353CC}">
              <c16:uniqueId val="{00000000-2FDD-4B1B-B0DE-352E1C495D91}"/>
            </c:ext>
          </c:extLst>
        </c:ser>
        <c:dLbls>
          <c:showLegendKey val="0"/>
          <c:showVal val="0"/>
          <c:showCatName val="0"/>
          <c:showSerName val="0"/>
          <c:showPercent val="0"/>
          <c:showBubbleSize val="0"/>
        </c:dLbls>
        <c:gapWidth val="150"/>
        <c:axId val="135628288"/>
        <c:axId val="1356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2FDD-4B1B-B0DE-352E1C495D91}"/>
            </c:ext>
          </c:extLst>
        </c:ser>
        <c:dLbls>
          <c:showLegendKey val="0"/>
          <c:showVal val="0"/>
          <c:showCatName val="0"/>
          <c:showSerName val="0"/>
          <c:showPercent val="0"/>
          <c:showBubbleSize val="0"/>
        </c:dLbls>
        <c:marker val="1"/>
        <c:smooth val="0"/>
        <c:axId val="135628288"/>
        <c:axId val="135675904"/>
      </c:lineChart>
      <c:dateAx>
        <c:axId val="135628288"/>
        <c:scaling>
          <c:orientation val="minMax"/>
        </c:scaling>
        <c:delete val="1"/>
        <c:axPos val="b"/>
        <c:numFmt formatCode="ge" sourceLinked="1"/>
        <c:majorTickMark val="none"/>
        <c:minorTickMark val="none"/>
        <c:tickLblPos val="none"/>
        <c:crossAx val="135675904"/>
        <c:crosses val="autoZero"/>
        <c:auto val="1"/>
        <c:lblOffset val="100"/>
        <c:baseTimeUnit val="years"/>
      </c:dateAx>
      <c:valAx>
        <c:axId val="1356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6" zoomScaleNormal="56"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辰野町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19703</v>
      </c>
      <c r="AM8" s="66"/>
      <c r="AN8" s="66"/>
      <c r="AO8" s="66"/>
      <c r="AP8" s="66"/>
      <c r="AQ8" s="66"/>
      <c r="AR8" s="66"/>
      <c r="AS8" s="66"/>
      <c r="AT8" s="65">
        <f>データ!$S$6</f>
        <v>169.2</v>
      </c>
      <c r="AU8" s="65"/>
      <c r="AV8" s="65"/>
      <c r="AW8" s="65"/>
      <c r="AX8" s="65"/>
      <c r="AY8" s="65"/>
      <c r="AZ8" s="65"/>
      <c r="BA8" s="65"/>
      <c r="BB8" s="65">
        <f>データ!$T$6</f>
        <v>116.45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5.4</v>
      </c>
      <c r="Q10" s="65"/>
      <c r="R10" s="65"/>
      <c r="S10" s="65"/>
      <c r="T10" s="65"/>
      <c r="U10" s="65"/>
      <c r="V10" s="65"/>
      <c r="W10" s="66">
        <f>データ!$Q$6</f>
        <v>1500</v>
      </c>
      <c r="X10" s="66"/>
      <c r="Y10" s="66"/>
      <c r="Z10" s="66"/>
      <c r="AA10" s="66"/>
      <c r="AB10" s="66"/>
      <c r="AC10" s="66"/>
      <c r="AD10" s="2"/>
      <c r="AE10" s="2"/>
      <c r="AF10" s="2"/>
      <c r="AG10" s="2"/>
      <c r="AH10" s="2"/>
      <c r="AI10" s="2"/>
      <c r="AJ10" s="2"/>
      <c r="AK10" s="2"/>
      <c r="AL10" s="66">
        <f>データ!$U$6</f>
        <v>1058</v>
      </c>
      <c r="AM10" s="66"/>
      <c r="AN10" s="66"/>
      <c r="AO10" s="66"/>
      <c r="AP10" s="66"/>
      <c r="AQ10" s="66"/>
      <c r="AR10" s="66"/>
      <c r="AS10" s="66"/>
      <c r="AT10" s="65">
        <f>データ!$V$6</f>
        <v>1.66</v>
      </c>
      <c r="AU10" s="65"/>
      <c r="AV10" s="65"/>
      <c r="AW10" s="65"/>
      <c r="AX10" s="65"/>
      <c r="AY10" s="65"/>
      <c r="AZ10" s="65"/>
      <c r="BA10" s="65"/>
      <c r="BB10" s="65">
        <f>データ!$W$6</f>
        <v>637.35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RycEyOAbZrId6fpqQOdTuzTXimb3k+Noe8gAyt8+jZMzoTg/dIZN0EAuxNjgaAdvrqyio+xhW6CPJwvDlpxPjQ==" saltValue="9C6oIScsgQzmDnJHg6ea3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203823</v>
      </c>
      <c r="D6" s="34">
        <f t="shared" si="3"/>
        <v>47</v>
      </c>
      <c r="E6" s="34">
        <f t="shared" si="3"/>
        <v>1</v>
      </c>
      <c r="F6" s="34">
        <f t="shared" si="3"/>
        <v>0</v>
      </c>
      <c r="G6" s="34">
        <f t="shared" si="3"/>
        <v>0</v>
      </c>
      <c r="H6" s="34" t="str">
        <f t="shared" si="3"/>
        <v>長野県　辰野町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5.4</v>
      </c>
      <c r="Q6" s="35">
        <f t="shared" si="3"/>
        <v>1500</v>
      </c>
      <c r="R6" s="35">
        <f t="shared" si="3"/>
        <v>19703</v>
      </c>
      <c r="S6" s="35">
        <f t="shared" si="3"/>
        <v>169.2</v>
      </c>
      <c r="T6" s="35">
        <f t="shared" si="3"/>
        <v>116.45</v>
      </c>
      <c r="U6" s="35">
        <f t="shared" si="3"/>
        <v>1058</v>
      </c>
      <c r="V6" s="35">
        <f t="shared" si="3"/>
        <v>1.66</v>
      </c>
      <c r="W6" s="35">
        <f t="shared" si="3"/>
        <v>637.35</v>
      </c>
      <c r="X6" s="36">
        <f>IF(X7="",NA(),X7)</f>
        <v>63.8</v>
      </c>
      <c r="Y6" s="36">
        <f t="shared" ref="Y6:AG6" si="4">IF(Y7="",NA(),Y7)</f>
        <v>63.79</v>
      </c>
      <c r="Z6" s="36">
        <f t="shared" si="4"/>
        <v>63.83</v>
      </c>
      <c r="AA6" s="36">
        <f t="shared" si="4"/>
        <v>56.45</v>
      </c>
      <c r="AB6" s="36">
        <f t="shared" si="4"/>
        <v>46.33</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949.43</v>
      </c>
      <c r="BF6" s="36">
        <f t="shared" ref="BF6:BN6" si="7">IF(BF7="",NA(),BF7)</f>
        <v>825.57</v>
      </c>
      <c r="BG6" s="36">
        <f t="shared" si="7"/>
        <v>1127.04</v>
      </c>
      <c r="BH6" s="36">
        <f t="shared" si="7"/>
        <v>1157.2</v>
      </c>
      <c r="BI6" s="36">
        <f t="shared" si="7"/>
        <v>1254.0999999999999</v>
      </c>
      <c r="BJ6" s="36">
        <f t="shared" si="7"/>
        <v>1486.62</v>
      </c>
      <c r="BK6" s="36">
        <f t="shared" si="7"/>
        <v>1510.14</v>
      </c>
      <c r="BL6" s="36">
        <f t="shared" si="7"/>
        <v>1595.62</v>
      </c>
      <c r="BM6" s="36">
        <f t="shared" si="7"/>
        <v>1302.33</v>
      </c>
      <c r="BN6" s="36">
        <f t="shared" si="7"/>
        <v>1274.21</v>
      </c>
      <c r="BO6" s="35" t="str">
        <f>IF(BO7="","",IF(BO7="-","【-】","【"&amp;SUBSTITUTE(TEXT(BO7,"#,##0.00"),"-","△")&amp;"】"))</f>
        <v>【1,074.14】</v>
      </c>
      <c r="BP6" s="36">
        <f>IF(BP7="",NA(),BP7)</f>
        <v>47.2</v>
      </c>
      <c r="BQ6" s="36">
        <f t="shared" ref="BQ6:BY6" si="8">IF(BQ7="",NA(),BQ7)</f>
        <v>48.86</v>
      </c>
      <c r="BR6" s="36">
        <f t="shared" si="8"/>
        <v>49.98</v>
      </c>
      <c r="BS6" s="36">
        <f t="shared" si="8"/>
        <v>45.24</v>
      </c>
      <c r="BT6" s="36">
        <f t="shared" si="8"/>
        <v>37.49</v>
      </c>
      <c r="BU6" s="36">
        <f t="shared" si="8"/>
        <v>24.39</v>
      </c>
      <c r="BV6" s="36">
        <f t="shared" si="8"/>
        <v>22.67</v>
      </c>
      <c r="BW6" s="36">
        <f t="shared" si="8"/>
        <v>37.92</v>
      </c>
      <c r="BX6" s="36">
        <f t="shared" si="8"/>
        <v>40.89</v>
      </c>
      <c r="BY6" s="36">
        <f t="shared" si="8"/>
        <v>41.25</v>
      </c>
      <c r="BZ6" s="35" t="str">
        <f>IF(BZ7="","",IF(BZ7="-","【-】","【"&amp;SUBSTITUTE(TEXT(BZ7,"#,##0.00"),"-","△")&amp;"】"))</f>
        <v>【54.36】</v>
      </c>
      <c r="CA6" s="36">
        <f>IF(CA7="",NA(),CA7)</f>
        <v>121.03</v>
      </c>
      <c r="CB6" s="36">
        <f t="shared" ref="CB6:CJ6" si="9">IF(CB7="",NA(),CB7)</f>
        <v>125.48</v>
      </c>
      <c r="CC6" s="36">
        <f t="shared" si="9"/>
        <v>113.04</v>
      </c>
      <c r="CD6" s="36">
        <f t="shared" si="9"/>
        <v>124.18</v>
      </c>
      <c r="CE6" s="36">
        <f t="shared" si="9"/>
        <v>158.32</v>
      </c>
      <c r="CF6" s="36">
        <f t="shared" si="9"/>
        <v>734.18</v>
      </c>
      <c r="CG6" s="36">
        <f t="shared" si="9"/>
        <v>789.62</v>
      </c>
      <c r="CH6" s="36">
        <f t="shared" si="9"/>
        <v>423.18</v>
      </c>
      <c r="CI6" s="36">
        <f t="shared" si="9"/>
        <v>383.2</v>
      </c>
      <c r="CJ6" s="36">
        <f t="shared" si="9"/>
        <v>383.25</v>
      </c>
      <c r="CK6" s="35" t="str">
        <f>IF(CK7="","",IF(CK7="-","【-】","【"&amp;SUBSTITUTE(TEXT(CK7,"#,##0.00"),"-","△")&amp;"】"))</f>
        <v>【296.40】</v>
      </c>
      <c r="CL6" s="36">
        <f>IF(CL7="",NA(),CL7)</f>
        <v>68.52</v>
      </c>
      <c r="CM6" s="36">
        <f t="shared" ref="CM6:CU6" si="10">IF(CM7="",NA(),CM7)</f>
        <v>68.03</v>
      </c>
      <c r="CN6" s="36">
        <f t="shared" si="10"/>
        <v>60.71</v>
      </c>
      <c r="CO6" s="36">
        <f t="shared" si="10"/>
        <v>69.92</v>
      </c>
      <c r="CP6" s="36">
        <f t="shared" si="10"/>
        <v>70.459999999999994</v>
      </c>
      <c r="CQ6" s="36">
        <f t="shared" si="10"/>
        <v>48.36</v>
      </c>
      <c r="CR6" s="36">
        <f t="shared" si="10"/>
        <v>48.7</v>
      </c>
      <c r="CS6" s="36">
        <f t="shared" si="10"/>
        <v>46.9</v>
      </c>
      <c r="CT6" s="36">
        <f t="shared" si="10"/>
        <v>47.95</v>
      </c>
      <c r="CU6" s="36">
        <f t="shared" si="10"/>
        <v>48.26</v>
      </c>
      <c r="CV6" s="35" t="str">
        <f>IF(CV7="","",IF(CV7="-","【-】","【"&amp;SUBSTITUTE(TEXT(CV7,"#,##0.00"),"-","△")&amp;"】"))</f>
        <v>【55.95】</v>
      </c>
      <c r="CW6" s="36">
        <f>IF(CW7="",NA(),CW7)</f>
        <v>70.67</v>
      </c>
      <c r="CX6" s="36">
        <f t="shared" ref="CX6:DF6" si="11">IF(CX7="",NA(),CX7)</f>
        <v>69.819999999999993</v>
      </c>
      <c r="CY6" s="36">
        <f t="shared" si="11"/>
        <v>84.24</v>
      </c>
      <c r="CZ6" s="36">
        <f t="shared" si="11"/>
        <v>83.19</v>
      </c>
      <c r="DA6" s="36">
        <f t="shared" si="11"/>
        <v>72.69</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203823</v>
      </c>
      <c r="D7" s="38">
        <v>47</v>
      </c>
      <c r="E7" s="38">
        <v>1</v>
      </c>
      <c r="F7" s="38">
        <v>0</v>
      </c>
      <c r="G7" s="38">
        <v>0</v>
      </c>
      <c r="H7" s="38" t="s">
        <v>96</v>
      </c>
      <c r="I7" s="38" t="s">
        <v>97</v>
      </c>
      <c r="J7" s="38" t="s">
        <v>98</v>
      </c>
      <c r="K7" s="38" t="s">
        <v>99</v>
      </c>
      <c r="L7" s="38" t="s">
        <v>100</v>
      </c>
      <c r="M7" s="38" t="s">
        <v>101</v>
      </c>
      <c r="N7" s="39" t="s">
        <v>102</v>
      </c>
      <c r="O7" s="39" t="s">
        <v>103</v>
      </c>
      <c r="P7" s="39">
        <v>5.4</v>
      </c>
      <c r="Q7" s="39">
        <v>1500</v>
      </c>
      <c r="R7" s="39">
        <v>19703</v>
      </c>
      <c r="S7" s="39">
        <v>169.2</v>
      </c>
      <c r="T7" s="39">
        <v>116.45</v>
      </c>
      <c r="U7" s="39">
        <v>1058</v>
      </c>
      <c r="V7" s="39">
        <v>1.66</v>
      </c>
      <c r="W7" s="39">
        <v>637.35</v>
      </c>
      <c r="X7" s="39">
        <v>63.8</v>
      </c>
      <c r="Y7" s="39">
        <v>63.79</v>
      </c>
      <c r="Z7" s="39">
        <v>63.83</v>
      </c>
      <c r="AA7" s="39">
        <v>56.45</v>
      </c>
      <c r="AB7" s="39">
        <v>46.33</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949.43</v>
      </c>
      <c r="BF7" s="39">
        <v>825.57</v>
      </c>
      <c r="BG7" s="39">
        <v>1127.04</v>
      </c>
      <c r="BH7" s="39">
        <v>1157.2</v>
      </c>
      <c r="BI7" s="39">
        <v>1254.0999999999999</v>
      </c>
      <c r="BJ7" s="39">
        <v>1486.62</v>
      </c>
      <c r="BK7" s="39">
        <v>1510.14</v>
      </c>
      <c r="BL7" s="39">
        <v>1595.62</v>
      </c>
      <c r="BM7" s="39">
        <v>1302.33</v>
      </c>
      <c r="BN7" s="39">
        <v>1274.21</v>
      </c>
      <c r="BO7" s="39">
        <v>1074.1400000000001</v>
      </c>
      <c r="BP7" s="39">
        <v>47.2</v>
      </c>
      <c r="BQ7" s="39">
        <v>48.86</v>
      </c>
      <c r="BR7" s="39">
        <v>49.98</v>
      </c>
      <c r="BS7" s="39">
        <v>45.24</v>
      </c>
      <c r="BT7" s="39">
        <v>37.49</v>
      </c>
      <c r="BU7" s="39">
        <v>24.39</v>
      </c>
      <c r="BV7" s="39">
        <v>22.67</v>
      </c>
      <c r="BW7" s="39">
        <v>37.92</v>
      </c>
      <c r="BX7" s="39">
        <v>40.89</v>
      </c>
      <c r="BY7" s="39">
        <v>41.25</v>
      </c>
      <c r="BZ7" s="39">
        <v>54.36</v>
      </c>
      <c r="CA7" s="39">
        <v>121.03</v>
      </c>
      <c r="CB7" s="39">
        <v>125.48</v>
      </c>
      <c r="CC7" s="39">
        <v>113.04</v>
      </c>
      <c r="CD7" s="39">
        <v>124.18</v>
      </c>
      <c r="CE7" s="39">
        <v>158.32</v>
      </c>
      <c r="CF7" s="39">
        <v>734.18</v>
      </c>
      <c r="CG7" s="39">
        <v>789.62</v>
      </c>
      <c r="CH7" s="39">
        <v>423.18</v>
      </c>
      <c r="CI7" s="39">
        <v>383.2</v>
      </c>
      <c r="CJ7" s="39">
        <v>383.25</v>
      </c>
      <c r="CK7" s="39">
        <v>296.39999999999998</v>
      </c>
      <c r="CL7" s="39">
        <v>68.52</v>
      </c>
      <c r="CM7" s="39">
        <v>68.03</v>
      </c>
      <c r="CN7" s="39">
        <v>60.71</v>
      </c>
      <c r="CO7" s="39">
        <v>69.92</v>
      </c>
      <c r="CP7" s="39">
        <v>70.459999999999994</v>
      </c>
      <c r="CQ7" s="39">
        <v>48.36</v>
      </c>
      <c r="CR7" s="39">
        <v>48.7</v>
      </c>
      <c r="CS7" s="39">
        <v>46.9</v>
      </c>
      <c r="CT7" s="39">
        <v>47.95</v>
      </c>
      <c r="CU7" s="39">
        <v>48.26</v>
      </c>
      <c r="CV7" s="39">
        <v>55.95</v>
      </c>
      <c r="CW7" s="39">
        <v>70.67</v>
      </c>
      <c r="CX7" s="39">
        <v>69.819999999999993</v>
      </c>
      <c r="CY7" s="39">
        <v>84.24</v>
      </c>
      <c r="CZ7" s="39">
        <v>83.19</v>
      </c>
      <c r="DA7" s="39">
        <v>72.69</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2020-01-25T05:10:53Z</cp:lastPrinted>
  <dcterms:created xsi:type="dcterms:W3CDTF">2019-12-05T04:37:23Z</dcterms:created>
  <dcterms:modified xsi:type="dcterms:W3CDTF">2020-03-02T04:02:16Z</dcterms:modified>
  <cp:category/>
</cp:coreProperties>
</file>