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6　木曽地域振興局\204234 南木曽町\"/>
    </mc:Choice>
  </mc:AlternateContent>
  <workbookProtection workbookAlgorithmName="SHA-512" workbookHashValue="komlPTJwIaqOno0IMfQhhIit6ShtmsQU9Ya0pIPabj0lTixLcfMqsSVQtbfYuP28Ro2TMJk5Qlo/AF4JxZ/asg==" workbookSaltValue="kAFfqZrzkMBiW8aTiir8Cg==" workbookSpinCount="100000" lockStructure="1"/>
  <bookViews>
    <workbookView xWindow="-120" yWindow="-120" windowWidth="29040" windowHeight="1584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W10" i="4" s="1"/>
  <c r="P6" i="5"/>
  <c r="O6" i="5"/>
  <c r="I10" i="4" s="1"/>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E85" i="4"/>
  <c r="BB10" i="4"/>
  <c r="P10" i="4"/>
  <c r="BB8" i="4"/>
  <c r="AT8" i="4"/>
  <c r="AL8" i="4"/>
  <c r="W8" i="4"/>
  <c r="P8" i="4"/>
  <c r="I8" i="4"/>
  <c r="B6" i="4"/>
  <c r="C10" i="5" l="1"/>
  <c r="D10" i="5"/>
  <c r="E10" i="5"/>
  <c r="B10" i="5"/>
</calcChain>
</file>

<file path=xl/sharedStrings.xml><?xml version="1.0" encoding="utf-8"?>
<sst xmlns="http://schemas.openxmlformats.org/spreadsheetml/2006/main" count="225" uniqueCount="110">
  <si>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</si>
  <si>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</si>
  <si>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</si>
  <si>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</si>
  <si>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</si>
  <si>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</si>
  <si>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</si>
  <si>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</si>
  <si>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</si>
  <si>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</si>
  <si>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</si>
  <si>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</si>
  <si>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</si>
  <si>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</si>
  <si>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</si>
  <si>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</si>
  <si>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</si>
  <si>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</si>
  <si>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</si>
  <si>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</si>
  <si>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</si>
  <si>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</si>
  <si>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</si>
  <si>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</si>
  <si>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</si>
  <si>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</si>
  <si>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</si>
  <si>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</si>
  <si>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</si>
  <si>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</si>
  <si>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</si>
  <si>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</si>
  <si>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</si>
  <si>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</si>
  <si>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</si>
  <si>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</si>
  <si>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</si>
  <si>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</si>
  <si>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</si>
  <si>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</si>
  <si>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</si>
  <si>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</si>
  <si>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</si>
  <si>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</si>
  <si>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</si>
  <si>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</si>
  <si>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</si>
  <si>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</si>
  <si>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</si>
  <si>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</si>
  <si>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</si>
  <si>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</si>
  <si>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</si>
  <si>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</si>
  <si>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</si>
  <si>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</si>
  <si>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</si>
  <si>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</si>
  <si>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</si>
  <si>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</si>
  <si>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</si>
  <si>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</si>
  <si>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</si>
  <si>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</si>
  <si>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</si>
  <si>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</si>
  <si>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</si>
  <si>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</si>
  <si>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</si>
  <si>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</si>
  <si>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</si>
  <si>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</si>
  <si>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</si>
  <si>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</si>
  <si>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</si>
  <si>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</si>
  <si>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</si>
  <si>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</si>
  <si>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</si>
  <si>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</si>
  <si>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</si>
  <si>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</si>
  <si>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</si>
  <si>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</si>
  <si>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</si>
  <si>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</si>
  <si>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</si>
  <si>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</si>
  <si>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</si>
  <si>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</si>
  <si>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</si>
  <si>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</si>
  <si>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</si>
  <si>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</si>
  <si>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南木曽町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</si>
  <si>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</si>
  <si>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</si>
  <si>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</si>
  <si>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</si>
  <si>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</si>
  <si>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</si>
  <si>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</si>
  <si>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</si>
  <si>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</si>
  <si>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</si>
  <si>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</si>
  <si>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</si>
  <si>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中山間地のため集落が分散しており、簡易水道施設も地形的な条件から集落ごとに設置せざるを得ない状況にある。また、大型宿泊施設の稼働により、収益的収支比率が上がり、料金単価は下がっているが、過疎化が進み人口が減少しているため、１戸あたりの潜在的な料金単価は高い状況にある。１施設当たりの給水人口が少なく給水コスト・維持管理コストが高く、原水の多くを表流水に頼っているため、浄水にかかる経費が湧水と比較して高額になってしまう。公債費は、ある程度償還が進んだため今後公債費負担は減少していくが、今後老朽化した管路や施設の更新が必要となる。加えて法適化に伴う経常経費の増加に備え、定期的な料金改定を実施し、自主財源の確保を図りつつ経費削減等を行い、経営健全化を行っていく必要がある。また人口減少と未給水世帯解消への取り組みと合わせて簡易水道の将来的な全体計画の策定を進める。</t>
    <rPh sb="56" eb="58">
      <t>オオガタ</t>
    </rPh>
    <rPh sb="58" eb="60">
      <t>シュクハク</t>
    </rPh>
    <rPh sb="60" eb="62">
      <t>シセツ</t>
    </rPh>
    <rPh sb="63" eb="65">
      <t>カドウ</t>
    </rPh>
    <rPh sb="69" eb="72">
      <t>シュウエキテキ</t>
    </rPh>
    <rPh sb="72" eb="74">
      <t>シュウシ</t>
    </rPh>
    <rPh sb="74" eb="76">
      <t>ヒリツ</t>
    </rPh>
    <rPh sb="77" eb="78">
      <t>ア</t>
    </rPh>
    <rPh sb="81" eb="83">
      <t>リョウキン</t>
    </rPh>
    <rPh sb="83" eb="85">
      <t>タンカ</t>
    </rPh>
    <rPh sb="86" eb="87">
      <t>サ</t>
    </rPh>
    <rPh sb="113" eb="114">
      <t>コ</t>
    </rPh>
    <rPh sb="118" eb="121">
      <t>センザイテキ</t>
    </rPh>
    <rPh sb="201" eb="202">
      <t>コウ</t>
    </rPh>
    <phoneticPr fontId="4"/>
  </si>
  <si>
    <t>　①収益的収支比率は大型宿泊施設の稼働によりH29以降大きく向上している、再来年度より公営企業会計による運用を行うため、今後も経費削減に取り組みつつ、より一般会計への依存度を下げるため水道料金の適正化を図る。
　④企業債残高対給水収益比率は年々減少し、類似団体平均値を下回っているが、今後施設の老朽化による更新が見込まれているため、再び増加に転ずる可能性がある。
　⑤料金回収率は、類似団体平均値より大きく向上しているが、事業所の大量使用が開始されたため相対的に改善したものである。今後も引き続き経費節減に努めていくと共に、適正な水道使用料の設定を検討していく必要がある。
　⑥給水原価は事業所の大量使用により有収水量が増加したため、類似団体平均並みとなっている。当町では、令和３年度に現在の特別会計から公営企業会計への移行に向け準備を進めているところ。公営企業会計への移行により経営・資産状況の可視化を図り、適切な原価計算に基づく料金水準の設定が行えるよう審議会を通じ検討していきたい。
　⑦施設利用率は、類似団体平均値より低い数値で推移している。施設設置当時に比べ過疎化により人口が減少していることが原因と考えられるため、現状に合った事業規模に見直しをしていく必要がある。
　⑧有収率においては大規模な漏水箇所の修繕により著しく改善した。今後も減少原因を特定し収益につなげていく。</t>
  </si>
  <si>
    <t>　管路更新率は、管路の新設や大規模な更新改良を行ってきていないため、類似団体の平均値に比べ低水準にある。長期計画の中で古い管路から更新を予定しており、今後順次取り組んでいく計画である。今後５年度以内を目途に老朽管の更新を順次実施した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</si>
</sst>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69-48E0-A939-EDAE2D1B31F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c:ext xmlns:c16="http://schemas.microsoft.com/office/drawing/2014/chart" uri="{C3380CC4-5D6E-409C-BE32-E72D297353CC}">
              <c16:uniqueId val="{00000001-6B69-48E0-A939-EDAE2D1B31F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52.49</c:v>
                </c:pt>
                <c:pt idx="1">
                  <c:v>54.1</c:v>
                </c:pt>
                <c:pt idx="2">
                  <c:v>51.84</c:v>
                </c:pt>
                <c:pt idx="3">
                  <c:v>51.96</c:v>
                </c:pt>
                <c:pt idx="4">
                  <c:v>43.46</c:v>
                </c:pt>
              </c:numCache>
            </c:numRef>
          </c:val>
          <c:extLst>
            <c:ext xmlns:c16="http://schemas.microsoft.com/office/drawing/2014/chart" uri="{C3380CC4-5D6E-409C-BE32-E72D297353CC}">
              <c16:uniqueId val="{00000000-6477-47B7-9E1B-40E108E252B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c:ext xmlns:c16="http://schemas.microsoft.com/office/drawing/2014/chart" uri="{C3380CC4-5D6E-409C-BE32-E72D297353CC}">
              <c16:uniqueId val="{00000001-6477-47B7-9E1B-40E108E252B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63.46</c:v>
                </c:pt>
                <c:pt idx="1">
                  <c:v>59.96</c:v>
                </c:pt>
                <c:pt idx="2">
                  <c:v>61.68</c:v>
                </c:pt>
                <c:pt idx="3">
                  <c:v>62.33</c:v>
                </c:pt>
                <c:pt idx="4">
                  <c:v>80.95</c:v>
                </c:pt>
              </c:numCache>
            </c:numRef>
          </c:val>
          <c:extLst>
            <c:ext xmlns:c16="http://schemas.microsoft.com/office/drawing/2014/chart" uri="{C3380CC4-5D6E-409C-BE32-E72D297353CC}">
              <c16:uniqueId val="{00000000-321B-47DE-A761-D68BE54834B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c:ext xmlns:c16="http://schemas.microsoft.com/office/drawing/2014/chart" uri="{C3380CC4-5D6E-409C-BE32-E72D297353CC}">
              <c16:uniqueId val="{00000001-321B-47DE-A761-D68BE54834B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84.87</c:v>
                </c:pt>
                <c:pt idx="1">
                  <c:v>83.92</c:v>
                </c:pt>
                <c:pt idx="2">
                  <c:v>84.54</c:v>
                </c:pt>
                <c:pt idx="3">
                  <c:v>99.15</c:v>
                </c:pt>
                <c:pt idx="4">
                  <c:v>91.05</c:v>
                </c:pt>
              </c:numCache>
            </c:numRef>
          </c:val>
          <c:extLst>
            <c:ext xmlns:c16="http://schemas.microsoft.com/office/drawing/2014/chart" uri="{C3380CC4-5D6E-409C-BE32-E72D297353CC}">
              <c16:uniqueId val="{00000000-7E0A-4B53-8418-B41921504C2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c:ext xmlns:c16="http://schemas.microsoft.com/office/drawing/2014/chart" uri="{C3380CC4-5D6E-409C-BE32-E72D297353CC}">
              <c16:uniqueId val="{00000001-7E0A-4B53-8418-B41921504C2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A2-4234-8A34-BC234BBE7FE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A2-4234-8A34-BC234BBE7FE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0A-4AEB-83F9-F30605F2DC8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0A-4AEB-83F9-F30605F2DC8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B3-4354-A455-2BC2BFB8C20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B3-4354-A455-2BC2BFB8C20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98-4950-B184-E4D2D4FACB5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98-4950-B184-E4D2D4FACB5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1151.68</c:v>
                </c:pt>
                <c:pt idx="1">
                  <c:v>1092.94</c:v>
                </c:pt>
                <c:pt idx="2">
                  <c:v>1036.3499999999999</c:v>
                </c:pt>
                <c:pt idx="3">
                  <c:v>945.35</c:v>
                </c:pt>
                <c:pt idx="4">
                  <c:v>758.92</c:v>
                </c:pt>
              </c:numCache>
            </c:numRef>
          </c:val>
          <c:extLst>
            <c:ext xmlns:c16="http://schemas.microsoft.com/office/drawing/2014/chart" uri="{C3380CC4-5D6E-409C-BE32-E72D297353CC}">
              <c16:uniqueId val="{00000000-454B-4C46-AD7C-AA3281BE699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c:ext xmlns:c16="http://schemas.microsoft.com/office/drawing/2014/chart" uri="{C3380CC4-5D6E-409C-BE32-E72D297353CC}">
              <c16:uniqueId val="{00000001-454B-4C46-AD7C-AA3281BE699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53.68</c:v>
                </c:pt>
                <c:pt idx="1">
                  <c:v>54.61</c:v>
                </c:pt>
                <c:pt idx="2">
                  <c:v>58</c:v>
                </c:pt>
                <c:pt idx="3">
                  <c:v>73.459999999999994</c:v>
                </c:pt>
                <c:pt idx="4">
                  <c:v>78.349999999999994</c:v>
                </c:pt>
              </c:numCache>
            </c:numRef>
          </c:val>
          <c:extLst>
            <c:ext xmlns:c16="http://schemas.microsoft.com/office/drawing/2014/chart" uri="{C3380CC4-5D6E-409C-BE32-E72D297353CC}">
              <c16:uniqueId val="{00000000-A8BE-4123-893A-93BA943F785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c:ext xmlns:c16="http://schemas.microsoft.com/office/drawing/2014/chart" uri="{C3380CC4-5D6E-409C-BE32-E72D297353CC}">
              <c16:uniqueId val="{00000001-A8BE-4123-893A-93BA943F785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404.65</c:v>
                </c:pt>
                <c:pt idx="1">
                  <c:v>400.68</c:v>
                </c:pt>
                <c:pt idx="2">
                  <c:v>376.17</c:v>
                </c:pt>
                <c:pt idx="3">
                  <c:v>301.33</c:v>
                </c:pt>
                <c:pt idx="4">
                  <c:v>304.79000000000002</c:v>
                </c:pt>
              </c:numCache>
            </c:numRef>
          </c:val>
          <c:extLst>
            <c:ext xmlns:c16="http://schemas.microsoft.com/office/drawing/2014/chart" uri="{C3380CC4-5D6E-409C-BE32-E72D297353CC}">
              <c16:uniqueId val="{00000000-A219-4A43-8282-74FE51B270DE}"/>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c:ext xmlns:c16="http://schemas.microsoft.com/office/drawing/2014/chart" uri="{C3380CC4-5D6E-409C-BE32-E72D297353CC}">
              <c16:uniqueId val="{00000001-A219-4A43-8282-74FE51B270DE}"/>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南木曽町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4138</v>
      </c>
      <c r="AM8" s="66"/>
      <c r="AN8" s="66"/>
      <c r="AO8" s="66"/>
      <c r="AP8" s="66"/>
      <c r="AQ8" s="66"/>
      <c r="AR8" s="66"/>
      <c r="AS8" s="66"/>
      <c r="AT8" s="65">
        <f>データ!$S$6</f>
        <v>215.93</v>
      </c>
      <c r="AU8" s="65"/>
      <c r="AV8" s="65"/>
      <c r="AW8" s="65"/>
      <c r="AX8" s="65"/>
      <c r="AY8" s="65"/>
      <c r="AZ8" s="65"/>
      <c r="BA8" s="65"/>
      <c r="BB8" s="65">
        <f>データ!$T$6</f>
        <v>19.16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88.47</v>
      </c>
      <c r="Q10" s="65"/>
      <c r="R10" s="65"/>
      <c r="S10" s="65"/>
      <c r="T10" s="65"/>
      <c r="U10" s="65"/>
      <c r="V10" s="65"/>
      <c r="W10" s="66">
        <f>データ!$Q$6</f>
        <v>3439</v>
      </c>
      <c r="X10" s="66"/>
      <c r="Y10" s="66"/>
      <c r="Z10" s="66"/>
      <c r="AA10" s="66"/>
      <c r="AB10" s="66"/>
      <c r="AC10" s="66"/>
      <c r="AD10" s="2"/>
      <c r="AE10" s="2"/>
      <c r="AF10" s="2"/>
      <c r="AG10" s="2"/>
      <c r="AH10" s="2"/>
      <c r="AI10" s="2"/>
      <c r="AJ10" s="2"/>
      <c r="AK10" s="2"/>
      <c r="AL10" s="66">
        <f>データ!$U$6</f>
        <v>3621</v>
      </c>
      <c r="AM10" s="66"/>
      <c r="AN10" s="66"/>
      <c r="AO10" s="66"/>
      <c r="AP10" s="66"/>
      <c r="AQ10" s="66"/>
      <c r="AR10" s="66"/>
      <c r="AS10" s="66"/>
      <c r="AT10" s="65">
        <f>データ!$V$6</f>
        <v>11.15</v>
      </c>
      <c r="AU10" s="65"/>
      <c r="AV10" s="65"/>
      <c r="AW10" s="65"/>
      <c r="AX10" s="65"/>
      <c r="AY10" s="65"/>
      <c r="AZ10" s="65"/>
      <c r="BA10" s="65"/>
      <c r="BB10" s="65">
        <f>データ!$W$6</f>
        <v>324.75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1" t="s">
        <v>108</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1"/>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1"/>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1"/>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1"/>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1"/>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1"/>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1"/>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1"/>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1"/>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1"/>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1"/>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1"/>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1"/>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1"/>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1"/>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1"/>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1"/>
      <c r="BM33" s="49"/>
      <c r="BN33" s="49"/>
      <c r="BO33" s="49"/>
      <c r="BP33" s="49"/>
      <c r="BQ33" s="49"/>
      <c r="BR33" s="49"/>
      <c r="BS33" s="49"/>
      <c r="BT33" s="49"/>
      <c r="BU33" s="49"/>
      <c r="BV33" s="49"/>
      <c r="BW33" s="49"/>
      <c r="BX33" s="49"/>
      <c r="BY33" s="49"/>
      <c r="BZ33" s="5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49"/>
      <c r="BN34" s="49"/>
      <c r="BO34" s="49"/>
      <c r="BP34" s="49"/>
      <c r="BQ34" s="49"/>
      <c r="BR34" s="49"/>
      <c r="BS34" s="49"/>
      <c r="BT34" s="49"/>
      <c r="BU34" s="49"/>
      <c r="BV34" s="49"/>
      <c r="BW34" s="49"/>
      <c r="BX34" s="49"/>
      <c r="BY34" s="49"/>
      <c r="BZ34" s="5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1"/>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1"/>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1"/>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1"/>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1"/>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1"/>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1"/>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1"/>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1" t="s">
        <v>109</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1"/>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1"/>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1"/>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1"/>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1"/>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1"/>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1"/>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1"/>
      <c r="BM55" s="49"/>
      <c r="BN55" s="49"/>
      <c r="BO55" s="49"/>
      <c r="BP55" s="49"/>
      <c r="BQ55" s="49"/>
      <c r="BR55" s="49"/>
      <c r="BS55" s="49"/>
      <c r="BT55" s="49"/>
      <c r="BU55" s="49"/>
      <c r="BV55" s="49"/>
      <c r="BW55" s="49"/>
      <c r="BX55" s="49"/>
      <c r="BY55" s="49"/>
      <c r="BZ55" s="5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49"/>
      <c r="BN56" s="49"/>
      <c r="BO56" s="49"/>
      <c r="BP56" s="49"/>
      <c r="BQ56" s="49"/>
      <c r="BR56" s="49"/>
      <c r="BS56" s="49"/>
      <c r="BT56" s="49"/>
      <c r="BU56" s="49"/>
      <c r="BV56" s="49"/>
      <c r="BW56" s="49"/>
      <c r="BX56" s="49"/>
      <c r="BY56" s="49"/>
      <c r="BZ56" s="5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49"/>
      <c r="BN57" s="49"/>
      <c r="BO57" s="49"/>
      <c r="BP57" s="49"/>
      <c r="BQ57" s="49"/>
      <c r="BR57" s="49"/>
      <c r="BS57" s="49"/>
      <c r="BT57" s="49"/>
      <c r="BU57" s="49"/>
      <c r="BV57" s="49"/>
      <c r="BW57" s="49"/>
      <c r="BX57" s="49"/>
      <c r="BY57" s="49"/>
      <c r="BZ57" s="5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49"/>
      <c r="BN59" s="49"/>
      <c r="BO59" s="49"/>
      <c r="BP59" s="49"/>
      <c r="BQ59" s="49"/>
      <c r="BR59" s="49"/>
      <c r="BS59" s="49"/>
      <c r="BT59" s="49"/>
      <c r="BU59" s="49"/>
      <c r="BV59" s="49"/>
      <c r="BW59" s="49"/>
      <c r="BX59" s="49"/>
      <c r="BY59" s="49"/>
      <c r="BZ59" s="50"/>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1"/>
      <c r="BM60" s="49"/>
      <c r="BN60" s="49"/>
      <c r="BO60" s="49"/>
      <c r="BP60" s="49"/>
      <c r="BQ60" s="49"/>
      <c r="BR60" s="49"/>
      <c r="BS60" s="49"/>
      <c r="BT60" s="49"/>
      <c r="BU60" s="49"/>
      <c r="BV60" s="49"/>
      <c r="BW60" s="49"/>
      <c r="BX60" s="49"/>
      <c r="BY60" s="49"/>
      <c r="BZ60" s="50"/>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1"/>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1"/>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1" t="s">
        <v>107</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1"/>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1"/>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1"/>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1"/>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1"/>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1"/>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1"/>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1"/>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1"/>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1"/>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1"/>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1"/>
      <c r="BM78" s="49"/>
      <c r="BN78" s="49"/>
      <c r="BO78" s="49"/>
      <c r="BP78" s="49"/>
      <c r="BQ78" s="49"/>
      <c r="BR78" s="49"/>
      <c r="BS78" s="49"/>
      <c r="BT78" s="49"/>
      <c r="BU78" s="49"/>
      <c r="BV78" s="49"/>
      <c r="BW78" s="49"/>
      <c r="BX78" s="49"/>
      <c r="BY78" s="49"/>
      <c r="BZ78" s="5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1"/>
      <c r="BM79" s="49"/>
      <c r="BN79" s="49"/>
      <c r="BO79" s="49"/>
      <c r="BP79" s="49"/>
      <c r="BQ79" s="49"/>
      <c r="BR79" s="49"/>
      <c r="BS79" s="49"/>
      <c r="BT79" s="49"/>
      <c r="BU79" s="49"/>
      <c r="BV79" s="49"/>
      <c r="BW79" s="49"/>
      <c r="BX79" s="49"/>
      <c r="BY79" s="49"/>
      <c r="BZ79" s="5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1"/>
      <c r="BM80" s="49"/>
      <c r="BN80" s="49"/>
      <c r="BO80" s="49"/>
      <c r="BP80" s="49"/>
      <c r="BQ80" s="49"/>
      <c r="BR80" s="49"/>
      <c r="BS80" s="49"/>
      <c r="BT80" s="49"/>
      <c r="BU80" s="49"/>
      <c r="BV80" s="49"/>
      <c r="BW80" s="49"/>
      <c r="BX80" s="49"/>
      <c r="BY80" s="49"/>
      <c r="BZ80" s="5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1"/>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Xmtjbou7Xomu4/Dtm+zyMtmHhpyyyC+ymetKlYvWnCK4vZPEBEJDhwJIc1GpVNurZsbIqbxGInbbokwdSq2jTA==" saltValue="LIlSinhBuNnPau6KGfhDS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27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53</v>
      </c>
      <c r="B4" s="31"/>
      <c r="C4" s="31"/>
      <c r="D4" s="31"/>
      <c r="E4" s="31"/>
      <c r="F4" s="31"/>
      <c r="G4" s="31"/>
      <c r="H4" s="79"/>
      <c r="I4" s="80"/>
      <c r="J4" s="80"/>
      <c r="K4" s="80"/>
      <c r="L4" s="80"/>
      <c r="M4" s="80"/>
      <c r="N4" s="80"/>
      <c r="O4" s="80"/>
      <c r="P4" s="80"/>
      <c r="Q4" s="80"/>
      <c r="R4" s="80"/>
      <c r="S4" s="80"/>
      <c r="T4" s="80"/>
      <c r="U4" s="80"/>
      <c r="V4" s="80"/>
      <c r="W4" s="81"/>
      <c r="X4" s="75" t="s">
        <v>54</v>
      </c>
      <c r="Y4" s="75"/>
      <c r="Z4" s="75"/>
      <c r="AA4" s="75"/>
      <c r="AB4" s="75"/>
      <c r="AC4" s="75"/>
      <c r="AD4" s="75"/>
      <c r="AE4" s="75"/>
      <c r="AF4" s="75"/>
      <c r="AG4" s="75"/>
      <c r="AH4" s="75"/>
      <c r="AI4" s="75" t="s">
        <v>55</v>
      </c>
      <c r="AJ4" s="75"/>
      <c r="AK4" s="75"/>
      <c r="AL4" s="75"/>
      <c r="AM4" s="75"/>
      <c r="AN4" s="75"/>
      <c r="AO4" s="75"/>
      <c r="AP4" s="75"/>
      <c r="AQ4" s="75"/>
      <c r="AR4" s="75"/>
      <c r="AS4" s="75"/>
      <c r="AT4" s="75" t="s">
        <v>56</v>
      </c>
      <c r="AU4" s="75"/>
      <c r="AV4" s="75"/>
      <c r="AW4" s="75"/>
      <c r="AX4" s="75"/>
      <c r="AY4" s="75"/>
      <c r="AZ4" s="75"/>
      <c r="BA4" s="75"/>
      <c r="BB4" s="75"/>
      <c r="BC4" s="75"/>
      <c r="BD4" s="75"/>
      <c r="BE4" s="75" t="s">
        <v>57</v>
      </c>
      <c r="BF4" s="75"/>
      <c r="BG4" s="75"/>
      <c r="BH4" s="75"/>
      <c r="BI4" s="75"/>
      <c r="BJ4" s="75"/>
      <c r="BK4" s="75"/>
      <c r="BL4" s="75"/>
      <c r="BM4" s="75"/>
      <c r="BN4" s="75"/>
      <c r="BO4" s="75"/>
      <c r="BP4" s="75" t="s">
        <v>58</v>
      </c>
      <c r="BQ4" s="75"/>
      <c r="BR4" s="75"/>
      <c r="BS4" s="75"/>
      <c r="BT4" s="75"/>
      <c r="BU4" s="75"/>
      <c r="BV4" s="75"/>
      <c r="BW4" s="75"/>
      <c r="BX4" s="75"/>
      <c r="BY4" s="75"/>
      <c r="BZ4" s="75"/>
      <c r="CA4" s="75" t="s">
        <v>59</v>
      </c>
      <c r="CB4" s="75"/>
      <c r="CC4" s="75"/>
      <c r="CD4" s="75"/>
      <c r="CE4" s="75"/>
      <c r="CF4" s="75"/>
      <c r="CG4" s="75"/>
      <c r="CH4" s="75"/>
      <c r="CI4" s="75"/>
      <c r="CJ4" s="75"/>
      <c r="CK4" s="75"/>
      <c r="CL4" s="75" t="s">
        <v>60</v>
      </c>
      <c r="CM4" s="75"/>
      <c r="CN4" s="75"/>
      <c r="CO4" s="75"/>
      <c r="CP4" s="75"/>
      <c r="CQ4" s="75"/>
      <c r="CR4" s="75"/>
      <c r="CS4" s="75"/>
      <c r="CT4" s="75"/>
      <c r="CU4" s="75"/>
      <c r="CV4" s="75"/>
      <c r="CW4" s="75" t="s">
        <v>61</v>
      </c>
      <c r="CX4" s="75"/>
      <c r="CY4" s="75"/>
      <c r="CZ4" s="75"/>
      <c r="DA4" s="75"/>
      <c r="DB4" s="75"/>
      <c r="DC4" s="75"/>
      <c r="DD4" s="75"/>
      <c r="DE4" s="75"/>
      <c r="DF4" s="75"/>
      <c r="DG4" s="75"/>
      <c r="DH4" s="75" t="s">
        <v>62</v>
      </c>
      <c r="DI4" s="75"/>
      <c r="DJ4" s="75"/>
      <c r="DK4" s="75"/>
      <c r="DL4" s="75"/>
      <c r="DM4" s="75"/>
      <c r="DN4" s="75"/>
      <c r="DO4" s="75"/>
      <c r="DP4" s="75"/>
      <c r="DQ4" s="75"/>
      <c r="DR4" s="75"/>
      <c r="DS4" s="75" t="s">
        <v>63</v>
      </c>
      <c r="DT4" s="75"/>
      <c r="DU4" s="75"/>
      <c r="DV4" s="75"/>
      <c r="DW4" s="75"/>
      <c r="DX4" s="75"/>
      <c r="DY4" s="75"/>
      <c r="DZ4" s="75"/>
      <c r="EA4" s="75"/>
      <c r="EB4" s="75"/>
      <c r="EC4" s="75"/>
      <c r="ED4" s="75" t="s">
        <v>64</v>
      </c>
      <c r="EE4" s="75"/>
      <c r="EF4" s="75"/>
      <c r="EG4" s="75"/>
      <c r="EH4" s="75"/>
      <c r="EI4" s="75"/>
      <c r="EJ4" s="75"/>
      <c r="EK4" s="75"/>
      <c r="EL4" s="75"/>
      <c r="EM4" s="75"/>
      <c r="EN4" s="75"/>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2018</v>
      </c>
      <c r="C6" s="34">
        <f t="shared" ref="C6:W6" si="3">C7</f>
        <v>204234</v>
      </c>
      <c r="D6" s="34">
        <f t="shared" si="3"/>
        <v>47</v>
      </c>
      <c r="E6" s="34">
        <f t="shared" si="3"/>
        <v>1</v>
      </c>
      <c r="F6" s="34">
        <f t="shared" si="3"/>
        <v>0</v>
      </c>
      <c r="G6" s="34">
        <f t="shared" si="3"/>
        <v>0</v>
      </c>
      <c r="H6" s="34" t="str">
        <f t="shared" si="3"/>
        <v>長野県　南木曽町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88.47</v>
      </c>
      <c r="Q6" s="35">
        <f t="shared" si="3"/>
        <v>3439</v>
      </c>
      <c r="R6" s="35">
        <f t="shared" si="3"/>
        <v>4138</v>
      </c>
      <c r="S6" s="35">
        <f t="shared" si="3"/>
        <v>215.93</v>
      </c>
      <c r="T6" s="35">
        <f t="shared" si="3"/>
        <v>19.16</v>
      </c>
      <c r="U6" s="35">
        <f t="shared" si="3"/>
        <v>3621</v>
      </c>
      <c r="V6" s="35">
        <f t="shared" si="3"/>
        <v>11.15</v>
      </c>
      <c r="W6" s="35">
        <f t="shared" si="3"/>
        <v>324.75</v>
      </c>
      <c r="X6" s="36">
        <f>IF(X7="",NA(),X7)</f>
        <v>84.87</v>
      </c>
      <c r="Y6" s="36">
        <f t="shared" ref="Y6:AG6" si="4">IF(Y7="",NA(),Y7)</f>
        <v>83.92</v>
      </c>
      <c r="Z6" s="36">
        <f t="shared" si="4"/>
        <v>84.54</v>
      </c>
      <c r="AA6" s="36">
        <f t="shared" si="4"/>
        <v>99.15</v>
      </c>
      <c r="AB6" s="36">
        <f t="shared" si="4"/>
        <v>91.05</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1151.68</v>
      </c>
      <c r="BF6" s="36">
        <f t="shared" ref="BF6:BN6" si="7">IF(BF7="",NA(),BF7)</f>
        <v>1092.94</v>
      </c>
      <c r="BG6" s="36">
        <f t="shared" si="7"/>
        <v>1036.3499999999999</v>
      </c>
      <c r="BH6" s="36">
        <f t="shared" si="7"/>
        <v>945.35</v>
      </c>
      <c r="BI6" s="36">
        <f t="shared" si="7"/>
        <v>758.92</v>
      </c>
      <c r="BJ6" s="36">
        <f t="shared" si="7"/>
        <v>1125.69</v>
      </c>
      <c r="BK6" s="36">
        <f t="shared" si="7"/>
        <v>1134.67</v>
      </c>
      <c r="BL6" s="36">
        <f t="shared" si="7"/>
        <v>1144.79</v>
      </c>
      <c r="BM6" s="36">
        <f t="shared" si="7"/>
        <v>1061.58</v>
      </c>
      <c r="BN6" s="36">
        <f t="shared" si="7"/>
        <v>1007.7</v>
      </c>
      <c r="BO6" s="35" t="str">
        <f>IF(BO7="","",IF(BO7="-","【-】","【"&amp;SUBSTITUTE(TEXT(BO7,"#,##0.00"),"-","△")&amp;"】"))</f>
        <v>【1,074.14】</v>
      </c>
      <c r="BP6" s="36">
        <f>IF(BP7="",NA(),BP7)</f>
        <v>53.68</v>
      </c>
      <c r="BQ6" s="36">
        <f t="shared" ref="BQ6:BY6" si="8">IF(BQ7="",NA(),BQ7)</f>
        <v>54.61</v>
      </c>
      <c r="BR6" s="36">
        <f t="shared" si="8"/>
        <v>58</v>
      </c>
      <c r="BS6" s="36">
        <f t="shared" si="8"/>
        <v>73.459999999999994</v>
      </c>
      <c r="BT6" s="36">
        <f t="shared" si="8"/>
        <v>78.349999999999994</v>
      </c>
      <c r="BU6" s="36">
        <f t="shared" si="8"/>
        <v>46.48</v>
      </c>
      <c r="BV6" s="36">
        <f t="shared" si="8"/>
        <v>40.6</v>
      </c>
      <c r="BW6" s="36">
        <f t="shared" si="8"/>
        <v>56.04</v>
      </c>
      <c r="BX6" s="36">
        <f t="shared" si="8"/>
        <v>58.52</v>
      </c>
      <c r="BY6" s="36">
        <f t="shared" si="8"/>
        <v>59.22</v>
      </c>
      <c r="BZ6" s="35" t="str">
        <f>IF(BZ7="","",IF(BZ7="-","【-】","【"&amp;SUBSTITUTE(TEXT(BZ7,"#,##0.00"),"-","△")&amp;"】"))</f>
        <v>【54.36】</v>
      </c>
      <c r="CA6" s="36">
        <f>IF(CA7="",NA(),CA7)</f>
        <v>404.65</v>
      </c>
      <c r="CB6" s="36">
        <f t="shared" ref="CB6:CJ6" si="9">IF(CB7="",NA(),CB7)</f>
        <v>400.68</v>
      </c>
      <c r="CC6" s="36">
        <f t="shared" si="9"/>
        <v>376.17</v>
      </c>
      <c r="CD6" s="36">
        <f t="shared" si="9"/>
        <v>301.33</v>
      </c>
      <c r="CE6" s="36">
        <f t="shared" si="9"/>
        <v>304.79000000000002</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52.49</v>
      </c>
      <c r="CM6" s="36">
        <f t="shared" ref="CM6:CU6" si="10">IF(CM7="",NA(),CM7)</f>
        <v>54.1</v>
      </c>
      <c r="CN6" s="36">
        <f t="shared" si="10"/>
        <v>51.84</v>
      </c>
      <c r="CO6" s="36">
        <f t="shared" si="10"/>
        <v>51.96</v>
      </c>
      <c r="CP6" s="36">
        <f t="shared" si="10"/>
        <v>43.46</v>
      </c>
      <c r="CQ6" s="36">
        <f t="shared" si="10"/>
        <v>57.43</v>
      </c>
      <c r="CR6" s="36">
        <f t="shared" si="10"/>
        <v>57.29</v>
      </c>
      <c r="CS6" s="36">
        <f t="shared" si="10"/>
        <v>55.9</v>
      </c>
      <c r="CT6" s="36">
        <f t="shared" si="10"/>
        <v>57.3</v>
      </c>
      <c r="CU6" s="36">
        <f t="shared" si="10"/>
        <v>56.76</v>
      </c>
      <c r="CV6" s="35" t="str">
        <f>IF(CV7="","",IF(CV7="-","【-】","【"&amp;SUBSTITUTE(TEXT(CV7,"#,##0.00"),"-","△")&amp;"】"))</f>
        <v>【55.95】</v>
      </c>
      <c r="CW6" s="36">
        <f>IF(CW7="",NA(),CW7)</f>
        <v>63.46</v>
      </c>
      <c r="CX6" s="36">
        <f t="shared" ref="CX6:DF6" si="11">IF(CX7="",NA(),CX7)</f>
        <v>59.96</v>
      </c>
      <c r="CY6" s="36">
        <f t="shared" si="11"/>
        <v>61.68</v>
      </c>
      <c r="CZ6" s="36">
        <f t="shared" si="11"/>
        <v>62.33</v>
      </c>
      <c r="DA6" s="36">
        <f t="shared" si="11"/>
        <v>80.95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204234</v>
      </c>
      <c r="D7" s="38">
        <v>47</v>
      </c>
      <c r="E7" s="38">
        <v>1</v>
      </c>
      <c r="F7" s="38">
        <v>0</v>
      </c>
      <c r="G7" s="38">
        <v>0</v>
      </c>
      <c r="H7" s="38" t="s">
        <v>94</v>
      </c>
      <c r="I7" s="38" t="s">
        <v>95</v>
      </c>
      <c r="J7" s="38" t="s">
        <v>96</v>
      </c>
      <c r="K7" s="38" t="s">
        <v>97</v>
      </c>
      <c r="L7" s="38" t="s">
        <v>98</v>
      </c>
      <c r="M7" s="38" t="s">
        <v>99</v>
      </c>
      <c r="N7" s="39" t="s">
        <v>100</v>
      </c>
      <c r="O7" s="39" t="s">
        <v>101</v>
      </c>
      <c r="P7" s="39">
        <v>88.47</v>
      </c>
      <c r="Q7" s="39">
        <v>3439</v>
      </c>
      <c r="R7" s="39">
        <v>4138</v>
      </c>
      <c r="S7" s="39">
        <v>215.93</v>
      </c>
      <c r="T7" s="39">
        <v>19.16</v>
      </c>
      <c r="U7" s="39">
        <v>3621</v>
      </c>
      <c r="V7" s="39">
        <v>11.15</v>
      </c>
      <c r="W7" s="39">
        <v>324.75</v>
      </c>
      <c r="X7" s="39">
        <v>84.87</v>
      </c>
      <c r="Y7" s="39">
        <v>83.92</v>
      </c>
      <c r="Z7" s="39">
        <v>84.54</v>
      </c>
      <c r="AA7" s="39">
        <v>99.15</v>
      </c>
      <c r="AB7" s="39">
        <v>91.05</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1151.68</v>
      </c>
      <c r="BF7" s="39">
        <v>1092.94</v>
      </c>
      <c r="BG7" s="39">
        <v>1036.3499999999999</v>
      </c>
      <c r="BH7" s="39">
        <v>945.35</v>
      </c>
      <c r="BI7" s="39">
        <v>758.92</v>
      </c>
      <c r="BJ7" s="39">
        <v>1125.69</v>
      </c>
      <c r="BK7" s="39">
        <v>1134.67</v>
      </c>
      <c r="BL7" s="39">
        <v>1144.79</v>
      </c>
      <c r="BM7" s="39">
        <v>1061.58</v>
      </c>
      <c r="BN7" s="39">
        <v>1007.7</v>
      </c>
      <c r="BO7" s="39">
        <v>1074.1400000000001</v>
      </c>
      <c r="BP7" s="39">
        <v>53.68</v>
      </c>
      <c r="BQ7" s="39">
        <v>54.61</v>
      </c>
      <c r="BR7" s="39">
        <v>58</v>
      </c>
      <c r="BS7" s="39">
        <v>73.459999999999994</v>
      </c>
      <c r="BT7" s="39">
        <v>78.349999999999994</v>
      </c>
      <c r="BU7" s="39">
        <v>46.48</v>
      </c>
      <c r="BV7" s="39">
        <v>40.6</v>
      </c>
      <c r="BW7" s="39">
        <v>56.04</v>
      </c>
      <c r="BX7" s="39">
        <v>58.52</v>
      </c>
      <c r="BY7" s="39">
        <v>59.22</v>
      </c>
      <c r="BZ7" s="39">
        <v>54.36</v>
      </c>
      <c r="CA7" s="39">
        <v>404.65</v>
      </c>
      <c r="CB7" s="39">
        <v>400.68</v>
      </c>
      <c r="CC7" s="39">
        <v>376.17</v>
      </c>
      <c r="CD7" s="39">
        <v>301.33</v>
      </c>
      <c r="CE7" s="39">
        <v>304.79000000000002</v>
      </c>
      <c r="CF7" s="39">
        <v>376.61</v>
      </c>
      <c r="CG7" s="39">
        <v>440.03</v>
      </c>
      <c r="CH7" s="39">
        <v>304.35000000000002</v>
      </c>
      <c r="CI7" s="39">
        <v>296.3</v>
      </c>
      <c r="CJ7" s="39">
        <v>292.89999999999998</v>
      </c>
      <c r="CK7" s="39">
        <v>296.39999999999998</v>
      </c>
      <c r="CL7" s="39">
        <v>52.49</v>
      </c>
      <c r="CM7" s="39">
        <v>54.1</v>
      </c>
      <c r="CN7" s="39">
        <v>51.84</v>
      </c>
      <c r="CO7" s="39">
        <v>51.96</v>
      </c>
      <c r="CP7" s="39">
        <v>43.46</v>
      </c>
      <c r="CQ7" s="39">
        <v>57.43</v>
      </c>
      <c r="CR7" s="39">
        <v>57.29</v>
      </c>
      <c r="CS7" s="39">
        <v>55.9</v>
      </c>
      <c r="CT7" s="39">
        <v>57.3</v>
      </c>
      <c r="CU7" s="39">
        <v>56.76</v>
      </c>
      <c r="CV7" s="39">
        <v>55.95</v>
      </c>
      <c r="CW7" s="39">
        <v>63.46</v>
      </c>
      <c r="CX7" s="39">
        <v>59.96</v>
      </c>
      <c r="CY7" s="39">
        <v>61.68</v>
      </c>
      <c r="CZ7" s="39">
        <v>62.33</v>
      </c>
      <c r="DA7" s="39">
        <v>80.95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2020-01-22T06:51:34Z</cp:lastPrinted>
  <dcterms:created xsi:type="dcterms:W3CDTF">2019-12-05T04:37:30Z</dcterms:created>
  <dcterms:modified xsi:type="dcterms:W3CDTF">2020-03-02T06:45:51Z</dcterms:modified>
  <cp:category/>
</cp:coreProperties>
</file>