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251 木祖村\"/>
    </mc:Choice>
  </mc:AlternateContent>
  <workbookProtection workbookAlgorithmName="SHA-512" workbookHashValue="3Z8EefJPWnbN2d4LEVnmYR0wAkz/2L69iPXSHpJY7nkHMz1H4deCHBBsJHuHmK0Tcv8GtMttjt4qLbsUXyD/AA==" workbookSaltValue="iJ88Kq9wUy24MZUh281hqQ==" workbookSpinCount="100000" lockStructure="1"/>
  <bookViews>
    <workbookView xWindow="-120" yWindow="-120" windowWidth="19440" windowHeight="15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E85" i="4"/>
  <c r="BB10" i="4"/>
  <c r="AT10" i="4"/>
  <c r="AL10" i="4"/>
  <c r="W10" i="4"/>
  <c r="P10" i="4"/>
  <c r="I10" i="4"/>
  <c r="B10" i="4"/>
  <c r="AT8" i="4"/>
  <c r="AL8" i="4"/>
  <c r="AD8" i="4"/>
  <c r="P8" i="4"/>
  <c r="I8" i="4"/>
  <c r="B8"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<sst xmlns="http://schemas.openxmlformats.org/spreadsheetml/2006/main" count="225" uniqueCount="112">
  <si>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</si>
  <si>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</si>
  <si>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</si>
  <si>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</si>
  <si>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</si>
  <si>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</si>
  <si>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</si>
  <si>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</si>
  <si>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</si>
  <si>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</si>
  <si>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</si>
  <si>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</si>
  <si>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</si>
  <si>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</si>
  <si>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</si>
  <si>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</si>
  <si>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</si>
  <si>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</si>
  <si>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</si>
  <si>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</si>
  <si>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</si>
  <si>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</si>
  <si>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</si>
  <si>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</si>
  <si>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</si>
  <si>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</si>
  <si>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</si>
  <si>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</si>
  <si>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</si>
  <si>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</si>
  <si>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</si>
  <si>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</si>
  <si>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</si>
  <si>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</si>
  <si>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</si>
  <si>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</si>
  <si>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</si>
  <si>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</si>
  <si>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</si>
  <si>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</si>
  <si>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</si>
  <si>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</si>
  <si>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</si>
  <si>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</si>
  <si>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</si>
  <si>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</si>
  <si>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</si>
  <si>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</si>
  <si>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</si>
  <si>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</si>
  <si>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</si>
  <si>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</si>
  <si>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</si>
  <si>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</si>
  <si>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</si>
  <si>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</si>
  <si>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</si>
  <si>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</si>
  <si>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</si>
  <si>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</si>
  <si>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</si>
  <si>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</si>
  <si>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</si>
  <si>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</si>
  <si>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</si>
  <si>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</si>
  <si>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</si>
  <si>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</si>
  <si>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</si>
  <si>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</si>
  <si>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</si>
  <si>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</si>
  <si>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</si>
  <si>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</si>
  <si>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</si>
  <si>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</si>
  <si>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</si>
  <si>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</si>
  <si>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</si>
  <si>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</si>
  <si>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</si>
  <si>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</si>
  <si>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</si>
  <si>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</si>
  <si>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</si>
  <si>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</si>
  <si>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</si>
  <si>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</si>
  <si>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</si>
  <si>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</si>
  <si>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</si>
  <si>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</si>
  <si>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</si>
  <si>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</si>
  <si>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</si>
  <si>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</si>
  <si>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木祖村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</si>
  <si>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</si>
  <si>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</si>
  <si>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</si>
  <si>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</si>
  <si>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</si>
  <si>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</si>
  <si>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</si>
  <si>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</si>
  <si>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</si>
  <si>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</si>
  <si>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</si>
  <si>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</si>
  <si>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
        <color theme="1"/>
        <rFont val="ＭＳ ゴシック"/>
        <family val="3"/>
        <charset val="128"/>
      </rPr>
      <t>　①収益的収支比率について、料金収入は微増ではあるものの公営企業会計適用に向けた移行業務に係る経費が、増えてきていることにより数値が下降となってきている。現在のところ、類似団体と比較しても、平均値を上回っており良好な状態にあり健全経営といえる。今後は消費税率改定に伴う料金改定の実施により改善されるのではないかと考えられる。
　④企業債残高対給水収益比率からもわかるとおり、年々起債残高は増加している。これは、平成24年度より実施している簡易水道等施設整備費（簡易水道再編推進事業）補助金等を活用した老朽化施設の改修等（浄水場の大規模改修）による事業費の増加に伴う起債額の増加と公営企業会計適用債の増加が原因で、今後も増加する見込みである。
　起債額の増加に加え、予想される人口減少に伴う給水人口・有収水量の減とが相まって、⑥給水原価が増加していくことが考えられる。将来的に料金収入の減少・起債償還額の増加が原因となり①収益的収支比率、⑤料金回収率ともに悪化していくと考えられる。
　今後は、綿密な維持修繕計画による施設の更新強化が必要となる。
　⑤料金回収率の減少は、公営企業会計移行に要する経費が増加したことと起債償還金の増加に伴い給水原価が上昇していることが主な要因である。
　⑦施設利用率について、類似団体平均と比べ高い数値とはなっているが、将来的な給水人口の減少等を勘案しても既存施設のダウンサイジング・スペックダウンを視野に、綿密な投資、財政計画により施設を維持及び更新していくことが必要となる。
　⑧有収率が著しく低い原因として、配水本管の漏水、残留塩素管理のための捨て水、宅内給水の漏水が主なものと考えられる。今後は、前述の補助事業により老朽管の更新を進め、有収率の改善を図る。</t>
    </r>
    <r>
      <rPr>
        <sz val="11"/>
        <color theme="1"/>
        <rFont val="ＭＳ ゴシック"/>
        <family val="3"/>
        <charset val="128"/>
      </rPr>
      <t>　　　　　　　　　　　　　　　　　　　　　　　　　　　　　</t>
    </r>
    <rPh sb="19" eb="21">
      <t>ビゾウ</t>
    </rPh>
    <rPh sb="122" eb="124">
      <t>コンゴ</t>
    </rPh>
    <rPh sb="125" eb="128">
      <t>ショウヒゼイ</t>
    </rPh>
    <rPh sb="128" eb="129">
      <t>リツ</t>
    </rPh>
    <rPh sb="129" eb="131">
      <t>カイテイ</t>
    </rPh>
    <rPh sb="132" eb="133">
      <t>トモナ</t>
    </rPh>
    <rPh sb="134" eb="136">
      <t>リョウキン</t>
    </rPh>
    <rPh sb="136" eb="138">
      <t>カイテイ</t>
    </rPh>
    <rPh sb="139" eb="141">
      <t>ジッシ</t>
    </rPh>
    <rPh sb="144" eb="146">
      <t>カイゼン</t>
    </rPh>
    <rPh sb="156" eb="157">
      <t>カンガ</t>
    </rPh>
    <rPh sb="260" eb="263">
      <t>ジョウスイジョウ</t>
    </rPh>
    <rPh sb="264" eb="267">
      <t>ダイキボ</t>
    </rPh>
    <rPh sb="267" eb="269">
      <t>カイシュウ</t>
    </rPh>
    <rPh sb="434" eb="435">
      <t>カンガ</t>
    </rPh>
    <rPh sb="446" eb="448">
      <t>メンミツ</t>
    </rPh>
    <rPh sb="466" eb="468">
      <t>ヒツヨウ</t>
    </rPh>
    <rPh sb="619" eb="621">
      <t>メンミツ</t>
    </rPh>
    <rPh sb="622" eb="624">
      <t>トウシ</t>
    </rPh>
    <rPh sb="625" eb="627">
      <t>ザイセイ</t>
    </rPh>
    <rPh sb="627" eb="629">
      <t>ケイカク</t>
    </rPh>
    <rPh sb="632" eb="634">
      <t>シセツ</t>
    </rPh>
    <rPh sb="635" eb="637">
      <t>イジ</t>
    </rPh>
    <rPh sb="637" eb="638">
      <t>オヨ</t>
    </rPh>
    <rPh sb="639" eb="641">
      <t>コウシン</t>
    </rPh>
    <rPh sb="648" eb="650">
      <t>ヒツヨウ</t>
    </rPh>
    <phoneticPr fontId="4"/>
  </si>
  <si>
    <t>　現在稼働中の既存施設は、昭和50年代に整備されたものが多く、建設から30年以上が経過してきている。そこで、老朽化の解消のため平成24年度から令和10年度にかけて簡易水道等施設整備費（簡易水道再編推進事業）補助金等を活用し、各施設の老朽化状況等を見極め、優先度を決め効率的に導水管、浄水設備、配水管、電気計装器の基幹的施設の改良と耐震化を進める。
　送配水管や道路改良に併せた老朽管の更新、建設から40年が経過する浄水場の更新が必要となることから大規模な改修となる。
　平成30年度においては、簡易水道等施設整備費国庫補助金事業による新薮原浄水場接続管布設工事（導水管φ150 L=159.8m　低区配水管φ150 L=160.5m　高区配水管φ75 L=168.1m）薮沢配水管布設工事（φ75 L=77.1m ）見山4号線配水管布設工事（φ100 L=4.5m   φ75 L=129m φ50 L=2.6m）を実施し、接続管の布設及び老朽管の解消を進めた。</t>
    <rPh sb="267" eb="273">
      <t>シンヤブハラジョウスイジョウ</t>
    </rPh>
    <rPh sb="273" eb="280">
      <t>セツゾクカンフセツコウジ</t>
    </rPh>
    <rPh sb="281" eb="283">
      <t>ドウスイ</t>
    </rPh>
    <rPh sb="283" eb="284">
      <t>カン</t>
    </rPh>
    <rPh sb="298" eb="300">
      <t>テイク</t>
    </rPh>
    <rPh sb="300" eb="303">
      <t>ハイスイカン</t>
    </rPh>
    <rPh sb="317" eb="319">
      <t>コウク</t>
    </rPh>
    <rPh sb="319" eb="322">
      <t>ハイスイカン</t>
    </rPh>
    <rPh sb="358" eb="360">
      <t>ミヤマ</t>
    </rPh>
    <rPh sb="361" eb="363">
      <t>ゴウセン</t>
    </rPh>
    <rPh sb="363" eb="366">
      <t>ハイスイカン</t>
    </rPh>
    <rPh sb="366" eb="368">
      <t>フセツ</t>
    </rPh>
    <rPh sb="368" eb="370">
      <t>コウジ</t>
    </rPh>
    <rPh sb="412" eb="414">
      <t>セツゾク</t>
    </rPh>
    <rPh sb="414" eb="415">
      <t>カン</t>
    </rPh>
    <rPh sb="416" eb="418">
      <t>フセツ</t>
    </rPh>
    <rPh sb="418" eb="419">
      <t>オヨ</t>
    </rPh>
    <phoneticPr fontId="4"/>
  </si>
  <si>
    <t>　将来的に給水人口・有収水量の減少、老朽化施設の更新・強化を進めるにあたって起債残高の増加が見込まれ、経営環境は厳しさを増していく。　　　　　　　　　　　　　　　　　　
　そのような状況を踏まえ、平成28年度より固定資産台帳の整備を進め、令和元年度までに公営企業会計適用を進める。
　これにより経営・資産等の状況を正確に把握することが可能となるため、アセットマネジメントを実施し、長期的な更新需要と給水人口減少に伴う水需要のバランスを考慮し、現在実施中の老朽化施設の改修・更新計画を更に効率的、合理的計画となるよう、経営の健全化に努める。</t>
    <rPh sb="119" eb="121">
      <t>レイワ</t>
    </rPh>
    <rPh sb="121" eb="122">
      <t>モト</t>
    </rPh>
    <rPh sb="122" eb="124">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</si>
</sst>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1.65</c:v>
                </c:pt>
                <c:pt idx="1">
                  <c:v>0.25</c:v>
                </c:pt>
                <c:pt idx="2">
                  <c:v>1.1100000000000001</c:v>
                </c:pt>
                <c:pt idx="3">
                  <c:v>1.6</c:v>
                </c:pt>
                <c:pt idx="4">
                  <c:v>1.0900000000000001</c:v>
                </c:pt>
              </c:numCache>
            </c:numRef>
          </c:val>
          <c:extLst>
            <c:ext xmlns:c16="http://schemas.microsoft.com/office/drawing/2014/chart" uri="{C3380CC4-5D6E-409C-BE32-E72D297353CC}">
              <c16:uniqueId val="{00000000-9D6E-4D3F-A907-D8ACDB232B5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9D6E-4D3F-A907-D8ACDB232B5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73.459999999999994</c:v>
                </c:pt>
                <c:pt idx="1">
                  <c:v>73.05</c:v>
                </c:pt>
                <c:pt idx="2">
                  <c:v>72.61</c:v>
                </c:pt>
                <c:pt idx="3">
                  <c:v>73.459999999999994</c:v>
                </c:pt>
                <c:pt idx="4">
                  <c:v>73.459999999999994</c:v>
                </c:pt>
              </c:numCache>
            </c:numRef>
          </c:val>
          <c:extLst>
            <c:ext xmlns:c16="http://schemas.microsoft.com/office/drawing/2014/chart" uri="{C3380CC4-5D6E-409C-BE32-E72D297353CC}">
              <c16:uniqueId val="{00000000-9EA6-4CD2-8F80-4384E3CA6D2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9EA6-4CD2-8F80-4384E3CA6D2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46.37</c:v>
                </c:pt>
                <c:pt idx="1">
                  <c:v>45.88</c:v>
                </c:pt>
                <c:pt idx="2">
                  <c:v>45.96</c:v>
                </c:pt>
                <c:pt idx="3">
                  <c:v>44.92</c:v>
                </c:pt>
                <c:pt idx="4">
                  <c:v>45.59</c:v>
                </c:pt>
              </c:numCache>
            </c:numRef>
          </c:val>
          <c:extLst>
            <c:ext xmlns:c16="http://schemas.microsoft.com/office/drawing/2014/chart" uri="{C3380CC4-5D6E-409C-BE32-E72D297353CC}">
              <c16:uniqueId val="{00000000-7BD4-4B41-9640-02D10FDEA4C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7BD4-4B41-9640-02D10FDEA4C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99.81</c:v>
                </c:pt>
                <c:pt idx="1">
                  <c:v>112.64</c:v>
                </c:pt>
                <c:pt idx="2">
                  <c:v>106.95</c:v>
                </c:pt>
                <c:pt idx="3">
                  <c:v>92.22</c:v>
                </c:pt>
                <c:pt idx="4">
                  <c:v>90.59</c:v>
                </c:pt>
              </c:numCache>
            </c:numRef>
          </c:val>
          <c:extLst>
            <c:ext xmlns:c16="http://schemas.microsoft.com/office/drawing/2014/chart" uri="{C3380CC4-5D6E-409C-BE32-E72D297353CC}">
              <c16:uniqueId val="{00000000-80E7-4057-9E22-C525C8DFFBD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80E7-4057-9E22-C525C8DFFBD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50-49B2-8EE8-7F80DD5D23A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50-49B2-8EE8-7F80DD5D23A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C7-48C5-8107-D6A86E10FF2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C7-48C5-8107-D6A86E10FF2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F8-4B99-836A-DE7DE31F683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F8-4B99-836A-DE7DE31F683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A2-4840-8FED-56133E98851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A2-4840-8FED-56133E98851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474.7</c:v>
                </c:pt>
                <c:pt idx="1">
                  <c:v>502.9</c:v>
                </c:pt>
                <c:pt idx="2">
                  <c:v>554.11</c:v>
                </c:pt>
                <c:pt idx="3">
                  <c:v>635.05999999999995</c:v>
                </c:pt>
                <c:pt idx="4">
                  <c:v>777.85</c:v>
                </c:pt>
              </c:numCache>
            </c:numRef>
          </c:val>
          <c:extLst>
            <c:ext xmlns:c16="http://schemas.microsoft.com/office/drawing/2014/chart" uri="{C3380CC4-5D6E-409C-BE32-E72D297353CC}">
              <c16:uniqueId val="{00000000-805E-4F7C-AA0E-F0FBBF2E754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805E-4F7C-AA0E-F0FBBF2E754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95.44</c:v>
                </c:pt>
                <c:pt idx="1">
                  <c:v>107.13</c:v>
                </c:pt>
                <c:pt idx="2">
                  <c:v>100.88</c:v>
                </c:pt>
                <c:pt idx="3">
                  <c:v>86.47</c:v>
                </c:pt>
                <c:pt idx="4">
                  <c:v>83.95</c:v>
                </c:pt>
              </c:numCache>
            </c:numRef>
          </c:val>
          <c:extLst>
            <c:ext xmlns:c16="http://schemas.microsoft.com/office/drawing/2014/chart" uri="{C3380CC4-5D6E-409C-BE32-E72D297353CC}">
              <c16:uniqueId val="{00000000-180E-4AC6-B9D5-C0A6DAC8018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180E-4AC6-B9D5-C0A6DAC8018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206.44</c:v>
                </c:pt>
                <c:pt idx="1">
                  <c:v>189.01</c:v>
                </c:pt>
                <c:pt idx="2">
                  <c:v>201.44</c:v>
                </c:pt>
                <c:pt idx="3">
                  <c:v>231.42</c:v>
                </c:pt>
                <c:pt idx="4">
                  <c:v>239.87</c:v>
                </c:pt>
              </c:numCache>
            </c:numRef>
          </c:val>
          <c:extLst>
            <c:ext xmlns:c16="http://schemas.microsoft.com/office/drawing/2014/chart" uri="{C3380CC4-5D6E-409C-BE32-E72D297353CC}">
              <c16:uniqueId val="{00000000-741C-4732-A4BC-C8803EAABD2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741C-4732-A4BC-C8803EAABD2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木祖村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D3</v>
      </c>
      <c r="X8" s="78"/>
      <c r="Y8" s="78"/>
      <c r="Z8" s="78"/>
      <c r="AA8" s="78"/>
      <c r="AB8" s="78"/>
      <c r="AC8" s="78"/>
      <c r="AD8" s="78" t="str">
        <f>データ!$M$6</f>
        <v>非設置</v>
      </c>
      <c r="AE8" s="78"/>
      <c r="AF8" s="78"/>
      <c r="AG8" s="78"/>
      <c r="AH8" s="78"/>
      <c r="AI8" s="78"/>
      <c r="AJ8" s="78"/>
      <c r="AK8" s="2"/>
      <c r="AL8" s="72">
        <f>データ!$R$6</f>
        <v>2913</v>
      </c>
      <c r="AM8" s="72"/>
      <c r="AN8" s="72"/>
      <c r="AO8" s="72"/>
      <c r="AP8" s="72"/>
      <c r="AQ8" s="72"/>
      <c r="AR8" s="72"/>
      <c r="AS8" s="72"/>
      <c r="AT8" s="71">
        <f>データ!$S$6</f>
        <v>140.5</v>
      </c>
      <c r="AU8" s="71"/>
      <c r="AV8" s="71"/>
      <c r="AW8" s="71"/>
      <c r="AX8" s="71"/>
      <c r="AY8" s="71"/>
      <c r="AZ8" s="71"/>
      <c r="BA8" s="71"/>
      <c r="BB8" s="71">
        <f>データ!$T$6</f>
        <v>20.73</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99.79</v>
      </c>
      <c r="Q10" s="71"/>
      <c r="R10" s="71"/>
      <c r="S10" s="71"/>
      <c r="T10" s="71"/>
      <c r="U10" s="71"/>
      <c r="V10" s="71"/>
      <c r="W10" s="72">
        <f>データ!$Q$6</f>
        <v>3236</v>
      </c>
      <c r="X10" s="72"/>
      <c r="Y10" s="72"/>
      <c r="Z10" s="72"/>
      <c r="AA10" s="72"/>
      <c r="AB10" s="72"/>
      <c r="AC10" s="72"/>
      <c r="AD10" s="2"/>
      <c r="AE10" s="2"/>
      <c r="AF10" s="2"/>
      <c r="AG10" s="2"/>
      <c r="AH10" s="2"/>
      <c r="AI10" s="2"/>
      <c r="AJ10" s="2"/>
      <c r="AK10" s="2"/>
      <c r="AL10" s="72">
        <f>データ!$U$6</f>
        <v>2871</v>
      </c>
      <c r="AM10" s="72"/>
      <c r="AN10" s="72"/>
      <c r="AO10" s="72"/>
      <c r="AP10" s="72"/>
      <c r="AQ10" s="72"/>
      <c r="AR10" s="72"/>
      <c r="AS10" s="72"/>
      <c r="AT10" s="71">
        <f>データ!$V$6</f>
        <v>10.1</v>
      </c>
      <c r="AU10" s="71"/>
      <c r="AV10" s="71"/>
      <c r="AW10" s="71"/>
      <c r="AX10" s="71"/>
      <c r="AY10" s="71"/>
      <c r="AZ10" s="71"/>
      <c r="BA10" s="71"/>
      <c r="BB10" s="71">
        <f>データ!$W$6</f>
        <v>284.26</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109</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mxE57XvECkngmVw2by6N9oX/yvaOZZ0t8siblCq69yPZ+xEi4V2Qx9C5PESnA60Xl3IoB3MlhcdqNQl0S0ScZw==" saltValue="RrvulqDFpeR6SoY+VuAE2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204251</v>
      </c>
      <c r="D6" s="34">
        <f t="shared" si="3"/>
        <v>47</v>
      </c>
      <c r="E6" s="34">
        <f t="shared" si="3"/>
        <v>1</v>
      </c>
      <c r="F6" s="34">
        <f t="shared" si="3"/>
        <v>0</v>
      </c>
      <c r="G6" s="34">
        <f t="shared" si="3"/>
        <v>0</v>
      </c>
      <c r="H6" s="34" t="str">
        <f t="shared" si="3"/>
        <v>長野県　木祖村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99.79</v>
      </c>
      <c r="Q6" s="35">
        <f t="shared" si="3"/>
        <v>3236</v>
      </c>
      <c r="R6" s="35">
        <f t="shared" si="3"/>
        <v>2913</v>
      </c>
      <c r="S6" s="35">
        <f t="shared" si="3"/>
        <v>140.5</v>
      </c>
      <c r="T6" s="35">
        <f t="shared" si="3"/>
        <v>20.73</v>
      </c>
      <c r="U6" s="35">
        <f t="shared" si="3"/>
        <v>2871</v>
      </c>
      <c r="V6" s="35">
        <f t="shared" si="3"/>
        <v>10.1</v>
      </c>
      <c r="W6" s="35">
        <f t="shared" si="3"/>
        <v>284.26</v>
      </c>
      <c r="X6" s="36">
        <f>IF(X7="",NA(),X7)</f>
        <v>99.81</v>
      </c>
      <c r="Y6" s="36">
        <f t="shared" ref="Y6:AG6" si="4">IF(Y7="",NA(),Y7)</f>
        <v>112.64</v>
      </c>
      <c r="Z6" s="36">
        <f t="shared" si="4"/>
        <v>106.95</v>
      </c>
      <c r="AA6" s="36">
        <f t="shared" si="4"/>
        <v>92.22</v>
      </c>
      <c r="AB6" s="36">
        <f t="shared" si="4"/>
        <v>90.59</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474.7</v>
      </c>
      <c r="BF6" s="36">
        <f t="shared" ref="BF6:BN6" si="7">IF(BF7="",NA(),BF7)</f>
        <v>502.9</v>
      </c>
      <c r="BG6" s="36">
        <f t="shared" si="7"/>
        <v>554.11</v>
      </c>
      <c r="BH6" s="36">
        <f t="shared" si="7"/>
        <v>635.05999999999995</v>
      </c>
      <c r="BI6" s="36">
        <f t="shared" si="7"/>
        <v>777.85</v>
      </c>
      <c r="BJ6" s="36">
        <f t="shared" si="7"/>
        <v>1125.69</v>
      </c>
      <c r="BK6" s="36">
        <f t="shared" si="7"/>
        <v>1134.67</v>
      </c>
      <c r="BL6" s="36">
        <f t="shared" si="7"/>
        <v>1144.79</v>
      </c>
      <c r="BM6" s="36">
        <f t="shared" si="7"/>
        <v>1061.58</v>
      </c>
      <c r="BN6" s="36">
        <f t="shared" si="7"/>
        <v>1007.7</v>
      </c>
      <c r="BO6" s="35" t="str">
        <f>IF(BO7="","",IF(BO7="-","【-】","【"&amp;SUBSTITUTE(TEXT(BO7,"#,##0.00"),"-","△")&amp;"】"))</f>
        <v>【1,074.14】</v>
      </c>
      <c r="BP6" s="36">
        <f>IF(BP7="",NA(),BP7)</f>
        <v>95.44</v>
      </c>
      <c r="BQ6" s="36">
        <f t="shared" ref="BQ6:BY6" si="8">IF(BQ7="",NA(),BQ7)</f>
        <v>107.13</v>
      </c>
      <c r="BR6" s="36">
        <f t="shared" si="8"/>
        <v>100.88</v>
      </c>
      <c r="BS6" s="36">
        <f t="shared" si="8"/>
        <v>86.47</v>
      </c>
      <c r="BT6" s="36">
        <f t="shared" si="8"/>
        <v>83.95</v>
      </c>
      <c r="BU6" s="36">
        <f t="shared" si="8"/>
        <v>46.48</v>
      </c>
      <c r="BV6" s="36">
        <f t="shared" si="8"/>
        <v>40.6</v>
      </c>
      <c r="BW6" s="36">
        <f t="shared" si="8"/>
        <v>56.04</v>
      </c>
      <c r="BX6" s="36">
        <f t="shared" si="8"/>
        <v>58.52</v>
      </c>
      <c r="BY6" s="36">
        <f t="shared" si="8"/>
        <v>59.22</v>
      </c>
      <c r="BZ6" s="35" t="str">
        <f>IF(BZ7="","",IF(BZ7="-","【-】","【"&amp;SUBSTITUTE(TEXT(BZ7,"#,##0.00"),"-","△")&amp;"】"))</f>
        <v>【54.36】</v>
      </c>
      <c r="CA6" s="36">
        <f>IF(CA7="",NA(),CA7)</f>
        <v>206.44</v>
      </c>
      <c r="CB6" s="36">
        <f t="shared" ref="CB6:CJ6" si="9">IF(CB7="",NA(),CB7)</f>
        <v>189.01</v>
      </c>
      <c r="CC6" s="36">
        <f t="shared" si="9"/>
        <v>201.44</v>
      </c>
      <c r="CD6" s="36">
        <f t="shared" si="9"/>
        <v>231.42</v>
      </c>
      <c r="CE6" s="36">
        <f t="shared" si="9"/>
        <v>239.87</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73.459999999999994</v>
      </c>
      <c r="CM6" s="36">
        <f t="shared" ref="CM6:CU6" si="10">IF(CM7="",NA(),CM7)</f>
        <v>73.05</v>
      </c>
      <c r="CN6" s="36">
        <f t="shared" si="10"/>
        <v>72.61</v>
      </c>
      <c r="CO6" s="36">
        <f t="shared" si="10"/>
        <v>73.459999999999994</v>
      </c>
      <c r="CP6" s="36">
        <f t="shared" si="10"/>
        <v>73.459999999999994</v>
      </c>
      <c r="CQ6" s="36">
        <f t="shared" si="10"/>
        <v>57.43</v>
      </c>
      <c r="CR6" s="36">
        <f t="shared" si="10"/>
        <v>57.29</v>
      </c>
      <c r="CS6" s="36">
        <f t="shared" si="10"/>
        <v>55.9</v>
      </c>
      <c r="CT6" s="36">
        <f t="shared" si="10"/>
        <v>57.3</v>
      </c>
      <c r="CU6" s="36">
        <f t="shared" si="10"/>
        <v>56.76</v>
      </c>
      <c r="CV6" s="35" t="str">
        <f>IF(CV7="","",IF(CV7="-","【-】","【"&amp;SUBSTITUTE(TEXT(CV7,"#,##0.00"),"-","△")&amp;"】"))</f>
        <v>【55.95】</v>
      </c>
      <c r="CW6" s="36">
        <f>IF(CW7="",NA(),CW7)</f>
        <v>46.37</v>
      </c>
      <c r="CX6" s="36">
        <f t="shared" ref="CX6:DF6" si="11">IF(CX7="",NA(),CX7)</f>
        <v>45.88</v>
      </c>
      <c r="CY6" s="36">
        <f t="shared" si="11"/>
        <v>45.96</v>
      </c>
      <c r="CZ6" s="36">
        <f t="shared" si="11"/>
        <v>44.92</v>
      </c>
      <c r="DA6" s="36">
        <f t="shared" si="11"/>
        <v>45.59</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1.65</v>
      </c>
      <c r="EE6" s="36">
        <f t="shared" ref="EE6:EM6" si="14">IF(EE7="",NA(),EE7)</f>
        <v>0.25</v>
      </c>
      <c r="EF6" s="36">
        <f t="shared" si="14"/>
        <v>1.1100000000000001</v>
      </c>
      <c r="EG6" s="36">
        <f t="shared" si="14"/>
        <v>1.6</v>
      </c>
      <c r="EH6" s="36">
        <f t="shared" si="14"/>
        <v>1.0900000000000001</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204251</v>
      </c>
      <c r="D7" s="38">
        <v>47</v>
      </c>
      <c r="E7" s="38">
        <v>1</v>
      </c>
      <c r="F7" s="38">
        <v>0</v>
      </c>
      <c r="G7" s="38">
        <v>0</v>
      </c>
      <c r="H7" s="38" t="s">
        <v>96</v>
      </c>
      <c r="I7" s="38" t="s">
        <v>97</v>
      </c>
      <c r="J7" s="38" t="s">
        <v>98</v>
      </c>
      <c r="K7" s="38" t="s">
        <v>99</v>
      </c>
      <c r="L7" s="38" t="s">
        <v>100</v>
      </c>
      <c r="M7" s="38" t="s">
        <v>101</v>
      </c>
      <c r="N7" s="39" t="s">
        <v>102</v>
      </c>
      <c r="O7" s="39" t="s">
        <v>103</v>
      </c>
      <c r="P7" s="39">
        <v>99.79</v>
      </c>
      <c r="Q7" s="39">
        <v>3236</v>
      </c>
      <c r="R7" s="39">
        <v>2913</v>
      </c>
      <c r="S7" s="39">
        <v>140.5</v>
      </c>
      <c r="T7" s="39">
        <v>20.73</v>
      </c>
      <c r="U7" s="39">
        <v>2871</v>
      </c>
      <c r="V7" s="39">
        <v>10.1</v>
      </c>
      <c r="W7" s="39">
        <v>284.26</v>
      </c>
      <c r="X7" s="39">
        <v>99.81</v>
      </c>
      <c r="Y7" s="39">
        <v>112.64</v>
      </c>
      <c r="Z7" s="39">
        <v>106.95</v>
      </c>
      <c r="AA7" s="39">
        <v>92.22</v>
      </c>
      <c r="AB7" s="39">
        <v>90.59</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474.7</v>
      </c>
      <c r="BF7" s="39">
        <v>502.9</v>
      </c>
      <c r="BG7" s="39">
        <v>554.11</v>
      </c>
      <c r="BH7" s="39">
        <v>635.05999999999995</v>
      </c>
      <c r="BI7" s="39">
        <v>777.85</v>
      </c>
      <c r="BJ7" s="39">
        <v>1125.69</v>
      </c>
      <c r="BK7" s="39">
        <v>1134.67</v>
      </c>
      <c r="BL7" s="39">
        <v>1144.79</v>
      </c>
      <c r="BM7" s="39">
        <v>1061.58</v>
      </c>
      <c r="BN7" s="39">
        <v>1007.7</v>
      </c>
      <c r="BO7" s="39">
        <v>1074.1400000000001</v>
      </c>
      <c r="BP7" s="39">
        <v>95.44</v>
      </c>
      <c r="BQ7" s="39">
        <v>107.13</v>
      </c>
      <c r="BR7" s="39">
        <v>100.88</v>
      </c>
      <c r="BS7" s="39">
        <v>86.47</v>
      </c>
      <c r="BT7" s="39">
        <v>83.95</v>
      </c>
      <c r="BU7" s="39">
        <v>46.48</v>
      </c>
      <c r="BV7" s="39">
        <v>40.6</v>
      </c>
      <c r="BW7" s="39">
        <v>56.04</v>
      </c>
      <c r="BX7" s="39">
        <v>58.52</v>
      </c>
      <c r="BY7" s="39">
        <v>59.22</v>
      </c>
      <c r="BZ7" s="39">
        <v>54.36</v>
      </c>
      <c r="CA7" s="39">
        <v>206.44</v>
      </c>
      <c r="CB7" s="39">
        <v>189.01</v>
      </c>
      <c r="CC7" s="39">
        <v>201.44</v>
      </c>
      <c r="CD7" s="39">
        <v>231.42</v>
      </c>
      <c r="CE7" s="39">
        <v>239.87</v>
      </c>
      <c r="CF7" s="39">
        <v>376.61</v>
      </c>
      <c r="CG7" s="39">
        <v>440.03</v>
      </c>
      <c r="CH7" s="39">
        <v>304.35000000000002</v>
      </c>
      <c r="CI7" s="39">
        <v>296.3</v>
      </c>
      <c r="CJ7" s="39">
        <v>292.89999999999998</v>
      </c>
      <c r="CK7" s="39">
        <v>296.39999999999998</v>
      </c>
      <c r="CL7" s="39">
        <v>73.459999999999994</v>
      </c>
      <c r="CM7" s="39">
        <v>73.05</v>
      </c>
      <c r="CN7" s="39">
        <v>72.61</v>
      </c>
      <c r="CO7" s="39">
        <v>73.459999999999994</v>
      </c>
      <c r="CP7" s="39">
        <v>73.459999999999994</v>
      </c>
      <c r="CQ7" s="39">
        <v>57.43</v>
      </c>
      <c r="CR7" s="39">
        <v>57.29</v>
      </c>
      <c r="CS7" s="39">
        <v>55.9</v>
      </c>
      <c r="CT7" s="39">
        <v>57.3</v>
      </c>
      <c r="CU7" s="39">
        <v>56.76</v>
      </c>
      <c r="CV7" s="39">
        <v>55.95</v>
      </c>
      <c r="CW7" s="39">
        <v>46.37</v>
      </c>
      <c r="CX7" s="39">
        <v>45.88</v>
      </c>
      <c r="CY7" s="39">
        <v>45.96</v>
      </c>
      <c r="CZ7" s="39">
        <v>44.92</v>
      </c>
      <c r="DA7" s="39">
        <v>45.59</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1.65</v>
      </c>
      <c r="EE7" s="39">
        <v>0.25</v>
      </c>
      <c r="EF7" s="39">
        <v>1.1100000000000001</v>
      </c>
      <c r="EG7" s="39">
        <v>1.6</v>
      </c>
      <c r="EH7" s="39">
        <v>1.0900000000000001</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2020-02-06T10:33:19Z</cp:lastPrinted>
  <dcterms:created xsi:type="dcterms:W3CDTF">2019-12-05T04:37:31Z</dcterms:created>
  <dcterms:modified xsi:type="dcterms:W3CDTF">2020-03-02T04:59:22Z</dcterms:modified>
  <cp:category/>
</cp:coreProperties>
</file>