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4811 池田町\"/>
    </mc:Choice>
  </mc:AlternateContent>
  <workbookProtection workbookAlgorithmName="SHA-512" workbookHashValue="JzPu8/deix2NGRhMiKpVD3PI5tjh9W+k0kXgxwlfSJYNHffHkJSl8w5nkSng/6hQ66ihHZDFhqs0YQV7hw/7kw==" workbookSaltValue="tsC6UpkFToqOzecModNVNQ=="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<sst xmlns="http://schemas.openxmlformats.org/spreadsheetml/2006/main" count="220" uniqueCount="108">
  <si>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</si>
  <si>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</si>
  <si>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</si>
  <si>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</si>
  <si>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</si>
  <si>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</si>
  <si>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</si>
  <si>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</si>
  <si>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</si>
  <si>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</si>
  <si>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</si>
  <si>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</si>
  <si>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</si>
  <si>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</si>
  <si>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</si>
  <si>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</si>
  <si>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</si>
  <si>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</si>
  <si>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</si>
  <si>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</si>
  <si>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</si>
  <si>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</si>
  <si>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</si>
  <si>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</si>
  <si>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</si>
  <si>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</si>
  <si>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</si>
  <si>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</si>
  <si>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</si>
  <si>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</si>
  <si>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</si>
  <si>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</si>
  <si>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</si>
  <si>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</si>
  <si>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</si>
  <si>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</si>
  <si>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</si>
  <si>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</si>
  <si>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</si>
  <si>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</si>
  <si>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</si>
  <si>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</si>
  <si>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</si>
  <si>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</si>
  <si>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</si>
  <si>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</si>
  <si>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</si>
  <si>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</si>
  <si>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</si>
  <si>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</si>
  <si>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</si>
  <si>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</si>
  <si>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</si>
  <si>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</si>
  <si>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</si>
  <si>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</si>
  <si>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</si>
  <si>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</si>
  <si>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</si>
  <si>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</si>
  <si>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</si>
  <si>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</si>
  <si>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</si>
  <si>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</si>
  <si>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</si>
  <si>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</si>
  <si>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</si>
  <si>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</si>
  <si>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</si>
  <si>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</si>
  <si>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</si>
  <si>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</si>
  <si>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</si>
  <si>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</si>
  <si>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</si>
  <si>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</si>
  <si>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</si>
  <si>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</si>
  <si>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</si>
  <si>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</si>
  <si>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</si>
  <si>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</si>
  <si>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</si>
  <si>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</si>
  <si>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</si>
  <si>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</si>
  <si>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</si>
  <si>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</si>
  <si>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</si>
  <si>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</si>
  <si>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</si>
  <si>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</si>
  <si>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</si>
  <si>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池田町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</si>
  <si>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</si>
  <si>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</si>
  <si>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</si>
  <si>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</si>
  <si>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</si>
  <si>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</si>
  <si>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</si>
  <si>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</si>
  <si>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</si>
  <si>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</si>
  <si>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</si>
  <si>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12年度の下水道供用開始にあわせて管路の大幅な更新をおこなったため、管路経年化率は低くく、現在も耐用年数を経過した管路を中心に同規模の更新をしているため、管路経年化率が同程度で推移しているが、有形固定資産減価償却率の上昇からもわかるように、今後同時期に拡張を行っている管路が耐用年数を超えてしまうため、計画的な更新をしていく必要がある。</t>
    <phoneticPr fontId="4"/>
  </si>
  <si>
    <t>区域内の高齢化が進んでおり、給水人口は今後も減少していくと見込まれる。収入の増加は見込めないため、有収率の向上と費用の削減を図り、経常収支比率の改善を図る。
給水人口の減少により施設更新は困難な状況にあるため、必要性を見極め更新計画を策定していく。</t>
    <phoneticPr fontId="4"/>
  </si>
  <si>
    <t>経常収支については、給水に関する費用は給水収益で賄えており、経常収支についても黒字となっている。平成30年度については、大型店舗の使用が多くなったため、人口減少しているが、収益は一時的に回復しており経営収支比率は増加している。
流動比率については、平成26年度の会計制度見直しに伴う引当金の計上により減少している。
企業債残高については、建設改良等で新たな起債していないため減少しており、5年以内に償還が満了する予定。
料金回収率については、将来の施設更新を考慮した料金設定をおこなっているため、平均よりも高い数値となっているが、平成29年度人口減少より回収率は低下した。
給水原価については、人員削減や減価償却費の減少等の要因により以前より安い状況となっている。
施設利用率については、人口減少に伴い減少傾向にある。
有収率については、漏水の改善等により全国平均より良い状況を維持できている。</t>
    <rPh sb="89" eb="92">
      <t>イチジテキ</t>
    </rPh>
    <rPh sb="93" eb="95">
      <t>カイフク</t>
    </rPh>
    <rPh sb="106" eb="10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</si>
</sst>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BA-4F2E-83A9-41CEC35132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0.46</c:v>
                </c:pt>
                <c:pt idx="3">
                  <c:v>0.44</c:v>
                </c:pt>
                <c:pt idx="4">
                  <c:v>0.52</c:v>
                </c:pt>
              </c:numCache>
            </c:numRef>
          </c:val>
          <c:smooth val="0"/>
          <c:extLst>
            <c:ext xmlns:c16="http://schemas.microsoft.com/office/drawing/2014/chart" uri="{C3380CC4-5D6E-409C-BE32-E72D297353CC}">
              <c16:uniqueId val="{00000001-E9BA-4F2E-83A9-41CEC35132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49.07</c:v>
                </c:pt>
                <c:pt idx="1">
                  <c:v>47.49</c:v>
                </c:pt>
                <c:pt idx="2">
                  <c:v>46.9</c:v>
                </c:pt>
                <c:pt idx="3">
                  <c:v>47.37</c:v>
                </c:pt>
                <c:pt idx="4">
                  <c:v>46.97</c:v>
                </c:pt>
              </c:numCache>
            </c:numRef>
          </c:val>
          <c:extLst>
            <c:ext xmlns:c16="http://schemas.microsoft.com/office/drawing/2014/chart" uri="{C3380CC4-5D6E-409C-BE32-E72D297353CC}">
              <c16:uniqueId val="{00000000-361C-4A2A-94A0-8FBE59DFA5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49.32</c:v>
                </c:pt>
                <c:pt idx="3">
                  <c:v>50.24</c:v>
                </c:pt>
                <c:pt idx="4">
                  <c:v>50.29</c:v>
                </c:pt>
              </c:numCache>
            </c:numRef>
          </c:val>
          <c:smooth val="0"/>
          <c:extLst>
            <c:ext xmlns:c16="http://schemas.microsoft.com/office/drawing/2014/chart" uri="{C3380CC4-5D6E-409C-BE32-E72D297353CC}">
              <c16:uniqueId val="{00000001-361C-4A2A-94A0-8FBE59DFA5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87.73</c:v>
                </c:pt>
                <c:pt idx="1">
                  <c:v>86.31</c:v>
                </c:pt>
                <c:pt idx="2">
                  <c:v>89.56</c:v>
                </c:pt>
                <c:pt idx="3">
                  <c:v>89.73</c:v>
                </c:pt>
                <c:pt idx="4">
                  <c:v>87.97</c:v>
                </c:pt>
              </c:numCache>
            </c:numRef>
          </c:val>
          <c:extLst>
            <c:ext xmlns:c16="http://schemas.microsoft.com/office/drawing/2014/chart" uri="{C3380CC4-5D6E-409C-BE32-E72D297353CC}">
              <c16:uniqueId val="{00000000-F7F7-4C27-A4A6-0146599EFE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79.34</c:v>
                </c:pt>
                <c:pt idx="3">
                  <c:v>78.650000000000006</c:v>
                </c:pt>
                <c:pt idx="4">
                  <c:v>77.73</c:v>
                </c:pt>
              </c:numCache>
            </c:numRef>
          </c:val>
          <c:smooth val="0"/>
          <c:extLst>
            <c:ext xmlns:c16="http://schemas.microsoft.com/office/drawing/2014/chart" uri="{C3380CC4-5D6E-409C-BE32-E72D297353CC}">
              <c16:uniqueId val="{00000001-F7F7-4C27-A4A6-0146599EFE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132.76</c:v>
                </c:pt>
                <c:pt idx="1">
                  <c:v>137.38</c:v>
                </c:pt>
                <c:pt idx="2">
                  <c:v>153.79</c:v>
                </c:pt>
                <c:pt idx="3">
                  <c:v>149.44999999999999</c:v>
                </c:pt>
                <c:pt idx="4">
                  <c:v>153.47</c:v>
                </c:pt>
              </c:numCache>
            </c:numRef>
          </c:val>
          <c:extLst>
            <c:ext xmlns:c16="http://schemas.microsoft.com/office/drawing/2014/chart" uri="{C3380CC4-5D6E-409C-BE32-E72D297353CC}">
              <c16:uniqueId val="{00000000-35CD-47BE-9F4A-983C0D79C7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107.95</c:v>
                </c:pt>
                <c:pt idx="3">
                  <c:v>104.47</c:v>
                </c:pt>
                <c:pt idx="4">
                  <c:v>103.81</c:v>
                </c:pt>
              </c:numCache>
            </c:numRef>
          </c:val>
          <c:smooth val="0"/>
          <c:extLst>
            <c:ext xmlns:c16="http://schemas.microsoft.com/office/drawing/2014/chart" uri="{C3380CC4-5D6E-409C-BE32-E72D297353CC}">
              <c16:uniqueId val="{00000001-35CD-47BE-9F4A-983C0D79C7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40.72</c:v>
                </c:pt>
                <c:pt idx="1">
                  <c:v>43.1</c:v>
                </c:pt>
                <c:pt idx="2">
                  <c:v>45.13</c:v>
                </c:pt>
                <c:pt idx="3">
                  <c:v>46.79</c:v>
                </c:pt>
                <c:pt idx="4">
                  <c:v>47.53</c:v>
                </c:pt>
              </c:numCache>
            </c:numRef>
          </c:val>
          <c:extLst>
            <c:ext xmlns:c16="http://schemas.microsoft.com/office/drawing/2014/chart" uri="{C3380CC4-5D6E-409C-BE32-E72D297353CC}">
              <c16:uniqueId val="{00000000-8B16-4231-B843-BA861E3F874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48.3</c:v>
                </c:pt>
                <c:pt idx="3">
                  <c:v>45.14</c:v>
                </c:pt>
                <c:pt idx="4">
                  <c:v>45.85</c:v>
                </c:pt>
              </c:numCache>
            </c:numRef>
          </c:val>
          <c:smooth val="0"/>
          <c:extLst>
            <c:ext xmlns:c16="http://schemas.microsoft.com/office/drawing/2014/chart" uri="{C3380CC4-5D6E-409C-BE32-E72D297353CC}">
              <c16:uniqueId val="{00000001-8B16-4231-B843-BA861E3F874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3.84</c:v>
                </c:pt>
                <c:pt idx="1">
                  <c:v>3.86</c:v>
                </c:pt>
                <c:pt idx="2">
                  <c:v>3.86</c:v>
                </c:pt>
                <c:pt idx="3">
                  <c:v>3.86</c:v>
                </c:pt>
                <c:pt idx="4">
                  <c:v>3.82</c:v>
                </c:pt>
              </c:numCache>
            </c:numRef>
          </c:val>
          <c:extLst>
            <c:ext xmlns:c16="http://schemas.microsoft.com/office/drawing/2014/chart" uri="{C3380CC4-5D6E-409C-BE32-E72D297353CC}">
              <c16:uniqueId val="{00000000-7687-4224-8057-B16A944FFE0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12.43</c:v>
                </c:pt>
                <c:pt idx="3">
                  <c:v>13.58</c:v>
                </c:pt>
                <c:pt idx="4">
                  <c:v>14.13</c:v>
                </c:pt>
              </c:numCache>
            </c:numRef>
          </c:val>
          <c:smooth val="0"/>
          <c:extLst>
            <c:ext xmlns:c16="http://schemas.microsoft.com/office/drawing/2014/chart" uri="{C3380CC4-5D6E-409C-BE32-E72D297353CC}">
              <c16:uniqueId val="{00000001-7687-4224-8057-B16A944FFE0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67-441F-AD24-91FC909B6D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12.44</c:v>
                </c:pt>
                <c:pt idx="3">
                  <c:v>16.399999999999999</c:v>
                </c:pt>
                <c:pt idx="4">
                  <c:v>25.66</c:v>
                </c:pt>
              </c:numCache>
            </c:numRef>
          </c:val>
          <c:smooth val="0"/>
          <c:extLst>
            <c:ext xmlns:c16="http://schemas.microsoft.com/office/drawing/2014/chart" uri="{C3380CC4-5D6E-409C-BE32-E72D297353CC}">
              <c16:uniqueId val="{00000001-2267-441F-AD24-91FC909B6D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4791.7700000000004</c:v>
                </c:pt>
                <c:pt idx="1">
                  <c:v>7089.73</c:v>
                </c:pt>
                <c:pt idx="2">
                  <c:v>785.45</c:v>
                </c:pt>
                <c:pt idx="3">
                  <c:v>814.96</c:v>
                </c:pt>
                <c:pt idx="4">
                  <c:v>463.18</c:v>
                </c:pt>
              </c:numCache>
            </c:numRef>
          </c:val>
          <c:extLst>
            <c:ext xmlns:c16="http://schemas.microsoft.com/office/drawing/2014/chart" uri="{C3380CC4-5D6E-409C-BE32-E72D297353CC}">
              <c16:uniqueId val="{00000000-FF9C-4F8E-B1B2-C4D5175F91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371.89</c:v>
                </c:pt>
                <c:pt idx="3">
                  <c:v>293.23</c:v>
                </c:pt>
                <c:pt idx="4">
                  <c:v>300.14</c:v>
                </c:pt>
              </c:numCache>
            </c:numRef>
          </c:val>
          <c:smooth val="0"/>
          <c:extLst>
            <c:ext xmlns:c16="http://schemas.microsoft.com/office/drawing/2014/chart" uri="{C3380CC4-5D6E-409C-BE32-E72D297353CC}">
              <c16:uniqueId val="{00000001-FF9C-4F8E-B1B2-C4D5175F91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272.27999999999997</c:v>
                </c:pt>
                <c:pt idx="1">
                  <c:v>236.98</c:v>
                </c:pt>
                <c:pt idx="2">
                  <c:v>184.45</c:v>
                </c:pt>
                <c:pt idx="3">
                  <c:v>138.51</c:v>
                </c:pt>
                <c:pt idx="4">
                  <c:v>92.03</c:v>
                </c:pt>
              </c:numCache>
            </c:numRef>
          </c:val>
          <c:extLst>
            <c:ext xmlns:c16="http://schemas.microsoft.com/office/drawing/2014/chart" uri="{C3380CC4-5D6E-409C-BE32-E72D297353CC}">
              <c16:uniqueId val="{00000000-1126-4D3A-A70C-BF9377A448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483.11</c:v>
                </c:pt>
                <c:pt idx="3">
                  <c:v>542.29999999999995</c:v>
                </c:pt>
                <c:pt idx="4">
                  <c:v>566.65</c:v>
                </c:pt>
              </c:numCache>
            </c:numRef>
          </c:val>
          <c:smooth val="0"/>
          <c:extLst>
            <c:ext xmlns:c16="http://schemas.microsoft.com/office/drawing/2014/chart" uri="{C3380CC4-5D6E-409C-BE32-E72D297353CC}">
              <c16:uniqueId val="{00000001-1126-4D3A-A70C-BF9377A448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137.19</c:v>
                </c:pt>
                <c:pt idx="1">
                  <c:v>140.68</c:v>
                </c:pt>
                <c:pt idx="2">
                  <c:v>163.44</c:v>
                </c:pt>
                <c:pt idx="3">
                  <c:v>158.44</c:v>
                </c:pt>
                <c:pt idx="4">
                  <c:v>164.07</c:v>
                </c:pt>
              </c:numCache>
            </c:numRef>
          </c:val>
          <c:extLst>
            <c:ext xmlns:c16="http://schemas.microsoft.com/office/drawing/2014/chart" uri="{C3380CC4-5D6E-409C-BE32-E72D297353CC}">
              <c16:uniqueId val="{00000000-2C08-4954-B853-90DE0CFB82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93.28</c:v>
                </c:pt>
                <c:pt idx="3">
                  <c:v>87.51</c:v>
                </c:pt>
                <c:pt idx="4">
                  <c:v>84.77</c:v>
                </c:pt>
              </c:numCache>
            </c:numRef>
          </c:val>
          <c:smooth val="0"/>
          <c:extLst>
            <c:ext xmlns:c16="http://schemas.microsoft.com/office/drawing/2014/chart" uri="{C3380CC4-5D6E-409C-BE32-E72D297353CC}">
              <c16:uniqueId val="{00000001-2C08-4954-B853-90DE0CFB82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160.30000000000001</c:v>
                </c:pt>
                <c:pt idx="1">
                  <c:v>157.25</c:v>
                </c:pt>
                <c:pt idx="2">
                  <c:v>135.38</c:v>
                </c:pt>
                <c:pt idx="3">
                  <c:v>137</c:v>
                </c:pt>
                <c:pt idx="4">
                  <c:v>135.46</c:v>
                </c:pt>
              </c:numCache>
            </c:numRef>
          </c:val>
          <c:extLst>
            <c:ext xmlns:c16="http://schemas.microsoft.com/office/drawing/2014/chart" uri="{C3380CC4-5D6E-409C-BE32-E72D297353CC}">
              <c16:uniqueId val="{00000000-4181-44F0-A232-0A3DA41110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208.29</c:v>
                </c:pt>
                <c:pt idx="3">
                  <c:v>218.42</c:v>
                </c:pt>
                <c:pt idx="4">
                  <c:v>227.27</c:v>
                </c:pt>
              </c:numCache>
            </c:numRef>
          </c:val>
          <c:smooth val="0"/>
          <c:extLst>
            <c:ext xmlns:c16="http://schemas.microsoft.com/office/drawing/2014/chart" uri="{C3380CC4-5D6E-409C-BE32-E72D297353CC}">
              <c16:uniqueId val="{00000001-4181-44F0-A232-0A3DA41110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池田町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9839</v>
      </c>
      <c r="AM8" s="60"/>
      <c r="AN8" s="60"/>
      <c r="AO8" s="60"/>
      <c r="AP8" s="60"/>
      <c r="AQ8" s="60"/>
      <c r="AR8" s="60"/>
      <c r="AS8" s="60"/>
      <c r="AT8" s="51">
        <f>データ!$S$6</f>
        <v>40.159999999999997</v>
      </c>
      <c r="AU8" s="52"/>
      <c r="AV8" s="52"/>
      <c r="AW8" s="52"/>
      <c r="AX8" s="52"/>
      <c r="AY8" s="52"/>
      <c r="AZ8" s="52"/>
      <c r="BA8" s="52"/>
      <c r="BB8" s="53">
        <f>データ!$T$6</f>
        <v>245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90.33</v>
      </c>
      <c r="J10" s="52"/>
      <c r="K10" s="52"/>
      <c r="L10" s="52"/>
      <c r="M10" s="52"/>
      <c r="N10" s="52"/>
      <c r="O10" s="63"/>
      <c r="P10" s="53">
        <f>データ!$P$6</f>
        <v>98.56</v>
      </c>
      <c r="Q10" s="53"/>
      <c r="R10" s="53"/>
      <c r="S10" s="53"/>
      <c r="T10" s="53"/>
      <c r="U10" s="53"/>
      <c r="V10" s="53"/>
      <c r="W10" s="60">
        <f>データ!$Q$6</f>
        <v>4390</v>
      </c>
      <c r="X10" s="60"/>
      <c r="Y10" s="60"/>
      <c r="Z10" s="60"/>
      <c r="AA10" s="60"/>
      <c r="AB10" s="60"/>
      <c r="AC10" s="60"/>
      <c r="AD10" s="2"/>
      <c r="AE10" s="2"/>
      <c r="AF10" s="2"/>
      <c r="AG10" s="2"/>
      <c r="AH10" s="4"/>
      <c r="AI10" s="4"/>
      <c r="AJ10" s="4"/>
      <c r="AK10" s="4"/>
      <c r="AL10" s="60">
        <f>データ!$U$6</f>
        <v>9652</v>
      </c>
      <c r="AM10" s="60"/>
      <c r="AN10" s="60"/>
      <c r="AO10" s="60"/>
      <c r="AP10" s="60"/>
      <c r="AQ10" s="60"/>
      <c r="AR10" s="60"/>
      <c r="AS10" s="60"/>
      <c r="AT10" s="51">
        <f>データ!$V$6</f>
        <v>17.09</v>
      </c>
      <c r="AU10" s="52"/>
      <c r="AV10" s="52"/>
      <c r="AW10" s="52"/>
      <c r="AX10" s="52"/>
      <c r="AY10" s="52"/>
      <c r="AZ10" s="52"/>
      <c r="BA10" s="52"/>
      <c r="BB10" s="53">
        <f>データ!$W$6</f>
        <v>564.77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ncgNUwkCIRkR94z38FEbfPoeP4NPKKoaKQDSl2r0Ouz2jR7AKscCWUtSzqCZ67orpRFH4gqpis90Fqu502c/g==" saltValue="Ay+mBOpDhX7g6HDc7b6y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204811</v>
      </c>
      <c r="D6" s="34">
        <f t="shared" si="3"/>
        <v>46</v>
      </c>
      <c r="E6" s="34">
        <f t="shared" si="3"/>
        <v>1</v>
      </c>
      <c r="F6" s="34">
        <f t="shared" si="3"/>
        <v>0</v>
      </c>
      <c r="G6" s="34">
        <f t="shared" si="3"/>
        <v>1</v>
      </c>
      <c r="H6" s="34" t="str">
        <f t="shared" si="3"/>
        <v>長野県　池田町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90.33</v>
      </c>
      <c r="P6" s="35">
        <f t="shared" si="3"/>
        <v>98.56</v>
      </c>
      <c r="Q6" s="35">
        <f t="shared" si="3"/>
        <v>4390</v>
      </c>
      <c r="R6" s="35">
        <f t="shared" si="3"/>
        <v>9839</v>
      </c>
      <c r="S6" s="35">
        <f t="shared" si="3"/>
        <v>40.159999999999997</v>
      </c>
      <c r="T6" s="35">
        <f t="shared" si="3"/>
        <v>245</v>
      </c>
      <c r="U6" s="35">
        <f t="shared" si="3"/>
        <v>9652</v>
      </c>
      <c r="V6" s="35">
        <f t="shared" si="3"/>
        <v>17.09</v>
      </c>
      <c r="W6" s="35">
        <f t="shared" si="3"/>
        <v>564.77</v>
      </c>
      <c r="X6" s="36">
        <f>IF(X7="",NA(),X7)</f>
        <v>132.76</v>
      </c>
      <c r="Y6" s="36">
        <f t="shared" ref="Y6:AG6" si="4">IF(Y7="",NA(),Y7)</f>
        <v>137.38</v>
      </c>
      <c r="Z6" s="36">
        <f t="shared" si="4"/>
        <v>153.79</v>
      </c>
      <c r="AA6" s="36">
        <f t="shared" si="4"/>
        <v>149.44999999999999</v>
      </c>
      <c r="AB6" s="36">
        <f t="shared" si="4"/>
        <v>153.47</v>
      </c>
      <c r="AC6" s="36">
        <f t="shared" si="4"/>
        <v>109.49</v>
      </c>
      <c r="AD6" s="36">
        <f t="shared" si="4"/>
        <v>111.06</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12.44</v>
      </c>
      <c r="AQ6" s="36">
        <f t="shared" si="5"/>
        <v>16.399999999999999</v>
      </c>
      <c r="AR6" s="36">
        <f t="shared" si="5"/>
        <v>25.66</v>
      </c>
      <c r="AS6" s="35" t="str">
        <f>IF(AS7="","",IF(AS7="-","【-】","【"&amp;SUBSTITUTE(TEXT(AS7,"#,##0.00"),"-","△")&amp;"】"))</f>
        <v>【1.05】</v>
      </c>
      <c r="AT6" s="36">
        <f>IF(AT7="",NA(),AT7)</f>
        <v>4791.7700000000004</v>
      </c>
      <c r="AU6" s="36">
        <f t="shared" ref="AU6:BC6" si="6">IF(AU7="",NA(),AU7)</f>
        <v>7089.73</v>
      </c>
      <c r="AV6" s="36">
        <f t="shared" si="6"/>
        <v>785.45</v>
      </c>
      <c r="AW6" s="36">
        <f t="shared" si="6"/>
        <v>814.96</v>
      </c>
      <c r="AX6" s="36">
        <f t="shared" si="6"/>
        <v>463.18</v>
      </c>
      <c r="AY6" s="36">
        <f t="shared" si="6"/>
        <v>406.37</v>
      </c>
      <c r="AZ6" s="36">
        <f t="shared" si="6"/>
        <v>398.29</v>
      </c>
      <c r="BA6" s="36">
        <f t="shared" si="6"/>
        <v>371.89</v>
      </c>
      <c r="BB6" s="36">
        <f t="shared" si="6"/>
        <v>293.23</v>
      </c>
      <c r="BC6" s="36">
        <f t="shared" si="6"/>
        <v>300.14</v>
      </c>
      <c r="BD6" s="35" t="str">
        <f>IF(BD7="","",IF(BD7="-","【-】","【"&amp;SUBSTITUTE(TEXT(BD7,"#,##0.00"),"-","△")&amp;"】"))</f>
        <v>【261.93】</v>
      </c>
      <c r="BE6" s="36">
        <f>IF(BE7="",NA(),BE7)</f>
        <v>272.27999999999997</v>
      </c>
      <c r="BF6" s="36">
        <f t="shared" ref="BF6:BN6" si="7">IF(BF7="",NA(),BF7)</f>
        <v>236.98</v>
      </c>
      <c r="BG6" s="36">
        <f t="shared" si="7"/>
        <v>184.45</v>
      </c>
      <c r="BH6" s="36">
        <f t="shared" si="7"/>
        <v>138.51</v>
      </c>
      <c r="BI6" s="36">
        <f t="shared" si="7"/>
        <v>92.03</v>
      </c>
      <c r="BJ6" s="36">
        <f t="shared" si="7"/>
        <v>442.54</v>
      </c>
      <c r="BK6" s="36">
        <f t="shared" si="7"/>
        <v>431</v>
      </c>
      <c r="BL6" s="36">
        <f t="shared" si="7"/>
        <v>483.11</v>
      </c>
      <c r="BM6" s="36">
        <f t="shared" si="7"/>
        <v>542.29999999999995</v>
      </c>
      <c r="BN6" s="36">
        <f t="shared" si="7"/>
        <v>566.65</v>
      </c>
      <c r="BO6" s="35" t="str">
        <f>IF(BO7="","",IF(BO7="-","【-】","【"&amp;SUBSTITUTE(TEXT(BO7,"#,##0.00"),"-","△")&amp;"】"))</f>
        <v>【270.46】</v>
      </c>
      <c r="BP6" s="36">
        <f>IF(BP7="",NA(),BP7)</f>
        <v>137.19</v>
      </c>
      <c r="BQ6" s="36">
        <f t="shared" ref="BQ6:BY6" si="8">IF(BQ7="",NA(),BQ7)</f>
        <v>140.68</v>
      </c>
      <c r="BR6" s="36">
        <f t="shared" si="8"/>
        <v>163.44</v>
      </c>
      <c r="BS6" s="36">
        <f t="shared" si="8"/>
        <v>158.44</v>
      </c>
      <c r="BT6" s="36">
        <f t="shared" si="8"/>
        <v>164.07</v>
      </c>
      <c r="BU6" s="36">
        <f t="shared" si="8"/>
        <v>98.6</v>
      </c>
      <c r="BV6" s="36">
        <f t="shared" si="8"/>
        <v>100.82</v>
      </c>
      <c r="BW6" s="36">
        <f t="shared" si="8"/>
        <v>93.28</v>
      </c>
      <c r="BX6" s="36">
        <f t="shared" si="8"/>
        <v>87.51</v>
      </c>
      <c r="BY6" s="36">
        <f t="shared" si="8"/>
        <v>84.77</v>
      </c>
      <c r="BZ6" s="35" t="str">
        <f>IF(BZ7="","",IF(BZ7="-","【-】","【"&amp;SUBSTITUTE(TEXT(BZ7,"#,##0.00"),"-","△")&amp;"】"))</f>
        <v>【103.91】</v>
      </c>
      <c r="CA6" s="36">
        <f>IF(CA7="",NA(),CA7)</f>
        <v>160.30000000000001</v>
      </c>
      <c r="CB6" s="36">
        <f t="shared" ref="CB6:CJ6" si="9">IF(CB7="",NA(),CB7)</f>
        <v>157.25</v>
      </c>
      <c r="CC6" s="36">
        <f t="shared" si="9"/>
        <v>135.38</v>
      </c>
      <c r="CD6" s="36">
        <f t="shared" si="9"/>
        <v>137</v>
      </c>
      <c r="CE6" s="36">
        <f t="shared" si="9"/>
        <v>135.46</v>
      </c>
      <c r="CF6" s="36">
        <f t="shared" si="9"/>
        <v>181.67</v>
      </c>
      <c r="CG6" s="36">
        <f t="shared" si="9"/>
        <v>179.55</v>
      </c>
      <c r="CH6" s="36">
        <f t="shared" si="9"/>
        <v>208.29</v>
      </c>
      <c r="CI6" s="36">
        <f t="shared" si="9"/>
        <v>218.42</v>
      </c>
      <c r="CJ6" s="36">
        <f t="shared" si="9"/>
        <v>227.27</v>
      </c>
      <c r="CK6" s="35" t="str">
        <f>IF(CK7="","",IF(CK7="-","【-】","【"&amp;SUBSTITUTE(TEXT(CK7,"#,##0.00"),"-","△")&amp;"】"))</f>
        <v>【167.11】</v>
      </c>
      <c r="CL6" s="36">
        <f>IF(CL7="",NA(),CL7)</f>
        <v>49.07</v>
      </c>
      <c r="CM6" s="36">
        <f t="shared" ref="CM6:CU6" si="10">IF(CM7="",NA(),CM7)</f>
        <v>47.49</v>
      </c>
      <c r="CN6" s="36">
        <f t="shared" si="10"/>
        <v>46.9</v>
      </c>
      <c r="CO6" s="36">
        <f t="shared" si="10"/>
        <v>47.37</v>
      </c>
      <c r="CP6" s="36">
        <f t="shared" si="10"/>
        <v>46.97</v>
      </c>
      <c r="CQ6" s="36">
        <f t="shared" si="10"/>
        <v>53.61</v>
      </c>
      <c r="CR6" s="36">
        <f t="shared" si="10"/>
        <v>53.52</v>
      </c>
      <c r="CS6" s="36">
        <f t="shared" si="10"/>
        <v>49.32</v>
      </c>
      <c r="CT6" s="36">
        <f t="shared" si="10"/>
        <v>50.24</v>
      </c>
      <c r="CU6" s="36">
        <f t="shared" si="10"/>
        <v>50.29</v>
      </c>
      <c r="CV6" s="35" t="str">
        <f>IF(CV7="","",IF(CV7="-","【-】","【"&amp;SUBSTITUTE(TEXT(CV7,"#,##0.00"),"-","△")&amp;"】"))</f>
        <v>【60.27】</v>
      </c>
      <c r="CW6" s="36">
        <f>IF(CW7="",NA(),CW7)</f>
        <v>87.73</v>
      </c>
      <c r="CX6" s="36">
        <f t="shared" ref="CX6:DF6" si="11">IF(CX7="",NA(),CX7)</f>
        <v>86.31</v>
      </c>
      <c r="CY6" s="36">
        <f t="shared" si="11"/>
        <v>89.56</v>
      </c>
      <c r="CZ6" s="36">
        <f t="shared" si="11"/>
        <v>89.73</v>
      </c>
      <c r="DA6" s="36">
        <f t="shared" si="11"/>
        <v>87.97</v>
      </c>
      <c r="DB6" s="36">
        <f t="shared" si="11"/>
        <v>81.31</v>
      </c>
      <c r="DC6" s="36">
        <f t="shared" si="11"/>
        <v>81.459999999999994</v>
      </c>
      <c r="DD6" s="36">
        <f t="shared" si="11"/>
        <v>79.34</v>
      </c>
      <c r="DE6" s="36">
        <f t="shared" si="11"/>
        <v>78.650000000000006</v>
      </c>
      <c r="DF6" s="36">
        <f t="shared" si="11"/>
        <v>77.73</v>
      </c>
      <c r="DG6" s="35" t="str">
        <f>IF(DG7="","",IF(DG7="-","【-】","【"&amp;SUBSTITUTE(TEXT(DG7,"#,##0.00"),"-","△")&amp;"】"))</f>
        <v>【89.92】</v>
      </c>
      <c r="DH6" s="36">
        <f>IF(DH7="",NA(),DH7)</f>
        <v>40.72</v>
      </c>
      <c r="DI6" s="36">
        <f t="shared" ref="DI6:DQ6" si="12">IF(DI7="",NA(),DI7)</f>
        <v>43.1</v>
      </c>
      <c r="DJ6" s="36">
        <f t="shared" si="12"/>
        <v>45.13</v>
      </c>
      <c r="DK6" s="36">
        <f t="shared" si="12"/>
        <v>46.79</v>
      </c>
      <c r="DL6" s="36">
        <f t="shared" si="12"/>
        <v>47.53</v>
      </c>
      <c r="DM6" s="36">
        <f t="shared" si="12"/>
        <v>46.67</v>
      </c>
      <c r="DN6" s="36">
        <f t="shared" si="12"/>
        <v>47.7</v>
      </c>
      <c r="DO6" s="36">
        <f t="shared" si="12"/>
        <v>48.3</v>
      </c>
      <c r="DP6" s="36">
        <f t="shared" si="12"/>
        <v>45.14</v>
      </c>
      <c r="DQ6" s="36">
        <f t="shared" si="12"/>
        <v>45.85</v>
      </c>
      <c r="DR6" s="35" t="str">
        <f>IF(DR7="","",IF(DR7="-","【-】","【"&amp;SUBSTITUTE(TEXT(DR7,"#,##0.00"),"-","△")&amp;"】"))</f>
        <v>【48.85】</v>
      </c>
      <c r="DS6" s="36">
        <f>IF(DS7="",NA(),DS7)</f>
        <v>3.84</v>
      </c>
      <c r="DT6" s="36">
        <f t="shared" ref="DT6:EB6" si="13">IF(DT7="",NA(),DT7)</f>
        <v>3.86</v>
      </c>
      <c r="DU6" s="36">
        <f t="shared" si="13"/>
        <v>3.86</v>
      </c>
      <c r="DV6" s="36">
        <f t="shared" si="13"/>
        <v>3.86</v>
      </c>
      <c r="DW6" s="36">
        <f t="shared" si="13"/>
        <v>3.82</v>
      </c>
      <c r="DX6" s="36">
        <f t="shared" si="13"/>
        <v>10.029999999999999</v>
      </c>
      <c r="DY6" s="36">
        <f t="shared" si="13"/>
        <v>7.26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5">
        <f t="shared" si="14"/>
        <v>0</v>
      </c>
      <c r="EI6" s="36">
        <f t="shared" si="14"/>
        <v>0.68</v>
      </c>
      <c r="EJ6" s="36">
        <f t="shared" si="14"/>
        <v>1.65</v>
      </c>
      <c r="EK6" s="36">
        <f t="shared" si="14"/>
        <v>0.46</v>
      </c>
      <c r="EL6" s="36">
        <f t="shared" si="14"/>
        <v>0.44</v>
      </c>
      <c r="EM6" s="36">
        <f t="shared" si="14"/>
        <v>0.52</v>
      </c>
      <c r="EN6" s="35" t="str">
        <f>IF(EN7="","",IF(EN7="-","【-】","【"&amp;SUBSTITUTE(TEXT(EN7,"#,##0.00"),"-","△")&amp;"】"))</f>
        <v>【0.70】</v>
      </c>
    </row>
    <row r="7" spans="1:144" s="37" customFormat="1" x14ac:dyDescent="0.15">
      <c r="A7" s="29"/>
      <c r="B7" s="38">
        <v>2018</v>
      </c>
      <c r="C7" s="38">
        <v>204811</v>
      </c>
      <c r="D7" s="38">
        <v>46</v>
      </c>
      <c r="E7" s="38">
        <v>1</v>
      </c>
      <c r="F7" s="38">
        <v>0</v>
      </c>
      <c r="G7" s="38">
        <v>1</v>
      </c>
      <c r="H7" s="38" t="s">
        <v>93</v>
      </c>
      <c r="I7" s="38" t="s">
        <v>94</v>
      </c>
      <c r="J7" s="38" t="s">
        <v>95</v>
      </c>
      <c r="K7" s="38" t="s">
        <v>96</v>
      </c>
      <c r="L7" s="38" t="s">
        <v>97</v>
      </c>
      <c r="M7" s="38" t="s">
        <v>98</v>
      </c>
      <c r="N7" s="39" t="s">
        <v>99</v>
      </c>
      <c r="O7" s="39">
        <v>90.33</v>
      </c>
      <c r="P7" s="39">
        <v>98.56</v>
      </c>
      <c r="Q7" s="39">
        <v>4390</v>
      </c>
      <c r="R7" s="39">
        <v>9839</v>
      </c>
      <c r="S7" s="39">
        <v>40.159999999999997</v>
      </c>
      <c r="T7" s="39">
        <v>245</v>
      </c>
      <c r="U7" s="39">
        <v>9652</v>
      </c>
      <c r="V7" s="39">
        <v>17.09</v>
      </c>
      <c r="W7" s="39">
        <v>564.77</v>
      </c>
      <c r="X7" s="39">
        <v>132.76</v>
      </c>
      <c r="Y7" s="39">
        <v>137.38</v>
      </c>
      <c r="Z7" s="39">
        <v>153.79</v>
      </c>
      <c r="AA7" s="39">
        <v>149.44999999999999</v>
      </c>
      <c r="AB7" s="39">
        <v>153.47</v>
      </c>
      <c r="AC7" s="39">
        <v>109.49</v>
      </c>
      <c r="AD7" s="39">
        <v>111.06</v>
      </c>
      <c r="AE7" s="39">
        <v>107.95</v>
      </c>
      <c r="AF7" s="39">
        <v>104.47</v>
      </c>
      <c r="AG7" s="39">
        <v>103.81</v>
      </c>
      <c r="AH7" s="39">
        <v>112.83</v>
      </c>
      <c r="AI7" s="39">
        <v>0</v>
      </c>
      <c r="AJ7" s="39">
        <v>0</v>
      </c>
      <c r="AK7" s="39">
        <v>0</v>
      </c>
      <c r="AL7" s="39">
        <v>0</v>
      </c>
      <c r="AM7" s="39">
        <v>0</v>
      </c>
      <c r="AN7" s="39">
        <v>9.49</v>
      </c>
      <c r="AO7" s="39">
        <v>9.35</v>
      </c>
      <c r="AP7" s="39">
        <v>12.44</v>
      </c>
      <c r="AQ7" s="39">
        <v>16.399999999999999</v>
      </c>
      <c r="AR7" s="39">
        <v>25.66</v>
      </c>
      <c r="AS7" s="39">
        <v>1.05</v>
      </c>
      <c r="AT7" s="39">
        <v>4791.7700000000004</v>
      </c>
      <c r="AU7" s="39">
        <v>7089.73</v>
      </c>
      <c r="AV7" s="39">
        <v>785.45</v>
      </c>
      <c r="AW7" s="39">
        <v>814.96</v>
      </c>
      <c r="AX7" s="39">
        <v>463.18</v>
      </c>
      <c r="AY7" s="39">
        <v>406.37</v>
      </c>
      <c r="AZ7" s="39">
        <v>398.29</v>
      </c>
      <c r="BA7" s="39">
        <v>371.89</v>
      </c>
      <c r="BB7" s="39">
        <v>293.23</v>
      </c>
      <c r="BC7" s="39">
        <v>300.14</v>
      </c>
      <c r="BD7" s="39">
        <v>261.93</v>
      </c>
      <c r="BE7" s="39">
        <v>272.27999999999997</v>
      </c>
      <c r="BF7" s="39">
        <v>236.98</v>
      </c>
      <c r="BG7" s="39">
        <v>184.45</v>
      </c>
      <c r="BH7" s="39">
        <v>138.51</v>
      </c>
      <c r="BI7" s="39">
        <v>92.03</v>
      </c>
      <c r="BJ7" s="39">
        <v>442.54</v>
      </c>
      <c r="BK7" s="39">
        <v>431</v>
      </c>
      <c r="BL7" s="39">
        <v>483.11</v>
      </c>
      <c r="BM7" s="39">
        <v>542.29999999999995</v>
      </c>
      <c r="BN7" s="39">
        <v>566.65</v>
      </c>
      <c r="BO7" s="39">
        <v>270.45999999999998</v>
      </c>
      <c r="BP7" s="39">
        <v>137.19</v>
      </c>
      <c r="BQ7" s="39">
        <v>140.68</v>
      </c>
      <c r="BR7" s="39">
        <v>163.44</v>
      </c>
      <c r="BS7" s="39">
        <v>158.44</v>
      </c>
      <c r="BT7" s="39">
        <v>164.07</v>
      </c>
      <c r="BU7" s="39">
        <v>98.6</v>
      </c>
      <c r="BV7" s="39">
        <v>100.82</v>
      </c>
      <c r="BW7" s="39">
        <v>93.28</v>
      </c>
      <c r="BX7" s="39">
        <v>87.51</v>
      </c>
      <c r="BY7" s="39">
        <v>84.77</v>
      </c>
      <c r="BZ7" s="39">
        <v>103.91</v>
      </c>
      <c r="CA7" s="39">
        <v>160.30000000000001</v>
      </c>
      <c r="CB7" s="39">
        <v>157.25</v>
      </c>
      <c r="CC7" s="39">
        <v>135.38</v>
      </c>
      <c r="CD7" s="39">
        <v>137</v>
      </c>
      <c r="CE7" s="39">
        <v>135.46</v>
      </c>
      <c r="CF7" s="39">
        <v>181.67</v>
      </c>
      <c r="CG7" s="39">
        <v>179.55</v>
      </c>
      <c r="CH7" s="39">
        <v>208.29</v>
      </c>
      <c r="CI7" s="39">
        <v>218.42</v>
      </c>
      <c r="CJ7" s="39">
        <v>227.27</v>
      </c>
      <c r="CK7" s="39">
        <v>167.11</v>
      </c>
      <c r="CL7" s="39">
        <v>49.07</v>
      </c>
      <c r="CM7" s="39">
        <v>47.49</v>
      </c>
      <c r="CN7" s="39">
        <v>46.9</v>
      </c>
      <c r="CO7" s="39">
        <v>47.37</v>
      </c>
      <c r="CP7" s="39">
        <v>46.97</v>
      </c>
      <c r="CQ7" s="39">
        <v>53.61</v>
      </c>
      <c r="CR7" s="39">
        <v>53.52</v>
      </c>
      <c r="CS7" s="39">
        <v>49.32</v>
      </c>
      <c r="CT7" s="39">
        <v>50.24</v>
      </c>
      <c r="CU7" s="39">
        <v>50.29</v>
      </c>
      <c r="CV7" s="39">
        <v>60.27</v>
      </c>
      <c r="CW7" s="39">
        <v>87.73</v>
      </c>
      <c r="CX7" s="39">
        <v>86.31</v>
      </c>
      <c r="CY7" s="39">
        <v>89.56</v>
      </c>
      <c r="CZ7" s="39">
        <v>89.73</v>
      </c>
      <c r="DA7" s="39">
        <v>87.97</v>
      </c>
      <c r="DB7" s="39">
        <v>81.31</v>
      </c>
      <c r="DC7" s="39">
        <v>81.459999999999994</v>
      </c>
      <c r="DD7" s="39">
        <v>79.34</v>
      </c>
      <c r="DE7" s="39">
        <v>78.650000000000006</v>
      </c>
      <c r="DF7" s="39">
        <v>77.73</v>
      </c>
      <c r="DG7" s="39">
        <v>89.92</v>
      </c>
      <c r="DH7" s="39">
        <v>40.72</v>
      </c>
      <c r="DI7" s="39">
        <v>43.1</v>
      </c>
      <c r="DJ7" s="39">
        <v>45.13</v>
      </c>
      <c r="DK7" s="39">
        <v>46.79</v>
      </c>
      <c r="DL7" s="39">
        <v>47.53</v>
      </c>
      <c r="DM7" s="39">
        <v>46.67</v>
      </c>
      <c r="DN7" s="39">
        <v>47.7</v>
      </c>
      <c r="DO7" s="39">
        <v>48.3</v>
      </c>
      <c r="DP7" s="39">
        <v>45.14</v>
      </c>
      <c r="DQ7" s="39">
        <v>45.85</v>
      </c>
      <c r="DR7" s="39">
        <v>48.85</v>
      </c>
      <c r="DS7" s="39">
        <v>3.84</v>
      </c>
      <c r="DT7" s="39">
        <v>3.86</v>
      </c>
      <c r="DU7" s="39">
        <v>3.86</v>
      </c>
      <c r="DV7" s="39">
        <v>3.86</v>
      </c>
      <c r="DW7" s="39">
        <v>3.82</v>
      </c>
      <c r="DX7" s="39">
        <v>10.029999999999999</v>
      </c>
      <c r="DY7" s="39">
        <v>7.26</v>
      </c>
      <c r="DZ7" s="39">
        <v>12.43</v>
      </c>
      <c r="EA7" s="39">
        <v>13.58</v>
      </c>
      <c r="EB7" s="39">
        <v>14.13</v>
      </c>
      <c r="EC7" s="39">
        <v>17.8</v>
      </c>
      <c r="ED7" s="39">
        <v>0</v>
      </c>
      <c r="EE7" s="39">
        <v>0</v>
      </c>
      <c r="EF7" s="39">
        <v>0</v>
      </c>
      <c r="EG7" s="39">
        <v>0</v>
      </c>
      <c r="EH7" s="39">
        <v>0</v>
      </c>
      <c r="EI7" s="39">
        <v>0.68</v>
      </c>
      <c r="EJ7" s="39">
        <v>1.65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2019-12-05T04:16:25Z</dcterms:created>
  <dcterms:modified xsi:type="dcterms:W3CDTF">2020-03-02T05:29:16Z</dcterms:modified>
  <cp:category/>
</cp:coreProperties>
</file>