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6024 栄村\"/>
    </mc:Choice>
  </mc:AlternateContent>
  <workbookProtection workbookAlgorithmName="SHA-512" workbookHashValue="XR0IkIfNhF+g/QzIC9BG/IVyadCAqQ12+60kVwvOLmVu8e90zRkoVelAEJnJsUEDNo+e/XTx4sTuoA3TRu8ZJg==" workbookSaltValue="1ByFoz+JKQjlahRwvGKNEg=="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<sst xmlns="http://schemas.openxmlformats.org/spreadsheetml/2006/main" count="225" uniqueCount="113">
  <si>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</si>
  <si>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</si>
  <si>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</si>
  <si>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</si>
  <si>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</si>
  <si>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</si>
  <si>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</si>
  <si>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</si>
  <si>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</si>
  <si>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</si>
  <si>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</si>
  <si>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</si>
  <si>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</si>
  <si>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</si>
  <si>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</si>
  <si>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</si>
  <si>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</si>
  <si>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</si>
  <si>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</si>
  <si>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</si>
  <si>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</si>
  <si>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</si>
  <si>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</si>
  <si>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</si>
  <si>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</si>
  <si>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</si>
  <si>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</si>
  <si>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</si>
  <si>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</si>
  <si>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</si>
  <si>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</si>
  <si>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</si>
  <si>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</si>
  <si>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</si>
  <si>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</si>
  <si>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</si>
  <si>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</si>
  <si>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</si>
  <si>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</si>
  <si>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</si>
  <si>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</si>
  <si>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</si>
  <si>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</si>
  <si>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</si>
  <si>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</si>
  <si>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</si>
  <si>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</si>
  <si>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</si>
  <si>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</si>
  <si>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</si>
  <si>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</si>
  <si>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</si>
  <si>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</si>
  <si>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</si>
  <si>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</si>
  <si>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</si>
  <si>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</si>
  <si>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</si>
  <si>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</si>
  <si>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</si>
  <si>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</si>
  <si>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</si>
  <si>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</si>
  <si>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</si>
  <si>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</si>
  <si>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</si>
  <si>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</si>
  <si>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</si>
  <si>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</si>
  <si>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</si>
  <si>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</si>
  <si>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</si>
  <si>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</si>
  <si>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</si>
  <si>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</si>
  <si>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</si>
  <si>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</si>
  <si>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</si>
  <si>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</si>
  <si>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</si>
  <si>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</si>
  <si>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</si>
  <si>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</si>
  <si>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</si>
  <si>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</si>
  <si>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</si>
  <si>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</si>
  <si>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</si>
  <si>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</si>
  <si>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</si>
  <si>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</si>
  <si>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</si>
  <si>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</si>
  <si>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</si>
  <si>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</si>
  <si>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</si>
  <si>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</si>
  <si>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</si>
  <si>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</si>
  <si>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</si>
  <si>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</si>
  <si>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</si>
  <si>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</si>
  <si>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</si>
  <si>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</si>
  <si>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</si>
  <si>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</si>
  <si>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</si>
  <si>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</si>
  <si>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</si>
  <si>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水道本管は施設ごとに創設時期が異なるが、ほとんど管路の更新を行っておらず、約20年間以上経過している。今後耐震管への敷設替え等課題を抱えているため検討が必要。</t>
    <rPh sb="1" eb="3">
      <t>スイドウ</t>
    </rPh>
    <rPh sb="3" eb="5">
      <t>ホンカン</t>
    </rPh>
    <rPh sb="6" eb="8">
      <t>シセツ</t>
    </rPh>
    <rPh sb="11" eb="13">
      <t>ソウセツ</t>
    </rPh>
    <rPh sb="13" eb="15">
      <t>ジキ</t>
    </rPh>
    <rPh sb="16" eb="17">
      <t>コト</t>
    </rPh>
    <rPh sb="25" eb="27">
      <t>カンロ</t>
    </rPh>
    <rPh sb="28" eb="30">
      <t>コウシン</t>
    </rPh>
    <rPh sb="31" eb="32">
      <t>オコナ</t>
    </rPh>
    <rPh sb="38" eb="39">
      <t>ヤク</t>
    </rPh>
    <rPh sb="41" eb="43">
      <t>ネンカン</t>
    </rPh>
    <rPh sb="43" eb="45">
      <t>イジョウ</t>
    </rPh>
    <rPh sb="45" eb="47">
      <t>ケイカ</t>
    </rPh>
    <rPh sb="52" eb="54">
      <t>コンゴ</t>
    </rPh>
    <rPh sb="54" eb="56">
      <t>タイシン</t>
    </rPh>
    <rPh sb="56" eb="57">
      <t>カン</t>
    </rPh>
    <rPh sb="59" eb="61">
      <t>フセツ</t>
    </rPh>
    <rPh sb="61" eb="62">
      <t>カ</t>
    </rPh>
    <rPh sb="63" eb="64">
      <t>トウ</t>
    </rPh>
    <rPh sb="64" eb="66">
      <t>カダイ</t>
    </rPh>
    <rPh sb="67" eb="68">
      <t>カカ</t>
    </rPh>
    <rPh sb="74" eb="76">
      <t>ケントウ</t>
    </rPh>
    <rPh sb="77" eb="79">
      <t>ヒツヨウ</t>
    </rPh>
    <phoneticPr fontId="4"/>
  </si>
  <si>
    <t>　今後も徐々にではあるが給水人口は減少していくと予想されるため、計画的な料金改定及び経営努力による経営の健全化を図っていくとともに、財源確保を行いながら、管路の敷設替えを計画的に実施していく。</t>
    <rPh sb="1" eb="3">
      <t>コンゴ</t>
    </rPh>
    <rPh sb="4" eb="6">
      <t>ジョジョ</t>
    </rPh>
    <rPh sb="12" eb="14">
      <t>キュウスイ</t>
    </rPh>
    <rPh sb="14" eb="16">
      <t>ジンコウ</t>
    </rPh>
    <rPh sb="17" eb="19">
      <t>ゲンショウ</t>
    </rPh>
    <rPh sb="24" eb="26">
      <t>ヨソウ</t>
    </rPh>
    <rPh sb="32" eb="35">
      <t>ケイカクテキ</t>
    </rPh>
    <rPh sb="36" eb="38">
      <t>リョウキン</t>
    </rPh>
    <rPh sb="38" eb="40">
      <t>カイテイ</t>
    </rPh>
    <rPh sb="40" eb="41">
      <t>オヨ</t>
    </rPh>
    <rPh sb="42" eb="44">
      <t>ケイエイ</t>
    </rPh>
    <rPh sb="44" eb="46">
      <t>ドリョク</t>
    </rPh>
    <rPh sb="49" eb="51">
      <t>ケイエイ</t>
    </rPh>
    <rPh sb="52" eb="55">
      <t>ケンゼンカ</t>
    </rPh>
    <rPh sb="56" eb="57">
      <t>ハカ</t>
    </rPh>
    <rPh sb="66" eb="68">
      <t>ザイゲン</t>
    </rPh>
    <rPh sb="68" eb="70">
      <t>カクホ</t>
    </rPh>
    <rPh sb="71" eb="72">
      <t>オコナ</t>
    </rPh>
    <rPh sb="77" eb="79">
      <t>カンロ</t>
    </rPh>
    <rPh sb="80" eb="82">
      <t>フセツ</t>
    </rPh>
    <rPh sb="82" eb="83">
      <t>ガ</t>
    </rPh>
    <rPh sb="85" eb="88">
      <t>ケイカクテキ</t>
    </rPh>
    <rPh sb="89" eb="91">
      <t>ジッシ</t>
    </rPh>
    <phoneticPr fontId="4"/>
  </si>
  <si>
    <t>　収益的収支比率が前年から悪化している事の要因として、漏水修繕18件等の修繕費が増えたことによるものです。
　企業債残高対給水収益比率が前年から上昇している要因は、30年度に行った青倉配水池築造工事において、事業債等を借り入れたことによるものです。しかし事業は単年度事業であり、31年度は多額な借り入れの予定がないため、徐々にではあるが下がっていくものと思われます。
　給水原価を抑え料金回収率が回復傾向にあるものの、経営は依然として厳しい状況ではあるが、高齢化率50％を超える当村の状況を考慮し、計画的な料金改定を検討し、経営の改善に努めてまいります。</t>
    <rPh sb="1" eb="4">
      <t>シュウエキテキ</t>
    </rPh>
    <rPh sb="4" eb="6">
      <t>シュウシ</t>
    </rPh>
    <rPh sb="6" eb="8">
      <t>ヒリツ</t>
    </rPh>
    <rPh sb="9" eb="11">
      <t>ゼンネン</t>
    </rPh>
    <rPh sb="13" eb="15">
      <t>アッカ</t>
    </rPh>
    <rPh sb="19" eb="20">
      <t>コト</t>
    </rPh>
    <rPh sb="21" eb="23">
      <t>ヨウイン</t>
    </rPh>
    <rPh sb="27" eb="29">
      <t>ロウスイ</t>
    </rPh>
    <rPh sb="29" eb="31">
      <t>シュウゼン</t>
    </rPh>
    <rPh sb="33" eb="34">
      <t>ケン</t>
    </rPh>
    <rPh sb="34" eb="35">
      <t>トウ</t>
    </rPh>
    <rPh sb="36" eb="38">
      <t>シュウゼン</t>
    </rPh>
    <rPh sb="38" eb="39">
      <t>ヒ</t>
    </rPh>
    <rPh sb="40" eb="41">
      <t>フ</t>
    </rPh>
    <rPh sb="55" eb="57">
      <t>キギョウ</t>
    </rPh>
    <rPh sb="57" eb="58">
      <t>サイ</t>
    </rPh>
    <rPh sb="58" eb="60">
      <t>ザンダカ</t>
    </rPh>
    <rPh sb="60" eb="61">
      <t>タイ</t>
    </rPh>
    <rPh sb="61" eb="63">
      <t>キュウスイ</t>
    </rPh>
    <rPh sb="63" eb="65">
      <t>シュウエキ</t>
    </rPh>
    <rPh sb="65" eb="67">
      <t>ヒリツ</t>
    </rPh>
    <rPh sb="68" eb="70">
      <t>ゼンネン</t>
    </rPh>
    <rPh sb="72" eb="74">
      <t>ジョウショウ</t>
    </rPh>
    <rPh sb="78" eb="80">
      <t>ヨウイン</t>
    </rPh>
    <rPh sb="84" eb="86">
      <t>ネンド</t>
    </rPh>
    <rPh sb="87" eb="88">
      <t>オコナ</t>
    </rPh>
    <rPh sb="90" eb="92">
      <t>アオクラ</t>
    </rPh>
    <rPh sb="92" eb="95">
      <t>ハイスイチ</t>
    </rPh>
    <rPh sb="95" eb="97">
      <t>チクゾウ</t>
    </rPh>
    <rPh sb="97" eb="99">
      <t>コウジ</t>
    </rPh>
    <rPh sb="104" eb="107">
      <t>ジギョウサイ</t>
    </rPh>
    <rPh sb="107" eb="108">
      <t>トウ</t>
    </rPh>
    <rPh sb="109" eb="110">
      <t>カ</t>
    </rPh>
    <rPh sb="111" eb="112">
      <t>イ</t>
    </rPh>
    <rPh sb="127" eb="129">
      <t>ジギョウ</t>
    </rPh>
    <rPh sb="130" eb="133">
      <t>タンネンド</t>
    </rPh>
    <rPh sb="133" eb="135">
      <t>ジギョウ</t>
    </rPh>
    <rPh sb="141" eb="142">
      <t>ネン</t>
    </rPh>
    <rPh sb="142" eb="143">
      <t>ド</t>
    </rPh>
    <rPh sb="144" eb="146">
      <t>タガク</t>
    </rPh>
    <rPh sb="147" eb="148">
      <t>カ</t>
    </rPh>
    <rPh sb="149" eb="150">
      <t>イ</t>
    </rPh>
    <rPh sb="152" eb="154">
      <t>ヨテイ</t>
    </rPh>
    <rPh sb="160" eb="162">
      <t>ジョジョ</t>
    </rPh>
    <rPh sb="168" eb="169">
      <t>サ</t>
    </rPh>
    <rPh sb="177" eb="178">
      <t>オモ</t>
    </rPh>
    <rPh sb="185" eb="187">
      <t>キュウスイ</t>
    </rPh>
    <rPh sb="187" eb="189">
      <t>ゲンカ</t>
    </rPh>
    <rPh sb="190" eb="191">
      <t>オサ</t>
    </rPh>
    <rPh sb="192" eb="194">
      <t>リョウキン</t>
    </rPh>
    <rPh sb="194" eb="196">
      <t>カイシュウ</t>
    </rPh>
    <rPh sb="196" eb="197">
      <t>リツ</t>
    </rPh>
    <rPh sb="198" eb="200">
      <t>カイフク</t>
    </rPh>
    <rPh sb="200" eb="202">
      <t>ケイコウ</t>
    </rPh>
    <rPh sb="209" eb="211">
      <t>ケイエイ</t>
    </rPh>
    <rPh sb="212" eb="214">
      <t>イゼン</t>
    </rPh>
    <rPh sb="217" eb="218">
      <t>キビ</t>
    </rPh>
    <rPh sb="220" eb="222">
      <t>ジョウキョウ</t>
    </rPh>
    <rPh sb="228" eb="230">
      <t>コウレイ</t>
    </rPh>
    <rPh sb="230" eb="231">
      <t>カ</t>
    </rPh>
    <rPh sb="231" eb="232">
      <t>リツ</t>
    </rPh>
    <rPh sb="236" eb="237">
      <t>コ</t>
    </rPh>
    <rPh sb="239" eb="241">
      <t>トウソン</t>
    </rPh>
    <rPh sb="242" eb="244">
      <t>ジョウキョウ</t>
    </rPh>
    <rPh sb="245" eb="247">
      <t>コウリョ</t>
    </rPh>
    <rPh sb="249" eb="252">
      <t>ケイカクテキ</t>
    </rPh>
    <rPh sb="253" eb="255">
      <t>リョウキン</t>
    </rPh>
    <rPh sb="255" eb="257">
      <t>カイテイ</t>
    </rPh>
    <rPh sb="258" eb="260">
      <t>ケントウ</t>
    </rPh>
    <rPh sb="262" eb="264">
      <t>ケイエイ</t>
    </rPh>
    <rPh sb="265" eb="267">
      <t>カイゼン</t>
    </rPh>
    <rPh sb="268" eb="26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</si>
</sst>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0.83</c:v>
                </c:pt>
                <c:pt idx="2">
                  <c:v>0.15</c:v>
                </c:pt>
                <c:pt idx="3" formatCode="#,##0.00;&quot;△&quot;#,##0.00">
                  <c:v>0</c:v>
                </c:pt>
                <c:pt idx="4" formatCode="#,##0.00;&quot;△&quot;#,##0.00">
                  <c:v>0</c:v>
                </c:pt>
              </c:numCache>
            </c:numRef>
          </c:val>
          <c:extLst>
            <c:ext xmlns:c16="http://schemas.microsoft.com/office/drawing/2014/chart" uri="{C3380CC4-5D6E-409C-BE32-E72D297353CC}">
              <c16:uniqueId val="{00000000-CB35-44CB-B5BC-A0ED009434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B35-44CB-B5BC-A0ED009434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49.73</c:v>
                </c:pt>
                <c:pt idx="1">
                  <c:v>85.28</c:v>
                </c:pt>
                <c:pt idx="2">
                  <c:v>86.1</c:v>
                </c:pt>
                <c:pt idx="3">
                  <c:v>83.8</c:v>
                </c:pt>
                <c:pt idx="4">
                  <c:v>83.65</c:v>
                </c:pt>
              </c:numCache>
            </c:numRef>
          </c:val>
          <c:extLst>
            <c:ext xmlns:c16="http://schemas.microsoft.com/office/drawing/2014/chart" uri="{C3380CC4-5D6E-409C-BE32-E72D297353CC}">
              <c16:uniqueId val="{00000000-D919-49CC-93D9-DB2D1AAB04B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D919-49CC-93D9-DB2D1AAB04B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82.75</c:v>
                </c:pt>
                <c:pt idx="1">
                  <c:v>81.61</c:v>
                </c:pt>
                <c:pt idx="2">
                  <c:v>82.79</c:v>
                </c:pt>
                <c:pt idx="3">
                  <c:v>83.33</c:v>
                </c:pt>
                <c:pt idx="4">
                  <c:v>81.64</c:v>
                </c:pt>
              </c:numCache>
            </c:numRef>
          </c:val>
          <c:extLst>
            <c:ext xmlns:c16="http://schemas.microsoft.com/office/drawing/2014/chart" uri="{C3380CC4-5D6E-409C-BE32-E72D297353CC}">
              <c16:uniqueId val="{00000000-8A40-4724-8E8C-232E32EB1D4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A40-4724-8E8C-232E32EB1D4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70.430000000000007</c:v>
                </c:pt>
                <c:pt idx="1">
                  <c:v>57.45</c:v>
                </c:pt>
                <c:pt idx="2">
                  <c:v>58.31</c:v>
                </c:pt>
                <c:pt idx="3">
                  <c:v>73.209999999999994</c:v>
                </c:pt>
                <c:pt idx="4">
                  <c:v>57.78</c:v>
                </c:pt>
              </c:numCache>
            </c:numRef>
          </c:val>
          <c:extLst>
            <c:ext xmlns:c16="http://schemas.microsoft.com/office/drawing/2014/chart" uri="{C3380CC4-5D6E-409C-BE32-E72D297353CC}">
              <c16:uniqueId val="{00000000-25C5-4FFE-B2F5-756376E2A4A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5C5-4FFE-B2F5-756376E2A4A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E-4AB2-AC05-3A03AF214D8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E-4AB2-AC05-3A03AF214D8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1-4C6B-9691-EB2E9772A80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1-4C6B-9691-EB2E9772A80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03-412F-8A2B-4BB201C73DF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3-412F-8A2B-4BB201C73DF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B-44A0-B5E4-4F75A1DA06B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B-44A0-B5E4-4F75A1DA06B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1337.34</c:v>
                </c:pt>
                <c:pt idx="1">
                  <c:v>1230.98</c:v>
                </c:pt>
                <c:pt idx="2">
                  <c:v>1106.5999999999999</c:v>
                </c:pt>
                <c:pt idx="3">
                  <c:v>1246.55</c:v>
                </c:pt>
                <c:pt idx="4">
                  <c:v>1316.85</c:v>
                </c:pt>
              </c:numCache>
            </c:numRef>
          </c:val>
          <c:extLst>
            <c:ext xmlns:c16="http://schemas.microsoft.com/office/drawing/2014/chart" uri="{C3380CC4-5D6E-409C-BE32-E72D297353CC}">
              <c16:uniqueId val="{00000000-2D2D-4FD4-83E8-4F020D5D979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D2D-4FD4-83E8-4F020D5D979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43.33</c:v>
                </c:pt>
                <c:pt idx="1">
                  <c:v>50.71</c:v>
                </c:pt>
                <c:pt idx="2">
                  <c:v>50.17</c:v>
                </c:pt>
                <c:pt idx="3">
                  <c:v>28.87</c:v>
                </c:pt>
                <c:pt idx="4">
                  <c:v>38.619999999999997</c:v>
                </c:pt>
              </c:numCache>
            </c:numRef>
          </c:val>
          <c:extLst>
            <c:ext xmlns:c16="http://schemas.microsoft.com/office/drawing/2014/chart" uri="{C3380CC4-5D6E-409C-BE32-E72D297353CC}">
              <c16:uniqueId val="{00000000-38D1-4D9E-9992-9B09B80D59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38D1-4D9E-9992-9B09B80D59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399.01</c:v>
                </c:pt>
                <c:pt idx="1">
                  <c:v>348.61</c:v>
                </c:pt>
                <c:pt idx="2">
                  <c:v>352.39</c:v>
                </c:pt>
                <c:pt idx="3">
                  <c:v>593.55999999999995</c:v>
                </c:pt>
                <c:pt idx="4">
                  <c:v>447.5</c:v>
                </c:pt>
              </c:numCache>
            </c:numRef>
          </c:val>
          <c:extLst>
            <c:ext xmlns:c16="http://schemas.microsoft.com/office/drawing/2014/chart" uri="{C3380CC4-5D6E-409C-BE32-E72D297353CC}">
              <c16:uniqueId val="{00000000-1A8D-4A36-9AF2-FAE060C2004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1A8D-4A36-9AF2-FAE060C2004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栄村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1854</v>
      </c>
      <c r="AM8" s="66"/>
      <c r="AN8" s="66"/>
      <c r="AO8" s="66"/>
      <c r="AP8" s="66"/>
      <c r="AQ8" s="66"/>
      <c r="AR8" s="66"/>
      <c r="AS8" s="66"/>
      <c r="AT8" s="65">
        <f>データ!$S$6</f>
        <v>271.66000000000003</v>
      </c>
      <c r="AU8" s="65"/>
      <c r="AV8" s="65"/>
      <c r="AW8" s="65"/>
      <c r="AX8" s="65"/>
      <c r="AY8" s="65"/>
      <c r="AZ8" s="65"/>
      <c r="BA8" s="65"/>
      <c r="BB8" s="65">
        <f>データ!$T$6</f>
        <v>6.82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92.23</v>
      </c>
      <c r="Q10" s="65"/>
      <c r="R10" s="65"/>
      <c r="S10" s="65"/>
      <c r="T10" s="65"/>
      <c r="U10" s="65"/>
      <c r="V10" s="65"/>
      <c r="W10" s="66">
        <f>データ!$Q$6</f>
        <v>3260</v>
      </c>
      <c r="X10" s="66"/>
      <c r="Y10" s="66"/>
      <c r="Z10" s="66"/>
      <c r="AA10" s="66"/>
      <c r="AB10" s="66"/>
      <c r="AC10" s="66"/>
      <c r="AD10" s="2"/>
      <c r="AE10" s="2"/>
      <c r="AF10" s="2"/>
      <c r="AG10" s="2"/>
      <c r="AH10" s="2"/>
      <c r="AI10" s="2"/>
      <c r="AJ10" s="2"/>
      <c r="AK10" s="2"/>
      <c r="AL10" s="66">
        <f>データ!$U$6</f>
        <v>1686</v>
      </c>
      <c r="AM10" s="66"/>
      <c r="AN10" s="66"/>
      <c r="AO10" s="66"/>
      <c r="AP10" s="66"/>
      <c r="AQ10" s="66"/>
      <c r="AR10" s="66"/>
      <c r="AS10" s="66"/>
      <c r="AT10" s="65">
        <f>データ!$V$6</f>
        <v>6.1</v>
      </c>
      <c r="AU10" s="65"/>
      <c r="AV10" s="65"/>
      <c r="AW10" s="65"/>
      <c r="AX10" s="65"/>
      <c r="AY10" s="65"/>
      <c r="AZ10" s="65"/>
      <c r="BA10" s="65"/>
      <c r="BB10" s="65">
        <f>データ!$W$6</f>
        <v>276.39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ZYSV9gflhkxA9601qzyo3Y75Qh+fEWlNZk8e14TBiT4W2RutpMAra7HkAqx2QOOeyYDl8xInVJFICApib80JUQ==" saltValue="Yd2MKO7llfGnfwBoVSD6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206024</v>
      </c>
      <c r="D6" s="34">
        <f t="shared" si="3"/>
        <v>47</v>
      </c>
      <c r="E6" s="34">
        <f t="shared" si="3"/>
        <v>1</v>
      </c>
      <c r="F6" s="34">
        <f t="shared" si="3"/>
        <v>0</v>
      </c>
      <c r="G6" s="34">
        <f t="shared" si="3"/>
        <v>0</v>
      </c>
      <c r="H6" s="34" t="str">
        <f t="shared" si="3"/>
        <v>長野県　栄村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92.23</v>
      </c>
      <c r="Q6" s="35">
        <f t="shared" si="3"/>
        <v>3260</v>
      </c>
      <c r="R6" s="35">
        <f t="shared" si="3"/>
        <v>1854</v>
      </c>
      <c r="S6" s="35">
        <f t="shared" si="3"/>
        <v>271.66000000000003</v>
      </c>
      <c r="T6" s="35">
        <f t="shared" si="3"/>
        <v>6.82</v>
      </c>
      <c r="U6" s="35">
        <f t="shared" si="3"/>
        <v>1686</v>
      </c>
      <c r="V6" s="35">
        <f t="shared" si="3"/>
        <v>6.1</v>
      </c>
      <c r="W6" s="35">
        <f t="shared" si="3"/>
        <v>276.39</v>
      </c>
      <c r="X6" s="36">
        <f>IF(X7="",NA(),X7)</f>
        <v>70.430000000000007</v>
      </c>
      <c r="Y6" s="36">
        <f t="shared" ref="Y6:AG6" si="4">IF(Y7="",NA(),Y7)</f>
        <v>57.45</v>
      </c>
      <c r="Z6" s="36">
        <f t="shared" si="4"/>
        <v>58.31</v>
      </c>
      <c r="AA6" s="36">
        <f t="shared" si="4"/>
        <v>73.209999999999994</v>
      </c>
      <c r="AB6" s="36">
        <f t="shared" si="4"/>
        <v>57.78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1337.34</v>
      </c>
      <c r="BF6" s="36">
        <f t="shared" ref="BF6:BN6" si="7">IF(BF7="",NA(),BF7)</f>
        <v>1230.98</v>
      </c>
      <c r="BG6" s="36">
        <f t="shared" si="7"/>
        <v>1106.5999999999999</v>
      </c>
      <c r="BH6" s="36">
        <f t="shared" si="7"/>
        <v>1246.55</v>
      </c>
      <c r="BI6" s="36">
        <f t="shared" si="7"/>
        <v>1316.85</v>
      </c>
      <c r="BJ6" s="36">
        <f t="shared" si="7"/>
        <v>1486.62</v>
      </c>
      <c r="BK6" s="36">
        <f t="shared" si="7"/>
        <v>1510.14</v>
      </c>
      <c r="BL6" s="36">
        <f t="shared" si="7"/>
        <v>1595.62</v>
      </c>
      <c r="BM6" s="36">
        <f t="shared" si="7"/>
        <v>1302.33</v>
      </c>
      <c r="BN6" s="36">
        <f t="shared" si="7"/>
        <v>1274.21</v>
      </c>
      <c r="BO6" s="35" t="str">
        <f>IF(BO7="","",IF(BO7="-","【-】","【"&amp;SUBSTITUTE(TEXT(BO7,"#,##0.00"),"-","△")&amp;"】"))</f>
        <v>【1,074.14】</v>
      </c>
      <c r="BP6" s="36">
        <f>IF(BP7="",NA(),BP7)</f>
        <v>43.33</v>
      </c>
      <c r="BQ6" s="36">
        <f t="shared" ref="BQ6:BY6" si="8">IF(BQ7="",NA(),BQ7)</f>
        <v>50.71</v>
      </c>
      <c r="BR6" s="36">
        <f t="shared" si="8"/>
        <v>50.17</v>
      </c>
      <c r="BS6" s="36">
        <f t="shared" si="8"/>
        <v>28.87</v>
      </c>
      <c r="BT6" s="36">
        <f t="shared" si="8"/>
        <v>38.619999999999997</v>
      </c>
      <c r="BU6" s="36">
        <f t="shared" si="8"/>
        <v>24.39</v>
      </c>
      <c r="BV6" s="36">
        <f t="shared" si="8"/>
        <v>22.67</v>
      </c>
      <c r="BW6" s="36">
        <f t="shared" si="8"/>
        <v>37.92</v>
      </c>
      <c r="BX6" s="36">
        <f t="shared" si="8"/>
        <v>40.89</v>
      </c>
      <c r="BY6" s="36">
        <f t="shared" si="8"/>
        <v>41.25</v>
      </c>
      <c r="BZ6" s="35" t="str">
        <f>IF(BZ7="","",IF(BZ7="-","【-】","【"&amp;SUBSTITUTE(TEXT(BZ7,"#,##0.00"),"-","△")&amp;"】"))</f>
        <v>【54.36】</v>
      </c>
      <c r="CA6" s="36">
        <f>IF(CA7="",NA(),CA7)</f>
        <v>399.01</v>
      </c>
      <c r="CB6" s="36">
        <f t="shared" ref="CB6:CJ6" si="9">IF(CB7="",NA(),CB7)</f>
        <v>348.61</v>
      </c>
      <c r="CC6" s="36">
        <f t="shared" si="9"/>
        <v>352.39</v>
      </c>
      <c r="CD6" s="36">
        <f t="shared" si="9"/>
        <v>593.55999999999995</v>
      </c>
      <c r="CE6" s="36">
        <f t="shared" si="9"/>
        <v>447.5</v>
      </c>
      <c r="CF6" s="36">
        <f t="shared" si="9"/>
        <v>734.18</v>
      </c>
      <c r="CG6" s="36">
        <f t="shared" si="9"/>
        <v>789.62</v>
      </c>
      <c r="CH6" s="36">
        <f t="shared" si="9"/>
        <v>423.18</v>
      </c>
      <c r="CI6" s="36">
        <f t="shared" si="9"/>
        <v>383.2</v>
      </c>
      <c r="CJ6" s="36">
        <f t="shared" si="9"/>
        <v>383.25</v>
      </c>
      <c r="CK6" s="35" t="str">
        <f>IF(CK7="","",IF(CK7="-","【-】","【"&amp;SUBSTITUTE(TEXT(CK7,"#,##0.00"),"-","△")&amp;"】"))</f>
        <v>【296.40】</v>
      </c>
      <c r="CL6" s="36">
        <f>IF(CL7="",NA(),CL7)</f>
        <v>49.73</v>
      </c>
      <c r="CM6" s="36">
        <f t="shared" ref="CM6:CU6" si="10">IF(CM7="",NA(),CM7)</f>
        <v>85.28</v>
      </c>
      <c r="CN6" s="36">
        <f t="shared" si="10"/>
        <v>86.1</v>
      </c>
      <c r="CO6" s="36">
        <f t="shared" si="10"/>
        <v>83.8</v>
      </c>
      <c r="CP6" s="36">
        <f t="shared" si="10"/>
        <v>83.65</v>
      </c>
      <c r="CQ6" s="36">
        <f t="shared" si="10"/>
        <v>48.36</v>
      </c>
      <c r="CR6" s="36">
        <f t="shared" si="10"/>
        <v>48.7</v>
      </c>
      <c r="CS6" s="36">
        <f t="shared" si="10"/>
        <v>46.9</v>
      </c>
      <c r="CT6" s="36">
        <f t="shared" si="10"/>
        <v>47.95</v>
      </c>
      <c r="CU6" s="36">
        <f t="shared" si="10"/>
        <v>48.26</v>
      </c>
      <c r="CV6" s="35" t="str">
        <f>IF(CV7="","",IF(CV7="-","【-】","【"&amp;SUBSTITUTE(TEXT(CV7,"#,##0.00"),"-","△")&amp;"】"))</f>
        <v>【55.95】</v>
      </c>
      <c r="CW6" s="36">
        <f>IF(CW7="",NA(),CW7)</f>
        <v>82.75</v>
      </c>
      <c r="CX6" s="36">
        <f t="shared" ref="CX6:DF6" si="11">IF(CX7="",NA(),CX7)</f>
        <v>81.61</v>
      </c>
      <c r="CY6" s="36">
        <f t="shared" si="11"/>
        <v>82.79</v>
      </c>
      <c r="CZ6" s="36">
        <f t="shared" si="11"/>
        <v>83.33</v>
      </c>
      <c r="DA6" s="36">
        <f t="shared" si="11"/>
        <v>81.64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0.36</v>
      </c>
      <c r="EE6" s="36">
        <f t="shared" ref="EE6:EM6" si="14">IF(EE7="",NA(),EE7)</f>
        <v>0.83</v>
      </c>
      <c r="EF6" s="36">
        <f t="shared" si="14"/>
        <v>0.15</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206024</v>
      </c>
      <c r="D7" s="38">
        <v>47</v>
      </c>
      <c r="E7" s="38">
        <v>1</v>
      </c>
      <c r="F7" s="38">
        <v>0</v>
      </c>
      <c r="G7" s="38">
        <v>0</v>
      </c>
      <c r="H7" s="38" t="s">
        <v>97</v>
      </c>
      <c r="I7" s="38" t="s">
        <v>98</v>
      </c>
      <c r="J7" s="38" t="s">
        <v>99</v>
      </c>
      <c r="K7" s="38" t="s">
        <v>100</v>
      </c>
      <c r="L7" s="38" t="s">
        <v>101</v>
      </c>
      <c r="M7" s="38" t="s">
        <v>102</v>
      </c>
      <c r="N7" s="39" t="s">
        <v>103</v>
      </c>
      <c r="O7" s="39" t="s">
        <v>104</v>
      </c>
      <c r="P7" s="39">
        <v>92.23</v>
      </c>
      <c r="Q7" s="39">
        <v>3260</v>
      </c>
      <c r="R7" s="39">
        <v>1854</v>
      </c>
      <c r="S7" s="39">
        <v>271.66000000000003</v>
      </c>
      <c r="T7" s="39">
        <v>6.82</v>
      </c>
      <c r="U7" s="39">
        <v>1686</v>
      </c>
      <c r="V7" s="39">
        <v>6.1</v>
      </c>
      <c r="W7" s="39">
        <v>276.39</v>
      </c>
      <c r="X7" s="39">
        <v>70.430000000000007</v>
      </c>
      <c r="Y7" s="39">
        <v>57.45</v>
      </c>
      <c r="Z7" s="39">
        <v>58.31</v>
      </c>
      <c r="AA7" s="39">
        <v>73.209999999999994</v>
      </c>
      <c r="AB7" s="39">
        <v>57.78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1337.34</v>
      </c>
      <c r="BF7" s="39">
        <v>1230.98</v>
      </c>
      <c r="BG7" s="39">
        <v>1106.5999999999999</v>
      </c>
      <c r="BH7" s="39">
        <v>1246.55</v>
      </c>
      <c r="BI7" s="39">
        <v>1316.85</v>
      </c>
      <c r="BJ7" s="39">
        <v>1486.62</v>
      </c>
      <c r="BK7" s="39">
        <v>1510.14</v>
      </c>
      <c r="BL7" s="39">
        <v>1595.62</v>
      </c>
      <c r="BM7" s="39">
        <v>1302.33</v>
      </c>
      <c r="BN7" s="39">
        <v>1274.21</v>
      </c>
      <c r="BO7" s="39">
        <v>1074.1400000000001</v>
      </c>
      <c r="BP7" s="39">
        <v>43.33</v>
      </c>
      <c r="BQ7" s="39">
        <v>50.71</v>
      </c>
      <c r="BR7" s="39">
        <v>50.17</v>
      </c>
      <c r="BS7" s="39">
        <v>28.87</v>
      </c>
      <c r="BT7" s="39">
        <v>38.619999999999997</v>
      </c>
      <c r="BU7" s="39">
        <v>24.39</v>
      </c>
      <c r="BV7" s="39">
        <v>22.67</v>
      </c>
      <c r="BW7" s="39">
        <v>37.92</v>
      </c>
      <c r="BX7" s="39">
        <v>40.89</v>
      </c>
      <c r="BY7" s="39">
        <v>41.25</v>
      </c>
      <c r="BZ7" s="39">
        <v>54.36</v>
      </c>
      <c r="CA7" s="39">
        <v>399.01</v>
      </c>
      <c r="CB7" s="39">
        <v>348.61</v>
      </c>
      <c r="CC7" s="39">
        <v>352.39</v>
      </c>
      <c r="CD7" s="39">
        <v>593.55999999999995</v>
      </c>
      <c r="CE7" s="39">
        <v>447.5</v>
      </c>
      <c r="CF7" s="39">
        <v>734.18</v>
      </c>
      <c r="CG7" s="39">
        <v>789.62</v>
      </c>
      <c r="CH7" s="39">
        <v>423.18</v>
      </c>
      <c r="CI7" s="39">
        <v>383.2</v>
      </c>
      <c r="CJ7" s="39">
        <v>383.25</v>
      </c>
      <c r="CK7" s="39">
        <v>296.39999999999998</v>
      </c>
      <c r="CL7" s="39">
        <v>49.73</v>
      </c>
      <c r="CM7" s="39">
        <v>85.28</v>
      </c>
      <c r="CN7" s="39">
        <v>86.1</v>
      </c>
      <c r="CO7" s="39">
        <v>83.8</v>
      </c>
      <c r="CP7" s="39">
        <v>83.65</v>
      </c>
      <c r="CQ7" s="39">
        <v>48.36</v>
      </c>
      <c r="CR7" s="39">
        <v>48.7</v>
      </c>
      <c r="CS7" s="39">
        <v>46.9</v>
      </c>
      <c r="CT7" s="39">
        <v>47.95</v>
      </c>
      <c r="CU7" s="39">
        <v>48.26</v>
      </c>
      <c r="CV7" s="39">
        <v>55.95</v>
      </c>
      <c r="CW7" s="39">
        <v>82.75</v>
      </c>
      <c r="CX7" s="39">
        <v>81.61</v>
      </c>
      <c r="CY7" s="39">
        <v>82.79</v>
      </c>
      <c r="CZ7" s="39">
        <v>83.33</v>
      </c>
      <c r="DA7" s="39">
        <v>81.64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0.36</v>
      </c>
      <c r="EE7" s="39">
        <v>0.83</v>
      </c>
      <c r="EF7" s="39">
        <v>0.15</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2019-12-05T04:37:42Z</dcterms:created>
  <dcterms:modified xsi:type="dcterms:W3CDTF">2020-03-02T06:10:37Z</dcterms:modified>
  <cp:category/>
</cp:coreProperties>
</file>