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tabRatio="7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U38" i="10"/>
  <c r="BE37" i="10"/>
  <c r="BE36" i="10"/>
  <c r="BE35"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U34" i="10"/>
  <c r="U35" i="10" s="1"/>
  <c r="U36" i="10" s="1"/>
  <c r="U37" i="10" s="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<sst xmlns="http://schemas.openxmlformats.org/spreadsheetml/2006/main" count="1100" uniqueCount="615">
  <si>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</si>
  <si>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</si>
  <si>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</si>
  <si>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</si>
  <si>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</si>
  <si>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</si>
  <si>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</si>
  <si>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</si>
  <si>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</si>
  <si>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</si>
  <si>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</si>
  <si>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</si>
  <si>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</si>
  <si>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</si>
  <si>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</si>
  <si>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</si>
  <si>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</si>
  <si>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</si>
  <si>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</si>
  <si>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</si>
  <si>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</si>
  <si>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</si>
  <si>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</si>
  <si>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</si>
  <si>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</si>
  <si>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</si>
  <si>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</si>
  <si>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</si>
  <si>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</si>
  <si>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</si>
  <si>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</si>
  <si>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</si>
  <si>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</si>
  <si>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</si>
  <si>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</si>
  <si>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</si>
  <si>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</si>
  <si>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</si>
  <si>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</si>
  <si>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</si>
  <si>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</si>
  <si>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</si>
  <si>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</si>
  <si>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</si>
  <si>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</si>
  <si>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</si>
  <si>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</si>
  <si>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</si>
  <si>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</si>
  <si>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</si>
  <si>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</si>
  <si>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</si>
  <si>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</si>
  <si>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</si>
  <si>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</si>
  <si>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</si>
  <si>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</si>
  <si>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</si>
  <si>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</si>
  <si>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</si>
  <si>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</si>
  <si>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</si>
  <si>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</si>
  <si>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</si>
  <si>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</si>
  <si>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</si>
  <si>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</si>
  <si>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</si>
  <si>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</si>
  <si>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</si>
  <si>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</si>
  <si>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</si>
  <si>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</si>
  <si>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</si>
  <si>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</si>
  <si>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</si>
  <si>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</si>
  <si>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</si>
  <si>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</si>
  <si>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</si>
  <si>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</si>
  <si>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</si>
  <si>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</si>
  <si>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</si>
  <si>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</si>
  <si>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</si>
  <si>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</si>
  <si>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</si>
  <si>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</si>
  <si>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</si>
  <si>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</si>
  <si>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</si>
  <si>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</si>
  <si>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</si>
  <si>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</si>
  <si>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</si>
  <si>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</si>
  <si>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</si>
  <si>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</si>
  <si>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</si>
  <si>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</si>
  <si>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</si>
  <si>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</si>
  <si>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</si>
  <si>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</si>
  <si>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</si>
  <si>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</si>
  <si>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</si>
  <si>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</si>
  <si>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</si>
  <si>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</si>
  <si>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</si>
  <si>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</si>
  <si>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</si>
  <si>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</si>
  <si>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</si>
  <si>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</si>
  <si>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</si>
  <si>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</si>
  <si>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</si>
  <si>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</si>
  <si>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</si>
  <si>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</si>
  <si>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</si>
  <si>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</si>
  <si>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</si>
  <si>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</si>
  <si>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</si>
  <si>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</si>
  <si>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</si>
  <si>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</si>
  <si>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</si>
  <si>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</si>
  <si>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</si>
  <si>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</si>
  <si>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</si>
  <si>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</si>
  <si>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</si>
  <si>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</si>
  <si>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</si>
  <si>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</si>
  <si>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</si>
  <si>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</si>
  <si>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</si>
  <si>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</si>
  <si>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</si>
  <si>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</si>
  <si>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</si>
  <si>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</si>
  <si>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</si>
  <si>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</si>
  <si>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</si>
  <si>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</si>
  <si>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</si>
  <si>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</si>
  <si>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</si>
  <si>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</si>
  <si>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</si>
  <si>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</si>
  <si>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</si>
  <si>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</si>
  <si>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</si>
  <si>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</si>
  <si>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</si>
  <si>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</si>
  <si>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</si>
  <si>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</si>
  <si>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</si>
  <si>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</si>
  <si>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</si>
  <si>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</si>
  <si>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</si>
  <si>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</si>
  <si>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</si>
  <si>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</si>
  <si>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</si>
  <si>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</si>
  <si>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</si>
  <si>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</si>
  <si>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</si>
  <si>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</si>
  <si>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</si>
  <si>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</si>
  <si>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</si>
  <si>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</si>
  <si>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</si>
  <si>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</si>
  <si>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</si>
  <si>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</si>
  <si>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</si>
  <si>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</si>
  <si>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</si>
  <si>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</si>
  <si>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</si>
  <si>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</si>
  <si>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</si>
  <si>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</si>
  <si>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</si>
  <si>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</si>
  <si>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</si>
  <si>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</si>
  <si>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</si>
  <si>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</si>
  <si>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</si>
  <si>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</si>
  <si>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</si>
  <si>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</si>
  <si>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</si>
  <si>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</si>
  <si>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長野県上田市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</si>
  <si>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</si>
  <si>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</si>
  <si>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</si>
  <si>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</si>
  <si>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</si>
  <si>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</si>
  <si>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</si>
  <si>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</si>
  <si>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</si>
  <si>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</si>
  <si>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</si>
  <si>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</si>
  <si>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</si>
  <si>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</si>
  <si>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</si>
  <si>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</si>
  <si>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</si>
  <si>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</si>
  <si>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</si>
  <si>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</si>
  <si>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</si>
  <si>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</si>
  <si>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</si>
  <si>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</si>
  <si>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</si>
  <si>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</si>
  <si>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</si>
  <si>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</si>
  <si>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</si>
  <si>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</si>
  <si>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</si>
  <si>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</si>
  <si>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</si>
  <si>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</si>
  <si>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</si>
  <si>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</si>
  <si>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</si>
  <si>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</si>
  <si>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</si>
  <si>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</si>
  <si>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</si>
  <si>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</si>
  <si>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</si>
  <si>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</si>
  <si>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</si>
  <si>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</si>
  <si>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</si>
  <si>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</si>
  <si>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</si>
  <si>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</si>
  <si>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</si>
  <si>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</si>
  <si>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</si>
  <si>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</si>
  <si>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</si>
  <si>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</si>
  <si>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</si>
  <si>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</si>
  <si>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</si>
  <si>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</si>
  <si>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</si>
  <si>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</si>
  <si>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</si>
  <si>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</si>
  <si>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</si>
  <si>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</si>
  <si>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</si>
  <si>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</si>
  <si>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</si>
  <si>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</si>
  <si>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</si>
  <si>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</si>
  <si>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</si>
  <si>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</si>
  <si>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</si>
  <si>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</si>
  <si>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</si>
  <si>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</si>
  <si>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</si>
  <si>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</si>
  <si>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</si>
  <si>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</si>
  <si>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</si>
  <si>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</si>
  <si>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</si>
  <si>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</si>
  <si>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</si>
  <si>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</si>
  <si>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</si>
  <si>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</si>
  <si>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</si>
  <si>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</si>
  <si>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</si>
  <si>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</si>
  <si>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</si>
  <si>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</si>
  <si>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</si>
  <si>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</si>
  <si>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</si>
  <si>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</si>
  <si>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</si>
  <si>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</si>
  <si>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</si>
  <si>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</si>
  <si>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</si>
  <si>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</si>
  <si>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</si>
  <si>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</si>
  <si>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</si>
  <si>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</si>
  <si>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</si>
  <si>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</si>
  <si>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</si>
  <si>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</si>
  <si>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</si>
  <si>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</si>
  <si>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</si>
  <si>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</si>
  <si>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</si>
  <si>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</si>
  <si>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</si>
  <si>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</si>
  <si>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</si>
  <si>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</si>
  <si>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</si>
  <si>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</si>
  <si>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</si>
  <si>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</si>
  <si>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</si>
  <si>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</si>
  <si>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</si>
  <si>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</si>
  <si>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</si>
  <si>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</si>
  <si>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</si>
  <si>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</si>
  <si>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</si>
  <si>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</si>
  <si>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</si>
  <si>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</si>
  <si>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</si>
  <si>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</si>
  <si>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</si>
  <si>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</si>
  <si>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</si>
  <si>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</si>
  <si>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</si>
  <si>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</si>
  <si>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</si>
  <si>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長野県上田市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</si>
  <si>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</si>
  <si>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</si>
  <si>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</si>
  <si>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</si>
  <si>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</si>
  <si>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</si>
  <si>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</si>
  <si>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</si>
  <si>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</si>
  <si>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</si>
  <si>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</si>
  <si>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</si>
  <si>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</si>
  <si>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</si>
  <si>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</si>
  <si>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</si>
  <si>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</si>
  <si>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</si>
  <si>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</si>
  <si>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</si>
  <si>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</si>
  <si>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上田市同和地区住宅新築資金等貸付事業特別会計</t>
    <phoneticPr fontId="5"/>
  </si>
  <si>
    <t>上田市社会福祉授産事業特別会計</t>
    <phoneticPr fontId="5"/>
  </si>
  <si>
    <t>-</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</si>
  <si>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</si>
  <si>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</si>
  <si>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</si>
  <si>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</si>
  <si>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</si>
  <si>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</si>
  <si>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</si>
  <si>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</si>
  <si>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</si>
  <si>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</si>
  <si>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</si>
  <si>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</si>
  <si>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</si>
  <si>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</si>
  <si>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</si>
  <si>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上田市介護保険事業特別会計</t>
    <phoneticPr fontId="5"/>
  </si>
  <si>
    <t>上田市駐車場事業特別会計</t>
    <phoneticPr fontId="5"/>
  </si>
  <si>
    <t>上田市後期高齢者医療事業特別会計</t>
    <phoneticPr fontId="5"/>
  </si>
  <si>
    <t>上田市立産婦人科病院事業会計</t>
    <phoneticPr fontId="5"/>
  </si>
  <si>
    <t>法適用企業</t>
    <phoneticPr fontId="5"/>
  </si>
  <si>
    <t>上田市真田有線放送電話事業会計</t>
    <phoneticPr fontId="5"/>
  </si>
  <si>
    <t>法適用企業</t>
    <phoneticPr fontId="5"/>
  </si>
  <si>
    <t>上田市水道事業会計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</si>
  <si>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</si>
  <si>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</si>
  <si>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</si>
  <si>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</si>
  <si>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</si>
  <si>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</si>
  <si>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</si>
  <si>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</si>
  <si>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</si>
  <si>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</si>
  <si>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</si>
  <si>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</si>
  <si>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</si>
  <si>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</si>
  <si>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</si>
  <si>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</si>
  <si>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</si>
  <si>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</si>
  <si>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</si>
  <si>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</si>
  <si>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</si>
  <si>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</si>
  <si>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</si>
  <si>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</si>
  <si>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</si>
  <si>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</si>
  <si>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</si>
  <si>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</si>
  <si>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</si>
  <si>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</si>
  <si>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</si>
  <si>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</si>
  <si>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</si>
  <si>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</si>
  <si>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</si>
  <si>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</si>
  <si>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</si>
  <si>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</si>
  <si>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</si>
  <si>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</si>
  <si>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</si>
  <si>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</si>
  <si>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</si>
  <si>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</si>
  <si>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</si>
  <si>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</si>
  <si>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</si>
  <si>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</si>
  <si>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</si>
  <si>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</si>
  <si>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</si>
  <si>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</si>
  <si>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</si>
  <si>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</si>
  <si>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</si>
  <si>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</si>
  <si>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</si>
  <si>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上田市公共下水道事業会計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</si>
  <si>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</si>
  <si>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</si>
  <si>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上田市農業集落排水事業会計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</si>
  <si>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</si>
  <si>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上田市水道事業会計</t>
    <phoneticPr fontId="5"/>
  </si>
  <si>
    <t>(Ｆ)</t>
    <phoneticPr fontId="5"/>
  </si>
  <si>
    <t>上田市立産婦人科病院事業会計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</si>
  <si>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</si>
  <si>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</si>
  <si>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</si>
  <si>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</si>
  <si>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</si>
  <si>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</si>
  <si>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</si>
  <si>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</si>
  <si>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</si>
  <si>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</si>
  <si>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</si>
  <si>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</si>
  <si>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</si>
  <si>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</si>
  <si>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</si>
  <si>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</si>
  <si>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</si>
  <si>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</si>
  <si>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</si>
  <si>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</si>
  <si>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</si>
  <si>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</si>
  <si>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</si>
  <si>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</si>
  <si>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</si>
  <si>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</si>
  <si>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</si>
  <si>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</si>
  <si>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</si>
  <si>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</si>
  <si>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</si>
  <si>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</si>
  <si>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</si>
  <si>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</si>
  <si>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</si>
  <si>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</si>
  <si>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</si>
  <si>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</si>
  <si>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</si>
  <si>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</si>
  <si>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</si>
  <si>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</si>
  <si>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</si>
  <si>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</si>
  <si>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</si>
  <si>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</si>
  <si>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</si>
  <si>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</si>
  <si>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</si>
  <si>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</si>
  <si>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</si>
  <si>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</si>
  <si>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</si>
  <si>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</si>
  <si>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</si>
  <si>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</si>
  <si>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</si>
  <si>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</si>
  <si>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</si>
  <si>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</si>
  <si>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</si>
  <si>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</si>
  <si>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</si>
  <si>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</si>
  <si>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</si>
  <si>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</si>
  <si>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</si>
  <si>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</si>
  <si>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</si>
  <si>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</si>
  <si>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</si>
  <si>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</si>
  <si>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</si>
  <si>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</si>
  <si>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</si>
  <si>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</si>
  <si>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</si>
  <si>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</si>
  <si>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</si>
  <si>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</si>
  <si>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</si>
  <si>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</si>
  <si>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</si>
  <si>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</si>
  <si>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</si>
  <si>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1.12</t>
  </si>
  <si>
    <t>上田市公共下水道事業会計</t>
  </si>
  <si>
    <t>上田市水道事業会計</t>
  </si>
  <si>
    <t>一般会計</t>
  </si>
  <si>
    <t>上田市農業集落排水事業会計</t>
  </si>
  <si>
    <t>上田市国民健康保険事業特別会計</t>
  </si>
  <si>
    <t>上田市真田有線放送電話事業会計</t>
  </si>
  <si>
    <t>上田市介護保険事業特別会計</t>
  </si>
  <si>
    <t>上田市立産婦人科病院事業会計</t>
  </si>
  <si>
    <t>その他会計（赤字）</t>
  </si>
  <si>
    <t>その他会計（黒字）</t>
  </si>
  <si>
    <t>上田市公共下水道事業会計（公共下水道事業）</t>
    <rPh sb="13" eb="15">
      <t>コウキョウ</t>
    </rPh>
    <rPh sb="15" eb="18">
      <t>ゲスイドウ</t>
    </rPh>
    <rPh sb="18" eb="20">
      <t>ジギョウ</t>
    </rPh>
    <phoneticPr fontId="5"/>
  </si>
  <si>
    <t>上田市公共下水道事業会計（特定環境保全公共下水道事業）</t>
    <rPh sb="0" eb="3">
      <t>ウエダシ</t>
    </rPh>
    <rPh sb="3" eb="5">
      <t>コウキョウ</t>
    </rPh>
    <rPh sb="5" eb="8">
      <t>ゲスイドウ</t>
    </rPh>
    <rPh sb="8" eb="10">
      <t>ジギョウ</t>
    </rPh>
    <rPh sb="10" eb="12">
      <t>カイケイ</t>
    </rPh>
    <rPh sb="13" eb="15">
      <t>トクテイ</t>
    </rPh>
    <rPh sb="15" eb="17">
      <t>カンキョウ</t>
    </rPh>
    <rPh sb="17" eb="19">
      <t>ホゼン</t>
    </rPh>
    <rPh sb="19" eb="21">
      <t>コウキョウ</t>
    </rPh>
    <rPh sb="21" eb="24">
      <t>ゲスイドウ</t>
    </rPh>
    <rPh sb="24" eb="26">
      <t>ジギョウ</t>
    </rPh>
    <phoneticPr fontId="5"/>
  </si>
  <si>
    <t>上田市農業集落排水事業会計（農業集落排水事業）</t>
    <rPh sb="0" eb="3">
      <t>ウエダシ</t>
    </rPh>
    <rPh sb="3" eb="5">
      <t>ノウギョウ</t>
    </rPh>
    <rPh sb="5" eb="7">
      <t>シュウラク</t>
    </rPh>
    <rPh sb="7" eb="9">
      <t>ハイスイ</t>
    </rPh>
    <rPh sb="9" eb="11">
      <t>ジギョウ</t>
    </rPh>
    <rPh sb="11" eb="13">
      <t>カイケイ</t>
    </rPh>
    <rPh sb="14" eb="16">
      <t>ノウギョウ</t>
    </rPh>
    <rPh sb="16" eb="18">
      <t>シュウラク</t>
    </rPh>
    <rPh sb="18" eb="20">
      <t>ハイスイ</t>
    </rPh>
    <rPh sb="20" eb="22">
      <t>ジギョウ</t>
    </rPh>
    <phoneticPr fontId="11"/>
  </si>
  <si>
    <t>上田市農業集落排水事業会計（小規模集合排水処理事業）</t>
    <rPh sb="0" eb="3">
      <t>ウエダシ</t>
    </rPh>
    <rPh sb="3" eb="5">
      <t>ノウギョウ</t>
    </rPh>
    <rPh sb="5" eb="7">
      <t>シュウラク</t>
    </rPh>
    <rPh sb="7" eb="9">
      <t>ハイスイ</t>
    </rPh>
    <rPh sb="9" eb="11">
      <t>ジギョウ</t>
    </rPh>
    <rPh sb="11" eb="13">
      <t>カイケイ</t>
    </rPh>
    <rPh sb="14" eb="17">
      <t>ショウキボ</t>
    </rPh>
    <rPh sb="17" eb="19">
      <t>シュウゴウ</t>
    </rPh>
    <rPh sb="19" eb="21">
      <t>ハイスイ</t>
    </rPh>
    <rPh sb="21" eb="23">
      <t>ショリ</t>
    </rPh>
    <rPh sb="23" eb="25">
      <t>ジギョウ</t>
    </rPh>
    <phoneticPr fontId="11"/>
  </si>
  <si>
    <t>上田地域広域連合（一般会計）</t>
    <rPh sb="0" eb="2">
      <t>ウエダ</t>
    </rPh>
    <rPh sb="2" eb="4">
      <t>チイキ</t>
    </rPh>
    <rPh sb="4" eb="6">
      <t>コウイキ</t>
    </rPh>
    <rPh sb="6" eb="8">
      <t>レンゴウ</t>
    </rPh>
    <rPh sb="9" eb="11">
      <t>イッパン</t>
    </rPh>
    <rPh sb="11" eb="13">
      <t>カイケイ</t>
    </rPh>
    <phoneticPr fontId="11"/>
  </si>
  <si>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11"/>
  </si>
  <si>
    <t>-</t>
    <phoneticPr fontId="11"/>
  </si>
  <si>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11"/>
  </si>
  <si>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11"/>
  </si>
  <si>
    <t>青木村及び上田市共有財産組合</t>
    <rPh sb="0" eb="2">
      <t>アオキ</t>
    </rPh>
    <rPh sb="2" eb="3">
      <t>ムラ</t>
    </rPh>
    <rPh sb="3" eb="4">
      <t>オヨ</t>
    </rPh>
    <rPh sb="5" eb="8">
      <t>ウエダシ</t>
    </rPh>
    <rPh sb="8" eb="10">
      <t>キョウユウ</t>
    </rPh>
    <rPh sb="10" eb="12">
      <t>ザイサン</t>
    </rPh>
    <rPh sb="12" eb="14">
      <t>クミアイ</t>
    </rPh>
    <phoneticPr fontId="11"/>
  </si>
  <si>
    <t>上田市長和町中学校組合</t>
    <rPh sb="0" eb="3">
      <t>ウエダシ</t>
    </rPh>
    <rPh sb="3" eb="6">
      <t>ナガワマチ</t>
    </rPh>
    <rPh sb="6" eb="9">
      <t>チュウガッコウ</t>
    </rPh>
    <rPh sb="9" eb="11">
      <t>クミアイ</t>
    </rPh>
    <phoneticPr fontId="1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</si>
  <si>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1"/>
  </si>
  <si>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</si>
  <si>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長野県市町村自治振興組合</t>
    <rPh sb="0" eb="3">
      <t>ナガノケン</t>
    </rPh>
    <rPh sb="3" eb="6">
      <t>シチョウソン</t>
    </rPh>
    <rPh sb="6" eb="8">
      <t>ジチ</t>
    </rPh>
    <rPh sb="8" eb="10">
      <t>シンコウ</t>
    </rPh>
    <rPh sb="10" eb="12">
      <t>クミアイ</t>
    </rPh>
    <phoneticPr fontId="11"/>
  </si>
  <si>
    <t>上田市東御市真田共有財産組合</t>
    <rPh sb="0" eb="3">
      <t>ウエダシ</t>
    </rPh>
    <rPh sb="3" eb="6">
      <t>トウミシ</t>
    </rPh>
    <rPh sb="6" eb="8">
      <t>サナダ</t>
    </rPh>
    <rPh sb="8" eb="10">
      <t>キョウユウ</t>
    </rPh>
    <rPh sb="10" eb="12">
      <t>ザイサン</t>
    </rPh>
    <rPh sb="12" eb="14">
      <t>クミアイ</t>
    </rPh>
    <phoneticPr fontId="11"/>
  </si>
  <si>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11"/>
  </si>
  <si>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11"/>
  </si>
  <si>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11"/>
  </si>
  <si>
    <t>依田窪医療福祉事務組合（一般会計）</t>
    <rPh sb="0" eb="11">
      <t>ヨダクボイリョウフクシジムクミアイ</t>
    </rPh>
    <rPh sb="12" eb="14">
      <t>イッパン</t>
    </rPh>
    <rPh sb="14" eb="16">
      <t>カイケイ</t>
    </rPh>
    <phoneticPr fontId="11"/>
  </si>
  <si>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11"/>
  </si>
  <si>
    <t>長野県民交通災害共済組合</t>
    <rPh sb="0" eb="4">
      <t>ナガノケンミン</t>
    </rPh>
    <rPh sb="4" eb="6">
      <t>コウツウ</t>
    </rPh>
    <rPh sb="6" eb="8">
      <t>サイガイ</t>
    </rPh>
    <rPh sb="8" eb="10">
      <t>キョウサイ</t>
    </rPh>
    <rPh sb="10" eb="12">
      <t>クミアイ</t>
    </rPh>
    <phoneticPr fontId="11"/>
  </si>
  <si>
    <t>長野県地方税滞納整理機構</t>
    <rPh sb="0" eb="3">
      <t>ナガノケン</t>
    </rPh>
    <rPh sb="3" eb="6">
      <t>チホウゼイ</t>
    </rPh>
    <rPh sb="6" eb="8">
      <t>タイノウ</t>
    </rPh>
    <rPh sb="8" eb="10">
      <t>セイリ</t>
    </rPh>
    <rPh sb="10" eb="12">
      <t>キコウ</t>
    </rPh>
    <phoneticPr fontId="11"/>
  </si>
  <si>
    <t>上田市土地開発公社</t>
    <rPh sb="0" eb="3">
      <t>ウエダシ</t>
    </rPh>
    <rPh sb="3" eb="5">
      <t>トチ</t>
    </rPh>
    <rPh sb="5" eb="7">
      <t>カイハツ</t>
    </rPh>
    <rPh sb="7" eb="9">
      <t>コウシャ</t>
    </rPh>
    <phoneticPr fontId="11"/>
  </si>
  <si>
    <t>上田市体育協会</t>
    <rPh sb="0" eb="3">
      <t>ウエダシ</t>
    </rPh>
    <rPh sb="3" eb="5">
      <t>タイイク</t>
    </rPh>
    <rPh sb="5" eb="7">
      <t>キョウカイ</t>
    </rPh>
    <phoneticPr fontId="11"/>
  </si>
  <si>
    <t>上田市地域振興事業団</t>
    <rPh sb="0" eb="3">
      <t>ウエダシ</t>
    </rPh>
    <rPh sb="3" eb="5">
      <t>チイキ</t>
    </rPh>
    <rPh sb="5" eb="7">
      <t>シンコウ</t>
    </rPh>
    <rPh sb="7" eb="10">
      <t>ジギョウダン</t>
    </rPh>
    <phoneticPr fontId="11"/>
  </si>
  <si>
    <t>丸子温泉開発株式会社</t>
    <rPh sb="0" eb="2">
      <t>マルコ</t>
    </rPh>
    <rPh sb="2" eb="4">
      <t>オンセン</t>
    </rPh>
    <rPh sb="4" eb="6">
      <t>カイハツ</t>
    </rPh>
    <rPh sb="6" eb="10">
      <t>カブシキガイシャ</t>
    </rPh>
    <phoneticPr fontId="11"/>
  </si>
  <si>
    <t>○</t>
    <phoneticPr fontId="2"/>
  </si>
  <si>
    <t>-</t>
    <phoneticPr fontId="2"/>
  </si>
  <si>
    <t>-</t>
    <phoneticPr fontId="2"/>
  </si>
  <si>
    <t>-</t>
    <phoneticPr fontId="2"/>
  </si>
  <si>
    <t>公立大学法人　長野大学</t>
    <rPh sb="0" eb="2">
      <t>コウリツ</t>
    </rPh>
    <rPh sb="2" eb="4">
      <t>ダイガク</t>
    </rPh>
    <rPh sb="4" eb="6">
      <t>ホウジン</t>
    </rPh>
    <rPh sb="7" eb="9">
      <t>ナガノ</t>
    </rPh>
    <rPh sb="9" eb="11">
      <t>ダイガク</t>
    </rPh>
    <phoneticPr fontId="2"/>
  </si>
  <si>
    <t>上田市地域振興事業基金</t>
    <rPh sb="0" eb="3">
      <t>ウエダシ</t>
    </rPh>
    <rPh sb="3" eb="5">
      <t>チイキ</t>
    </rPh>
    <rPh sb="5" eb="7">
      <t>シンコウ</t>
    </rPh>
    <rPh sb="7" eb="9">
      <t>ジギョウ</t>
    </rPh>
    <rPh sb="9" eb="11">
      <t>キキン</t>
    </rPh>
    <phoneticPr fontId="11"/>
  </si>
  <si>
    <t>上田市公共施設整備基金</t>
    <rPh sb="0" eb="3">
      <t>ウエダシ</t>
    </rPh>
    <rPh sb="3" eb="5">
      <t>コウキョウ</t>
    </rPh>
    <rPh sb="5" eb="7">
      <t>シセツ</t>
    </rPh>
    <rPh sb="7" eb="9">
      <t>セイビ</t>
    </rPh>
    <rPh sb="9" eb="11">
      <t>キキン</t>
    </rPh>
    <phoneticPr fontId="11"/>
  </si>
  <si>
    <t>上田市社会福祉基金</t>
    <rPh sb="0" eb="3">
      <t>ウエダシ</t>
    </rPh>
    <rPh sb="3" eb="5">
      <t>シャカイ</t>
    </rPh>
    <rPh sb="5" eb="7">
      <t>フクシ</t>
    </rPh>
    <rPh sb="7" eb="9">
      <t>キキン</t>
    </rPh>
    <phoneticPr fontId="11"/>
  </si>
  <si>
    <t>上田市交流文化芸術センター及び上田市立美術館事業基金</t>
    <rPh sb="0" eb="3">
      <t>ウエダシ</t>
    </rPh>
    <rPh sb="3" eb="5">
      <t>コウリュウ</t>
    </rPh>
    <rPh sb="5" eb="7">
      <t>ブンカ</t>
    </rPh>
    <rPh sb="7" eb="9">
      <t>ゲイジュツ</t>
    </rPh>
    <rPh sb="13" eb="14">
      <t>オヨ</t>
    </rPh>
    <rPh sb="15" eb="19">
      <t>ウエダシリツ</t>
    </rPh>
    <rPh sb="19" eb="22">
      <t>ビジュツカン</t>
    </rPh>
    <rPh sb="22" eb="24">
      <t>ジギョウ</t>
    </rPh>
    <rPh sb="24" eb="26">
      <t>キキン</t>
    </rPh>
    <phoneticPr fontId="11"/>
  </si>
  <si>
    <t>上田市職員退職手当基金</t>
    <rPh sb="0" eb="3">
      <t>ウエダシ</t>
    </rPh>
    <rPh sb="3" eb="5">
      <t>ショクイン</t>
    </rPh>
    <rPh sb="5" eb="7">
      <t>タイショク</t>
    </rPh>
    <rPh sb="7" eb="9">
      <t>テアテ</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</si>
  <si>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</si>
  <si>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</si>
  <si>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</si>
  <si>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</si>
  <si>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</si>
  <si>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</si>
  <si>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</si>
  <si>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</si>
  <si>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</si>
  <si>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</si>
  <si>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類似団体内平均値と比較して、平成２５年度までは将来負担比率・実質公債費比率ともに高い水準であったが、平成２６年度以降、実質公債費比率については、平均値よりも低い水準を維持している。
当市の傾向としては、実質公債費比率については平成２７年度まで改善してきていたものの、平成２８年度から上昇に転じている。一方で、将来負担比率は年々改善してきているが、これは新規起債発行を抑制するとともに、交付税措置のある起債を優先的に活用しているためである。今後も健全な財政運営を維持するため、これまでの取り組みを継続する必要がある。</t>
    <rPh sb="72" eb="75">
      <t>ヘイキンチ</t>
    </rPh>
    <rPh sb="80" eb="82">
      <t>スイジュン</t>
    </rPh>
    <rPh sb="83" eb="85">
      <t>イジ</t>
    </rPh>
    <rPh sb="113" eb="115">
      <t>ヘイセイ</t>
    </rPh>
    <rPh sb="117" eb="119">
      <t>ネンド</t>
    </rPh>
    <rPh sb="123" eb="12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</si>
</sst>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c:ext xmlns:c16="http://schemas.microsoft.com/office/drawing/2014/chart" uri="{C3380CC4-5D6E-409C-BE32-E72D297353CC}">
              <c16:uniqueId val="{00000000-3695-4F1E-8FD2-A9246BF849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79736</c:v>
                </c:pt>
                <c:pt idx="1">
                  <c:v>77443</c:v>
                </c:pt>
                <c:pt idx="2">
                  <c:v>54032</c:v>
                </c:pt>
                <c:pt idx="3">
                  <c:v>49131</c:v>
                </c:pt>
                <c:pt idx="4">
                  <c:v>28340</c:v>
                </c:pt>
              </c:numCache>
            </c:numRef>
          </c:val>
          <c:smooth val="0"/>
          <c:extLst>
            <c:ext xmlns:c16="http://schemas.microsoft.com/office/drawing/2014/chart" uri="{C3380CC4-5D6E-409C-BE32-E72D297353CC}">
              <c16:uniqueId val="{00000001-3695-4F1E-8FD2-A9246BF84915}"/>
            </c:ext>
          </c:extLst>
        </c:ser>
        <c:dLbls>
          <c:showLegendKey val="0"/>
          <c:showVal val="0"/>
          <c:showCatName val="0"/>
          <c:showSerName val="0"/>
          <c:showPercent val="0"/>
          <c:showBubbleSize val="0"/>
        </c:dLbls>
        <c:marker val="1"/>
        <c:smooth val="0"/>
        <c:axId val="119269248"/>
        <c:axId val="119271424"/>
      </c:lineChart>
      <c:catAx>
        <c:axId val="11926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71424"/>
        <c:crosses val="autoZero"/>
        <c:auto val="1"/>
        <c:lblAlgn val="ctr"/>
        <c:lblOffset val="100"/>
        <c:tickLblSkip val="1"/>
        <c:tickMarkSkip val="1"/>
        <c:noMultiLvlLbl val="0"/>
      </c:catAx>
      <c:valAx>
        <c:axId val="119271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6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5.0599999999999996</c:v>
                </c:pt>
                <c:pt idx="2">
                  <c:v>5.53</c:v>
                </c:pt>
                <c:pt idx="3">
                  <c:v>4.46</c:v>
                </c:pt>
                <c:pt idx="4">
                  <c:v>4.57</c:v>
                </c:pt>
              </c:numCache>
            </c:numRef>
          </c:val>
          <c:extLst>
            <c:ext xmlns:c16="http://schemas.microsoft.com/office/drawing/2014/chart" uri="{C3380CC4-5D6E-409C-BE32-E72D297353CC}">
              <c16:uniqueId val="{00000000-255F-4F3A-9A25-8C23150CCA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9.75</c:v>
                </c:pt>
                <c:pt idx="1">
                  <c:v>9.9</c:v>
                </c:pt>
                <c:pt idx="2">
                  <c:v>10.24</c:v>
                </c:pt>
                <c:pt idx="3">
                  <c:v>10.33</c:v>
                </c:pt>
                <c:pt idx="4">
                  <c:v>10.33</c:v>
                </c:pt>
              </c:numCache>
            </c:numRef>
          </c:val>
          <c:extLst>
            <c:ext xmlns:c16="http://schemas.microsoft.com/office/drawing/2014/chart" uri="{C3380CC4-5D6E-409C-BE32-E72D297353CC}">
              <c16:uniqueId val="{00000001-255F-4F3A-9A25-8C23150CCA00}"/>
            </c:ext>
          </c:extLst>
        </c:ser>
        <c:dLbls>
          <c:showLegendKey val="0"/>
          <c:showVal val="0"/>
          <c:showCatName val="0"/>
          <c:showSerName val="0"/>
          <c:showPercent val="0"/>
          <c:showBubbleSize val="0"/>
        </c:dLbls>
        <c:gapWidth val="250"/>
        <c:overlap val="100"/>
        <c:axId val="134505216"/>
        <c:axId val="13450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0.39</c:v>
                </c:pt>
                <c:pt idx="2">
                  <c:v>1.05</c:v>
                </c:pt>
                <c:pt idx="3">
                  <c:v>-1.1200000000000001</c:v>
                </c:pt>
                <c:pt idx="4">
                  <c:v>0.11</c:v>
                </c:pt>
              </c:numCache>
            </c:numRef>
          </c:val>
          <c:smooth val="0"/>
          <c:extLst>
            <c:ext xmlns:c16="http://schemas.microsoft.com/office/drawing/2014/chart" uri="{C3380CC4-5D6E-409C-BE32-E72D297353CC}">
              <c16:uniqueId val="{00000002-255F-4F3A-9A25-8C23150CCA00}"/>
            </c:ext>
          </c:extLst>
        </c:ser>
        <c:dLbls>
          <c:showLegendKey val="0"/>
          <c:showVal val="0"/>
          <c:showCatName val="0"/>
          <c:showSerName val="0"/>
          <c:showPercent val="0"/>
          <c:showBubbleSize val="0"/>
        </c:dLbls>
        <c:marker val="1"/>
        <c:smooth val="0"/>
        <c:axId val="134505216"/>
        <c:axId val="134507136"/>
      </c:lineChart>
      <c:catAx>
        <c:axId val="13450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507136"/>
        <c:crosses val="autoZero"/>
        <c:auto val="1"/>
        <c:lblAlgn val="ctr"/>
        <c:lblOffset val="100"/>
        <c:tickLblSkip val="1"/>
        <c:tickMarkSkip val="1"/>
        <c:noMultiLvlLbl val="0"/>
      </c:catAx>
      <c:valAx>
        <c:axId val="13450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1.53</c:v>
                </c:pt>
                <c:pt idx="2">
                  <c:v>#N/A</c:v>
                </c:pt>
                <c:pt idx="3">
                  <c:v>1.48</c:v>
                </c:pt>
                <c:pt idx="4">
                  <c:v>#N/A</c:v>
                </c:pt>
                <c:pt idx="5">
                  <c:v>1.51</c:v>
                </c:pt>
                <c:pt idx="6">
                  <c:v>#N/A</c:v>
                </c:pt>
                <c:pt idx="7">
                  <c:v>0.11</c:v>
                </c:pt>
                <c:pt idx="8">
                  <c:v>#N/A</c:v>
                </c:pt>
                <c:pt idx="9">
                  <c:v>0.22</c:v>
                </c:pt>
              </c:numCache>
            </c:numRef>
          </c:val>
          <c:extLst>
            <c:ext xmlns:c16="http://schemas.microsoft.com/office/drawing/2014/chart" uri="{C3380CC4-5D6E-409C-BE32-E72D297353CC}">
              <c16:uniqueId val="{00000000-E750-4DF4-8250-3091AC867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50-4DF4-8250-3091AC8678DF}"/>
            </c:ext>
          </c:extLst>
        </c:ser>
        <c:ser>
          <c:idx val="2"/>
          <c:order val="2"/>
          <c:tx>
            <c:strRef>
              <c:f>データシート!$A$29</c:f>
              <c:strCache>
                <c:ptCount val="1"/>
                <c:pt idx="0">
                  <c:v>上田市立産婦人科病院事業会計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0.72</c:v>
                </c:pt>
                <c:pt idx="2">
                  <c:v>#N/A</c:v>
                </c:pt>
                <c:pt idx="3">
                  <c:v>0.83</c:v>
                </c:pt>
                <c:pt idx="4">
                  <c:v>#N/A</c:v>
                </c:pt>
                <c:pt idx="5">
                  <c:v>0.73</c:v>
                </c:pt>
                <c:pt idx="6">
                  <c:v>#N/A</c:v>
                </c:pt>
                <c:pt idx="7">
                  <c:v>0.7</c:v>
                </c:pt>
                <c:pt idx="8">
                  <c:v>#N/A</c:v>
                </c:pt>
                <c:pt idx="9">
                  <c:v>0.64</c:v>
                </c:pt>
              </c:numCache>
            </c:numRef>
          </c:val>
          <c:extLst>
            <c:ext xmlns:c16="http://schemas.microsoft.com/office/drawing/2014/chart" uri="{C3380CC4-5D6E-409C-BE32-E72D297353CC}">
              <c16:uniqueId val="{00000002-E750-4DF4-8250-3091AC8678DF}"/>
            </c:ext>
          </c:extLst>
        </c:ser>
        <c:ser>
          <c:idx val="3"/>
          <c:order val="3"/>
          <c:tx>
            <c:strRef>
              <c:f>データシート!$A$30</c:f>
              <c:strCache>
                <c:ptCount val="1"/>
                <c:pt idx="0">
                  <c:v>上田市介護保険事業特別会計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c:v>
                </c:pt>
                <c:pt idx="2">
                  <c:v>#N/A</c:v>
                </c:pt>
                <c:pt idx="3">
                  <c:v>0.39</c:v>
                </c:pt>
                <c:pt idx="4">
                  <c:v>#N/A</c:v>
                </c:pt>
                <c:pt idx="5">
                  <c:v>0.38</c:v>
                </c:pt>
                <c:pt idx="6">
                  <c:v>#N/A</c:v>
                </c:pt>
                <c:pt idx="7">
                  <c:v>0.59</c:v>
                </c:pt>
                <c:pt idx="8">
                  <c:v>#N/A</c:v>
                </c:pt>
                <c:pt idx="9">
                  <c:v>0.77</c:v>
                </c:pt>
              </c:numCache>
            </c:numRef>
          </c:val>
          <c:extLst>
            <c:ext xmlns:c16="http://schemas.microsoft.com/office/drawing/2014/chart" uri="{C3380CC4-5D6E-409C-BE32-E72D297353CC}">
              <c16:uniqueId val="{00000003-E750-4DF4-8250-3091AC8678DF}"/>
            </c:ext>
          </c:extLst>
        </c:ser>
        <c:ser>
          <c:idx val="4"/>
          <c:order val="4"/>
          <c:tx>
            <c:strRef>
              <c:f>データシート!$A$31</c:f>
              <c:strCache>
                <c:ptCount val="1"/>
                <c:pt idx="0">
                  <c:v>上田市真田有線放送電話事業会計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0.84</c:v>
                </c:pt>
                <c:pt idx="2">
                  <c:v>#N/A</c:v>
                </c:pt>
                <c:pt idx="3">
                  <c:v>0.9</c:v>
                </c:pt>
                <c:pt idx="4">
                  <c:v>#N/A</c:v>
                </c:pt>
                <c:pt idx="5">
                  <c:v>0.92</c:v>
                </c:pt>
                <c:pt idx="6">
                  <c:v>#N/A</c:v>
                </c:pt>
                <c:pt idx="7">
                  <c:v>0.97</c:v>
                </c:pt>
                <c:pt idx="8">
                  <c:v>#N/A</c:v>
                </c:pt>
                <c:pt idx="9">
                  <c:v>1.01</c:v>
                </c:pt>
              </c:numCache>
            </c:numRef>
          </c:val>
          <c:extLst>
            <c:ext xmlns:c16="http://schemas.microsoft.com/office/drawing/2014/chart" uri="{C3380CC4-5D6E-409C-BE32-E72D297353CC}">
              <c16:uniqueId val="{00000004-E750-4DF4-8250-3091AC8678DF}"/>
            </c:ext>
          </c:extLst>
        </c:ser>
        <c:ser>
          <c:idx val="5"/>
          <c:order val="5"/>
          <c:tx>
            <c:strRef>
              <c:f>データシート!$A$32</c:f>
              <c:strCache>
                <c:ptCount val="1"/>
                <c:pt idx="0">
                  <c:v>上田市国民健康保険事業特別会計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1.33</c:v>
                </c:pt>
                <c:pt idx="2">
                  <c:v>#N/A</c:v>
                </c:pt>
                <c:pt idx="3">
                  <c:v>0.81</c:v>
                </c:pt>
                <c:pt idx="4">
                  <c:v>#N/A</c:v>
                </c:pt>
                <c:pt idx="5">
                  <c:v>0.7</c:v>
                </c:pt>
                <c:pt idx="6">
                  <c:v>#N/A</c:v>
                </c:pt>
                <c:pt idx="7">
                  <c:v>1.32</c:v>
                </c:pt>
                <c:pt idx="8">
                  <c:v>#N/A</c:v>
                </c:pt>
                <c:pt idx="9">
                  <c:v>1.02</c:v>
                </c:pt>
              </c:numCache>
            </c:numRef>
          </c:val>
          <c:extLst>
            <c:ext xmlns:c16="http://schemas.microsoft.com/office/drawing/2014/chart" uri="{C3380CC4-5D6E-409C-BE32-E72D297353CC}">
              <c16:uniqueId val="{00000005-E750-4DF4-8250-3091AC8678DF}"/>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c:v>
                </c:pt>
                <c:pt idx="2">
                  <c:v>#N/A</c:v>
                </c:pt>
                <c:pt idx="3">
                  <c:v>3.04</c:v>
                </c:pt>
                <c:pt idx="4">
                  <c:v>#N/A</c:v>
                </c:pt>
                <c:pt idx="5">
                  <c:v>3.02</c:v>
                </c:pt>
                <c:pt idx="6">
                  <c:v>#N/A</c:v>
                </c:pt>
                <c:pt idx="7">
                  <c:v>3.11</c:v>
                </c:pt>
                <c:pt idx="8">
                  <c:v>#N/A</c:v>
                </c:pt>
                <c:pt idx="9">
                  <c:v>3.17</c:v>
                </c:pt>
              </c:numCache>
            </c:numRef>
          </c:val>
          <c:extLst>
            <c:ext xmlns:c16="http://schemas.microsoft.com/office/drawing/2014/chart" uri="{C3380CC4-5D6E-409C-BE32-E72D297353CC}">
              <c16:uniqueId val="{00000006-E750-4DF4-8250-3091AC8678D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6.28</c:v>
                </c:pt>
                <c:pt idx="2">
                  <c:v>#N/A</c:v>
                </c:pt>
                <c:pt idx="3">
                  <c:v>5.01</c:v>
                </c:pt>
                <c:pt idx="4">
                  <c:v>#N/A</c:v>
                </c:pt>
                <c:pt idx="5">
                  <c:v>5.42</c:v>
                </c:pt>
                <c:pt idx="6">
                  <c:v>#N/A</c:v>
                </c:pt>
                <c:pt idx="7">
                  <c:v>4.3499999999999996</c:v>
                </c:pt>
                <c:pt idx="8">
                  <c:v>#N/A</c:v>
                </c:pt>
                <c:pt idx="9">
                  <c:v>4.49</c:v>
                </c:pt>
              </c:numCache>
            </c:numRef>
          </c:val>
          <c:extLst>
            <c:ext xmlns:c16="http://schemas.microsoft.com/office/drawing/2014/chart" uri="{C3380CC4-5D6E-409C-BE32-E72D297353CC}">
              <c16:uniqueId val="{00000007-E750-4DF4-8250-3091AC8678DF}"/>
            </c:ext>
          </c:extLst>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9.07</c:v>
                </c:pt>
                <c:pt idx="2">
                  <c:v>#N/A</c:v>
                </c:pt>
                <c:pt idx="3">
                  <c:v>8.49</c:v>
                </c:pt>
                <c:pt idx="4">
                  <c:v>#N/A</c:v>
                </c:pt>
                <c:pt idx="5">
                  <c:v>8.39</c:v>
                </c:pt>
                <c:pt idx="6">
                  <c:v>#N/A</c:v>
                </c:pt>
                <c:pt idx="7">
                  <c:v>9.2899999999999991</c:v>
                </c:pt>
                <c:pt idx="8">
                  <c:v>#N/A</c:v>
                </c:pt>
                <c:pt idx="9">
                  <c:v>10</c:v>
                </c:pt>
              </c:numCache>
            </c:numRef>
          </c:val>
          <c:extLst>
            <c:ext xmlns:c16="http://schemas.microsoft.com/office/drawing/2014/chart" uri="{C3380CC4-5D6E-409C-BE32-E72D297353CC}">
              <c16:uniqueId val="{00000008-E750-4DF4-8250-3091AC8678DF}"/>
            </c:ext>
          </c:extLst>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12.6</c:v>
                </c:pt>
                <c:pt idx="2">
                  <c:v>#N/A</c:v>
                </c:pt>
                <c:pt idx="3">
                  <c:v>12.48</c:v>
                </c:pt>
                <c:pt idx="4">
                  <c:v>#N/A</c:v>
                </c:pt>
                <c:pt idx="5">
                  <c:v>11.61</c:v>
                </c:pt>
                <c:pt idx="6">
                  <c:v>#N/A</c:v>
                </c:pt>
                <c:pt idx="7">
                  <c:v>11.13</c:v>
                </c:pt>
                <c:pt idx="8">
                  <c:v>#N/A</c:v>
                </c:pt>
                <c:pt idx="9">
                  <c:v>10.48</c:v>
                </c:pt>
              </c:numCache>
            </c:numRef>
          </c:val>
          <c:extLst>
            <c:ext xmlns:c16="http://schemas.microsoft.com/office/drawing/2014/chart" uri="{C3380CC4-5D6E-409C-BE32-E72D297353CC}">
              <c16:uniqueId val="{00000009-E750-4DF4-8250-3091AC8678DF}"/>
            </c:ext>
          </c:extLst>
        </c:ser>
        <c:dLbls>
          <c:showLegendKey val="0"/>
          <c:showVal val="0"/>
          <c:showCatName val="0"/>
          <c:showSerName val="0"/>
          <c:showPercent val="0"/>
          <c:showBubbleSize val="0"/>
        </c:dLbls>
        <c:gapWidth val="150"/>
        <c:overlap val="100"/>
        <c:axId val="134564480"/>
        <c:axId val="134578560"/>
      </c:barChart>
      <c:catAx>
        <c:axId val="1345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78560"/>
        <c:crosses val="autoZero"/>
        <c:auto val="1"/>
        <c:lblAlgn val="ctr"/>
        <c:lblOffset val="100"/>
        <c:tickLblSkip val="1"/>
        <c:tickMarkSkip val="1"/>
        <c:noMultiLvlLbl val="0"/>
      </c:catAx>
      <c:valAx>
        <c:axId val="13457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6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10166</c:v>
                </c:pt>
                <c:pt idx="5">
                  <c:v>9967</c:v>
                </c:pt>
                <c:pt idx="8">
                  <c:v>9613</c:v>
                </c:pt>
                <c:pt idx="11">
                  <c:v>9666</c:v>
                </c:pt>
                <c:pt idx="14">
                  <c:v>9533</c:v>
                </c:pt>
              </c:numCache>
            </c:numRef>
          </c:val>
          <c:extLst>
            <c:ext xmlns:c16="http://schemas.microsoft.com/office/drawing/2014/chart" uri="{C3380CC4-5D6E-409C-BE32-E72D297353CC}">
              <c16:uniqueId val="{00000000-8CD8-4D80-A6C1-650BB359D4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D8-4D80-A6C1-650BB359D4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c:v>
                </c:pt>
                <c:pt idx="3">
                  <c:v>78</c:v>
                </c:pt>
                <c:pt idx="6">
                  <c:v>91</c:v>
                </c:pt>
                <c:pt idx="9">
                  <c:v>44</c:v>
                </c:pt>
                <c:pt idx="12">
                  <c:v>20</c:v>
                </c:pt>
              </c:numCache>
            </c:numRef>
          </c:val>
          <c:extLst>
            <c:ext xmlns:c16="http://schemas.microsoft.com/office/drawing/2014/chart" uri="{C3380CC4-5D6E-409C-BE32-E72D297353CC}">
              <c16:uniqueId val="{00000002-8CD8-4D80-A6C1-650BB359D4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111</c:v>
                </c:pt>
                <c:pt idx="3">
                  <c:v>141</c:v>
                </c:pt>
                <c:pt idx="6">
                  <c:v>150</c:v>
                </c:pt>
                <c:pt idx="9">
                  <c:v>213</c:v>
                </c:pt>
                <c:pt idx="12">
                  <c:v>292</c:v>
                </c:pt>
              </c:numCache>
            </c:numRef>
          </c:val>
          <c:extLst>
            <c:ext xmlns:c16="http://schemas.microsoft.com/office/drawing/2014/chart" uri="{C3380CC4-5D6E-409C-BE32-E72D297353CC}">
              <c16:uniqueId val="{00000003-8CD8-4D80-A6C1-650BB359D4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3558</c:v>
                </c:pt>
                <c:pt idx="3">
                  <c:v>3514</c:v>
                </c:pt>
                <c:pt idx="6">
                  <c:v>3541</c:v>
                </c:pt>
                <c:pt idx="9">
                  <c:v>3669</c:v>
                </c:pt>
                <c:pt idx="12">
                  <c:v>3550</c:v>
                </c:pt>
              </c:numCache>
            </c:numRef>
          </c:val>
          <c:extLst>
            <c:ext xmlns:c16="http://schemas.microsoft.com/office/drawing/2014/chart" uri="{C3380CC4-5D6E-409C-BE32-E72D297353CC}">
              <c16:uniqueId val="{00000004-8CD8-4D80-A6C1-650BB359D4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17</c:v>
                </c:pt>
                <c:pt idx="6">
                  <c:v>17</c:v>
                </c:pt>
                <c:pt idx="9">
                  <c:v>17</c:v>
                </c:pt>
                <c:pt idx="12">
                  <c:v>17</c:v>
                </c:pt>
              </c:numCache>
            </c:numRef>
          </c:val>
          <c:extLst>
            <c:ext xmlns:c16="http://schemas.microsoft.com/office/drawing/2014/chart" uri="{C3380CC4-5D6E-409C-BE32-E72D297353CC}">
              <c16:uniqueId val="{00000005-8CD8-4D80-A6C1-650BB359D4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D8-4D80-A6C1-650BB359D4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7702</c:v>
                </c:pt>
                <c:pt idx="3">
                  <c:v>7424</c:v>
                </c:pt>
                <c:pt idx="6">
                  <c:v>7349</c:v>
                </c:pt>
                <c:pt idx="9">
                  <c:v>7427</c:v>
                </c:pt>
                <c:pt idx="12">
                  <c:v>7458</c:v>
                </c:pt>
              </c:numCache>
            </c:numRef>
          </c:val>
          <c:extLst>
            <c:ext xmlns:c16="http://schemas.microsoft.com/office/drawing/2014/chart" uri="{C3380CC4-5D6E-409C-BE32-E72D297353CC}">
              <c16:uniqueId val="{00000007-8CD8-4D80-A6C1-650BB359D463}"/>
            </c:ext>
          </c:extLst>
        </c:ser>
        <c:dLbls>
          <c:showLegendKey val="0"/>
          <c:showVal val="0"/>
          <c:showCatName val="0"/>
          <c:showSerName val="0"/>
          <c:showPercent val="0"/>
          <c:showBubbleSize val="0"/>
        </c:dLbls>
        <c:gapWidth val="100"/>
        <c:overlap val="100"/>
        <c:axId val="131935616"/>
        <c:axId val="13194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1306</c:v>
                </c:pt>
                <c:pt idx="2">
                  <c:v>#N/A</c:v>
                </c:pt>
                <c:pt idx="3">
                  <c:v>#N/A</c:v>
                </c:pt>
                <c:pt idx="4">
                  <c:v>1207</c:v>
                </c:pt>
                <c:pt idx="5">
                  <c:v>#N/A</c:v>
                </c:pt>
                <c:pt idx="6">
                  <c:v>#N/A</c:v>
                </c:pt>
                <c:pt idx="7">
                  <c:v>1535</c:v>
                </c:pt>
                <c:pt idx="8">
                  <c:v>#N/A</c:v>
                </c:pt>
                <c:pt idx="9">
                  <c:v>#N/A</c:v>
                </c:pt>
                <c:pt idx="10">
                  <c:v>1704</c:v>
                </c:pt>
                <c:pt idx="11">
                  <c:v>#N/A</c:v>
                </c:pt>
                <c:pt idx="12">
                  <c:v>#N/A</c:v>
                </c:pt>
                <c:pt idx="13">
                  <c:v>1804</c:v>
                </c:pt>
                <c:pt idx="14">
                  <c:v>#N/A</c:v>
                </c:pt>
              </c:numCache>
            </c:numRef>
          </c:val>
          <c:smooth val="0"/>
          <c:extLst>
            <c:ext xmlns:c16="http://schemas.microsoft.com/office/drawing/2014/chart" uri="{C3380CC4-5D6E-409C-BE32-E72D297353CC}">
              <c16:uniqueId val="{00000008-8CD8-4D80-A6C1-650BB359D463}"/>
            </c:ext>
          </c:extLst>
        </c:ser>
        <c:dLbls>
          <c:showLegendKey val="0"/>
          <c:showVal val="0"/>
          <c:showCatName val="0"/>
          <c:showSerName val="0"/>
          <c:showPercent val="0"/>
          <c:showBubbleSize val="0"/>
        </c:dLbls>
        <c:marker val="1"/>
        <c:smooth val="0"/>
        <c:axId val="131935616"/>
        <c:axId val="131941888"/>
      </c:lineChart>
      <c:catAx>
        <c:axId val="1319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41888"/>
        <c:crosses val="autoZero"/>
        <c:auto val="1"/>
        <c:lblAlgn val="ctr"/>
        <c:lblOffset val="100"/>
        <c:tickLblSkip val="1"/>
        <c:tickMarkSkip val="1"/>
        <c:noMultiLvlLbl val="0"/>
      </c:catAx>
      <c:valAx>
        <c:axId val="13194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3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90277</c:v>
                </c:pt>
                <c:pt idx="5">
                  <c:v>90917</c:v>
                </c:pt>
                <c:pt idx="8">
                  <c:v>89923</c:v>
                </c:pt>
                <c:pt idx="11">
                  <c:v>86825</c:v>
                </c:pt>
                <c:pt idx="14">
                  <c:v>82959</c:v>
                </c:pt>
              </c:numCache>
            </c:numRef>
          </c:val>
          <c:extLst>
            <c:ext xmlns:c16="http://schemas.microsoft.com/office/drawing/2014/chart" uri="{C3380CC4-5D6E-409C-BE32-E72D297353CC}">
              <c16:uniqueId val="{00000000-004B-4A4E-905E-B250B5B65C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3698</c:v>
                </c:pt>
                <c:pt idx="5">
                  <c:v>5645</c:v>
                </c:pt>
                <c:pt idx="8">
                  <c:v>3240</c:v>
                </c:pt>
                <c:pt idx="11">
                  <c:v>2964</c:v>
                </c:pt>
                <c:pt idx="14">
                  <c:v>2588</c:v>
                </c:pt>
              </c:numCache>
            </c:numRef>
          </c:val>
          <c:extLst>
            <c:ext xmlns:c16="http://schemas.microsoft.com/office/drawing/2014/chart" uri="{C3380CC4-5D6E-409C-BE32-E72D297353CC}">
              <c16:uniqueId val="{00000001-004B-4A4E-905E-B250B5B65C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18502</c:v>
                </c:pt>
                <c:pt idx="5">
                  <c:v>18099</c:v>
                </c:pt>
                <c:pt idx="8">
                  <c:v>18846</c:v>
                </c:pt>
                <c:pt idx="11">
                  <c:v>18716</c:v>
                </c:pt>
                <c:pt idx="14">
                  <c:v>19689</c:v>
                </c:pt>
              </c:numCache>
            </c:numRef>
          </c:val>
          <c:extLst>
            <c:ext xmlns:c16="http://schemas.microsoft.com/office/drawing/2014/chart" uri="{C3380CC4-5D6E-409C-BE32-E72D297353CC}">
              <c16:uniqueId val="{00000002-004B-4A4E-905E-B250B5B65C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4B-4A4E-905E-B250B5B65C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4B-4A4E-905E-B250B5B65C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3145</c:v>
                </c:pt>
                <c:pt idx="3">
                  <c:v>2578</c:v>
                </c:pt>
                <c:pt idx="6">
                  <c:v>2395</c:v>
                </c:pt>
                <c:pt idx="9">
                  <c:v>2632</c:v>
                </c:pt>
                <c:pt idx="12">
                  <c:v>2361</c:v>
                </c:pt>
              </c:numCache>
            </c:numRef>
          </c:val>
          <c:extLst>
            <c:ext xmlns:c16="http://schemas.microsoft.com/office/drawing/2014/chart" uri="{C3380CC4-5D6E-409C-BE32-E72D297353CC}">
              <c16:uniqueId val="{00000005-004B-4A4E-905E-B250B5B65C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12554</c:v>
                </c:pt>
                <c:pt idx="3">
                  <c:v>11749</c:v>
                </c:pt>
                <c:pt idx="6">
                  <c:v>10862</c:v>
                </c:pt>
                <c:pt idx="9">
                  <c:v>10512</c:v>
                </c:pt>
                <c:pt idx="12">
                  <c:v>10331</c:v>
                </c:pt>
              </c:numCache>
            </c:numRef>
          </c:val>
          <c:extLst>
            <c:ext xmlns:c16="http://schemas.microsoft.com/office/drawing/2014/chart" uri="{C3380CC4-5D6E-409C-BE32-E72D297353CC}">
              <c16:uniqueId val="{00000006-004B-4A4E-905E-B250B5B65C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958</c:v>
                </c:pt>
                <c:pt idx="3">
                  <c:v>1947</c:v>
                </c:pt>
                <c:pt idx="6">
                  <c:v>2273</c:v>
                </c:pt>
                <c:pt idx="9">
                  <c:v>2177</c:v>
                </c:pt>
                <c:pt idx="12">
                  <c:v>2011</c:v>
                </c:pt>
              </c:numCache>
            </c:numRef>
          </c:val>
          <c:extLst>
            <c:ext xmlns:c16="http://schemas.microsoft.com/office/drawing/2014/chart" uri="{C3380CC4-5D6E-409C-BE32-E72D297353CC}">
              <c16:uniqueId val="{00000007-004B-4A4E-905E-B250B5B65C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46157</c:v>
                </c:pt>
                <c:pt idx="3">
                  <c:v>42739</c:v>
                </c:pt>
                <c:pt idx="6">
                  <c:v>40786</c:v>
                </c:pt>
                <c:pt idx="9">
                  <c:v>37873</c:v>
                </c:pt>
                <c:pt idx="12">
                  <c:v>35552</c:v>
                </c:pt>
              </c:numCache>
            </c:numRef>
          </c:val>
          <c:extLst>
            <c:ext xmlns:c16="http://schemas.microsoft.com/office/drawing/2014/chart" uri="{C3380CC4-5D6E-409C-BE32-E72D297353CC}">
              <c16:uniqueId val="{00000008-004B-4A4E-905E-B250B5B65C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382</c:v>
                </c:pt>
                <c:pt idx="3">
                  <c:v>675</c:v>
                </c:pt>
                <c:pt idx="6">
                  <c:v>594</c:v>
                </c:pt>
                <c:pt idx="9">
                  <c:v>177</c:v>
                </c:pt>
                <c:pt idx="12">
                  <c:v>524</c:v>
                </c:pt>
              </c:numCache>
            </c:numRef>
          </c:val>
          <c:extLst>
            <c:ext xmlns:c16="http://schemas.microsoft.com/office/drawing/2014/chart" uri="{C3380CC4-5D6E-409C-BE32-E72D297353CC}">
              <c16:uniqueId val="{00000009-004B-4A4E-905E-B250B5B65C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67695</c:v>
                </c:pt>
                <c:pt idx="3">
                  <c:v>69549</c:v>
                </c:pt>
                <c:pt idx="6">
                  <c:v>69436</c:v>
                </c:pt>
                <c:pt idx="9">
                  <c:v>68370</c:v>
                </c:pt>
                <c:pt idx="12">
                  <c:v>65758</c:v>
                </c:pt>
              </c:numCache>
            </c:numRef>
          </c:val>
          <c:extLst>
            <c:ext xmlns:c16="http://schemas.microsoft.com/office/drawing/2014/chart" uri="{C3380CC4-5D6E-409C-BE32-E72D297353CC}">
              <c16:uniqueId val="{0000000A-004B-4A4E-905E-B250B5B65C42}"/>
            </c:ext>
          </c:extLst>
        </c:ser>
        <c:dLbls>
          <c:showLegendKey val="0"/>
          <c:showVal val="0"/>
          <c:showCatName val="0"/>
          <c:showSerName val="0"/>
          <c:showPercent val="0"/>
          <c:showBubbleSize val="0"/>
        </c:dLbls>
        <c:gapWidth val="100"/>
        <c:overlap val="100"/>
        <c:axId val="141694080"/>
        <c:axId val="14169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18413</c:v>
                </c:pt>
                <c:pt idx="2">
                  <c:v>#N/A</c:v>
                </c:pt>
                <c:pt idx="3">
                  <c:v>#N/A</c:v>
                </c:pt>
                <c:pt idx="4">
                  <c:v>14575</c:v>
                </c:pt>
                <c:pt idx="5">
                  <c:v>#N/A</c:v>
                </c:pt>
                <c:pt idx="6">
                  <c:v>#N/A</c:v>
                </c:pt>
                <c:pt idx="7">
                  <c:v>14336</c:v>
                </c:pt>
                <c:pt idx="8">
                  <c:v>#N/A</c:v>
                </c:pt>
                <c:pt idx="9">
                  <c:v>#N/A</c:v>
                </c:pt>
                <c:pt idx="10">
                  <c:v>13237</c:v>
                </c:pt>
                <c:pt idx="11">
                  <c:v>#N/A</c:v>
                </c:pt>
                <c:pt idx="12">
                  <c:v>#N/A</c:v>
                </c:pt>
                <c:pt idx="13">
                  <c:v>11300</c:v>
                </c:pt>
                <c:pt idx="14">
                  <c:v>#N/A</c:v>
                </c:pt>
              </c:numCache>
            </c:numRef>
          </c:val>
          <c:smooth val="0"/>
          <c:extLst>
            <c:ext xmlns:c16="http://schemas.microsoft.com/office/drawing/2014/chart" uri="{C3380CC4-5D6E-409C-BE32-E72D297353CC}">
              <c16:uniqueId val="{0000000B-004B-4A4E-905E-B250B5B65C42}"/>
            </c:ext>
          </c:extLst>
        </c:ser>
        <c:dLbls>
          <c:showLegendKey val="0"/>
          <c:showVal val="0"/>
          <c:showCatName val="0"/>
          <c:showSerName val="0"/>
          <c:showPercent val="0"/>
          <c:showBubbleSize val="0"/>
        </c:dLbls>
        <c:marker val="1"/>
        <c:smooth val="0"/>
        <c:axId val="141694080"/>
        <c:axId val="141696000"/>
      </c:lineChart>
      <c:catAx>
        <c:axId val="1416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696000"/>
        <c:crosses val="autoZero"/>
        <c:auto val="1"/>
        <c:lblAlgn val="ctr"/>
        <c:lblOffset val="100"/>
        <c:tickLblSkip val="1"/>
        <c:tickMarkSkip val="1"/>
        <c:noMultiLvlLbl val="0"/>
      </c:catAx>
      <c:valAx>
        <c:axId val="14169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9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4109</c:v>
                </c:pt>
                <c:pt idx="1">
                  <c:v>4109</c:v>
                </c:pt>
                <c:pt idx="2">
                  <c:v>4109</c:v>
                </c:pt>
              </c:numCache>
            </c:numRef>
          </c:val>
          <c:extLst>
            <c:ext xmlns:c16="http://schemas.microsoft.com/office/drawing/2014/chart" uri="{C3380CC4-5D6E-409C-BE32-E72D297353CC}">
              <c16:uniqueId val="{00000000-1075-41A7-AFD8-9C8C2DF23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5199</c:v>
                </c:pt>
                <c:pt idx="1">
                  <c:v>5059</c:v>
                </c:pt>
                <c:pt idx="2">
                  <c:v>5159</c:v>
                </c:pt>
              </c:numCache>
            </c:numRef>
          </c:val>
          <c:extLst>
            <c:ext xmlns:c16="http://schemas.microsoft.com/office/drawing/2014/chart" uri="{C3380CC4-5D6E-409C-BE32-E72D297353CC}">
              <c16:uniqueId val="{00000001-1075-41A7-AFD8-9C8C2DF23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10917</c:v>
                </c:pt>
                <c:pt idx="1">
                  <c:v>10904</c:v>
                </c:pt>
                <c:pt idx="2">
                  <c:v>10945</c:v>
                </c:pt>
              </c:numCache>
            </c:numRef>
          </c:val>
          <c:extLst>
            <c:ext xmlns:c16="http://schemas.microsoft.com/office/drawing/2014/chart" uri="{C3380CC4-5D6E-409C-BE32-E72D297353CC}">
              <c16:uniqueId val="{00000002-1075-41A7-AFD8-9C8C2DF239DF}"/>
            </c:ext>
          </c:extLst>
        </c:ser>
        <c:dLbls>
          <c:showLegendKey val="0"/>
          <c:showVal val="0"/>
          <c:showCatName val="0"/>
          <c:showSerName val="0"/>
          <c:showPercent val="0"/>
          <c:showBubbleSize val="0"/>
        </c:dLbls>
        <c:gapWidth val="120"/>
        <c:overlap val="100"/>
        <c:axId val="141252864"/>
        <c:axId val="141254656"/>
      </c:barChart>
      <c:catAx>
        <c:axId val="1412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254656"/>
        <c:crosses val="autoZero"/>
        <c:auto val="1"/>
        <c:lblAlgn val="ctr"/>
        <c:lblOffset val="100"/>
        <c:tickLblSkip val="1"/>
        <c:tickMarkSkip val="1"/>
        <c:noMultiLvlLbl val="0"/>
      </c:catAx>
      <c:valAx>
        <c:axId val="141254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2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{88B7F8B7-9901-4B87-A1FF-46B6125F42EB}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4B-4F8B-BBCB-0449847BD7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{B8B82892-193B-4344-A8DC-E8CC2AA7DC21}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4B-4F8B-BBCB-0449847BD7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{3059134A-FF8F-4BF4-AB22-7D7CF072A732}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4B-4F8B-BBCB-0449847BD7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{67503772-DDD5-4A2E-8646-78B96544F799}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4B-4F8B-BBCB-0449847BD7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{A1ABAA27-82B7-455D-9149-D784A3FEBAF0}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4B-4F8B-BBCB-0449847BD7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{E893892F-DEAA-49F6-839A-83A3422DB6E9}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4B-4F8B-BBCB-0449847BD7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{7BC5D7EC-37B8-4D03-83B0-0E180DBD3D43}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4B-4F8B-BBCB-0449847BD7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{4850EEC5-C0C4-422F-B820-E6167B37F34C}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4B-4F8B-BBCB-0449847BD7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{20320DC6-3D31-44CD-AC14-CC14FB9ED0CA}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4B-4F8B-BBCB-0449847BD7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4B-4F8B-BBCB-0449847BD7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{5F774851-712B-48F3-A502-A6EBD103DC31}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4B-4F8B-BBCB-0449847BD7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{880C5BE8-6111-4166-9A38-8B906695F997}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4B-4F8B-BBCB-0449847BD7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{B9B6E3D9-3E00-4FFF-98B9-FBF05319FBDE}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4B-4F8B-BBCB-0449847BD7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{E1A9C2FB-819B-4D10-B87F-A622A0CA0E1A}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4B-4F8B-BBCB-0449847BD7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{242CCCFF-BAF8-4EB4-8F29-EEEE34310550}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4B-4F8B-BBCB-0449847BD7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{0D7C2162-A95C-4FCA-B294-FB43E2889E21}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4B-4F8B-BBCB-0449847BD7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{B3BF45B5-6C14-41E1-9125-F0B4189232EC}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4B-4F8B-BBCB-0449847BD7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{DD1F0A28-0D57-42D8-8D4A-F4362DE0637C}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4B-4F8B-BBCB-0449847BD7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{705A7F00-9FBD-448A-9F83-84C046ADDE1A}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4B-4F8B-BBCB-0449847BD7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A4B-4F8B-BBCB-0449847BD7A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{E32D46B6-C386-4268-935A-1BDB638E6129}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CC-49B0-87AE-6E08B82879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{648DAB36-9918-4479-BEA8-32990B0B0392}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CC-49B0-87AE-6E08B82879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{3F89A3DA-B312-46D5-A1C5-379D5C7094A7}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CC-49B0-87AE-6E08B82879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{451D2017-E42F-43B6-80D6-A856C31F3DB5}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CC-49B0-87AE-6E08B82879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{40786EDC-AB61-48D7-8FD2-DA6BA1651EBA}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CC-49B0-87AE-6E08B82879E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{8A9BA622-464B-401F-8244-BF81DD6773F8}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CC-49B0-87AE-6E08B82879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{6A778452-CBB5-4496-84EE-EBA6A5E00D3A}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CC-49B0-87AE-6E08B82879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{A9EDEEF1-769B-43D3-9AB6-0837B23D8116}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CC-49B0-87AE-6E08B82879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{350B0E76-5BA7-4A72-A398-B49FFE09F34F}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CC-49B0-87AE-6E08B82879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4.9000000000000004</c:v>
                </c:pt>
                <c:pt idx="16">
                  <c:v>4.3</c:v>
                </c:pt>
                <c:pt idx="24">
                  <c:v>4.7</c:v>
                </c:pt>
                <c:pt idx="32">
                  <c:v>5.3</c:v>
                </c:pt>
              </c:numCache>
            </c:numRef>
          </c:xVal>
          <c:yVal>
            <c:numRef>
              <c:f>公会計指標分析・財政指標組合せ分析表!$BP$73:$DC$73</c:f>
              <c:numCache>
                <c:formatCode>#,##0.0;"▲ "#,##0.0</c:formatCode>
                <c:ptCount val="40"/>
                <c:pt idx="0">
                  <c:v>58.9</c:v>
                </c:pt>
                <c:pt idx="8">
                  <c:v>47.3</c:v>
                </c:pt>
                <c:pt idx="16">
                  <c:v>45.2</c:v>
                </c:pt>
                <c:pt idx="24">
                  <c:v>42.2</c:v>
                </c:pt>
                <c:pt idx="32">
                  <c:v>35.799999999999997</c:v>
                </c:pt>
              </c:numCache>
            </c:numRef>
          </c:yVal>
          <c:smooth val="0"/>
          <c:extLst>
            <c:ext xmlns:c16="http://schemas.microsoft.com/office/drawing/2014/chart" uri="{C3380CC4-5D6E-409C-BE32-E72D297353CC}">
              <c16:uniqueId val="{00000009-47CC-49B0-87AE-6E08B82879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{13B191CA-EAA5-4840-BEC2-BCDC017B15C0}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CC-49B0-87AE-6E08B82879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{489F68AE-25D3-4D25-BAC6-A213F1E37301}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CC-49B0-87AE-6E08B82879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{12794DA8-E719-4302-BCF3-C1A463C4086F}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CC-49B0-87AE-6E08B82879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{53DB3E7E-BAA9-4241-8D81-D9504BAB2281}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CC-49B0-87AE-6E08B82879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{5B314932-57D7-48C3-BDE1-E272F0A875BD}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CC-49B0-87AE-6E08B82879E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{78C1D4B2-05AB-404A-B7B4-2B0C29FC4447}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CC-49B0-87AE-6E08B82879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{4D57501A-21B7-4CE9-B9A6-D229684ACCF4}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CC-49B0-87AE-6E08B82879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{70039212-9320-4399-8EFE-3E5C37BB83D8}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CC-49B0-87AE-6E08B82879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{95E91011-4176-472F-909C-C3E72C5CBFEE}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CC-49B0-87AE-6E08B8287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c:ext xmlns:c16="http://schemas.microsoft.com/office/drawing/2014/chart" uri="{C3380CC4-5D6E-409C-BE32-E72D297353CC}">
              <c16:uniqueId val="{00000013-47CC-49B0-87AE-6E08B82879E5}"/>
            </c:ext>
          </c:extLst>
        </c:ser>
        <c:dLbls>
          <c:showLegendKey val="0"/>
          <c:showVal val="1"/>
          <c:showCatName val="0"/>
          <c:showSerName val="0"/>
          <c:showPercent val="0"/>
          <c:showBubbleSize val="0"/>
        </c:dLbls>
        <c:axId val="84219776"/>
        <c:axId val="84234240"/>
      </c:scatterChart>
      <c:valAx>
        <c:axId val="84219776"/>
        <c:scaling>
          <c:orientation val="minMax"/>
          <c:max val="7.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元利償還金は、合併後のピークから減少傾向にあるが、大型事業に充当した合併特例債の償還の本格化及び臨時財政対策債の償還額の増により、平成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年度は微増となった。</a:t>
          </a:r>
        </a:p>
        <a:p>
          <a:r>
            <a:rPr kumimoji="1" lang="ja-JP" altLang="en-US" sz="1400">
              <a:solidFill>
                <a:sysClr val="windowText" lastClr="000000"/>
              </a:solidFill>
              <a:latin typeface="ＭＳ ゴシック" pitchFamily="49" charset="-128"/>
              <a:ea typeface="ＭＳ ゴシック" pitchFamily="49" charset="-128"/>
            </a:rPr>
            <a:t>　公営企業債の元利償還金に対する繰入金、組合が起こした地方債の元利償還金に対する負担金等は、横ばいである。</a:t>
          </a:r>
        </a:p>
        <a:p>
          <a:r>
            <a:rPr kumimoji="1" lang="ja-JP" altLang="en-US" sz="1400">
              <a:solidFill>
                <a:sysClr val="windowText" lastClr="000000"/>
              </a:solidFill>
              <a:latin typeface="ＭＳ ゴシック" pitchFamily="49" charset="-128"/>
              <a:ea typeface="ＭＳ ゴシック" pitchFamily="49" charset="-128"/>
            </a:rPr>
            <a:t>　実質公債費比率の分子の減少要因である算入公債費等は、平成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年度のピークを越え、減少傾向にある。</a:t>
          </a:r>
        </a:p>
        <a:p>
          <a:r>
            <a:rPr kumimoji="1" lang="ja-JP" altLang="en-US" sz="1400">
              <a:solidFill>
                <a:sysClr val="windowText" lastClr="000000"/>
              </a:solidFill>
              <a:latin typeface="ＭＳ ゴシック" pitchFamily="49" charset="-128"/>
              <a:ea typeface="ＭＳ ゴシック" pitchFamily="49" charset="-128"/>
            </a:rPr>
            <a:t>　引き続き、事業の精査や有利な起債の活用に努め、健全財政の維持に努める。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一般会計等に係る地方債の現在高は、合併特例事業の減などにより、前年度に比べ約</a:t>
          </a:r>
          <a:r>
            <a:rPr kumimoji="1" lang="en-US" altLang="ja-JP" sz="1400">
              <a:solidFill>
                <a:sysClr val="windowText" lastClr="000000"/>
              </a:solidFill>
              <a:latin typeface="ＭＳ ゴシック" pitchFamily="49" charset="-128"/>
              <a:ea typeface="ＭＳ ゴシック" pitchFamily="49" charset="-128"/>
            </a:rPr>
            <a:t>26.1</a:t>
          </a:r>
          <a:r>
            <a:rPr kumimoji="1" lang="ja-JP" altLang="en-US" sz="1400">
              <a:solidFill>
                <a:sysClr val="windowText" lastClr="000000"/>
              </a:solidFill>
              <a:latin typeface="ＭＳ ゴシック" pitchFamily="49" charset="-128"/>
              <a:ea typeface="ＭＳ ゴシック" pitchFamily="49" charset="-128"/>
            </a:rPr>
            <a:t>億円の減となった。このうち臨時財政対策債の残高は約</a:t>
          </a:r>
          <a:r>
            <a:rPr kumimoji="1" lang="en-US" altLang="ja-JP" sz="1400">
              <a:solidFill>
                <a:sysClr val="windowText" lastClr="000000"/>
              </a:solidFill>
              <a:latin typeface="ＭＳ ゴシック" pitchFamily="49" charset="-128"/>
              <a:ea typeface="ＭＳ ゴシック" pitchFamily="49" charset="-128"/>
            </a:rPr>
            <a:t>299</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45.5</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公営企業債等繰入見込額は、起債の現在高の減少に伴い減少傾向にある。前年度に比べ約</a:t>
          </a:r>
          <a:r>
            <a:rPr kumimoji="1" lang="en-US" altLang="ja-JP" sz="1400">
              <a:solidFill>
                <a:sysClr val="windowText" lastClr="000000"/>
              </a:solidFill>
              <a:latin typeface="ＭＳ ゴシック" pitchFamily="49" charset="-128"/>
              <a:ea typeface="ＭＳ ゴシック" pitchFamily="49" charset="-128"/>
            </a:rPr>
            <a:t>23.2</a:t>
          </a:r>
          <a:r>
            <a:rPr kumimoji="1" lang="ja-JP" altLang="en-US" sz="1400">
              <a:solidFill>
                <a:sysClr val="windowText" lastClr="000000"/>
              </a:solidFill>
              <a:latin typeface="ＭＳ ゴシック" pitchFamily="49" charset="-128"/>
              <a:ea typeface="ＭＳ ゴシック" pitchFamily="49" charset="-128"/>
            </a:rPr>
            <a:t>億円の大幅な減となった。</a:t>
          </a:r>
        </a:p>
        <a:p>
          <a:r>
            <a:rPr kumimoji="1" lang="ja-JP" altLang="en-US" sz="1400">
              <a:solidFill>
                <a:sysClr val="windowText" lastClr="000000"/>
              </a:solidFill>
              <a:latin typeface="ＭＳ ゴシック" pitchFamily="49" charset="-128"/>
              <a:ea typeface="ＭＳ ゴシック" pitchFamily="49" charset="-128"/>
            </a:rPr>
            <a:t>　退職手当負担見込額は、定年による大量退職がピークを越え、減少傾向となっており、前年度に比べ約</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億円の減となった。</a:t>
          </a:r>
        </a:p>
        <a:p>
          <a:r>
            <a:rPr kumimoji="1" lang="ja-JP" altLang="en-US" sz="1400">
              <a:solidFill>
                <a:sysClr val="windowText" lastClr="000000"/>
              </a:solidFill>
              <a:latin typeface="ＭＳ ゴシック" pitchFamily="49" charset="-128"/>
              <a:ea typeface="ＭＳ ゴシック" pitchFamily="49" charset="-128"/>
            </a:rPr>
            <a:t>　基準財政需要額算入見込額は、臨時財政対策債などに係る算入額の増加額よりも、人口減少により下水道費などに係る算入額の減少額が上回ったことにより、前年度に比べ約</a:t>
          </a:r>
          <a:r>
            <a:rPr kumimoji="1" lang="en-US" altLang="ja-JP" sz="1400">
              <a:solidFill>
                <a:sysClr val="windowText" lastClr="000000"/>
              </a:solidFill>
              <a:latin typeface="ＭＳ ゴシック" pitchFamily="49" charset="-128"/>
              <a:ea typeface="ＭＳ ゴシック" pitchFamily="49" charset="-128"/>
            </a:rPr>
            <a:t>39</a:t>
          </a:r>
          <a:r>
            <a:rPr kumimoji="1" lang="ja-JP" altLang="en-US" sz="1400">
              <a:solidFill>
                <a:sysClr val="windowText" lastClr="000000"/>
              </a:solidFill>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・本庁舎改築事業などの公共施設の耐震化事業に備えて公共施設整備基金に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億円積み立てた一方、地域の振興に資する施策等に地域振興基金を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千万円余取り崩したこと、市民債の満期一括償還のために減債基金から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千万円余減となった。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・「地域振興事業基金」や「公共施設整備基金」の取り崩し等により、中長期的には減少傾向にある。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・地域振興事業基金：地域の振興に資する施策の推進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・公共施設整備基金：公共施設の改築・改修、及び耐震化事業の推進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・社会福祉基金：社会福祉施策の充実、社会福祉施設の改修・改築、その他市民の福祉の向上のための施策の推進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・交流文化芸術センター及び市立美術館事業基金：公演等の事業の充実、施設の改修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・地域振興事業基金：運用利子や寄附金を積立てる一方で、わがまち魅力アップ応援事業や地域振興に資する施策に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・公共施設整備基金：学校建設や道路整備に充当する一方で、公共施設の耐震化事業の実施に向けて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・社会福祉基金：市民からの寄附金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百万円余を積立てたことにより増加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・交流文化芸術センター及び市立美術館事業基金：市民等からの寄附金を積立てる一方で、公演等の事業の充実や施設の改修に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億円余を充当したため減少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・地域振興事業基金：住民自治組織交付金や地域振興に資する施策に充当予定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・公共施設整備基金：本庁舎改築事業やその他の公共施設の耐震化事業に充当予定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・社会福祉基金：社会福祉施設の改修・改築事業に充当予定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・交流文化芸術センター及び市立美術館事業基金：施設の改修に充当予定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・職員退職手当基金：職員退職手当の各年度の支給見込額を踏まえて計画的に充当予定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災害への備え等のため、現在の金額を維持することとしている。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年度に市民債の満期一括償還のために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年度の市民債の満期一括償還（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億円）に備え、平成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年度に毎年度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年度に市民債の満期一括償還のために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年度に地方債償還がピークを迎える見込みのため、その財源として取り崩す予定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65153F-9CFD-4826-B9C3-D8F370801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C576F0-9CA4-4E11-AAE0-01EECB3ED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577640-EEE3-435A-960B-33904A29DD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5CD15D8-0825-4C50-972C-7B071168C6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96DD42D-76B8-4086-BBFC-062CAA4C4D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4F23017-848E-4C18-A7E3-35CA901F3D1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96FD154-B5D2-491B-9F26-5833A71684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94CA820-367F-4055-B2F5-91805BA44C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2ED61DF-1F1F-40CD-9E28-7C7ADE7DDC6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9349FA-3B75-4A11-9162-1E0987567B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1DDE946-FD5A-4821-A00E-B2A2882094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6CDBD8-2C49-49A2-AADF-AC9A40AAA08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4FAC95-5906-4DDE-AAC6-3F4EE9ADC7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ACF6FB-7328-4F04-96F1-BA6E73F07F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822E920-C67B-46D4-AB1F-7D59517F9F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E5AD38A-224E-470C-89E6-FBF039A8C3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D1E942-344C-474A-97B2-9A96D9F8E1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CE135D5-8AC0-460F-9927-F6B084163B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3856D1E-78A2-47DE-9938-195D95A26F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A29BC61-B8AA-4EE5-BE43-6905A0DC49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FC9634-9B0D-45D7-BFC7-B676CA4EFA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539ECB4-8A7D-4E9B-B9AA-6A6D227116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A6343A0-8601-4569-A81A-B9C9633A08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A7F9D20-E0E2-4356-856C-835BBD8B313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69877E5-73E6-431A-B5F6-1A40AC950E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5EDA306-BDAB-4219-90BE-76A8A3CB03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C77765-D851-44C1-86D1-5533C983186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B4C639E-086E-42F1-90F6-CB33BBB2970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80F6367-FBDE-46CB-ADCC-CF7FA1ECD69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3851AB8-A7FA-49BB-A326-F7433E4708B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C6F59B60-D1A6-4AF6-B065-6CA3BD503A0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109AD96-9C26-45C8-806F-F2D157BFC8B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EEA35FF7-A2D8-47EA-BF08-BE838B16E01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43B7AF4-B388-44C4-9BC0-548DF7C4EB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47E3D66-4306-4CF5-A2F4-174EDD543E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3FAC1752-0AA8-486D-805D-4E00F8EC1BB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A978B3D-C85C-4B4A-AAED-FD96529893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2E5C49E-BDE3-429F-81A8-5C2B04F0F92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044238E-194F-4722-9806-0E7A2B87C2A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4D94380-9BB1-4B60-B211-B3A83EB1A4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C310B2A-7C5C-4486-80DC-DD45ADE076D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1392235-4853-4D63-B124-1833FE6DAD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1A4AA74-51F6-4915-86A5-0B464BF31F0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B83204F-223F-4BC4-8E6A-8A5C96AD3F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5E9C629-7EA7-4DB9-9742-4555DAA9CA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E6E3C60-0780-46B7-8434-0BAB660F4A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DC58415B-117D-4CE2-9229-EB70EE50D36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F72E5E30-236F-46CA-811E-CF84BCB964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37F98A52-1C5E-444B-874D-9DF64A17187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6361DFA3-CE65-44FE-B52C-EB70B2301CB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AB778E54-D372-4886-B19B-409A763CC1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E3A49758-BC90-4473-9BDA-D535C742E47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5ECCAA20-3511-4DB7-9BDC-9FBB517F8D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17546925-3976-46EB-B5D0-567264E3E4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A42ADDA8-9ECD-438E-9207-B6A6E55D53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D37B9CBD-3010-4336-AC8A-0558E9D135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651C0039-C345-4B19-90CB-7E0F80004C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42B2FC51-85FF-4AFC-914E-09916C480F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D32F3778-F065-4ADC-8901-91BEF5BF42E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255892BD-35C7-4B00-95E9-E35FDD87A5A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が類似団体と比較して高い水準であるため、債務償還可能年数も類似団体と比べると長くなっているものの、合併と同時に借り入れた合併特例事業に係る起債の償還が終了し地方債現在高が減少したことから将来負担額も減少傾向である。</a:t>
          </a:r>
        </a:p>
        <a:p>
          <a:r>
            <a:rPr kumimoji="1" lang="ja-JP" altLang="en-US" sz="1100">
              <a:latin typeface="ＭＳ Ｐゴシック" panose="020B0600070205080204" pitchFamily="50" charset="-128"/>
              <a:ea typeface="ＭＳ Ｐゴシック" panose="020B0600070205080204" pitchFamily="50" charset="-128"/>
            </a:rPr>
            <a:t>今後も新規の起債発行を抑制を実施し、健全な財政運営を実施していく。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73440B54-72EA-4FAB-8D59-35C6AB5502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2CD1BDE3-D389-45BD-832A-57C5F75C86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2A4CECBC-DECB-40EE-BEDD-CFCA50E7C68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B9F49567-4CBE-43FE-9568-7AA2E38906D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80329029-CB86-4647-B18C-4AE503C3330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a:extLst>
            <a:ext uri="{FF2B5EF4-FFF2-40B4-BE49-F238E27FC236}">
              <a16:creationId xmlns:a16="http://schemas.microsoft.com/office/drawing/2014/main" id="{980E3716-FE01-4C0B-8F73-CF217A2F0A5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78D54E5E-34F3-4A61-A43F-2C5EB5D367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a:extLst>
            <a:ext uri="{FF2B5EF4-FFF2-40B4-BE49-F238E27FC236}">
              <a16:creationId xmlns:a16="http://schemas.microsoft.com/office/drawing/2014/main" id="{2D6814FA-079A-4327-91EF-E3485AFB840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E97EBF49-F1B4-48B1-9C3A-E81967CDBE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a:extLst>
            <a:ext uri="{FF2B5EF4-FFF2-40B4-BE49-F238E27FC236}">
              <a16:creationId xmlns:a16="http://schemas.microsoft.com/office/drawing/2014/main" id="{4F6CDDFA-E304-4BA5-8AC8-35A986DCEF53}"/>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0926C2B0-53BA-4186-992A-BDB3F0A514A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a:extLst>
            <a:ext uri="{FF2B5EF4-FFF2-40B4-BE49-F238E27FC236}">
              <a16:creationId xmlns:a16="http://schemas.microsoft.com/office/drawing/2014/main" id="{B7702CC2-D375-4024-85E1-F18B59EE47C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C8A3B716-F816-4945-8745-5D3E3BB4A3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20D6A33-1643-40AB-B2F0-F2DF1DDAC50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a:extLst>
            <a:ext uri="{FF2B5EF4-FFF2-40B4-BE49-F238E27FC236}">
              <a16:creationId xmlns:a16="http://schemas.microsoft.com/office/drawing/2014/main" id="{2A1BE2EA-3EC6-4F6A-AFA4-CD4C732D4A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BA314070-69FA-4ACC-86AF-2B53C938FC97}"/>
            </a:ext>
          </a:extLst>
        </xdr:cNvPr>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a:extLst>
            <a:ext uri="{FF2B5EF4-FFF2-40B4-BE49-F238E27FC236}">
              <a16:creationId xmlns:a16="http://schemas.microsoft.com/office/drawing/2014/main" id="{222A122E-5913-4340-8D08-CF2C78ABD6E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CDCB9229-5D61-45F5-ADBD-0BA24E1F5EC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80" name="債務償還可能年数最大値テキスト">
          <a:extLst>
            <a:ext uri="{FF2B5EF4-FFF2-40B4-BE49-F238E27FC236}">
              <a16:creationId xmlns:a16="http://schemas.microsoft.com/office/drawing/2014/main" id="{918E8CAC-50C4-45CA-BD71-DB7FDAD224E2}"/>
            </a:ext>
          </a:extLst>
        </xdr:cNvPr>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81" name="直線コネクタ 80">
          <a:extLst>
            <a:ext uri="{FF2B5EF4-FFF2-40B4-BE49-F238E27FC236}">
              <a16:creationId xmlns:a16="http://schemas.microsoft.com/office/drawing/2014/main" id="{12492FE2-AE4C-4552-85C2-7C02ED2F36E6}"/>
            </a:ext>
          </a:extLst>
        </xdr:cNvPr>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82" name="債務償還可能年数平均値テキスト">
          <a:extLst>
            <a:ext uri="{FF2B5EF4-FFF2-40B4-BE49-F238E27FC236}">
              <a16:creationId xmlns:a16="http://schemas.microsoft.com/office/drawing/2014/main" id="{88E088AC-E846-4646-B8BB-88EE697C1E66}"/>
            </a:ext>
          </a:extLst>
        </xdr:cNvPr>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83" name="フローチャート: 判断 82">
          <a:extLst>
            <a:ext uri="{FF2B5EF4-FFF2-40B4-BE49-F238E27FC236}">
              <a16:creationId xmlns:a16="http://schemas.microsoft.com/office/drawing/2014/main" id="{7CE10401-6084-4FEF-A0CE-F837A68A3212}"/>
            </a:ext>
          </a:extLst>
        </xdr:cNvPr>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93E3F49-1739-4263-8AAD-B72352D815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3D8676A-1778-462A-84E6-AF4B9A8BEB3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8E4D2EA-F76D-4CA9-ABA2-FDD6263456B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30939E7-24D6-4E89-8118-2721439E7E8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AE7249D-F6B1-44C9-B4EB-969187CD8CD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89" name="楕円 88">
          <a:extLst>
            <a:ext uri="{FF2B5EF4-FFF2-40B4-BE49-F238E27FC236}">
              <a16:creationId xmlns:a16="http://schemas.microsoft.com/office/drawing/2014/main" id="{00A55966-3F52-4807-8AAA-C547A4A25E29}"/>
            </a:ext>
          </a:extLst>
        </xdr:cNvPr>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90" name="債務償還可能年数該当値テキスト">
          <a:extLst>
            <a:ext uri="{FF2B5EF4-FFF2-40B4-BE49-F238E27FC236}">
              <a16:creationId xmlns:a16="http://schemas.microsoft.com/office/drawing/2014/main" id="{051BA8E3-0398-4C21-B32C-8B29F32E6055}"/>
            </a:ext>
          </a:extLst>
        </xdr:cNvPr>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a:extLst>
            <a:ext uri="{FF2B5EF4-FFF2-40B4-BE49-F238E27FC236}">
              <a16:creationId xmlns:a16="http://schemas.microsoft.com/office/drawing/2014/main" id="{A5C42A8A-DC83-4EB8-8F8B-FD9A39E0B4C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a:extLst>
            <a:ext uri="{FF2B5EF4-FFF2-40B4-BE49-F238E27FC236}">
              <a16:creationId xmlns:a16="http://schemas.microsoft.com/office/drawing/2014/main" id="{4BA470B3-6210-4DB2-82E1-1EE290127C3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a:extLst>
            <a:ext uri="{FF2B5EF4-FFF2-40B4-BE49-F238E27FC236}">
              <a16:creationId xmlns:a16="http://schemas.microsoft.com/office/drawing/2014/main" id="{AD4922B4-6356-4591-8BC8-95C55B3DEBC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a:extLst>
            <a:ext uri="{FF2B5EF4-FFF2-40B4-BE49-F238E27FC236}">
              <a16:creationId xmlns:a16="http://schemas.microsoft.com/office/drawing/2014/main" id="{B1EB6286-1A66-4734-A5C6-69DB3769F0B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a:extLst>
            <a:ext uri="{FF2B5EF4-FFF2-40B4-BE49-F238E27FC236}">
              <a16:creationId xmlns:a16="http://schemas.microsoft.com/office/drawing/2014/main" id="{4AF298D9-5D18-4B93-AECA-84BDBD3CA61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a:extLst>
            <a:ext uri="{FF2B5EF4-FFF2-40B4-BE49-F238E27FC236}">
              <a16:creationId xmlns:a16="http://schemas.microsoft.com/office/drawing/2014/main" id="{84B9CC80-7A2E-4DB8-A2CC-FA6AB9A0805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523777-E20B-4636-AFEC-10BF3FFAAB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27CC40-07E1-4826-B6E4-17CEA0C5F6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4620F5-C91C-4B51-B121-4C564B4B71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2643C8-178A-4CD4-A583-FAF3DEE5B5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2479C8-6EBA-471E-A78C-5783611DD5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C6EC81-D445-478A-9B2B-F11C08B8DF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7A7238-A41E-43AE-B1D7-2CFCA3DE97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E6C2C8-4A69-4140-9CDB-D9254DC910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42E702-AB5F-47D1-92A1-73F44779F8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FC9B49-FC9B-49E9-AC5E-178502BF5D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0D8D9B-723A-46C3-9816-150A439660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F3662C-B36E-4B67-ACEE-714D602952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2E087F-133D-4673-B31E-C062B4318D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3F7A54-B7AA-451D-B08C-F79C282205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409863-1686-4976-A169-037DEC3359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A5F041-8870-4EA9-AC63-C59234DCE9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A78E885C-0406-48B3-A133-DE7FAC7FAC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61377CF4-8362-4822-88DC-37F1B85CEDF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87311C3D-1B1C-42A6-B74D-643EF5C4D0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BDBA37B8-33BE-46E1-BB42-0BBD3879002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1A87C9F-7B55-42FA-8994-6AD8F02E70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30E9BC6E-7C03-4CBA-8991-1A8ED72D12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E3CF8C49-D5F6-4A81-BCF5-D24822EE10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D53C41-9E3C-4A5B-8448-34A188C557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A1BC3C-4955-4AF3-A03A-B8A82C06DB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FD2CA1-7937-4D6A-B646-0CDC131E7D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3FF9A5-D4B6-455C-9A74-CA3DBC8FD8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5FFD10-F1A0-423F-8AF0-807049A308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492A39-A880-4EBA-8270-0667BD9FC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BDA57D-0455-4F30-A3D0-DD343CECA1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11AAED-CB09-4755-A79B-93F972EDCE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76FF02-F564-4083-A5D4-7315C05936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5EB493-E64F-4DBC-B80B-78004320AE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34089D-1B8A-4E37-A6BD-BD55D63D64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595FD6-2734-4876-9869-0F2B129D80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B56088-CADA-4A49-B57A-04C59B1D1C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72F6BD-5197-4526-BEEE-6BCD064868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66099F-06EA-44E5-B9C7-7488B18615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326F306-3814-4F5E-8858-574E772F741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1CC5F61-6348-44C9-9DAF-23E849753B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40503425-131E-490F-A7DA-60B697B84BA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D7B3DED7-2D22-4777-BC9B-5BEC115104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BAE4E2D-D184-49B8-BC0C-1689EC1CDB1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C10EF62-4E4A-4B5F-B0F6-1726F68217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44136607-C23D-46F2-82AA-095F6499CC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E9EB7DCF-A8F4-4156-BDF9-5AEFEEF762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ほぼ横ばいで推移している。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と依然として類似団体平均値を下回っており、歳出全般の見直しを実施するとともに、税収の徴収率向上対策を中心とする歳入確保に努める。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88.8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、類似団体の平均値</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依然として下回っている。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臨時財政対策債といった経常一般財源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の増加額が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、補助費等の経常経費充当一般財源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の増加額を上回ったことによる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今後はより一層、市税等財源の確保に努めるとともに、事務事業全体を点検し、経常経費の削減に努めることで持続可能な財政構造の確立を目指していく。</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64</xdr:row>
      <xdr:rowOff>151977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0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151977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5130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106256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106256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93573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年度以降、概ね類似団体平均値に近い値で推移している。平成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一般職の給料が増加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した一方、委託料等の物件費が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したことにより、決算額が前年度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円増えることとなった。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今後も事業の見直しを図りつつ、適正な事業実施を進めていく。</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50860</xdr:rowOff>
    </xdr:from>
    <xdr:to>
      <xdr:col>23</xdr:col>
      <xdr:colOff>133350</xdr:colOff>
      <xdr:row>85</xdr:row>
      <xdr:rowOff>54674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24110"/>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147557</xdr:rowOff>
    </xdr:from>
    <xdr:to>
      <xdr:col>19</xdr:col>
      <xdr:colOff>133350</xdr:colOff>
      <xdr:row>85</xdr:row>
      <xdr:rowOff>50860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49357"/>
          <a:ext cx="8890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147557</xdr:rowOff>
    </xdr:from>
    <xdr:to>
      <xdr:col>15</xdr:col>
      <xdr:colOff>82550</xdr:colOff>
      <xdr:row>84</xdr:row>
      <xdr:rowOff>171421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549357"/>
          <a:ext cx="8890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138418</xdr:rowOff>
    </xdr:from>
    <xdr:to>
      <xdr:col>11</xdr:col>
      <xdr:colOff>31750</xdr:colOff>
      <xdr:row>84</xdr:row>
      <xdr:rowOff>171421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68768"/>
          <a:ext cx="889000" cy="20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3874</xdr:rowOff>
    </xdr:from>
    <xdr:to>
      <xdr:col>23</xdr:col>
      <xdr:colOff>184150</xdr:colOff>
      <xdr:row>85</xdr:row>
      <xdr:rowOff>105474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20401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xdr:rowOff>
    </xdr:from>
    <xdr:to>
      <xdr:col>19</xdr:col>
      <xdr:colOff>184150</xdr:colOff>
      <xdr:row>85</xdr:row>
      <xdr:rowOff>101660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86437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5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96757</xdr:rowOff>
    </xdr:from>
    <xdr:to>
      <xdr:col>15</xdr:col>
      <xdr:colOff>133350</xdr:colOff>
      <xdr:row>85</xdr:row>
      <xdr:rowOff>26907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37084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120621</xdr:rowOff>
    </xdr:from>
    <xdr:to>
      <xdr:col>11</xdr:col>
      <xdr:colOff>82550</xdr:colOff>
      <xdr:row>85</xdr:row>
      <xdr:rowOff>50771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60948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87618</xdr:rowOff>
    </xdr:from>
    <xdr:to>
      <xdr:col>7</xdr:col>
      <xdr:colOff>31750</xdr:colOff>
      <xdr:row>84</xdr:row>
      <xdr:rowOff>17768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27945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8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市町村合併時に導入した給与制度により上昇傾向が続き、平成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年度まではラスパイレス指数</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年度から国県に準じた給与体系に</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制度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改正したことにより、指数を抑制することができ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151341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0662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151341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111125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年に策定した定員適正化計画に則して、定員の適正化に取り組んだ結果、計画終期の平成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年までで職員数については概ね適正な水準となった。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今後も事務事業を見直し、組織のスリム化を図りながら、行政サービスの維持向上が図れるよう、多様な人材確保に努め、職員数の適正化に努める。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131869</xdr:rowOff>
    </xdr:from>
    <xdr:to>
      <xdr:col>81</xdr:col>
      <xdr:colOff>44450</xdr:colOff>
      <xdr:row>64</xdr:row>
      <xdr:rowOff>143933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0466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67521</xdr:rowOff>
    </xdr:from>
    <xdr:to>
      <xdr:col>77</xdr:col>
      <xdr:colOff>44450</xdr:colOff>
      <xdr:row>64</xdr:row>
      <xdr:rowOff>131869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4032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67521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8804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19262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880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93133</xdr:rowOff>
    </xdr:from>
    <xdr:to>
      <xdr:col>81</xdr:col>
      <xdr:colOff>95250</xdr:colOff>
      <xdr:row>65</xdr:row>
      <xdr:rowOff>23283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65210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81069</xdr:rowOff>
    </xdr:from>
    <xdr:to>
      <xdr:col>77</xdr:col>
      <xdr:colOff>95250</xdr:colOff>
      <xdr:row>65</xdr:row>
      <xdr:rowOff>11219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167446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16721</xdr:rowOff>
    </xdr:from>
    <xdr:to>
      <xdr:col>73</xdr:col>
      <xdr:colOff>44450</xdr:colOff>
      <xdr:row>64</xdr:row>
      <xdr:rowOff>118321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103098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139912</xdr:rowOff>
    </xdr:from>
    <xdr:to>
      <xdr:col>64</xdr:col>
      <xdr:colOff>152400</xdr:colOff>
      <xdr:row>64</xdr:row>
      <xdr:rowOff>70062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54839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近年実施した大型事業の償還開始により地方債の償還額が微増となっていることに加え、普通交付税額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や交付税に算入される公債費が減と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なっていることから、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ポイント増加した。償還額の平準化や計画的な繰上償還等により比率の上昇を抑えたい。 </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91863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587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43604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2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59690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747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前年度と比較して公営企業債等繰入見込額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ポイント減少した。しかし、類似団体平均を上回っており、引き続き、次世代の負担を少しでも軽減するよう公債費等の経常的経費の削減を中心とする行財政改革を進め、財政の健全化を図る。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86868</xdr:rowOff>
    </xdr:from>
    <xdr:to>
      <xdr:col>81</xdr:col>
      <xdr:colOff>44450</xdr:colOff>
      <xdr:row>15</xdr:row>
      <xdr:rowOff>138345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58618"/>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138345</xdr:rowOff>
    </xdr:from>
    <xdr:to>
      <xdr:col>77</xdr:col>
      <xdr:colOff>44450</xdr:colOff>
      <xdr:row>15</xdr:row>
      <xdr:rowOff>162475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100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162475</xdr:rowOff>
    </xdr:from>
    <xdr:to>
      <xdr:col>72</xdr:col>
      <xdr:colOff>203200</xdr:colOff>
      <xdr:row>16</xdr:row>
      <xdr:rowOff>7916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342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7916</xdr:rowOff>
    </xdr:from>
    <xdr:to>
      <xdr:col>68</xdr:col>
      <xdr:colOff>152400</xdr:colOff>
      <xdr:row>16</xdr:row>
      <xdr:rowOff>101219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51116"/>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36068</xdr:rowOff>
    </xdr:from>
    <xdr:to>
      <xdr:col>81</xdr:col>
      <xdr:colOff>95250</xdr:colOff>
      <xdr:row>15</xdr:row>
      <xdr:rowOff>137668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8145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87545</xdr:rowOff>
    </xdr:from>
    <xdr:to>
      <xdr:col>77</xdr:col>
      <xdr:colOff>95250</xdr:colOff>
      <xdr:row>16</xdr:row>
      <xdr:rowOff>17695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2472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4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111675</xdr:rowOff>
    </xdr:from>
    <xdr:to>
      <xdr:col>73</xdr:col>
      <xdr:colOff>44450</xdr:colOff>
      <xdr:row>16</xdr:row>
      <xdr:rowOff>41825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26602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128566</xdr:rowOff>
    </xdr:from>
    <xdr:to>
      <xdr:col>68</xdr:col>
      <xdr:colOff>203200</xdr:colOff>
      <xdr:row>16</xdr:row>
      <xdr:rowOff>58716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43493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年度以降、類似団体平均値を下回っており、平成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ポイント下回る結果となった。要因としては、消防業務を広域連合が行っており、その分の人件費が除かれていることが挙げられる。なお、経常一般財源等による人件費の決算額は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一般職給料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等により前年度を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2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72572</xdr:rowOff>
    </xdr:from>
    <xdr:to>
      <xdr:col>19</xdr:col>
      <xdr:colOff>187325</xdr:colOff>
      <xdr:row>34</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0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72572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69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39914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21772</xdr:rowOff>
    </xdr:from>
    <xdr:to>
      <xdr:col>15</xdr:col>
      <xdr:colOff>149225</xdr:colOff>
      <xdr:row>34</xdr:row>
      <xdr:rowOff>123372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133549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46463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となったが、類似団体内においては最も低い水準となっている。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主たる増要因である。引き続き、第三次行財政改革大綱に基づき、事務事業の見直しや民間活力の導入を検討する。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物件費総額の決算額は前年度を下回ったものの、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経常一般財源等による物件費の決算額は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、特定財源の減により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118836</xdr:rowOff>
    </xdr:from>
    <xdr:to>
      <xdr:col>82</xdr:col>
      <xdr:colOff>107950</xdr:colOff>
      <xdr:row>13</xdr:row>
      <xdr:rowOff>135164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47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135164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3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15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86179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98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35379</xdr:rowOff>
    </xdr:from>
    <xdr:to>
      <xdr:col>69</xdr:col>
      <xdr:colOff>142875</xdr:colOff>
      <xdr:row>13</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年度以降、類似団体平均値を下回ってはいるが、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傾向にある。増の要因としては、自立支援給付事業費や民間保育所の運営事業費への負担金等による。なお、経常一般財源等による扶助費の決算額は前年度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とほぼ同額であった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35560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が、類似団体平均値は一貫して下回っている。要因は、公共施設等の維持補修費や国民健康保険事業特別会計・後期高齢者医療事業特別会計・介護保険事業特別会計への繰出金に係る経費が膨らんでいる。公共施設については、施設の老朽化に伴い、維持補修費等の増加が見込まれるところであるが、公共施設マネジメント方針等に従い、施設の統廃合を含めた検討を進めていく必要がある。なお、経常一般財源等による決算額は前年度を上回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84138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996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169863</xdr:rowOff>
    </xdr:from>
    <xdr:to>
      <xdr:col>78</xdr:col>
      <xdr:colOff>69850</xdr:colOff>
      <xdr:row>55</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281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169863</xdr:rowOff>
    </xdr:from>
    <xdr:to>
      <xdr:col>73</xdr:col>
      <xdr:colOff>180975</xdr:colOff>
      <xdr:row>54</xdr:row>
      <xdr:rowOff>169863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28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169863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3853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119715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33338</xdr:rowOff>
    </xdr:from>
    <xdr:to>
      <xdr:col>82</xdr:col>
      <xdr:colOff>158750</xdr:colOff>
      <xdr:row>55</xdr:row>
      <xdr:rowOff>134938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49865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119063</xdr:rowOff>
    </xdr:from>
    <xdr:to>
      <xdr:col>74</xdr:col>
      <xdr:colOff>31750</xdr:colOff>
      <xdr:row>55</xdr:row>
      <xdr:rowOff>49213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59390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119063</xdr:rowOff>
    </xdr:from>
    <xdr:to>
      <xdr:col>69</xdr:col>
      <xdr:colOff>142875</xdr:colOff>
      <xdr:row>55</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59390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同率なり、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類似団体内でも引き続き最も高い水準となっている。要因としては、公共下水道（公営企業）への補助や消防業務を行っている広域連合への負担金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があることが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挙げられる。公営企業等に対しては、今後も多額の負担金・補助金の支出が見込まれるが、独立採算を原則とし、受益と負担を明確化し、事業の合理化を進めつつ、持続可能な経営に努める。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なお、経常一般財源等による補助費の決算額は前年度を上回った。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48078</xdr:rowOff>
    </xdr:from>
    <xdr:to>
      <xdr:col>82</xdr:col>
      <xdr:colOff>107950</xdr:colOff>
      <xdr:row>41</xdr:row>
      <xdr:rowOff>48078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7077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78015</xdr:rowOff>
    </xdr:from>
    <xdr:to>
      <xdr:col>78</xdr:col>
      <xdr:colOff>69850</xdr:colOff>
      <xdr:row>41</xdr:row>
      <xdr:rowOff>48078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936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78015</xdr:rowOff>
    </xdr:from>
    <xdr:to>
      <xdr:col>73</xdr:col>
      <xdr:colOff>180975</xdr:colOff>
      <xdr:row>40</xdr:row>
      <xdr:rowOff>132443</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936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121557</xdr:rowOff>
    </xdr:from>
    <xdr:to>
      <xdr:col>69</xdr:col>
      <xdr:colOff>92075</xdr:colOff>
      <xdr:row>40</xdr:row>
      <xdr:rowOff>132443</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97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168728</xdr:rowOff>
    </xdr:from>
    <xdr:to>
      <xdr:col>82</xdr:col>
      <xdr:colOff>158750</xdr:colOff>
      <xdr:row>41</xdr:row>
      <xdr:rowOff>98878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77305</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9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168728</xdr:rowOff>
    </xdr:from>
    <xdr:to>
      <xdr:col>78</xdr:col>
      <xdr:colOff>120650</xdr:colOff>
      <xdr:row>41</xdr:row>
      <xdr:rowOff>98878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83655</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71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27215</xdr:rowOff>
    </xdr:from>
    <xdr:to>
      <xdr:col>74</xdr:col>
      <xdr:colOff>31750</xdr:colOff>
      <xdr:row>40</xdr:row>
      <xdr:rowOff>128815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113592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81643</xdr:rowOff>
    </xdr:from>
    <xdr:to>
      <xdr:col>69</xdr:col>
      <xdr:colOff>142875</xdr:colOff>
      <xdr:row>41</xdr:row>
      <xdr:rowOff>11793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168020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70757</xdr:rowOff>
    </xdr:from>
    <xdr:to>
      <xdr:col>65</xdr:col>
      <xdr:colOff>53975</xdr:colOff>
      <xdr:row>41</xdr:row>
      <xdr:rowOff>907</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157134</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経常収支比率に占める公債費の割合は、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年度までは増加傾向であったが、平成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となった。要因としては、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過去に高利率で借り入れた市債の償還が終了したことで、利子償還金が減となったことによる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庁舎改築等の事業を見込んでいるが、事業を精査し、市債の新規発行の抑制や繰上償還の実施等により比率の低減に努める。なお、経常一般財源等による公債費の決算額は、元金償還金の増により前年度を上回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50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134620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127000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446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8889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500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経常収支比率における公債費以外の割合は、平成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年度以降、増加傾向にあ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した。主要因としては、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107950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75</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2768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81280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81280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77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168927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53421</xdr:rowOff>
    </xdr:from>
    <xdr:to>
      <xdr:col>29</xdr:col>
      <xdr:colOff>127000</xdr:colOff>
      <xdr:row>13</xdr:row>
      <xdr:rowOff>101107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9896"/>
          <a:ext cx="647700" cy="4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101107</xdr:rowOff>
    </xdr:from>
    <xdr:to>
      <xdr:col>26</xdr:col>
      <xdr:colOff>50800</xdr:colOff>
      <xdr:row>13</xdr:row>
      <xdr:rowOff>144816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77582"/>
          <a:ext cx="698500" cy="4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131328</xdr:rowOff>
    </xdr:from>
    <xdr:to>
      <xdr:col>22</xdr:col>
      <xdr:colOff>114300</xdr:colOff>
      <xdr:row>13</xdr:row>
      <xdr:rowOff>144816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07803"/>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131328</xdr:rowOff>
    </xdr:from>
    <xdr:to>
      <xdr:col>18</xdr:col>
      <xdr:colOff>177800</xdr:colOff>
      <xdr:row>14</xdr:row>
      <xdr:rowOff>80259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07803"/>
          <a:ext cx="698500" cy="12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2621</xdr:rowOff>
    </xdr:from>
    <xdr:to>
      <xdr:col>29</xdr:col>
      <xdr:colOff>177800</xdr:colOff>
      <xdr:row>13</xdr:row>
      <xdr:rowOff>104221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19148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50307</xdr:rowOff>
    </xdr:from>
    <xdr:to>
      <xdr:col>26</xdr:col>
      <xdr:colOff>101600</xdr:colOff>
      <xdr:row>13</xdr:row>
      <xdr:rowOff>151907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162084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94016</xdr:rowOff>
    </xdr:from>
    <xdr:to>
      <xdr:col>22</xdr:col>
      <xdr:colOff>165100</xdr:colOff>
      <xdr:row>14</xdr:row>
      <xdr:rowOff>24166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7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34343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3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80528</xdr:rowOff>
    </xdr:from>
    <xdr:to>
      <xdr:col>19</xdr:col>
      <xdr:colOff>38100</xdr:colOff>
      <xdr:row>14</xdr:row>
      <xdr:rowOff>10678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5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20855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29459</xdr:rowOff>
    </xdr:from>
    <xdr:to>
      <xdr:col>15</xdr:col>
      <xdr:colOff>101600</xdr:colOff>
      <xdr:row>14</xdr:row>
      <xdr:rowOff>131059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77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141236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4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302598</xdr:rowOff>
    </xdr:from>
    <xdr:to>
      <xdr:col>29</xdr:col>
      <xdr:colOff>127000</xdr:colOff>
      <xdr:row>35</xdr:row>
      <xdr:rowOff>324543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2948"/>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287374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324543</xdr:rowOff>
    </xdr:from>
    <xdr:to>
      <xdr:col>26</xdr:col>
      <xdr:colOff>50800</xdr:colOff>
      <xdr:row>36</xdr:row>
      <xdr:rowOff>17109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4893"/>
          <a:ext cx="6985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17109</xdr:rowOff>
    </xdr:from>
    <xdr:to>
      <xdr:col>22</xdr:col>
      <xdr:colOff>114300</xdr:colOff>
      <xdr:row>36</xdr:row>
      <xdr:rowOff>85231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0359"/>
          <a:ext cx="698500" cy="6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66062</xdr:rowOff>
    </xdr:from>
    <xdr:to>
      <xdr:col>18</xdr:col>
      <xdr:colOff>177800</xdr:colOff>
      <xdr:row>36</xdr:row>
      <xdr:rowOff>85231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19312"/>
          <a:ext cx="698500" cy="1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135465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88536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251798</xdr:rowOff>
    </xdr:from>
    <xdr:to>
      <xdr:col>29</xdr:col>
      <xdr:colOff>177800</xdr:colOff>
      <xdr:row>36</xdr:row>
      <xdr:rowOff>10498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96875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0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273743</xdr:rowOff>
    </xdr:from>
    <xdr:to>
      <xdr:col>26</xdr:col>
      <xdr:colOff>101600</xdr:colOff>
      <xdr:row>36</xdr:row>
      <xdr:rowOff>32443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42620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5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309209</xdr:rowOff>
    </xdr:from>
    <xdr:to>
      <xdr:col>22</xdr:col>
      <xdr:colOff>165100</xdr:colOff>
      <xdr:row>36</xdr:row>
      <xdr:rowOff>67909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52686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34431</xdr:rowOff>
    </xdr:from>
    <xdr:to>
      <xdr:col>19</xdr:col>
      <xdr:colOff>38100</xdr:colOff>
      <xdr:row>36</xdr:row>
      <xdr:rowOff>136031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120808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15262</xdr:rowOff>
    </xdr:from>
    <xdr:to>
      <xdr:col>15</xdr:col>
      <xdr:colOff>101600</xdr:colOff>
      <xdr:row>36</xdr:row>
      <xdr:rowOff>116862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52184</xdr:rowOff>
    </xdr:from>
    <xdr:to>
      <xdr:col>24</xdr:col>
      <xdr:colOff>63500</xdr:colOff>
      <xdr:row>34</xdr:row>
      <xdr:rowOff>121450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1484"/>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29058</xdr:rowOff>
    </xdr:from>
    <xdr:to>
      <xdr:col>19</xdr:col>
      <xdr:colOff>177800</xdr:colOff>
      <xdr:row>34</xdr:row>
      <xdr:rowOff>121450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58358"/>
          <a:ext cx="8890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29058</xdr:rowOff>
    </xdr:from>
    <xdr:to>
      <xdr:col>15</xdr:col>
      <xdr:colOff>50800</xdr:colOff>
      <xdr:row>35</xdr:row>
      <xdr:rowOff>4902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8358"/>
          <a:ext cx="889000" cy="1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xdr:rowOff>
    </xdr:from>
    <xdr:to>
      <xdr:col>10</xdr:col>
      <xdr:colOff>114300</xdr:colOff>
      <xdr:row>35</xdr:row>
      <xdr:rowOff>82474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5652"/>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xdr:rowOff>
    </xdr:from>
    <xdr:to>
      <xdr:col>24</xdr:col>
      <xdr:colOff>114300</xdr:colOff>
      <xdr:row>34</xdr:row>
      <xdr:rowOff>102984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24261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70650</xdr:rowOff>
    </xdr:from>
    <xdr:to>
      <xdr:col>20</xdr:col>
      <xdr:colOff>38100</xdr:colOff>
      <xdr:row>35</xdr:row>
      <xdr:rowOff>800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17327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149708</xdr:rowOff>
    </xdr:from>
    <xdr:to>
      <xdr:col>15</xdr:col>
      <xdr:colOff>101600</xdr:colOff>
      <xdr:row>34</xdr:row>
      <xdr:rowOff>79858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96385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125552</xdr:rowOff>
    </xdr:from>
    <xdr:to>
      <xdr:col>10</xdr:col>
      <xdr:colOff>165100</xdr:colOff>
      <xdr:row>35</xdr:row>
      <xdr:rowOff>55702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72229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31674</xdr:rowOff>
    </xdr:from>
    <xdr:to>
      <xdr:col>6</xdr:col>
      <xdr:colOff>38100</xdr:colOff>
      <xdr:row>35</xdr:row>
      <xdr:rowOff>133274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124401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40259</xdr:rowOff>
    </xdr:from>
    <xdr:to>
      <xdr:col>24</xdr:col>
      <xdr:colOff>63500</xdr:colOff>
      <xdr:row>54</xdr:row>
      <xdr:rowOff>79921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298559"/>
          <a:ext cx="8382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40259</xdr:rowOff>
    </xdr:from>
    <xdr:to>
      <xdr:col>19</xdr:col>
      <xdr:colOff>177800</xdr:colOff>
      <xdr:row>55</xdr:row>
      <xdr:rowOff>4255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98559"/>
          <a:ext cx="8890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104039</xdr:rowOff>
    </xdr:from>
    <xdr:to>
      <xdr:col>15</xdr:col>
      <xdr:colOff>50800</xdr:colOff>
      <xdr:row>55</xdr:row>
      <xdr:rowOff>4255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62339"/>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104039</xdr:rowOff>
    </xdr:from>
    <xdr:to>
      <xdr:col>10</xdr:col>
      <xdr:colOff>114300</xdr:colOff>
      <xdr:row>55</xdr:row>
      <xdr:rowOff>164274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62339"/>
          <a:ext cx="889000" cy="2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29121</xdr:rowOff>
    </xdr:from>
    <xdr:to>
      <xdr:col>24</xdr:col>
      <xdr:colOff>114300</xdr:colOff>
      <xdr:row>54</xdr:row>
      <xdr:rowOff>130721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7548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160909</xdr:rowOff>
    </xdr:from>
    <xdr:to>
      <xdr:col>20</xdr:col>
      <xdr:colOff>38100</xdr:colOff>
      <xdr:row>54</xdr:row>
      <xdr:rowOff>91059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107586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124905</xdr:rowOff>
    </xdr:from>
    <xdr:to>
      <xdr:col>15</xdr:col>
      <xdr:colOff>101600</xdr:colOff>
      <xdr:row>55</xdr:row>
      <xdr:rowOff>55055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46182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53239</xdr:rowOff>
    </xdr:from>
    <xdr:to>
      <xdr:col>10</xdr:col>
      <xdr:colOff>165100</xdr:colOff>
      <xdr:row>54</xdr:row>
      <xdr:rowOff>154839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145966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113474</xdr:rowOff>
    </xdr:from>
    <xdr:to>
      <xdr:col>6</xdr:col>
      <xdr:colOff>38100</xdr:colOff>
      <xdr:row>56</xdr:row>
      <xdr:rowOff>43624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135291</xdr:rowOff>
    </xdr:from>
    <xdr:to>
      <xdr:col>24</xdr:col>
      <xdr:colOff>63500</xdr:colOff>
      <xdr:row>76</xdr:row>
      <xdr:rowOff>139047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65491"/>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139047</xdr:rowOff>
    </xdr:from>
    <xdr:to>
      <xdr:col>19</xdr:col>
      <xdr:colOff>177800</xdr:colOff>
      <xdr:row>77</xdr:row>
      <xdr:rowOff>7601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69247"/>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7601</xdr:rowOff>
    </xdr:from>
    <xdr:to>
      <xdr:col>15</xdr:col>
      <xdr:colOff>50800</xdr:colOff>
      <xdr:row>77</xdr:row>
      <xdr:rowOff>36666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9251"/>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20176</xdr:rowOff>
    </xdr:from>
    <xdr:to>
      <xdr:col>10</xdr:col>
      <xdr:colOff>114300</xdr:colOff>
      <xdr:row>77</xdr:row>
      <xdr:rowOff>36666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2182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84491</xdr:rowOff>
    </xdr:from>
    <xdr:to>
      <xdr:col>24</xdr:col>
      <xdr:colOff>114300</xdr:colOff>
      <xdr:row>77</xdr:row>
      <xdr:rowOff>14641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62918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88247</xdr:rowOff>
    </xdr:from>
    <xdr:to>
      <xdr:col>20</xdr:col>
      <xdr:colOff>38100</xdr:colOff>
      <xdr:row>77</xdr:row>
      <xdr:rowOff>18397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128251</xdr:rowOff>
    </xdr:from>
    <xdr:to>
      <xdr:col>15</xdr:col>
      <xdr:colOff>101600</xdr:colOff>
      <xdr:row>77</xdr:row>
      <xdr:rowOff>58401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49528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157316</xdr:rowOff>
    </xdr:from>
    <xdr:to>
      <xdr:col>10</xdr:col>
      <xdr:colOff>165100</xdr:colOff>
      <xdr:row>77</xdr:row>
      <xdr:rowOff>87466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140826</xdr:rowOff>
    </xdr:from>
    <xdr:to>
      <xdr:col>6</xdr:col>
      <xdr:colOff>38100</xdr:colOff>
      <xdr:row>77</xdr:row>
      <xdr:rowOff>70976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62103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89788</xdr:rowOff>
    </xdr:from>
    <xdr:to>
      <xdr:col>24</xdr:col>
      <xdr:colOff>63500</xdr:colOff>
      <xdr:row>95</xdr:row>
      <xdr:rowOff>97789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7753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89788</xdr:rowOff>
    </xdr:from>
    <xdr:to>
      <xdr:col>19</xdr:col>
      <xdr:colOff>177800</xdr:colOff>
      <xdr:row>96</xdr:row>
      <xdr:rowOff>70014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77538"/>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52832</xdr:rowOff>
    </xdr:from>
    <xdr:to>
      <xdr:col>15</xdr:col>
      <xdr:colOff>50800</xdr:colOff>
      <xdr:row>96</xdr:row>
      <xdr:rowOff>70014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12032"/>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52832</xdr:rowOff>
    </xdr:from>
    <xdr:to>
      <xdr:col>10</xdr:col>
      <xdr:colOff>114300</xdr:colOff>
      <xdr:row>97</xdr:row>
      <xdr:rowOff>71616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2032"/>
          <a:ext cx="889000" cy="19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46989</xdr:rowOff>
    </xdr:from>
    <xdr:to>
      <xdr:col>24</xdr:col>
      <xdr:colOff>114300</xdr:colOff>
      <xdr:row>95</xdr:row>
      <xdr:rowOff>148589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25416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38988</xdr:rowOff>
    </xdr:from>
    <xdr:to>
      <xdr:col>20</xdr:col>
      <xdr:colOff>38100</xdr:colOff>
      <xdr:row>95</xdr:row>
      <xdr:rowOff>140588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131715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19214</xdr:rowOff>
    </xdr:from>
    <xdr:to>
      <xdr:col>15</xdr:col>
      <xdr:colOff>101600</xdr:colOff>
      <xdr:row>96</xdr:row>
      <xdr:rowOff>120814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137341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2032</xdr:rowOff>
    </xdr:from>
    <xdr:to>
      <xdr:col>10</xdr:col>
      <xdr:colOff>165100</xdr:colOff>
      <xdr:row>96</xdr:row>
      <xdr:rowOff>103632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94759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20816</xdr:rowOff>
    </xdr:from>
    <xdr:to>
      <xdr:col>6</xdr:col>
      <xdr:colOff>38100</xdr:colOff>
      <xdr:row>97</xdr:row>
      <xdr:rowOff>122416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57404</xdr:rowOff>
    </xdr:from>
    <xdr:to>
      <xdr:col>54</xdr:col>
      <xdr:colOff>189865</xdr:colOff>
      <xdr:row>37</xdr:row>
      <xdr:rowOff>146806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3804"/>
          <a:ext cx="1270" cy="94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150633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146806</xdr:rowOff>
    </xdr:from>
    <xdr:to>
      <xdr:col>55</xdr:col>
      <xdr:colOff>88900</xdr:colOff>
      <xdr:row>37</xdr:row>
      <xdr:rowOff>146806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90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4081</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57404</xdr:rowOff>
    </xdr:from>
    <xdr:to>
      <xdr:col>55</xdr:col>
      <xdr:colOff>88900</xdr:colOff>
      <xdr:row>32</xdr:row>
      <xdr:rowOff>57404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3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147206</xdr:rowOff>
    </xdr:from>
    <xdr:to>
      <xdr:col>55</xdr:col>
      <xdr:colOff>0</xdr:colOff>
      <xdr:row>32</xdr:row>
      <xdr:rowOff>57404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62156"/>
          <a:ext cx="8382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72242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2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93815</xdr:rowOff>
    </xdr:from>
    <xdr:to>
      <xdr:col>55</xdr:col>
      <xdr:colOff>50800</xdr:colOff>
      <xdr:row>36</xdr:row>
      <xdr:rowOff>23965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147206</xdr:rowOff>
    </xdr:from>
    <xdr:to>
      <xdr:col>50</xdr:col>
      <xdr:colOff>114300</xdr:colOff>
      <xdr:row>32</xdr:row>
      <xdr:rowOff>47231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62156"/>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78575</xdr:rowOff>
    </xdr:from>
    <xdr:to>
      <xdr:col>50</xdr:col>
      <xdr:colOff>165100</xdr:colOff>
      <xdr:row>36</xdr:row>
      <xdr:rowOff>8725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171302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47231</xdr:rowOff>
    </xdr:from>
    <xdr:to>
      <xdr:col>45</xdr:col>
      <xdr:colOff>177800</xdr:colOff>
      <xdr:row>32</xdr:row>
      <xdr:rowOff>117621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33631"/>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47238</xdr:rowOff>
    </xdr:from>
    <xdr:to>
      <xdr:col>46</xdr:col>
      <xdr:colOff>38100</xdr:colOff>
      <xdr:row>35</xdr:row>
      <xdr:rowOff>148838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139965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117621</xdr:rowOff>
    </xdr:from>
    <xdr:to>
      <xdr:col>41</xdr:col>
      <xdr:colOff>50800</xdr:colOff>
      <xdr:row>32</xdr:row>
      <xdr:rowOff>150520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604021"/>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162719</xdr:rowOff>
    </xdr:from>
    <xdr:to>
      <xdr:col>41</xdr:col>
      <xdr:colOff>101600</xdr:colOff>
      <xdr:row>36</xdr:row>
      <xdr:rowOff>92869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37122</xdr:rowOff>
    </xdr:from>
    <xdr:to>
      <xdr:col>36</xdr:col>
      <xdr:colOff>165100</xdr:colOff>
      <xdr:row>35</xdr:row>
      <xdr:rowOff>138722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129849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6604</xdr:rowOff>
    </xdr:from>
    <xdr:to>
      <xdr:col>55</xdr:col>
      <xdr:colOff>50800</xdr:colOff>
      <xdr:row>32</xdr:row>
      <xdr:rowOff>108204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131081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4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96406</xdr:rowOff>
    </xdr:from>
    <xdr:to>
      <xdr:col>50</xdr:col>
      <xdr:colOff>165100</xdr:colOff>
      <xdr:row>32</xdr:row>
      <xdr:rowOff>26556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43083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1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167881</xdr:rowOff>
    </xdr:from>
    <xdr:to>
      <xdr:col>46</xdr:col>
      <xdr:colOff>38100</xdr:colOff>
      <xdr:row>32</xdr:row>
      <xdr:rowOff>98031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114558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2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66821</xdr:rowOff>
    </xdr:from>
    <xdr:to>
      <xdr:col>41</xdr:col>
      <xdr:colOff>101600</xdr:colOff>
      <xdr:row>32</xdr:row>
      <xdr:rowOff>168421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13498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32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99720</xdr:rowOff>
    </xdr:from>
    <xdr:to>
      <xdr:col>36</xdr:col>
      <xdr:colOff>165100</xdr:colOff>
      <xdr:row>33</xdr:row>
      <xdr:rowOff>29870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5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46397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3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137561</xdr:rowOff>
    </xdr:from>
    <xdr:to>
      <xdr:col>55</xdr:col>
      <xdr:colOff>0</xdr:colOff>
      <xdr:row>58</xdr:row>
      <xdr:rowOff>134148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38761"/>
          <a:ext cx="838200" cy="3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57534</xdr:rowOff>
    </xdr:from>
    <xdr:to>
      <xdr:col>50</xdr:col>
      <xdr:colOff>114300</xdr:colOff>
      <xdr:row>56</xdr:row>
      <xdr:rowOff>137561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58734"/>
          <a:ext cx="889000" cy="8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18166</xdr:rowOff>
    </xdr:from>
    <xdr:to>
      <xdr:col>45</xdr:col>
      <xdr:colOff>177800</xdr:colOff>
      <xdr:row>56</xdr:row>
      <xdr:rowOff>57534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276466"/>
          <a:ext cx="889000" cy="3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152175</xdr:rowOff>
    </xdr:from>
    <xdr:to>
      <xdr:col>41</xdr:col>
      <xdr:colOff>50800</xdr:colOff>
      <xdr:row>54</xdr:row>
      <xdr:rowOff>18166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239025"/>
          <a:ext cx="8890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83348</xdr:rowOff>
    </xdr:from>
    <xdr:to>
      <xdr:col>55</xdr:col>
      <xdr:colOff>50800</xdr:colOff>
      <xdr:row>59</xdr:row>
      <xdr:rowOff>13498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169725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86761</xdr:rowOff>
    </xdr:from>
    <xdr:to>
      <xdr:col>50</xdr:col>
      <xdr:colOff>165100</xdr:colOff>
      <xdr:row>57</xdr:row>
      <xdr:rowOff>16911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6734</xdr:rowOff>
    </xdr:from>
    <xdr:to>
      <xdr:col>46</xdr:col>
      <xdr:colOff>38100</xdr:colOff>
      <xdr:row>56</xdr:row>
      <xdr:rowOff>108334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124861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138816</xdr:rowOff>
    </xdr:from>
    <xdr:to>
      <xdr:col>41</xdr:col>
      <xdr:colOff>101600</xdr:colOff>
      <xdr:row>54</xdr:row>
      <xdr:rowOff>68966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85493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0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101375</xdr:rowOff>
    </xdr:from>
    <xdr:to>
      <xdr:col>36</xdr:col>
      <xdr:colOff>165100</xdr:colOff>
      <xdr:row>54</xdr:row>
      <xdr:rowOff>31525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1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48052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9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112680</xdr:rowOff>
    </xdr:from>
    <xdr:to>
      <xdr:col>55</xdr:col>
      <xdr:colOff>0</xdr:colOff>
      <xdr:row>77</xdr:row>
      <xdr:rowOff>132614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42880"/>
          <a:ext cx="838200" cy="1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29195</xdr:rowOff>
    </xdr:from>
    <xdr:to>
      <xdr:col>50</xdr:col>
      <xdr:colOff>114300</xdr:colOff>
      <xdr:row>77</xdr:row>
      <xdr:rowOff>132614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887945"/>
          <a:ext cx="889000" cy="4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35138</xdr:rowOff>
    </xdr:from>
    <xdr:to>
      <xdr:col>45</xdr:col>
      <xdr:colOff>177800</xdr:colOff>
      <xdr:row>75</xdr:row>
      <xdr:rowOff>29195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036638"/>
          <a:ext cx="889000" cy="8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61880</xdr:rowOff>
    </xdr:from>
    <xdr:to>
      <xdr:col>55</xdr:col>
      <xdr:colOff>50800</xdr:colOff>
      <xdr:row>76</xdr:row>
      <xdr:rowOff>163480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148257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81814</xdr:rowOff>
    </xdr:from>
    <xdr:to>
      <xdr:col>50</xdr:col>
      <xdr:colOff>165100</xdr:colOff>
      <xdr:row>78</xdr:row>
      <xdr:rowOff>11964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3091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3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149845</xdr:rowOff>
    </xdr:from>
    <xdr:to>
      <xdr:col>46</xdr:col>
      <xdr:colOff>38100</xdr:colOff>
      <xdr:row>75</xdr:row>
      <xdr:rowOff>79995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71122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155788</xdr:rowOff>
    </xdr:from>
    <xdr:to>
      <xdr:col>41</xdr:col>
      <xdr:colOff>101600</xdr:colOff>
      <xdr:row>70</xdr:row>
      <xdr:rowOff>85938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19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102465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7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10464</xdr:rowOff>
    </xdr:from>
    <xdr:to>
      <xdr:col>55</xdr:col>
      <xdr:colOff>0</xdr:colOff>
      <xdr:row>97</xdr:row>
      <xdr:rowOff>102095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98214"/>
          <a:ext cx="838200" cy="4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10464</xdr:rowOff>
    </xdr:from>
    <xdr:to>
      <xdr:col>50</xdr:col>
      <xdr:colOff>114300</xdr:colOff>
      <xdr:row>95</xdr:row>
      <xdr:rowOff>145986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98214"/>
          <a:ext cx="889000" cy="1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25991</xdr:rowOff>
    </xdr:from>
    <xdr:to>
      <xdr:col>45</xdr:col>
      <xdr:colOff>177800</xdr:colOff>
      <xdr:row>95</xdr:row>
      <xdr:rowOff>145986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13741"/>
          <a:ext cx="889000" cy="1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60983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51295</xdr:rowOff>
    </xdr:from>
    <xdr:to>
      <xdr:col>55</xdr:col>
      <xdr:colOff>50800</xdr:colOff>
      <xdr:row>97</xdr:row>
      <xdr:rowOff>152895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131114</xdr:rowOff>
    </xdr:from>
    <xdr:to>
      <xdr:col>50</xdr:col>
      <xdr:colOff>165100</xdr:colOff>
      <xdr:row>95</xdr:row>
      <xdr:rowOff>61264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77791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0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95186</xdr:rowOff>
    </xdr:from>
    <xdr:to>
      <xdr:col>46</xdr:col>
      <xdr:colOff>38100</xdr:colOff>
      <xdr:row>96</xdr:row>
      <xdr:rowOff>25336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41863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146641</xdr:rowOff>
    </xdr:from>
    <xdr:to>
      <xdr:col>41</xdr:col>
      <xdr:colOff>101600</xdr:colOff>
      <xdr:row>95</xdr:row>
      <xdr:rowOff>76791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93318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140157</xdr:rowOff>
    </xdr:from>
    <xdr:to>
      <xdr:col>85</xdr:col>
      <xdr:colOff>127000</xdr:colOff>
      <xdr:row>35</xdr:row>
      <xdr:rowOff>163931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14090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140157</xdr:rowOff>
    </xdr:from>
    <xdr:to>
      <xdr:col>81</xdr:col>
      <xdr:colOff>50800</xdr:colOff>
      <xdr:row>38</xdr:row>
      <xdr:rowOff>81179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140907"/>
          <a:ext cx="889000" cy="4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139243</xdr:rowOff>
    </xdr:from>
    <xdr:to>
      <xdr:col>76</xdr:col>
      <xdr:colOff>114300</xdr:colOff>
      <xdr:row>38</xdr:row>
      <xdr:rowOff>81179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82893"/>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55118</xdr:rowOff>
    </xdr:from>
    <xdr:to>
      <xdr:col>71</xdr:col>
      <xdr:colOff>177800</xdr:colOff>
      <xdr:row>37</xdr:row>
      <xdr:rowOff>139243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22731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113131</xdr:rowOff>
    </xdr:from>
    <xdr:to>
      <xdr:col>85</xdr:col>
      <xdr:colOff>177800</xdr:colOff>
      <xdr:row>36</xdr:row>
      <xdr:rowOff>43281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136008</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9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89357</xdr:rowOff>
    </xdr:from>
    <xdr:to>
      <xdr:col>81</xdr:col>
      <xdr:colOff>101600</xdr:colOff>
      <xdr:row>36</xdr:row>
      <xdr:rowOff>19507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36034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58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30379</xdr:rowOff>
    </xdr:from>
    <xdr:to>
      <xdr:col>76</xdr:col>
      <xdr:colOff>165100</xdr:colOff>
      <xdr:row>38</xdr:row>
      <xdr:rowOff>131979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123106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88443</xdr:rowOff>
    </xdr:from>
    <xdr:to>
      <xdr:col>72</xdr:col>
      <xdr:colOff>38100</xdr:colOff>
      <xdr:row>38</xdr:row>
      <xdr:rowOff>18593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9720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5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4318</xdr:rowOff>
    </xdr:from>
    <xdr:to>
      <xdr:col>67</xdr:col>
      <xdr:colOff>101600</xdr:colOff>
      <xdr:row>36</xdr:row>
      <xdr:rowOff>105918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97045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69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5588</xdr:rowOff>
    </xdr:from>
    <xdr:to>
      <xdr:col>85</xdr:col>
      <xdr:colOff>127000</xdr:colOff>
      <xdr:row>74</xdr:row>
      <xdr:rowOff>13398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692888"/>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13398</xdr:rowOff>
    </xdr:from>
    <xdr:to>
      <xdr:col>81</xdr:col>
      <xdr:colOff>50800</xdr:colOff>
      <xdr:row>74</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70069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106134</xdr:rowOff>
    </xdr:from>
    <xdr:to>
      <xdr:col>76</xdr:col>
      <xdr:colOff>114300</xdr:colOff>
      <xdr:row>74</xdr:row>
      <xdr:rowOff>24752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621984"/>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78987</xdr:rowOff>
    </xdr:from>
    <xdr:to>
      <xdr:col>71</xdr:col>
      <xdr:colOff>177800</xdr:colOff>
      <xdr:row>73</xdr:row>
      <xdr:rowOff>106134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259483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126238</xdr:rowOff>
    </xdr:from>
    <xdr:to>
      <xdr:col>85</xdr:col>
      <xdr:colOff>177800</xdr:colOff>
      <xdr:row>74</xdr:row>
      <xdr:rowOff>56388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149115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4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134048</xdr:rowOff>
    </xdr:from>
    <xdr:to>
      <xdr:col>81</xdr:col>
      <xdr:colOff>101600</xdr:colOff>
      <xdr:row>74</xdr:row>
      <xdr:rowOff>64198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6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80725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145402</xdr:rowOff>
    </xdr:from>
    <xdr:to>
      <xdr:col>76</xdr:col>
      <xdr:colOff>165100</xdr:colOff>
      <xdr:row>74</xdr:row>
      <xdr:rowOff>75552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92079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55334</xdr:rowOff>
    </xdr:from>
    <xdr:to>
      <xdr:col>72</xdr:col>
      <xdr:colOff>38100</xdr:colOff>
      <xdr:row>73</xdr:row>
      <xdr:rowOff>156934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2011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3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28187</xdr:rowOff>
    </xdr:from>
    <xdr:to>
      <xdr:col>67</xdr:col>
      <xdr:colOff>101600</xdr:colOff>
      <xdr:row>73</xdr:row>
      <xdr:rowOff>129787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5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146314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3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18359</xdr:rowOff>
    </xdr:from>
    <xdr:to>
      <xdr:col>85</xdr:col>
      <xdr:colOff>127000</xdr:colOff>
      <xdr:row>97</xdr:row>
      <xdr:rowOff>55026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49009"/>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9489</xdr:rowOff>
    </xdr:from>
    <xdr:to>
      <xdr:col>81</xdr:col>
      <xdr:colOff>50800</xdr:colOff>
      <xdr:row>97</xdr:row>
      <xdr:rowOff>55026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297239"/>
          <a:ext cx="889000" cy="38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68194</xdr:rowOff>
    </xdr:from>
    <xdr:to>
      <xdr:col>76</xdr:col>
      <xdr:colOff>114300</xdr:colOff>
      <xdr:row>95</xdr:row>
      <xdr:rowOff>9489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184494"/>
          <a:ext cx="889000" cy="1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11816</xdr:rowOff>
    </xdr:from>
    <xdr:to>
      <xdr:col>76</xdr:col>
      <xdr:colOff>165100</xdr:colOff>
      <xdr:row>93</xdr:row>
      <xdr:rowOff>113416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129943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86482</xdr:rowOff>
    </xdr:from>
    <xdr:to>
      <xdr:col>71</xdr:col>
      <xdr:colOff>177800</xdr:colOff>
      <xdr:row>94</xdr:row>
      <xdr:rowOff>68194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031332"/>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139009</xdr:rowOff>
    </xdr:from>
    <xdr:to>
      <xdr:col>85</xdr:col>
      <xdr:colOff>177800</xdr:colOff>
      <xdr:row>97</xdr:row>
      <xdr:rowOff>69159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117436</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7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4226</xdr:rowOff>
    </xdr:from>
    <xdr:to>
      <xdr:col>81</xdr:col>
      <xdr:colOff>101600</xdr:colOff>
      <xdr:row>97</xdr:row>
      <xdr:rowOff>105826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96953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72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130139</xdr:rowOff>
    </xdr:from>
    <xdr:to>
      <xdr:col>76</xdr:col>
      <xdr:colOff>165100</xdr:colOff>
      <xdr:row>95</xdr:row>
      <xdr:rowOff>60289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24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51416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33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17394</xdr:rowOff>
    </xdr:from>
    <xdr:to>
      <xdr:col>72</xdr:col>
      <xdr:colOff>38100</xdr:colOff>
      <xdr:row>94</xdr:row>
      <xdr:rowOff>118994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1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110121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2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35682</xdr:rowOff>
    </xdr:from>
    <xdr:to>
      <xdr:col>67</xdr:col>
      <xdr:colOff>101600</xdr:colOff>
      <xdr:row>93</xdr:row>
      <xdr:rowOff>137282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59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128409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0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124155</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73355</xdr:rowOff>
    </xdr:from>
    <xdr:to>
      <xdr:col>98</xdr:col>
      <xdr:colOff>38100</xdr:colOff>
      <xdr:row>39</xdr:row>
      <xdr:rowOff>3505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166082</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163322</xdr:rowOff>
    </xdr:from>
    <xdr:to>
      <xdr:col>116</xdr:col>
      <xdr:colOff>63500</xdr:colOff>
      <xdr:row>49</xdr:row>
      <xdr:rowOff>165189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8564372"/>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49</xdr:row>
      <xdr:rowOff>165189</xdr:rowOff>
    </xdr:from>
    <xdr:to>
      <xdr:col>111</xdr:col>
      <xdr:colOff>177800</xdr:colOff>
      <xdr:row>49</xdr:row>
      <xdr:rowOff>166560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856623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49</xdr:row>
      <xdr:rowOff>166560</xdr:rowOff>
    </xdr:from>
    <xdr:to>
      <xdr:col>107</xdr:col>
      <xdr:colOff>50800</xdr:colOff>
      <xdr:row>50</xdr:row>
      <xdr:rowOff>1168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856761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1168</xdr:rowOff>
    </xdr:from>
    <xdr:to>
      <xdr:col>102</xdr:col>
      <xdr:colOff>114300</xdr:colOff>
      <xdr:row>50</xdr:row>
      <xdr:rowOff>9589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857366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112522</xdr:rowOff>
    </xdr:from>
    <xdr:to>
      <xdr:col>116</xdr:col>
      <xdr:colOff>114300</xdr:colOff>
      <xdr:row>50</xdr:row>
      <xdr:rowOff>42672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8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65549</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846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114389</xdr:rowOff>
    </xdr:from>
    <xdr:to>
      <xdr:col>112</xdr:col>
      <xdr:colOff>38100</xdr:colOff>
      <xdr:row>50</xdr:row>
      <xdr:rowOff>44539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85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61066</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82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115760</xdr:rowOff>
    </xdr:from>
    <xdr:to>
      <xdr:col>107</xdr:col>
      <xdr:colOff>101600</xdr:colOff>
      <xdr:row>50</xdr:row>
      <xdr:rowOff>45910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85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62437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82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121818</xdr:rowOff>
    </xdr:from>
    <xdr:to>
      <xdr:col>102</xdr:col>
      <xdr:colOff>165100</xdr:colOff>
      <xdr:row>50</xdr:row>
      <xdr:rowOff>51968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85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68495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82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130239</xdr:rowOff>
    </xdr:from>
    <xdr:to>
      <xdr:col>98</xdr:col>
      <xdr:colOff>38100</xdr:colOff>
      <xdr:row>50</xdr:row>
      <xdr:rowOff>60389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8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76916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83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148844</xdr:rowOff>
    </xdr:from>
    <xdr:to>
      <xdr:col>116</xdr:col>
      <xdr:colOff>63500</xdr:colOff>
      <xdr:row>76</xdr:row>
      <xdr:rowOff>8865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07594"/>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120650</xdr:rowOff>
    </xdr:from>
    <xdr:to>
      <xdr:col>111</xdr:col>
      <xdr:colOff>177800</xdr:colOff>
      <xdr:row>76</xdr:row>
      <xdr:rowOff>8865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79400"/>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120650</xdr:rowOff>
    </xdr:from>
    <xdr:to>
      <xdr:col>107</xdr:col>
      <xdr:colOff>50800</xdr:colOff>
      <xdr:row>76</xdr:row>
      <xdr:rowOff>98476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79400"/>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98476</xdr:rowOff>
    </xdr:from>
    <xdr:to>
      <xdr:col>102</xdr:col>
      <xdr:colOff>114300</xdr:colOff>
      <xdr:row>76</xdr:row>
      <xdr:rowOff>122631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28676"/>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98044</xdr:rowOff>
    </xdr:from>
    <xdr:to>
      <xdr:col>116</xdr:col>
      <xdr:colOff>114300</xdr:colOff>
      <xdr:row>76</xdr:row>
      <xdr:rowOff>28194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76471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9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129515</xdr:rowOff>
    </xdr:from>
    <xdr:to>
      <xdr:col>112</xdr:col>
      <xdr:colOff>38100</xdr:colOff>
      <xdr:row>76</xdr:row>
      <xdr:rowOff>59665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50792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69850</xdr:rowOff>
    </xdr:from>
    <xdr:to>
      <xdr:col>107</xdr:col>
      <xdr:colOff>101600</xdr:colOff>
      <xdr:row>76</xdr:row>
      <xdr:rowOff>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47676</xdr:rowOff>
    </xdr:from>
    <xdr:to>
      <xdr:col>102</xdr:col>
      <xdr:colOff>165100</xdr:colOff>
      <xdr:row>76</xdr:row>
      <xdr:rowOff>149276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140403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71831</xdr:rowOff>
    </xdr:from>
    <xdr:to>
      <xdr:col>98</xdr:col>
      <xdr:colOff>38100</xdr:colOff>
      <xdr:row>77</xdr:row>
      <xdr:rowOff>1981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164558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412,508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円となった（歳出総額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65,397,727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158,537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人で除す）。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主な内訳は、人件費が一般職給料の増により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円、補助費が補助金等の減により△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円、物件費が委託料等の減により△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円という状況である。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普通建設事業費については、菅平地区振興施設の建設開始等に伴い、新規整備で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円となったが、老朽化した学校施設の改修等などの大型事業が終了したことにより、更新整備で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補助費において、住民一人当たり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大きく上回っている要因としては、消防業務を行っている広域連合への負担金があること、公営企業（主に下水道事業）への負担金・補助金が多額であることなどが挙げられる。公営企業への支出は独立採算を原則とし、受益と負担の明確化や事業の合理化を進め計画的かつ持続可能な経営に努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158,537
154,834
552.04
67,481,388
65,397,727
1,817,730
39,785,957
65,757,745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64589</xdr:rowOff>
    </xdr:from>
    <xdr:to>
      <xdr:col>24</xdr:col>
      <xdr:colOff>63500</xdr:colOff>
      <xdr:row>34</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9388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80917</xdr:rowOff>
    </xdr:from>
    <xdr:to>
      <xdr:col>19</xdr:col>
      <xdr:colOff>177800</xdr:colOff>
      <xdr:row>34</xdr:row>
      <xdr:rowOff>64589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6731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80917</xdr:rowOff>
    </xdr:from>
    <xdr:to>
      <xdr:col>15</xdr:col>
      <xdr:colOff>50800</xdr:colOff>
      <xdr:row>34</xdr:row>
      <xdr:rowOff>5806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67317"/>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5806</xdr:rowOff>
    </xdr:from>
    <xdr:to>
      <xdr:col>10</xdr:col>
      <xdr:colOff>114300</xdr:colOff>
      <xdr:row>34</xdr:row>
      <xdr:rowOff>82550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510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13789</xdr:rowOff>
    </xdr:from>
    <xdr:to>
      <xdr:col>20</xdr:col>
      <xdr:colOff>38100</xdr:colOff>
      <xdr:row>34</xdr:row>
      <xdr:rowOff>115389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131916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30117</xdr:rowOff>
    </xdr:from>
    <xdr:to>
      <xdr:col>15</xdr:col>
      <xdr:colOff>101600</xdr:colOff>
      <xdr:row>32</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148244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126456</xdr:rowOff>
    </xdr:from>
    <xdr:to>
      <xdr:col>10</xdr:col>
      <xdr:colOff>165100</xdr:colOff>
      <xdr:row>34</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149877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8941</xdr:rowOff>
    </xdr:from>
    <xdr:to>
      <xdr:col>24</xdr:col>
      <xdr:colOff>62865</xdr:colOff>
      <xdr:row>59</xdr:row>
      <xdr:rowOff>90094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38691"/>
          <a:ext cx="1270" cy="766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93921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90094</xdr:rowOff>
    </xdr:from>
    <xdr:to>
      <xdr:col>24</xdr:col>
      <xdr:colOff>152400</xdr:colOff>
      <xdr:row>59</xdr:row>
      <xdr:rowOff>90094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0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127068</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8941</xdr:rowOff>
    </xdr:from>
    <xdr:to>
      <xdr:col>24</xdr:col>
      <xdr:colOff>152400</xdr:colOff>
      <xdr:row>55</xdr:row>
      <xdr:rowOff>8941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3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107337</xdr:rowOff>
    </xdr:from>
    <xdr:to>
      <xdr:col>24</xdr:col>
      <xdr:colOff>63500</xdr:colOff>
      <xdr:row>56</xdr:row>
      <xdr:rowOff>155539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08537"/>
          <a:ext cx="838200" cy="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25885</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8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47458</xdr:rowOff>
    </xdr:from>
    <xdr:to>
      <xdr:col>24</xdr:col>
      <xdr:colOff>114300</xdr:colOff>
      <xdr:row>57</xdr:row>
      <xdr:rowOff>149058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2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150379</xdr:rowOff>
    </xdr:from>
    <xdr:to>
      <xdr:col>19</xdr:col>
      <xdr:colOff>177800</xdr:colOff>
      <xdr:row>56</xdr:row>
      <xdr:rowOff>155539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580129"/>
          <a:ext cx="889000" cy="1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136449</xdr:rowOff>
    </xdr:from>
    <xdr:to>
      <xdr:col>20</xdr:col>
      <xdr:colOff>38100</xdr:colOff>
      <xdr:row>57</xdr:row>
      <xdr:rowOff>66599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57726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117820</xdr:rowOff>
    </xdr:from>
    <xdr:to>
      <xdr:col>15</xdr:col>
      <xdr:colOff>50800</xdr:colOff>
      <xdr:row>55</xdr:row>
      <xdr:rowOff>150379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033220"/>
          <a:ext cx="889000" cy="5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84296</xdr:rowOff>
    </xdr:from>
    <xdr:to>
      <xdr:col>15</xdr:col>
      <xdr:colOff>101600</xdr:colOff>
      <xdr:row>57</xdr:row>
      <xdr:rowOff>14446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5573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84052</xdr:rowOff>
    </xdr:from>
    <xdr:to>
      <xdr:col>10</xdr:col>
      <xdr:colOff>114300</xdr:colOff>
      <xdr:row>52</xdr:row>
      <xdr:rowOff>117820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8656552"/>
          <a:ext cx="889000" cy="3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97946</xdr:rowOff>
    </xdr:from>
    <xdr:to>
      <xdr:col>10</xdr:col>
      <xdr:colOff>165100</xdr:colOff>
      <xdr:row>58</xdr:row>
      <xdr:rowOff>28096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7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19223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137069</xdr:rowOff>
    </xdr:from>
    <xdr:to>
      <xdr:col>6</xdr:col>
      <xdr:colOff>38100</xdr:colOff>
      <xdr:row>56</xdr:row>
      <xdr:rowOff>67219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56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58346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56537</xdr:rowOff>
    </xdr:from>
    <xdr:to>
      <xdr:col>24</xdr:col>
      <xdr:colOff>114300</xdr:colOff>
      <xdr:row>56</xdr:row>
      <xdr:rowOff>158137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5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79414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104739</xdr:rowOff>
    </xdr:from>
    <xdr:to>
      <xdr:col>20</xdr:col>
      <xdr:colOff>38100</xdr:colOff>
      <xdr:row>57</xdr:row>
      <xdr:rowOff>34889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51416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4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99579</xdr:rowOff>
    </xdr:from>
    <xdr:to>
      <xdr:col>15</xdr:col>
      <xdr:colOff>101600</xdr:colOff>
      <xdr:row>56</xdr:row>
      <xdr:rowOff>29729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5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46256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67020</xdr:rowOff>
    </xdr:from>
    <xdr:to>
      <xdr:col>10</xdr:col>
      <xdr:colOff>165100</xdr:colOff>
      <xdr:row>52</xdr:row>
      <xdr:rowOff>168620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89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13697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875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33252</xdr:rowOff>
    </xdr:from>
    <xdr:to>
      <xdr:col>6</xdr:col>
      <xdr:colOff>38100</xdr:colOff>
      <xdr:row>50</xdr:row>
      <xdr:rowOff>134852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8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151379</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83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3030</xdr:rowOff>
    </xdr:from>
    <xdr:to>
      <xdr:col>24</xdr:col>
      <xdr:colOff>63500</xdr:colOff>
      <xdr:row>74</xdr:row>
      <xdr:rowOff>104724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2690330"/>
          <a:ext cx="838200" cy="1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3030</xdr:rowOff>
    </xdr:from>
    <xdr:to>
      <xdr:col>19</xdr:col>
      <xdr:colOff>177800</xdr:colOff>
      <xdr:row>75</xdr:row>
      <xdr:rowOff>71316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690330"/>
          <a:ext cx="889000" cy="23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70206</xdr:rowOff>
    </xdr:from>
    <xdr:to>
      <xdr:col>15</xdr:col>
      <xdr:colOff>50800</xdr:colOff>
      <xdr:row>75</xdr:row>
      <xdr:rowOff>71316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292895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70206</xdr:rowOff>
    </xdr:from>
    <xdr:to>
      <xdr:col>10</xdr:col>
      <xdr:colOff>114300</xdr:colOff>
      <xdr:row>76</xdr:row>
      <xdr:rowOff>162299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928956"/>
          <a:ext cx="889000" cy="2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53924</xdr:rowOff>
    </xdr:from>
    <xdr:to>
      <xdr:col>24</xdr:col>
      <xdr:colOff>114300</xdr:colOff>
      <xdr:row>74</xdr:row>
      <xdr:rowOff>155524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76801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59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123680</xdr:rowOff>
    </xdr:from>
    <xdr:to>
      <xdr:col>20</xdr:col>
      <xdr:colOff>38100</xdr:colOff>
      <xdr:row>74</xdr:row>
      <xdr:rowOff>53830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70357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41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20516</xdr:rowOff>
    </xdr:from>
    <xdr:to>
      <xdr:col>15</xdr:col>
      <xdr:colOff>101600</xdr:colOff>
      <xdr:row>75</xdr:row>
      <xdr:rowOff>122116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138643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6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19406</xdr:rowOff>
    </xdr:from>
    <xdr:to>
      <xdr:col>10</xdr:col>
      <xdr:colOff>165100</xdr:colOff>
      <xdr:row>75</xdr:row>
      <xdr:rowOff>121006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112132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9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111499</xdr:rowOff>
    </xdr:from>
    <xdr:to>
      <xdr:col>6</xdr:col>
      <xdr:colOff>38100</xdr:colOff>
      <xdr:row>77</xdr:row>
      <xdr:rowOff>41649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1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32776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23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10861</xdr:rowOff>
    </xdr:from>
    <xdr:to>
      <xdr:col>24</xdr:col>
      <xdr:colOff>63500</xdr:colOff>
      <xdr:row>98</xdr:row>
      <xdr:rowOff>51277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12961"/>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10861</xdr:rowOff>
    </xdr:from>
    <xdr:to>
      <xdr:col>19</xdr:col>
      <xdr:colOff>177800</xdr:colOff>
      <xdr:row>98</xdr:row>
      <xdr:rowOff>52603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1296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52603</xdr:rowOff>
    </xdr:from>
    <xdr:to>
      <xdr:col>15</xdr:col>
      <xdr:colOff>50800</xdr:colOff>
      <xdr:row>98</xdr:row>
      <xdr:rowOff>60444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54703"/>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60444</xdr:rowOff>
    </xdr:from>
    <xdr:to>
      <xdr:col>10</xdr:col>
      <xdr:colOff>114300</xdr:colOff>
      <xdr:row>98</xdr:row>
      <xdr:rowOff>75487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6254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477</xdr:rowOff>
    </xdr:from>
    <xdr:to>
      <xdr:col>24</xdr:col>
      <xdr:colOff>114300</xdr:colOff>
      <xdr:row>98</xdr:row>
      <xdr:rowOff>102077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86854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131511</xdr:rowOff>
    </xdr:from>
    <xdr:to>
      <xdr:col>20</xdr:col>
      <xdr:colOff>38100</xdr:colOff>
      <xdr:row>98</xdr:row>
      <xdr:rowOff>61661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52788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1803</xdr:rowOff>
    </xdr:from>
    <xdr:to>
      <xdr:col>15</xdr:col>
      <xdr:colOff>101600</xdr:colOff>
      <xdr:row>98</xdr:row>
      <xdr:rowOff>103403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94530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9644</xdr:rowOff>
    </xdr:from>
    <xdr:to>
      <xdr:col>10</xdr:col>
      <xdr:colOff>165100</xdr:colOff>
      <xdr:row>98</xdr:row>
      <xdr:rowOff>111244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102371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24687</xdr:rowOff>
    </xdr:from>
    <xdr:to>
      <xdr:col>6</xdr:col>
      <xdr:colOff>38100</xdr:colOff>
      <xdr:row>98</xdr:row>
      <xdr:rowOff>126287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117414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xdr:rowOff>
    </xdr:from>
    <xdr:to>
      <xdr:col>55</xdr:col>
      <xdr:colOff>0</xdr:colOff>
      <xdr:row>38</xdr:row>
      <xdr:rowOff>14351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260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170180</xdr:rowOff>
    </xdr:from>
    <xdr:to>
      <xdr:col>50</xdr:col>
      <xdr:colOff>114300</xdr:colOff>
      <xdr:row>38</xdr:row>
      <xdr:rowOff>14351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1383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57802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98933</xdr:rowOff>
    </xdr:from>
    <xdr:to>
      <xdr:col>45</xdr:col>
      <xdr:colOff>177800</xdr:colOff>
      <xdr:row>37</xdr:row>
      <xdr:rowOff>170180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42583"/>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98933</xdr:rowOff>
    </xdr:from>
    <xdr:to>
      <xdr:col>41</xdr:col>
      <xdr:colOff>50800</xdr:colOff>
      <xdr:row>37</xdr:row>
      <xdr:rowOff>148717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42583"/>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131572</xdr:rowOff>
    </xdr:from>
    <xdr:to>
      <xdr:col>55</xdr:col>
      <xdr:colOff>50800</xdr:colOff>
      <xdr:row>38</xdr:row>
      <xdr:rowOff>61722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109999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135001</xdr:rowOff>
    </xdr:from>
    <xdr:to>
      <xdr:col>50</xdr:col>
      <xdr:colOff>165100</xdr:colOff>
      <xdr:row>38</xdr:row>
      <xdr:rowOff>65151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81678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119380</xdr:rowOff>
    </xdr:from>
    <xdr:to>
      <xdr:col>46</xdr:col>
      <xdr:colOff>38100</xdr:colOff>
      <xdr:row>38</xdr:row>
      <xdr:rowOff>49530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40657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48133</xdr:rowOff>
    </xdr:from>
    <xdr:to>
      <xdr:col>41</xdr:col>
      <xdr:colOff>101600</xdr:colOff>
      <xdr:row>37</xdr:row>
      <xdr:rowOff>149733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166260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97917</xdr:rowOff>
    </xdr:from>
    <xdr:to>
      <xdr:col>36</xdr:col>
      <xdr:colOff>165100</xdr:colOff>
      <xdr:row>38</xdr:row>
      <xdr:rowOff>28067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44594</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2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2952</xdr:rowOff>
    </xdr:from>
    <xdr:to>
      <xdr:col>55</xdr:col>
      <xdr:colOff>0</xdr:colOff>
      <xdr:row>54</xdr:row>
      <xdr:rowOff>64033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61252"/>
          <a:ext cx="8382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120314</xdr:rowOff>
    </xdr:from>
    <xdr:to>
      <xdr:col>50</xdr:col>
      <xdr:colOff>114300</xdr:colOff>
      <xdr:row>54</xdr:row>
      <xdr:rowOff>64033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207164"/>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120314</xdr:rowOff>
    </xdr:from>
    <xdr:to>
      <xdr:col>45</xdr:col>
      <xdr:colOff>177800</xdr:colOff>
      <xdr:row>54</xdr:row>
      <xdr:rowOff>54387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07164"/>
          <a:ext cx="889000" cy="1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54387</xdr:rowOff>
    </xdr:from>
    <xdr:to>
      <xdr:col>41</xdr:col>
      <xdr:colOff>50800</xdr:colOff>
      <xdr:row>54</xdr:row>
      <xdr:rowOff>72766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12687"/>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123602</xdr:rowOff>
    </xdr:from>
    <xdr:to>
      <xdr:col>55</xdr:col>
      <xdr:colOff>50800</xdr:colOff>
      <xdr:row>54</xdr:row>
      <xdr:rowOff>53752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146479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13233</xdr:rowOff>
    </xdr:from>
    <xdr:to>
      <xdr:col>50</xdr:col>
      <xdr:colOff>165100</xdr:colOff>
      <xdr:row>54</xdr:row>
      <xdr:rowOff>114833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131360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69514</xdr:rowOff>
    </xdr:from>
    <xdr:to>
      <xdr:col>46</xdr:col>
      <xdr:colOff>38100</xdr:colOff>
      <xdr:row>53</xdr:row>
      <xdr:rowOff>171114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15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16191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9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3587</xdr:rowOff>
    </xdr:from>
    <xdr:to>
      <xdr:col>41</xdr:col>
      <xdr:colOff>101600</xdr:colOff>
      <xdr:row>54</xdr:row>
      <xdr:rowOff>105187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121714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21966</xdr:rowOff>
    </xdr:from>
    <xdr:to>
      <xdr:col>36</xdr:col>
      <xdr:colOff>165100</xdr:colOff>
      <xdr:row>54</xdr:row>
      <xdr:rowOff>123566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140093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157493</xdr:rowOff>
    </xdr:from>
    <xdr:to>
      <xdr:col>55</xdr:col>
      <xdr:colOff>0</xdr:colOff>
      <xdr:row>71</xdr:row>
      <xdr:rowOff>80683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158993"/>
          <a:ext cx="8382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75387</xdr:rowOff>
    </xdr:from>
    <xdr:to>
      <xdr:col>50</xdr:col>
      <xdr:colOff>114300</xdr:colOff>
      <xdr:row>71</xdr:row>
      <xdr:rowOff>80683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248337"/>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75387</xdr:rowOff>
    </xdr:from>
    <xdr:to>
      <xdr:col>45</xdr:col>
      <xdr:colOff>177800</xdr:colOff>
      <xdr:row>71</xdr:row>
      <xdr:rowOff>160693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248337"/>
          <a:ext cx="8890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66129</xdr:rowOff>
    </xdr:from>
    <xdr:to>
      <xdr:col>41</xdr:col>
      <xdr:colOff>50800</xdr:colOff>
      <xdr:row>71</xdr:row>
      <xdr:rowOff>160693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239079"/>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106693</xdr:rowOff>
    </xdr:from>
    <xdr:to>
      <xdr:col>55</xdr:col>
      <xdr:colOff>50800</xdr:colOff>
      <xdr:row>71</xdr:row>
      <xdr:rowOff>36843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1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59720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0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29883</xdr:rowOff>
    </xdr:from>
    <xdr:to>
      <xdr:col>50</xdr:col>
      <xdr:colOff>165100</xdr:colOff>
      <xdr:row>71</xdr:row>
      <xdr:rowOff>131483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2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148010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19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24587</xdr:rowOff>
    </xdr:from>
    <xdr:to>
      <xdr:col>46</xdr:col>
      <xdr:colOff>38100</xdr:colOff>
      <xdr:row>71</xdr:row>
      <xdr:rowOff>126187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1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142714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19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109893</xdr:rowOff>
    </xdr:from>
    <xdr:to>
      <xdr:col>41</xdr:col>
      <xdr:colOff>101600</xdr:colOff>
      <xdr:row>72</xdr:row>
      <xdr:rowOff>40043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56570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0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15329</xdr:rowOff>
    </xdr:from>
    <xdr:to>
      <xdr:col>36</xdr:col>
      <xdr:colOff>165100</xdr:colOff>
      <xdr:row>71</xdr:row>
      <xdr:rowOff>116929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1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133456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196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14732</xdr:rowOff>
    </xdr:from>
    <xdr:to>
      <xdr:col>55</xdr:col>
      <xdr:colOff>0</xdr:colOff>
      <xdr:row>93</xdr:row>
      <xdr:rowOff>145796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59582"/>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21437</xdr:rowOff>
    </xdr:from>
    <xdr:to>
      <xdr:col>50</xdr:col>
      <xdr:colOff>114300</xdr:colOff>
      <xdr:row>93</xdr:row>
      <xdr:rowOff>14732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794837"/>
          <a:ext cx="889000" cy="16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151245</xdr:rowOff>
    </xdr:from>
    <xdr:to>
      <xdr:col>45</xdr:col>
      <xdr:colOff>177800</xdr:colOff>
      <xdr:row>92</xdr:row>
      <xdr:rowOff>21437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753195"/>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165342</xdr:rowOff>
    </xdr:from>
    <xdr:to>
      <xdr:col>41</xdr:col>
      <xdr:colOff>50800</xdr:colOff>
      <xdr:row>91</xdr:row>
      <xdr:rowOff>151245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595842"/>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94996</xdr:rowOff>
    </xdr:from>
    <xdr:to>
      <xdr:col>55</xdr:col>
      <xdr:colOff>50800</xdr:colOff>
      <xdr:row>94</xdr:row>
      <xdr:rowOff>25146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0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117873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8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135382</xdr:rowOff>
    </xdr:from>
    <xdr:to>
      <xdr:col>50</xdr:col>
      <xdr:colOff>165100</xdr:colOff>
      <xdr:row>93</xdr:row>
      <xdr:rowOff>65532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82059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6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142087</xdr:rowOff>
    </xdr:from>
    <xdr:to>
      <xdr:col>46</xdr:col>
      <xdr:colOff>38100</xdr:colOff>
      <xdr:row>92</xdr:row>
      <xdr:rowOff>72237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7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88764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5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100445</xdr:rowOff>
    </xdr:from>
    <xdr:to>
      <xdr:col>41</xdr:col>
      <xdr:colOff>101600</xdr:colOff>
      <xdr:row>92</xdr:row>
      <xdr:rowOff>30595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7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47122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4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114542</xdr:rowOff>
    </xdr:from>
    <xdr:to>
      <xdr:col>36</xdr:col>
      <xdr:colOff>165100</xdr:colOff>
      <xdr:row>91</xdr:row>
      <xdr:rowOff>44692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5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61219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3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14732</xdr:rowOff>
    </xdr:from>
    <xdr:to>
      <xdr:col>85</xdr:col>
      <xdr:colOff>127000</xdr:colOff>
      <xdr:row>37</xdr:row>
      <xdr:rowOff>68199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358382"/>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14732</xdr:rowOff>
    </xdr:from>
    <xdr:to>
      <xdr:col>81</xdr:col>
      <xdr:colOff>50800</xdr:colOff>
      <xdr:row>37</xdr:row>
      <xdr:rowOff>119380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58382"/>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56642</xdr:rowOff>
    </xdr:from>
    <xdr:to>
      <xdr:col>76</xdr:col>
      <xdr:colOff>114300</xdr:colOff>
      <xdr:row>37</xdr:row>
      <xdr:rowOff>119380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4002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33274</xdr:rowOff>
    </xdr:from>
    <xdr:to>
      <xdr:col>71</xdr:col>
      <xdr:colOff>177800</xdr:colOff>
      <xdr:row>37</xdr:row>
      <xdr:rowOff>56642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76924"/>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17399</xdr:rowOff>
    </xdr:from>
    <xdr:to>
      <xdr:col>85</xdr:col>
      <xdr:colOff>177800</xdr:colOff>
      <xdr:row>37</xdr:row>
      <xdr:rowOff>118999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167276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135382</xdr:rowOff>
    </xdr:from>
    <xdr:to>
      <xdr:col>81</xdr:col>
      <xdr:colOff>101600</xdr:colOff>
      <xdr:row>37</xdr:row>
      <xdr:rowOff>65532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56659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68580</xdr:rowOff>
    </xdr:from>
    <xdr:to>
      <xdr:col>76</xdr:col>
      <xdr:colOff>165100</xdr:colOff>
      <xdr:row>37</xdr:row>
      <xdr:rowOff>170180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161307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5842</xdr:rowOff>
    </xdr:from>
    <xdr:to>
      <xdr:col>72</xdr:col>
      <xdr:colOff>38100</xdr:colOff>
      <xdr:row>37</xdr:row>
      <xdr:rowOff>107442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153924</xdr:rowOff>
    </xdr:from>
    <xdr:to>
      <xdr:col>67</xdr:col>
      <xdr:colOff>101600</xdr:colOff>
      <xdr:row>37</xdr:row>
      <xdr:rowOff>84074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36209</xdr:rowOff>
    </xdr:from>
    <xdr:to>
      <xdr:col>85</xdr:col>
      <xdr:colOff>127000</xdr:colOff>
      <xdr:row>56</xdr:row>
      <xdr:rowOff>167622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123059"/>
          <a:ext cx="838200" cy="6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36209</xdr:rowOff>
    </xdr:from>
    <xdr:to>
      <xdr:col>81</xdr:col>
      <xdr:colOff>50800</xdr:colOff>
      <xdr:row>53</xdr:row>
      <xdr:rowOff>73830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123059"/>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31899</xdr:rowOff>
    </xdr:from>
    <xdr:to>
      <xdr:col>76</xdr:col>
      <xdr:colOff>114300</xdr:colOff>
      <xdr:row>53</xdr:row>
      <xdr:rowOff>73830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118749"/>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31899</xdr:rowOff>
    </xdr:from>
    <xdr:to>
      <xdr:col>71</xdr:col>
      <xdr:colOff>177800</xdr:colOff>
      <xdr:row>57</xdr:row>
      <xdr:rowOff>10378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118749"/>
          <a:ext cx="889000" cy="66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116822</xdr:rowOff>
    </xdr:from>
    <xdr:to>
      <xdr:col>85</xdr:col>
      <xdr:colOff>177800</xdr:colOff>
      <xdr:row>57</xdr:row>
      <xdr:rowOff>46972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95249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156859</xdr:rowOff>
    </xdr:from>
    <xdr:to>
      <xdr:col>81</xdr:col>
      <xdr:colOff>101600</xdr:colOff>
      <xdr:row>53</xdr:row>
      <xdr:rowOff>87009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0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103536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88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23030</xdr:rowOff>
    </xdr:from>
    <xdr:to>
      <xdr:col>76</xdr:col>
      <xdr:colOff>165100</xdr:colOff>
      <xdr:row>53</xdr:row>
      <xdr:rowOff>124630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141157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88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152549</xdr:rowOff>
    </xdr:from>
    <xdr:to>
      <xdr:col>72</xdr:col>
      <xdr:colOff>38100</xdr:colOff>
      <xdr:row>53</xdr:row>
      <xdr:rowOff>82699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0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99226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88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131028</xdr:rowOff>
    </xdr:from>
    <xdr:to>
      <xdr:col>67</xdr:col>
      <xdr:colOff>101600</xdr:colOff>
      <xdr:row>57</xdr:row>
      <xdr:rowOff>61178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52305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140157</xdr:rowOff>
    </xdr:from>
    <xdr:to>
      <xdr:col>85</xdr:col>
      <xdr:colOff>127000</xdr:colOff>
      <xdr:row>75</xdr:row>
      <xdr:rowOff>163931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99890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140157</xdr:rowOff>
    </xdr:from>
    <xdr:to>
      <xdr:col>81</xdr:col>
      <xdr:colOff>50800</xdr:colOff>
      <xdr:row>78</xdr:row>
      <xdr:rowOff>81178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998907"/>
          <a:ext cx="8890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139243</xdr:rowOff>
    </xdr:from>
    <xdr:to>
      <xdr:col>76</xdr:col>
      <xdr:colOff>114300</xdr:colOff>
      <xdr:row>78</xdr:row>
      <xdr:rowOff>81178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40893"/>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55118</xdr:rowOff>
    </xdr:from>
    <xdr:to>
      <xdr:col>71</xdr:col>
      <xdr:colOff>177800</xdr:colOff>
      <xdr:row>77</xdr:row>
      <xdr:rowOff>139243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08531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113132</xdr:rowOff>
    </xdr:from>
    <xdr:to>
      <xdr:col>85</xdr:col>
      <xdr:colOff>177800</xdr:colOff>
      <xdr:row>76</xdr:row>
      <xdr:rowOff>43281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2971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136009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82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89357</xdr:rowOff>
    </xdr:from>
    <xdr:to>
      <xdr:col>81</xdr:col>
      <xdr:colOff>101600</xdr:colOff>
      <xdr:row>76</xdr:row>
      <xdr:rowOff>19507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36034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7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30378</xdr:rowOff>
    </xdr:from>
    <xdr:to>
      <xdr:col>76</xdr:col>
      <xdr:colOff>165100</xdr:colOff>
      <xdr:row>78</xdr:row>
      <xdr:rowOff>131978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123105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49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88443</xdr:rowOff>
    </xdr:from>
    <xdr:to>
      <xdr:col>72</xdr:col>
      <xdr:colOff>38100</xdr:colOff>
      <xdr:row>78</xdr:row>
      <xdr:rowOff>18593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9720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38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4318</xdr:rowOff>
    </xdr:from>
    <xdr:to>
      <xdr:col>67</xdr:col>
      <xdr:colOff>101600</xdr:colOff>
      <xdr:row>76</xdr:row>
      <xdr:rowOff>105918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0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97045</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12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5587</xdr:rowOff>
    </xdr:from>
    <xdr:to>
      <xdr:col>85</xdr:col>
      <xdr:colOff>127000</xdr:colOff>
      <xdr:row>94</xdr:row>
      <xdr:rowOff>13399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121887"/>
          <a:ext cx="8382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13399</xdr:rowOff>
    </xdr:from>
    <xdr:to>
      <xdr:col>81</xdr:col>
      <xdr:colOff>50800</xdr:colOff>
      <xdr:row>94</xdr:row>
      <xdr:rowOff>24752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29699"/>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106135</xdr:rowOff>
    </xdr:from>
    <xdr:to>
      <xdr:col>76</xdr:col>
      <xdr:colOff>114300</xdr:colOff>
      <xdr:row>94</xdr:row>
      <xdr:rowOff>24752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050985"/>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78454</xdr:rowOff>
    </xdr:from>
    <xdr:to>
      <xdr:col>71</xdr:col>
      <xdr:colOff>177800</xdr:colOff>
      <xdr:row>93</xdr:row>
      <xdr:rowOff>106135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23304"/>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126237</xdr:rowOff>
    </xdr:from>
    <xdr:to>
      <xdr:col>85</xdr:col>
      <xdr:colOff>177800</xdr:colOff>
      <xdr:row>94</xdr:row>
      <xdr:rowOff>56387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149114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134049</xdr:rowOff>
    </xdr:from>
    <xdr:to>
      <xdr:col>81</xdr:col>
      <xdr:colOff>101600</xdr:colOff>
      <xdr:row>94</xdr:row>
      <xdr:rowOff>64199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80726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145402</xdr:rowOff>
    </xdr:from>
    <xdr:to>
      <xdr:col>76</xdr:col>
      <xdr:colOff>165100</xdr:colOff>
      <xdr:row>94</xdr:row>
      <xdr:rowOff>75552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0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92079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55335</xdr:rowOff>
    </xdr:from>
    <xdr:to>
      <xdr:col>72</xdr:col>
      <xdr:colOff>38100</xdr:colOff>
      <xdr:row>93</xdr:row>
      <xdr:rowOff>156935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2012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27654</xdr:rowOff>
    </xdr:from>
    <xdr:to>
      <xdr:col>67</xdr:col>
      <xdr:colOff>101600</xdr:colOff>
      <xdr:row>93</xdr:row>
      <xdr:rowOff>129254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145781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住民一人当たりのコストでは、民生費が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円と突出しているが、前年度より△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年度に一時的に増加した臨時福祉給付金事業が終了したことが主要因である。類似団体との比較においては、平成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年度に基準が見直され、それ以降、類似団体平均を上回っており、平成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円という状況である。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円上回っているが、市制度融資金融機関預託金を毎年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億円程度支出しているためである。この預託金を除いた場合、平均値を下回る結果となる。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円下回った。主要因としては、集中して実施してきた小中学校の耐震化及事業が終了したことによるものである。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財政調整基金の積立及び取崩については、平成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年度に引き続き、平成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年度も実施しなかった。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実質収支額は前年度から微増となっており、継続的に黒字を確保している。</a:t>
          </a:r>
        </a:p>
        <a:p>
          <a:r>
            <a:rPr kumimoji="1" lang="ja-JP" altLang="en-US" sz="1200">
              <a:solidFill>
                <a:sysClr val="windowText" lastClr="000000"/>
              </a:solidFill>
              <a:latin typeface="ＭＳ ゴシック" pitchFamily="49" charset="-128"/>
              <a:ea typeface="ＭＳ ゴシック" pitchFamily="49" charset="-128"/>
            </a:rPr>
            <a:t>　実質単年度収支は、平成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年度は赤字であったものの、平成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年度は黒字となった。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引き続き、財政調整基金等の残高に配意するとともに、計画的な財政運営に努めていく。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全ての会計で黒字決算となっており、連結実質赤字は算定されない。平成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年度は、会計合計で約</a:t>
          </a:r>
          <a:r>
            <a:rPr kumimoji="1" lang="en-US" altLang="ja-JP" sz="1400">
              <a:solidFill>
                <a:sysClr val="windowText" lastClr="000000"/>
              </a:solidFill>
              <a:latin typeface="ＭＳ ゴシック" pitchFamily="49" charset="-128"/>
              <a:ea typeface="ＭＳ ゴシック" pitchFamily="49" charset="-128"/>
            </a:rPr>
            <a:t>126.7</a:t>
          </a:r>
          <a:r>
            <a:rPr kumimoji="1" lang="ja-JP" altLang="en-US" sz="1400">
              <a:solidFill>
                <a:sysClr val="windowText" lastClr="000000"/>
              </a:solidFill>
              <a:latin typeface="ＭＳ ゴシック" pitchFamily="49" charset="-128"/>
              <a:ea typeface="ＭＳ ゴシック" pitchFamily="49" charset="-128"/>
            </a:rPr>
            <a:t>億円の黒字となり、平成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億円の増となった。会計合計の主な内訳は公共下水道事業会計</a:t>
          </a:r>
          <a:r>
            <a:rPr kumimoji="1" lang="en-US" altLang="ja-JP" sz="1400">
              <a:solidFill>
                <a:sysClr val="windowText" lastClr="000000"/>
              </a:solidFill>
              <a:latin typeface="ＭＳ ゴシック" pitchFamily="49" charset="-128"/>
              <a:ea typeface="ＭＳ ゴシック" pitchFamily="49" charset="-128"/>
            </a:rPr>
            <a:t>41.7</a:t>
          </a:r>
          <a:r>
            <a:rPr kumimoji="1" lang="ja-JP" altLang="en-US" sz="1400">
              <a:solidFill>
                <a:sysClr val="windowText" lastClr="000000"/>
              </a:solidFill>
              <a:latin typeface="ＭＳ ゴシック" pitchFamily="49" charset="-128"/>
              <a:ea typeface="ＭＳ ゴシック" pitchFamily="49" charset="-128"/>
            </a:rPr>
            <a:t>億円、水道事業会計</a:t>
          </a:r>
          <a:r>
            <a:rPr kumimoji="1" lang="en-US" altLang="ja-JP" sz="1400">
              <a:solidFill>
                <a:sysClr val="windowText" lastClr="000000"/>
              </a:solidFill>
              <a:latin typeface="ＭＳ ゴシック" pitchFamily="49" charset="-128"/>
              <a:ea typeface="ＭＳ ゴシック" pitchFamily="49" charset="-128"/>
            </a:rPr>
            <a:t>39.8</a:t>
          </a:r>
          <a:r>
            <a:rPr kumimoji="1" lang="ja-JP" altLang="en-US" sz="1400">
              <a:solidFill>
                <a:sysClr val="windowText" lastClr="000000"/>
              </a:solidFill>
              <a:latin typeface="ＭＳ ゴシック" pitchFamily="49" charset="-128"/>
              <a:ea typeface="ＭＳ ゴシック" pitchFamily="49" charset="-128"/>
            </a:rPr>
            <a:t>億円、一般会計</a:t>
          </a:r>
          <a:r>
            <a:rPr kumimoji="1" lang="en-US" altLang="ja-JP" sz="1400">
              <a:solidFill>
                <a:sysClr val="windowText" lastClr="000000"/>
              </a:solidFill>
              <a:latin typeface="ＭＳ ゴシック" pitchFamily="49" charset="-128"/>
              <a:ea typeface="ＭＳ ゴシック" pitchFamily="49" charset="-128"/>
            </a:rPr>
            <a:t>18.2</a:t>
          </a:r>
          <a:r>
            <a:rPr kumimoji="1" lang="ja-JP" altLang="en-US" sz="1400">
              <a:solidFill>
                <a:sysClr val="windowText" lastClr="000000"/>
              </a:solidFill>
              <a:latin typeface="ＭＳ ゴシック" pitchFamily="49" charset="-128"/>
              <a:ea typeface="ＭＳ ゴシック" pitchFamily="49" charset="-128"/>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67481388</v>
      </c>
      <c r="BO4" s="410"/>
      <c r="BP4" s="410"/>
      <c r="BQ4" s="410"/>
      <c r="BR4" s="410"/>
      <c r="BS4" s="410"/>
      <c r="BT4" s="410"/>
      <c r="BU4" s="411"/>
      <c r="BV4" s="409">
        <v>71303974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65397727</v>
      </c>
      <c r="BO5" s="447"/>
      <c r="BP5" s="447"/>
      <c r="BQ5" s="447"/>
      <c r="BR5" s="447"/>
      <c r="BS5" s="447"/>
      <c r="BT5" s="447"/>
      <c r="BU5" s="448"/>
      <c r="BV5" s="446">
        <v>69340065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89.1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2083661</v>
      </c>
      <c r="BO6" s="447"/>
      <c r="BP6" s="447"/>
      <c r="BQ6" s="447"/>
      <c r="BR6" s="447"/>
      <c r="BS6" s="447"/>
      <c r="BT6" s="447"/>
      <c r="BU6" s="448"/>
      <c r="BV6" s="446">
        <v>1963909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265931</v>
      </c>
      <c r="BO7" s="447"/>
      <c r="BP7" s="447"/>
      <c r="BQ7" s="447"/>
      <c r="BR7" s="447"/>
      <c r="BS7" s="447"/>
      <c r="BT7" s="447"/>
      <c r="BU7" s="448"/>
      <c r="BV7" s="446">
        <v>190621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39785957</v>
      </c>
      <c r="CU7" s="447"/>
      <c r="CV7" s="447"/>
      <c r="CW7" s="447"/>
      <c r="CX7" s="447"/>
      <c r="CY7" s="447"/>
      <c r="CZ7" s="447"/>
      <c r="DA7" s="448"/>
      <c r="DB7" s="446">
        <v>39768341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1817730</v>
      </c>
      <c r="BO8" s="447"/>
      <c r="BP8" s="447"/>
      <c r="BQ8" s="447"/>
      <c r="BR8" s="447"/>
      <c r="BS8" s="447"/>
      <c r="BT8" s="447"/>
      <c r="BU8" s="448"/>
      <c r="BV8" s="446">
        <v>1773288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v>
      </c>
      <c r="CU8" s="487"/>
      <c r="CV8" s="487"/>
      <c r="CW8" s="487"/>
      <c r="CX8" s="487"/>
      <c r="CY8" s="487"/>
      <c r="CZ8" s="487"/>
      <c r="DA8" s="488"/>
      <c r="DB8" s="486">
        <v>0.6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156827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44442</v>
      </c>
      <c r="BO9" s="447"/>
      <c r="BP9" s="447"/>
      <c r="BQ9" s="447"/>
      <c r="BR9" s="447"/>
      <c r="BS9" s="447"/>
      <c r="BT9" s="447"/>
      <c r="BU9" s="448"/>
      <c r="BV9" s="446">
        <v>-446827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159597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158537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154834</v>
      </c>
      <c r="S13" s="528"/>
      <c r="T13" s="528"/>
      <c r="U13" s="528"/>
      <c r="V13" s="529"/>
      <c r="W13" s="462" t="s">
        <v>134</v>
      </c>
      <c r="X13" s="463"/>
      <c r="Y13" s="463"/>
      <c r="Z13" s="463"/>
      <c r="AA13" s="463"/>
      <c r="AB13" s="453"/>
      <c r="AC13" s="497">
        <v>3964</v>
      </c>
      <c r="AD13" s="498"/>
      <c r="AE13" s="498"/>
      <c r="AF13" s="498"/>
      <c r="AG13" s="537"/>
      <c r="AH13" s="497">
        <v>4677</v>
      </c>
      <c r="AI13" s="498"/>
      <c r="AJ13" s="498"/>
      <c r="AK13" s="498"/>
      <c r="AL13" s="499"/>
      <c r="AM13" s="475" t="s">
        <v>135</v>
      </c>
      <c r="AN13" s="476"/>
      <c r="AO13" s="476"/>
      <c r="AP13" s="476"/>
      <c r="AQ13" s="476"/>
      <c r="AR13" s="476"/>
      <c r="AS13" s="476"/>
      <c r="AT13" s="477"/>
      <c r="AU13" s="478" t="s">
        <v>109</v>
      </c>
      <c r="AV13" s="479"/>
      <c r="AW13" s="479"/>
      <c r="AX13" s="479"/>
      <c r="AY13" s="480" t="s">
        <v>136</v>
      </c>
      <c r="AZ13" s="481"/>
      <c r="BA13" s="481"/>
      <c r="BB13" s="481"/>
      <c r="BC13" s="481"/>
      <c r="BD13" s="481"/>
      <c r="BE13" s="481"/>
      <c r="BF13" s="481"/>
      <c r="BG13" s="481"/>
      <c r="BH13" s="481"/>
      <c r="BI13" s="481"/>
      <c r="BJ13" s="481"/>
      <c r="BK13" s="481"/>
      <c r="BL13" s="481"/>
      <c r="BM13" s="482"/>
      <c r="BN13" s="446">
        <v>44442</v>
      </c>
      <c r="BO13" s="447"/>
      <c r="BP13" s="447"/>
      <c r="BQ13" s="447"/>
      <c r="BR13" s="447"/>
      <c r="BS13" s="447"/>
      <c r="BT13" s="447"/>
      <c r="BU13" s="448"/>
      <c r="BV13" s="446">
        <v>-446827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159271</v>
      </c>
      <c r="S14" s="528"/>
      <c r="T14" s="528"/>
      <c r="U14" s="528"/>
      <c r="V14" s="529"/>
      <c r="W14" s="436"/>
      <c r="X14" s="437"/>
      <c r="Y14" s="437"/>
      <c r="Z14" s="437"/>
      <c r="AA14" s="437"/>
      <c r="AB14" s="426"/>
      <c r="AC14" s="530">
        <v>5.3</v>
      </c>
      <c r="AD14" s="531"/>
      <c r="AE14" s="531"/>
      <c r="AF14" s="531"/>
      <c r="AG14" s="532"/>
      <c r="AH14" s="530">
        <v>6.2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35.799999999999997</v>
      </c>
      <c r="CU14" s="542"/>
      <c r="CV14" s="542"/>
      <c r="CW14" s="542"/>
      <c r="CX14" s="542"/>
      <c r="CY14" s="542"/>
      <c r="CZ14" s="542"/>
      <c r="DA14" s="543"/>
      <c r="DB14" s="541">
        <v>42.2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155784</v>
      </c>
      <c r="S15" s="528"/>
      <c r="T15" s="528"/>
      <c r="U15" s="528"/>
      <c r="V15" s="529"/>
      <c r="W15" s="462" t="s">
        <v>140</v>
      </c>
      <c r="X15" s="463"/>
      <c r="Y15" s="463"/>
      <c r="Z15" s="463"/>
      <c r="AA15" s="463"/>
      <c r="AB15" s="453"/>
      <c r="AC15" s="497">
        <v>25443</v>
      </c>
      <c r="AD15" s="498"/>
      <c r="AE15" s="498"/>
      <c r="AF15" s="498"/>
      <c r="AG15" s="537"/>
      <c r="AH15" s="497">
        <v>25421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18546952</v>
      </c>
      <c r="BO15" s="410"/>
      <c r="BP15" s="410"/>
      <c r="BQ15" s="410"/>
      <c r="BR15" s="410"/>
      <c r="BS15" s="410"/>
      <c r="BT15" s="410"/>
      <c r="BU15" s="411"/>
      <c r="BV15" s="409">
        <v>18559349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34</v>
      </c>
      <c r="AD16" s="531"/>
      <c r="AE16" s="531"/>
      <c r="AF16" s="531"/>
      <c r="AG16" s="532"/>
      <c r="AH16" s="530">
        <v>33.9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31212259</v>
      </c>
      <c r="BO16" s="447"/>
      <c r="BP16" s="447"/>
      <c r="BQ16" s="447"/>
      <c r="BR16" s="447"/>
      <c r="BS16" s="447"/>
      <c r="BT16" s="447"/>
      <c r="BU16" s="448"/>
      <c r="BV16" s="446">
        <v>30966817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45379</v>
      </c>
      <c r="AD17" s="498"/>
      <c r="AE17" s="498"/>
      <c r="AF17" s="498"/>
      <c r="AG17" s="537"/>
      <c r="AH17" s="497">
        <v>44893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23666469</v>
      </c>
      <c r="BO17" s="447"/>
      <c r="BP17" s="447"/>
      <c r="BQ17" s="447"/>
      <c r="BR17" s="447"/>
      <c r="BS17" s="447"/>
      <c r="BT17" s="447"/>
      <c r="BU17" s="448"/>
      <c r="BV17" s="446">
        <v>23689620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552.04</v>
      </c>
      <c r="M18" s="559"/>
      <c r="N18" s="559"/>
      <c r="O18" s="559"/>
      <c r="P18" s="559"/>
      <c r="Q18" s="559"/>
      <c r="R18" s="560"/>
      <c r="S18" s="560"/>
      <c r="T18" s="560"/>
      <c r="U18" s="560"/>
      <c r="V18" s="561"/>
      <c r="W18" s="464"/>
      <c r="X18" s="465"/>
      <c r="Y18" s="465"/>
      <c r="Z18" s="465"/>
      <c r="AA18" s="465"/>
      <c r="AB18" s="456"/>
      <c r="AC18" s="562">
        <v>60.7</v>
      </c>
      <c r="AD18" s="563"/>
      <c r="AE18" s="563"/>
      <c r="AF18" s="563"/>
      <c r="AG18" s="564"/>
      <c r="AH18" s="562">
        <v>59.9</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36280271</v>
      </c>
      <c r="BO18" s="447"/>
      <c r="BP18" s="447"/>
      <c r="BQ18" s="447"/>
      <c r="BR18" s="447"/>
      <c r="BS18" s="447"/>
      <c r="BT18" s="447"/>
      <c r="BU18" s="448"/>
      <c r="BV18" s="446">
        <v>35848801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284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45309907</v>
      </c>
      <c r="BO19" s="447"/>
      <c r="BP19" s="447"/>
      <c r="BQ19" s="447"/>
      <c r="BR19" s="447"/>
      <c r="BS19" s="447"/>
      <c r="BT19" s="447"/>
      <c r="BU19" s="448"/>
      <c r="BV19" s="446">
        <v>45652715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62696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65757745</v>
      </c>
      <c r="BO23" s="447"/>
      <c r="BP23" s="447"/>
      <c r="BQ23" s="447"/>
      <c r="BR23" s="447"/>
      <c r="BS23" s="447"/>
      <c r="BT23" s="447"/>
      <c r="BU23" s="448"/>
      <c r="BV23" s="446">
        <v>68370442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9960</v>
      </c>
      <c r="R24" s="498"/>
      <c r="S24" s="498"/>
      <c r="T24" s="498"/>
      <c r="U24" s="498"/>
      <c r="V24" s="537"/>
      <c r="W24" s="596"/>
      <c r="X24" s="584"/>
      <c r="Y24" s="585"/>
      <c r="Z24" s="496" t="s">
        <v>164</v>
      </c>
      <c r="AA24" s="476"/>
      <c r="AB24" s="476"/>
      <c r="AC24" s="476"/>
      <c r="AD24" s="476"/>
      <c r="AE24" s="476"/>
      <c r="AF24" s="476"/>
      <c r="AG24" s="477"/>
      <c r="AH24" s="497">
        <v>1070</v>
      </c>
      <c r="AI24" s="498"/>
      <c r="AJ24" s="498"/>
      <c r="AK24" s="498"/>
      <c r="AL24" s="537"/>
      <c r="AM24" s="497">
        <v>3506390</v>
      </c>
      <c r="AN24" s="498"/>
      <c r="AO24" s="498"/>
      <c r="AP24" s="498"/>
      <c r="AQ24" s="498"/>
      <c r="AR24" s="537"/>
      <c r="AS24" s="497">
        <v>3277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37292951</v>
      </c>
      <c r="BO24" s="447"/>
      <c r="BP24" s="447"/>
      <c r="BQ24" s="447"/>
      <c r="BR24" s="447"/>
      <c r="BS24" s="447"/>
      <c r="BT24" s="447"/>
      <c r="BU24" s="448"/>
      <c r="BV24" s="446">
        <v>38083753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8000</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168</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2536875</v>
      </c>
      <c r="BO25" s="410"/>
      <c r="BP25" s="410"/>
      <c r="BQ25" s="410"/>
      <c r="BR25" s="410"/>
      <c r="BS25" s="410"/>
      <c r="BT25" s="410"/>
      <c r="BU25" s="411"/>
      <c r="BV25" s="409">
        <v>1743311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7060</v>
      </c>
      <c r="R26" s="498"/>
      <c r="S26" s="498"/>
      <c r="T26" s="498"/>
      <c r="U26" s="498"/>
      <c r="V26" s="537"/>
      <c r="W26" s="596"/>
      <c r="X26" s="584"/>
      <c r="Y26" s="585"/>
      <c r="Z26" s="496" t="s">
        <v>171</v>
      </c>
      <c r="AA26" s="606"/>
      <c r="AB26" s="606"/>
      <c r="AC26" s="606"/>
      <c r="AD26" s="606"/>
      <c r="AE26" s="606"/>
      <c r="AF26" s="606"/>
      <c r="AG26" s="607"/>
      <c r="AH26" s="497">
        <v>68</v>
      </c>
      <c r="AI26" s="498"/>
      <c r="AJ26" s="498"/>
      <c r="AK26" s="498"/>
      <c r="AL26" s="537"/>
      <c r="AM26" s="497">
        <v>209100</v>
      </c>
      <c r="AN26" s="498"/>
      <c r="AO26" s="498"/>
      <c r="AP26" s="498"/>
      <c r="AQ26" s="498"/>
      <c r="AR26" s="537"/>
      <c r="AS26" s="497">
        <v>3075</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5210</v>
      </c>
      <c r="R27" s="498"/>
      <c r="S27" s="498"/>
      <c r="T27" s="498"/>
      <c r="U27" s="498"/>
      <c r="V27" s="537"/>
      <c r="W27" s="596"/>
      <c r="X27" s="584"/>
      <c r="Y27" s="585"/>
      <c r="Z27" s="496" t="s">
        <v>174</v>
      </c>
      <c r="AA27" s="476"/>
      <c r="AB27" s="476"/>
      <c r="AC27" s="476"/>
      <c r="AD27" s="476"/>
      <c r="AE27" s="476"/>
      <c r="AF27" s="476"/>
      <c r="AG27" s="477"/>
      <c r="AH27" s="497">
        <v>8</v>
      </c>
      <c r="AI27" s="498"/>
      <c r="AJ27" s="498"/>
      <c r="AK27" s="498"/>
      <c r="AL27" s="537"/>
      <c r="AM27" s="497">
        <v>28498</v>
      </c>
      <c r="AN27" s="498"/>
      <c r="AO27" s="498"/>
      <c r="AP27" s="498"/>
      <c r="AQ27" s="498"/>
      <c r="AR27" s="537"/>
      <c r="AS27" s="497">
        <v>3562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2079022</v>
      </c>
      <c r="BO27" s="620"/>
      <c r="BP27" s="620"/>
      <c r="BQ27" s="620"/>
      <c r="BR27" s="620"/>
      <c r="BS27" s="620"/>
      <c r="BT27" s="620"/>
      <c r="BU27" s="621"/>
      <c r="BV27" s="619">
        <v>2079022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4560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178</v>
      </c>
      <c r="AN28" s="498"/>
      <c r="AO28" s="498"/>
      <c r="AP28" s="498"/>
      <c r="AQ28" s="498"/>
      <c r="AR28" s="537"/>
      <c r="AS28" s="497" t="s">
        <v>123</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4109204</v>
      </c>
      <c r="BO28" s="410"/>
      <c r="BP28" s="410"/>
      <c r="BQ28" s="410"/>
      <c r="BR28" s="410"/>
      <c r="BS28" s="410"/>
      <c r="BT28" s="410"/>
      <c r="BU28" s="411"/>
      <c r="BV28" s="409">
        <v>4109204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28</v>
      </c>
      <c r="M29" s="498"/>
      <c r="N29" s="498"/>
      <c r="O29" s="498"/>
      <c r="P29" s="537"/>
      <c r="Q29" s="497">
        <v>4250</v>
      </c>
      <c r="R29" s="498"/>
      <c r="S29" s="498"/>
      <c r="T29" s="498"/>
      <c r="U29" s="498"/>
      <c r="V29" s="537"/>
      <c r="W29" s="597"/>
      <c r="X29" s="598"/>
      <c r="Y29" s="599"/>
      <c r="Z29" s="496" t="s">
        <v>181</v>
      </c>
      <c r="AA29" s="476"/>
      <c r="AB29" s="476"/>
      <c r="AC29" s="476"/>
      <c r="AD29" s="476"/>
      <c r="AE29" s="476"/>
      <c r="AF29" s="476"/>
      <c r="AG29" s="477"/>
      <c r="AH29" s="497">
        <v>1078</v>
      </c>
      <c r="AI29" s="498"/>
      <c r="AJ29" s="498"/>
      <c r="AK29" s="498"/>
      <c r="AL29" s="537"/>
      <c r="AM29" s="497">
        <v>3534888</v>
      </c>
      <c r="AN29" s="498"/>
      <c r="AO29" s="498"/>
      <c r="AP29" s="498"/>
      <c r="AQ29" s="498"/>
      <c r="AR29" s="537"/>
      <c r="AS29" s="497">
        <v>3279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5159314</v>
      </c>
      <c r="BO29" s="447"/>
      <c r="BP29" s="447"/>
      <c r="BQ29" s="447"/>
      <c r="BR29" s="447"/>
      <c r="BS29" s="447"/>
      <c r="BT29" s="447"/>
      <c r="BU29" s="448"/>
      <c r="BV29" s="446">
        <v>5059314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10945026</v>
      </c>
      <c r="BO30" s="620"/>
      <c r="BP30" s="620"/>
      <c r="BQ30" s="620"/>
      <c r="BR30" s="620"/>
      <c r="BS30" s="620"/>
      <c r="BT30" s="620"/>
      <c r="BU30" s="621"/>
      <c r="BV30" s="619">
        <v>10904029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上田市国民健康保険事業特別会計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上田市立産婦人科病院事業会計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上田地域広域連合（一般会計）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25</v>
      </c>
      <c r="CP34" s="632"/>
      <c r="CQ34" s="633" t="str">
        <f>IF('各会計、関係団体の財政状況及び健全化判断比率'!BS7="","",'各会計、関係団体の財政状況及び健全化判断比率'!BS7)</f>
        <v>上田市土地開発公社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上田市土地取得事業特別会計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上田市介護保険事業特別会計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上田市真田有線放送電話事業会計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上田地域広域連合（ふるさと市町村圏基金特別会計）</v>
      </c>
      <c r="BZ35" s="633"/>
      <c r="CA35" s="633"/>
      <c r="CB35" s="633"/>
      <c r="CC35" s="633"/>
      <c r="CD35" s="633"/>
      <c r="CE35" s="633"/>
      <c r="CF35" s="633"/>
      <c r="CG35" s="633"/>
      <c r="CH35" s="633"/>
      <c r="CI35" s="633"/>
      <c r="CJ35" s="633"/>
      <c r="CK35" s="633"/>
      <c r="CL35" s="633"/>
      <c r="CM35" s="633"/>
      <c r="CN35" s="193"/>
      <c r="CO35" s="632">
        <f t="shared" ref="CO35:CO43" si="3">IF(CQ35="","",CO34+1)</f>
        <v>26</v>
      </c>
      <c r="CP35" s="632"/>
      <c r="CQ35" s="633" t="str">
        <f>IF('各会計、関係団体の財政状況及び健全化判断比率'!BS8="","",'各会計、関係団体の財政状況及び健全化判断比率'!BS8)</f>
        <v>上田市体育協会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上田市同和地区住宅新築資金等貸付事業特別会計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上田市駐車場事業特別会計</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IF('各会計、関係団体の財政状況及び健全化判断比率'!B34="","",'各会計、関係団体の財政状況及び健全化判断比率'!B34)</f>
        <v>上田市水道事業会計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上田地域広域連合（介護保険特別会計）</v>
      </c>
      <c r="BZ36" s="633"/>
      <c r="CA36" s="633"/>
      <c r="CB36" s="633"/>
      <c r="CC36" s="633"/>
      <c r="CD36" s="633"/>
      <c r="CE36" s="633"/>
      <c r="CF36" s="633"/>
      <c r="CG36" s="633"/>
      <c r="CH36" s="633"/>
      <c r="CI36" s="633"/>
      <c r="CJ36" s="633"/>
      <c r="CK36" s="633"/>
      <c r="CL36" s="633"/>
      <c r="CM36" s="633"/>
      <c r="CN36" s="193"/>
      <c r="CO36" s="632">
        <f t="shared" si="3"/>
        <v>27</v>
      </c>
      <c r="CP36" s="632"/>
      <c r="CQ36" s="633" t="str">
        <f>IF('各会計、関係団体の財政状況及び健全化判断比率'!BS9="","",'各会計、関係団体の財政状況及び健全化判断比率'!BS9)</f>
        <v>上田市地域振興事業団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上田市社会福祉授産事業特別会計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上田市後期高齢者医療事業特別会計</v>
      </c>
      <c r="X37" s="633"/>
      <c r="Y37" s="633"/>
      <c r="Z37" s="633"/>
      <c r="AA37" s="633"/>
      <c r="AB37" s="633"/>
      <c r="AC37" s="633"/>
      <c r="AD37" s="633"/>
      <c r="AE37" s="633"/>
      <c r="AF37" s="633"/>
      <c r="AG37" s="633"/>
      <c r="AH37" s="633"/>
      <c r="AI37" s="633"/>
      <c r="AJ37" s="633"/>
      <c r="AK37" s="633"/>
      <c r="AL37" s="193"/>
      <c r="AM37" s="632">
        <f t="shared" si="0"/>
        <v>13</v>
      </c>
      <c r="AN37" s="632"/>
      <c r="AO37" s="633" t="str">
        <f>IF('各会計、関係団体の財政状況及び健全化判断比率'!B35="","",'各会計、関係団体の財政状況及び健全化判断比率'!B35)</f>
        <v>上田市公共下水道事業会計（公共下水道事業）</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上田地域広域連合（消防特別会計）</v>
      </c>
      <c r="BZ37" s="633"/>
      <c r="CA37" s="633"/>
      <c r="CB37" s="633"/>
      <c r="CC37" s="633"/>
      <c r="CD37" s="633"/>
      <c r="CE37" s="633"/>
      <c r="CF37" s="633"/>
      <c r="CG37" s="633"/>
      <c r="CH37" s="633"/>
      <c r="CI37" s="633"/>
      <c r="CJ37" s="633"/>
      <c r="CK37" s="633"/>
      <c r="CL37" s="633"/>
      <c r="CM37" s="633"/>
      <c r="CN37" s="193"/>
      <c r="CO37" s="632">
        <f t="shared" si="3"/>
        <v>28</v>
      </c>
      <c r="CP37" s="632"/>
      <c r="CQ37" s="633" t="str">
        <f>IF('各会計、関係団体の財政状況及び健全化判断比率'!BS10="","",'各会計、関係団体の財政状況及び健全化判断比率'!BS10)</f>
        <v>丸子温泉開発株式会社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上田市武石診療所事業特別会計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f t="shared" si="0"/>
        <v>14</v>
      </c>
      <c r="AN38" s="632"/>
      <c r="AO38" s="633" t="str">
        <f>IF('各会計、関係団体の財政状況及び健全化判断比率'!B36="","",'各会計、関係団体の財政状況及び健全化判断比率'!B36)</f>
        <v>上田市公共下水道事業会計（特定環境保全公共下水道事業）</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青木村及び上田市共有財産組合</v>
      </c>
      <c r="BZ38" s="633"/>
      <c r="CA38" s="633"/>
      <c r="CB38" s="633"/>
      <c r="CC38" s="633"/>
      <c r="CD38" s="633"/>
      <c r="CE38" s="633"/>
      <c r="CF38" s="633"/>
      <c r="CG38" s="633"/>
      <c r="CH38" s="633"/>
      <c r="CI38" s="633"/>
      <c r="CJ38" s="633"/>
      <c r="CK38" s="633"/>
      <c r="CL38" s="633"/>
      <c r="CM38" s="633"/>
      <c r="CN38" s="193"/>
      <c r="CO38" s="632">
        <f t="shared" si="3"/>
        <v>29</v>
      </c>
      <c r="CP38" s="632"/>
      <c r="CQ38" s="633" t="str">
        <f>IF('各会計、関係団体の財政状況及び健全化判断比率'!BS11="","",'各会計、関係団体の財政状況及び健全化判断比率'!BS11)</f>
        <v>公立大学法人　長野大学</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上田市長和町中学校組合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長野県後期高齢者医療広域連合（一般会計）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長野県後期高齢者医療広域連合（後期高齢者医療特別会計）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23</v>
      </c>
      <c r="BX42" s="632"/>
      <c r="BY42" s="633" t="str">
        <f>IF('各会計、関係団体の財政状況及び健全化判断比率'!B76="","",'各会計、関係団体の財政状況及び健全化判断比率'!B76)</f>
        <v>長野県市町村自治振興組合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24</v>
      </c>
      <c r="BX43" s="632"/>
      <c r="BY43" s="633" t="str">
        <f>IF('各会計、関係団体の財政状況及び健全化判断比率'!B77="","",'各会計、関係団体の財政状況及び健全化判断比率'!B77)</f>
        <v>上田市東御市真田共有財産組合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Jx3wGFvjOTJLMuAobGxyb51loqI5eoqGYqZIDTiIsIrXkKdHDIWYmlTdTcJtJJsBoD5kDgpRyZKnjv2IJk9Zg==" saltValue="eocOzJYc3GEgbKCMD1qh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558</v>
      </c>
      <c r="D34" s="1224"/>
      <c r="E34" s="1225"/>
      <c r="F34" s="32">
        <v>12.6</v>
      </c>
      <c r="G34" s="33">
        <v>12.48</v>
      </c>
      <c r="H34" s="33">
        <v>11.61</v>
      </c>
      <c r="I34" s="33">
        <v>11.13</v>
      </c>
      <c r="J34" s="34">
        <v>10.48</v>
      </c>
      <c r="K34" s="22"/>
      <c r="L34" s="22"/>
      <c r="M34" s="22"/>
      <c r="N34" s="22"/>
      <c r="O34" s="22"/>
      <c r="P34" s="22"/>
    </row>
    <row r="35" spans="1:16" ht="39" customHeight="1" x14ac:dyDescent="0.15">
      <c r="A35" s="22"/>
      <c r="B35" s="35"/>
      <c r="C35" s="1218" t="s">
        <v>559</v>
      </c>
      <c r="D35" s="1219"/>
      <c r="E35" s="1220"/>
      <c r="F35" s="36">
        <v>9.07</v>
      </c>
      <c r="G35" s="37">
        <v>8.49</v>
      </c>
      <c r="H35" s="37">
        <v>8.39</v>
      </c>
      <c r="I35" s="37">
        <v>9.2899999999999991</v>
      </c>
      <c r="J35" s="38">
        <v>10</v>
      </c>
      <c r="K35" s="22"/>
      <c r="L35" s="22"/>
      <c r="M35" s="22"/>
      <c r="N35" s="22"/>
      <c r="O35" s="22"/>
      <c r="P35" s="22"/>
    </row>
    <row r="36" spans="1:16" ht="39" customHeight="1" x14ac:dyDescent="0.15">
      <c r="A36" s="22"/>
      <c r="B36" s="35"/>
      <c r="C36" s="1218" t="s">
        <v>560</v>
      </c>
      <c r="D36" s="1219"/>
      <c r="E36" s="1220"/>
      <c r="F36" s="36">
        <v>6.28</v>
      </c>
      <c r="G36" s="37">
        <v>5.01</v>
      </c>
      <c r="H36" s="37">
        <v>5.42</v>
      </c>
      <c r="I36" s="37">
        <v>4.3499999999999996</v>
      </c>
      <c r="J36" s="38">
        <v>4.49</v>
      </c>
      <c r="K36" s="22"/>
      <c r="L36" s="22"/>
      <c r="M36" s="22"/>
      <c r="N36" s="22"/>
      <c r="O36" s="22"/>
      <c r="P36" s="22"/>
    </row>
    <row r="37" spans="1:16" ht="39" customHeight="1" x14ac:dyDescent="0.15">
      <c r="A37" s="22"/>
      <c r="B37" s="35"/>
      <c r="C37" s="1218" t="s">
        <v>561</v>
      </c>
      <c r="D37" s="1219"/>
      <c r="E37" s="1220"/>
      <c r="F37" s="36">
        <v>2.9</v>
      </c>
      <c r="G37" s="37">
        <v>3.04</v>
      </c>
      <c r="H37" s="37">
        <v>3.02</v>
      </c>
      <c r="I37" s="37">
        <v>3.11</v>
      </c>
      <c r="J37" s="38">
        <v>3.17</v>
      </c>
      <c r="K37" s="22"/>
      <c r="L37" s="22"/>
      <c r="M37" s="22"/>
      <c r="N37" s="22"/>
      <c r="O37" s="22"/>
      <c r="P37" s="22"/>
    </row>
    <row r="38" spans="1:16" ht="39" customHeight="1" x14ac:dyDescent="0.15">
      <c r="A38" s="22"/>
      <c r="B38" s="35"/>
      <c r="C38" s="1218" t="s">
        <v>562</v>
      </c>
      <c r="D38" s="1219"/>
      <c r="E38" s="1220"/>
      <c r="F38" s="36">
        <v>1.33</v>
      </c>
      <c r="G38" s="37">
        <v>0.81</v>
      </c>
      <c r="H38" s="37">
        <v>0.7</v>
      </c>
      <c r="I38" s="37">
        <v>1.32</v>
      </c>
      <c r="J38" s="38">
        <v>1.02</v>
      </c>
      <c r="K38" s="22"/>
      <c r="L38" s="22"/>
      <c r="M38" s="22"/>
      <c r="N38" s="22"/>
      <c r="O38" s="22"/>
      <c r="P38" s="22"/>
    </row>
    <row r="39" spans="1:16" ht="39" customHeight="1" x14ac:dyDescent="0.15">
      <c r="A39" s="22"/>
      <c r="B39" s="35"/>
      <c r="C39" s="1218" t="s">
        <v>563</v>
      </c>
      <c r="D39" s="1219"/>
      <c r="E39" s="1220"/>
      <c r="F39" s="36">
        <v>0.84</v>
      </c>
      <c r="G39" s="37">
        <v>0.9</v>
      </c>
      <c r="H39" s="37">
        <v>0.92</v>
      </c>
      <c r="I39" s="37">
        <v>0.97</v>
      </c>
      <c r="J39" s="38">
        <v>1.01</v>
      </c>
      <c r="K39" s="22"/>
      <c r="L39" s="22"/>
      <c r="M39" s="22"/>
      <c r="N39" s="22"/>
      <c r="O39" s="22"/>
      <c r="P39" s="22"/>
    </row>
    <row r="40" spans="1:16" ht="39" customHeight="1" x14ac:dyDescent="0.15">
      <c r="A40" s="22"/>
      <c r="B40" s="35"/>
      <c r="C40" s="1218" t="s">
        <v>564</v>
      </c>
      <c r="D40" s="1219"/>
      <c r="E40" s="1220"/>
      <c r="F40" s="36">
        <v>0.4</v>
      </c>
      <c r="G40" s="37">
        <v>0.39</v>
      </c>
      <c r="H40" s="37">
        <v>0.38</v>
      </c>
      <c r="I40" s="37">
        <v>0.59</v>
      </c>
      <c r="J40" s="38">
        <v>0.77</v>
      </c>
      <c r="K40" s="22"/>
      <c r="L40" s="22"/>
      <c r="M40" s="22"/>
      <c r="N40" s="22"/>
      <c r="O40" s="22"/>
      <c r="P40" s="22"/>
    </row>
    <row r="41" spans="1:16" ht="39" customHeight="1" x14ac:dyDescent="0.15">
      <c r="A41" s="22"/>
      <c r="B41" s="35"/>
      <c r="C41" s="1218" t="s">
        <v>565</v>
      </c>
      <c r="D41" s="1219"/>
      <c r="E41" s="1220"/>
      <c r="F41" s="36">
        <v>0.72</v>
      </c>
      <c r="G41" s="37">
        <v>0.83</v>
      </c>
      <c r="H41" s="37">
        <v>0.73</v>
      </c>
      <c r="I41" s="37">
        <v>0.7</v>
      </c>
      <c r="J41" s="38">
        <v>0.64</v>
      </c>
      <c r="K41" s="22"/>
      <c r="L41" s="22"/>
      <c r="M41" s="22"/>
      <c r="N41" s="22"/>
      <c r="O41" s="22"/>
      <c r="P41" s="22"/>
    </row>
    <row r="42" spans="1:16" ht="39" customHeight="1" x14ac:dyDescent="0.15">
      <c r="A42" s="22"/>
      <c r="B42" s="39"/>
      <c r="C42" s="1218" t="s">
        <v>566</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567</v>
      </c>
      <c r="D43" s="1222"/>
      <c r="E43" s="1223"/>
      <c r="F43" s="41">
        <v>1.53</v>
      </c>
      <c r="G43" s="42">
        <v>1.48</v>
      </c>
      <c r="H43" s="42">
        <v>1.51</v>
      </c>
      <c r="I43" s="42">
        <v>0.11</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O+b+1I+lXeDFIbLvPkTkEnJ4Ekucg7IXb4SRdQjfkbTp1/TKlUo9iUZjBrJj8VynddmmcrXQg8IcoVChyEKg==" saltValue="o5TvvRSVIhxOh8MK5cE7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7702</v>
      </c>
      <c r="L45" s="60">
        <v>7424</v>
      </c>
      <c r="M45" s="60">
        <v>7349</v>
      </c>
      <c r="N45" s="60">
        <v>7427</v>
      </c>
      <c r="O45" s="61">
        <v>7458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v>17</v>
      </c>
      <c r="M47" s="64">
        <v>17</v>
      </c>
      <c r="N47" s="64">
        <v>17</v>
      </c>
      <c r="O47" s="65">
        <v>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3558</v>
      </c>
      <c r="L48" s="64">
        <v>3514</v>
      </c>
      <c r="M48" s="64">
        <v>3541</v>
      </c>
      <c r="N48" s="64">
        <v>3669</v>
      </c>
      <c r="O48" s="65">
        <v>3550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111</v>
      </c>
      <c r="L49" s="64">
        <v>141</v>
      </c>
      <c r="M49" s="64">
        <v>150</v>
      </c>
      <c r="N49" s="64">
        <v>213</v>
      </c>
      <c r="O49" s="65">
        <v>292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101</v>
      </c>
      <c r="L50" s="64">
        <v>78</v>
      </c>
      <c r="M50" s="64">
        <v>91</v>
      </c>
      <c r="N50" s="64">
        <v>44</v>
      </c>
      <c r="O50" s="65">
        <v>20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10166</v>
      </c>
      <c r="L52" s="64">
        <v>9967</v>
      </c>
      <c r="M52" s="64">
        <v>9613</v>
      </c>
      <c r="N52" s="64">
        <v>9666</v>
      </c>
      <c r="O52" s="65">
        <v>9533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1306</v>
      </c>
      <c r="L53" s="69">
        <v>1207</v>
      </c>
      <c r="M53" s="69">
        <v>1535</v>
      </c>
      <c r="N53" s="69">
        <v>1704</v>
      </c>
      <c r="O53" s="70">
        <v>1804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1xq5l/4+g7UIenLW5azB/H3FQzSdmO62F6lwTloYgFvEug1zKgJ7xLv4pMQ8XGMZSdwN/XRQGlYmSCF5a94uA==" saltValue="ey/jQbtEzXgE0H+hFDnf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67695</v>
      </c>
      <c r="J41" s="83">
        <v>69549</v>
      </c>
      <c r="K41" s="83">
        <v>69436</v>
      </c>
      <c r="L41" s="83">
        <v>68370</v>
      </c>
      <c r="M41" s="84">
        <v>65758</v>
      </c>
    </row>
    <row r="42" spans="2:13" ht="27.75" customHeight="1" x14ac:dyDescent="0.15">
      <c r="B42" s="1244"/>
      <c r="C42" s="1245"/>
      <c r="D42" s="85"/>
      <c r="E42" s="1250" t="s">
        <v>26</v>
      </c>
      <c r="F42" s="1250"/>
      <c r="G42" s="1250"/>
      <c r="H42" s="1251"/>
      <c r="I42" s="86">
        <v>382</v>
      </c>
      <c r="J42" s="87">
        <v>675</v>
      </c>
      <c r="K42" s="87">
        <v>594</v>
      </c>
      <c r="L42" s="87">
        <v>177</v>
      </c>
      <c r="M42" s="88">
        <v>524</v>
      </c>
    </row>
    <row r="43" spans="2:13" ht="27.75" customHeight="1" x14ac:dyDescent="0.15">
      <c r="B43" s="1244"/>
      <c r="C43" s="1245"/>
      <c r="D43" s="85"/>
      <c r="E43" s="1250" t="s">
        <v>27</v>
      </c>
      <c r="F43" s="1250"/>
      <c r="G43" s="1250"/>
      <c r="H43" s="1251"/>
      <c r="I43" s="86">
        <v>46157</v>
      </c>
      <c r="J43" s="87">
        <v>42739</v>
      </c>
      <c r="K43" s="87">
        <v>40786</v>
      </c>
      <c r="L43" s="87">
        <v>37873</v>
      </c>
      <c r="M43" s="88">
        <v>35552</v>
      </c>
    </row>
    <row r="44" spans="2:13" ht="27.75" customHeight="1" x14ac:dyDescent="0.15">
      <c r="B44" s="1244"/>
      <c r="C44" s="1245"/>
      <c r="D44" s="85"/>
      <c r="E44" s="1250" t="s">
        <v>28</v>
      </c>
      <c r="F44" s="1250"/>
      <c r="G44" s="1250"/>
      <c r="H44" s="1251"/>
      <c r="I44" s="86">
        <v>958</v>
      </c>
      <c r="J44" s="87">
        <v>1947</v>
      </c>
      <c r="K44" s="87">
        <v>2273</v>
      </c>
      <c r="L44" s="87">
        <v>2177</v>
      </c>
      <c r="M44" s="88">
        <v>2011</v>
      </c>
    </row>
    <row r="45" spans="2:13" ht="27.75" customHeight="1" x14ac:dyDescent="0.15">
      <c r="B45" s="1244"/>
      <c r="C45" s="1245"/>
      <c r="D45" s="85"/>
      <c r="E45" s="1250" t="s">
        <v>29</v>
      </c>
      <c r="F45" s="1250"/>
      <c r="G45" s="1250"/>
      <c r="H45" s="1251"/>
      <c r="I45" s="86">
        <v>12554</v>
      </c>
      <c r="J45" s="87">
        <v>11749</v>
      </c>
      <c r="K45" s="87">
        <v>10862</v>
      </c>
      <c r="L45" s="87">
        <v>10512</v>
      </c>
      <c r="M45" s="88">
        <v>10331</v>
      </c>
    </row>
    <row r="46" spans="2:13" ht="27.75" customHeight="1" x14ac:dyDescent="0.15">
      <c r="B46" s="1244"/>
      <c r="C46" s="1245"/>
      <c r="D46" s="89"/>
      <c r="E46" s="1250" t="s">
        <v>30</v>
      </c>
      <c r="F46" s="1250"/>
      <c r="G46" s="1250"/>
      <c r="H46" s="1251"/>
      <c r="I46" s="86">
        <v>3145</v>
      </c>
      <c r="J46" s="87">
        <v>2578</v>
      </c>
      <c r="K46" s="87">
        <v>2395</v>
      </c>
      <c r="L46" s="87">
        <v>2632</v>
      </c>
      <c r="M46" s="88">
        <v>2361</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18502</v>
      </c>
      <c r="J50" s="87">
        <v>18099</v>
      </c>
      <c r="K50" s="87">
        <v>18846</v>
      </c>
      <c r="L50" s="87">
        <v>18716</v>
      </c>
      <c r="M50" s="88">
        <v>19689</v>
      </c>
    </row>
    <row r="51" spans="2:13" ht="27.75" customHeight="1" x14ac:dyDescent="0.15">
      <c r="B51" s="1244"/>
      <c r="C51" s="1245"/>
      <c r="D51" s="85"/>
      <c r="E51" s="1250" t="s">
        <v>36</v>
      </c>
      <c r="F51" s="1250"/>
      <c r="G51" s="1250"/>
      <c r="H51" s="1251"/>
      <c r="I51" s="86">
        <v>3698</v>
      </c>
      <c r="J51" s="87">
        <v>5645</v>
      </c>
      <c r="K51" s="87">
        <v>3240</v>
      </c>
      <c r="L51" s="87">
        <v>2964</v>
      </c>
      <c r="M51" s="88">
        <v>2588</v>
      </c>
    </row>
    <row r="52" spans="2:13" ht="27.75" customHeight="1" x14ac:dyDescent="0.15">
      <c r="B52" s="1246"/>
      <c r="C52" s="1247"/>
      <c r="D52" s="85"/>
      <c r="E52" s="1250" t="s">
        <v>37</v>
      </c>
      <c r="F52" s="1250"/>
      <c r="G52" s="1250"/>
      <c r="H52" s="1251"/>
      <c r="I52" s="86">
        <v>90277</v>
      </c>
      <c r="J52" s="87">
        <v>90917</v>
      </c>
      <c r="K52" s="87">
        <v>89923</v>
      </c>
      <c r="L52" s="87">
        <v>86825</v>
      </c>
      <c r="M52" s="88">
        <v>82959</v>
      </c>
    </row>
    <row r="53" spans="2:13" ht="27.75" customHeight="1" thickBot="1" x14ac:dyDescent="0.2">
      <c r="B53" s="1257" t="s">
        <v>21</v>
      </c>
      <c r="C53" s="1258"/>
      <c r="D53" s="92"/>
      <c r="E53" s="1259" t="s">
        <v>38</v>
      </c>
      <c r="F53" s="1259"/>
      <c r="G53" s="1259"/>
      <c r="H53" s="1260"/>
      <c r="I53" s="93">
        <v>18413</v>
      </c>
      <c r="J53" s="94">
        <v>14575</v>
      </c>
      <c r="K53" s="94">
        <v>14336</v>
      </c>
      <c r="L53" s="94">
        <v>13237</v>
      </c>
      <c r="M53" s="95">
        <v>11300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HGwMvfsPUdlED144o/ZApA/kpcQRYRgJJw1e5bKxunvTu73bCc/vPBnjdmoPCYru0s/mbZs97NvoPMPFlM7LA==" saltValue="LYjBzi1TZ9+Z+Duo6g7S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41</v>
      </c>
      <c r="D55" s="1269"/>
      <c r="E55" s="1270"/>
      <c r="F55" s="107">
        <v>4109</v>
      </c>
      <c r="G55" s="107">
        <v>4109</v>
      </c>
      <c r="H55" s="108">
        <v>4109</v>
      </c>
    </row>
    <row r="56" spans="2:8" ht="52.5" customHeight="1" x14ac:dyDescent="0.15">
      <c r="B56" s="109"/>
      <c r="C56" s="1271" t="s">
        <v>42</v>
      </c>
      <c r="D56" s="1271"/>
      <c r="E56" s="1272"/>
      <c r="F56" s="110">
        <v>5199</v>
      </c>
      <c r="G56" s="110">
        <v>5059</v>
      </c>
      <c r="H56" s="111">
        <v>5159</v>
      </c>
    </row>
    <row r="57" spans="2:8" ht="53.25" customHeight="1" x14ac:dyDescent="0.15">
      <c r="B57" s="109"/>
      <c r="C57" s="1273" t="s">
        <v>43</v>
      </c>
      <c r="D57" s="1273"/>
      <c r="E57" s="1274"/>
      <c r="F57" s="112">
        <v>10917</v>
      </c>
      <c r="G57" s="112">
        <v>10904</v>
      </c>
      <c r="H57" s="113">
        <v>10945</v>
      </c>
    </row>
    <row r="58" spans="2:8" ht="45.75" customHeight="1" x14ac:dyDescent="0.15">
      <c r="B58" s="114"/>
      <c r="C58" s="1261" t="s">
        <v>599</v>
      </c>
      <c r="D58" s="1262"/>
      <c r="E58" s="1263"/>
      <c r="F58" s="115">
        <v>4529</v>
      </c>
      <c r="G58" s="115">
        <v>4429</v>
      </c>
      <c r="H58" s="116">
        <v>4365</v>
      </c>
    </row>
    <row r="59" spans="2:8" ht="45.75" customHeight="1" x14ac:dyDescent="0.15">
      <c r="B59" s="114"/>
      <c r="C59" s="1261" t="s">
        <v>600</v>
      </c>
      <c r="D59" s="1262"/>
      <c r="E59" s="1263"/>
      <c r="F59" s="115">
        <v>2793</v>
      </c>
      <c r="G59" s="115">
        <v>2811</v>
      </c>
      <c r="H59" s="116">
        <v>3018</v>
      </c>
    </row>
    <row r="60" spans="2:8" ht="45.75" customHeight="1" x14ac:dyDescent="0.15">
      <c r="B60" s="114"/>
      <c r="C60" s="1261" t="s">
        <v>601</v>
      </c>
      <c r="D60" s="1262"/>
      <c r="E60" s="1263"/>
      <c r="F60" s="115">
        <v>1413</v>
      </c>
      <c r="G60" s="115">
        <v>1416</v>
      </c>
      <c r="H60" s="116">
        <v>1420</v>
      </c>
    </row>
    <row r="61" spans="2:8" ht="45.75" customHeight="1" x14ac:dyDescent="0.15">
      <c r="B61" s="114"/>
      <c r="C61" s="1261" t="s">
        <v>602</v>
      </c>
      <c r="D61" s="1262"/>
      <c r="E61" s="1263"/>
      <c r="F61" s="115">
        <v>774</v>
      </c>
      <c r="G61" s="115">
        <v>724</v>
      </c>
      <c r="H61" s="116">
        <v>680</v>
      </c>
    </row>
    <row r="62" spans="2:8" ht="45.75" customHeight="1" thickBot="1" x14ac:dyDescent="0.2">
      <c r="B62" s="117"/>
      <c r="C62" s="1264" t="s">
        <v>603</v>
      </c>
      <c r="D62" s="1265"/>
      <c r="E62" s="1266"/>
      <c r="F62" s="118">
        <v>506</v>
      </c>
      <c r="G62" s="118">
        <v>506</v>
      </c>
      <c r="H62" s="119">
        <v>403</v>
      </c>
    </row>
    <row r="63" spans="2:8" ht="52.5" customHeight="1" thickBot="1" x14ac:dyDescent="0.2">
      <c r="B63" s="120"/>
      <c r="C63" s="1267" t="s">
        <v>44</v>
      </c>
      <c r="D63" s="1267"/>
      <c r="E63" s="1268"/>
      <c r="F63" s="121">
        <v>20225</v>
      </c>
      <c r="G63" s="121">
        <v>20073</v>
      </c>
      <c r="H63" s="122">
        <v>20214</v>
      </c>
    </row>
    <row r="64" spans="2:8" ht="15" customHeight="1" x14ac:dyDescent="0.15"/>
    <row r="65" ht="0" hidden="1" customHeight="1" x14ac:dyDescent="0.15"/>
    <row r="66" ht="0" hidden="1" customHeight="1" x14ac:dyDescent="0.15"/>
  </sheetData>
  <sheetProtection algorithmName="SHA-512" hashValue="6UK32K75WxKtuYBWHunCjtA4X406vF2XE3+x2WWu2BJf6l7294M81ieEhWdQgZf7WQWN0M10hSRwH1HR3PMYZg==" saltValue="xj9DfFc65rzH5YbJSt4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611</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58.9</v>
      </c>
      <c r="BQ73" s="1277"/>
      <c r="BR73" s="1277"/>
      <c r="BS73" s="1277"/>
      <c r="BT73" s="1277"/>
      <c r="BU73" s="1277"/>
      <c r="BV73" s="1277"/>
      <c r="BW73" s="1277"/>
      <c r="BX73" s="1277">
        <v>47.3</v>
      </c>
      <c r="BY73" s="1277"/>
      <c r="BZ73" s="1277"/>
      <c r="CA73" s="1277"/>
      <c r="CB73" s="1277"/>
      <c r="CC73" s="1277"/>
      <c r="CD73" s="1277"/>
      <c r="CE73" s="1277"/>
      <c r="CF73" s="1277">
        <v>45.2</v>
      </c>
      <c r="CG73" s="1277"/>
      <c r="CH73" s="1277"/>
      <c r="CI73" s="1277"/>
      <c r="CJ73" s="1277"/>
      <c r="CK73" s="1277"/>
      <c r="CL73" s="1277"/>
      <c r="CM73" s="1277"/>
      <c r="CN73" s="1277">
        <v>42.2</v>
      </c>
      <c r="CO73" s="1277"/>
      <c r="CP73" s="1277"/>
      <c r="CQ73" s="1277"/>
      <c r="CR73" s="1277"/>
      <c r="CS73" s="1277"/>
      <c r="CT73" s="1277"/>
      <c r="CU73" s="1277"/>
      <c r="CV73" s="1277">
        <v>35.799999999999997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7</v>
      </c>
      <c r="BQ75" s="1277"/>
      <c r="BR75" s="1277"/>
      <c r="BS75" s="1277"/>
      <c r="BT75" s="1277"/>
      <c r="BU75" s="1277"/>
      <c r="BV75" s="1277"/>
      <c r="BW75" s="1277"/>
      <c r="BX75" s="1277">
        <v>4.9000000000000004</v>
      </c>
      <c r="BY75" s="1277"/>
      <c r="BZ75" s="1277"/>
      <c r="CA75" s="1277"/>
      <c r="CB75" s="1277"/>
      <c r="CC75" s="1277"/>
      <c r="CD75" s="1277"/>
      <c r="CE75" s="1277"/>
      <c r="CF75" s="1277">
        <v>4.3</v>
      </c>
      <c r="CG75" s="1277"/>
      <c r="CH75" s="1277"/>
      <c r="CI75" s="1277"/>
      <c r="CJ75" s="1277"/>
      <c r="CK75" s="1277"/>
      <c r="CL75" s="1277"/>
      <c r="CM75" s="1277"/>
      <c r="CN75" s="1277">
        <v>4.7</v>
      </c>
      <c r="CO75" s="1277"/>
      <c r="CP75" s="1277"/>
      <c r="CQ75" s="1277"/>
      <c r="CR75" s="1277"/>
      <c r="CS75" s="1277"/>
      <c r="CT75" s="1277"/>
      <c r="CU75" s="1277"/>
      <c r="CV75" s="1277">
        <v>5.3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611</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VPsu9Th05W+shDTT6Mkk3vHvLtSRfPC2Hf4XAihmf1RZUVdF5qaJVrrZyS4N6H7oKbzOKhFcPUyFl+f2RB4A==" saltValue="/Tb27OCTDOiDrZ7JNXnuA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KV8AAZOd9BX6povRd/c5iqa/iWXcVxOhi9vRczloTCky6wSPDouUbrJz1jXiOBKhndEAt+VCN7tB2N376alg==" saltValue="YNS5Bg7Et5ryOkEhnXcI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iruieqEPyImqt4qeWilshjZnjvtY7T5xYkAvvHkdHb7Vm32QT+uJ7+M0R7TcweUnwNR9k5UMCfecjErvddN7A==" saltValue="OoMFibsoM9CcnnIbVnZ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79736</v>
      </c>
      <c r="E3" s="141"/>
      <c r="F3" s="142">
        <v>43141</v>
      </c>
      <c r="G3" s="143"/>
      <c r="H3" s="144"/>
    </row>
    <row r="4" spans="1:8" x14ac:dyDescent="0.15">
      <c r="A4" s="145"/>
      <c r="B4" s="146"/>
      <c r="C4" s="147"/>
      <c r="D4" s="148">
        <v>40272</v>
      </c>
      <c r="E4" s="149"/>
      <c r="F4" s="150">
        <v>21887</v>
      </c>
      <c r="G4" s="151"/>
      <c r="H4" s="152"/>
    </row>
    <row r="5" spans="1:8" x14ac:dyDescent="0.15">
      <c r="A5" s="133" t="s">
        <v>544</v>
      </c>
      <c r="B5" s="138"/>
      <c r="C5" s="139"/>
      <c r="D5" s="140">
        <v>77443</v>
      </c>
      <c r="E5" s="141"/>
      <c r="F5" s="142">
        <v>45117</v>
      </c>
      <c r="G5" s="143"/>
      <c r="H5" s="144"/>
    </row>
    <row r="6" spans="1:8" x14ac:dyDescent="0.15">
      <c r="A6" s="145"/>
      <c r="B6" s="146"/>
      <c r="C6" s="147"/>
      <c r="D6" s="148">
        <v>45693</v>
      </c>
      <c r="E6" s="149"/>
      <c r="F6" s="150">
        <v>25589</v>
      </c>
      <c r="G6" s="151"/>
      <c r="H6" s="152"/>
    </row>
    <row r="7" spans="1:8" x14ac:dyDescent="0.15">
      <c r="A7" s="133" t="s">
        <v>545</v>
      </c>
      <c r="B7" s="138"/>
      <c r="C7" s="139"/>
      <c r="D7" s="140">
        <v>54032</v>
      </c>
      <c r="E7" s="141"/>
      <c r="F7" s="142">
        <v>52496</v>
      </c>
      <c r="G7" s="143"/>
      <c r="H7" s="144"/>
    </row>
    <row r="8" spans="1:8" x14ac:dyDescent="0.15">
      <c r="A8" s="145"/>
      <c r="B8" s="146"/>
      <c r="C8" s="147"/>
      <c r="D8" s="148">
        <v>28946</v>
      </c>
      <c r="E8" s="149"/>
      <c r="F8" s="150">
        <v>29467</v>
      </c>
      <c r="G8" s="151"/>
      <c r="H8" s="152"/>
    </row>
    <row r="9" spans="1:8" x14ac:dyDescent="0.15">
      <c r="A9" s="133" t="s">
        <v>546</v>
      </c>
      <c r="B9" s="138"/>
      <c r="C9" s="139"/>
      <c r="D9" s="140">
        <v>49131</v>
      </c>
      <c r="E9" s="141"/>
      <c r="F9" s="142">
        <v>52619</v>
      </c>
      <c r="G9" s="143"/>
      <c r="H9" s="144"/>
    </row>
    <row r="10" spans="1:8" x14ac:dyDescent="0.15">
      <c r="A10" s="145"/>
      <c r="B10" s="146"/>
      <c r="C10" s="147"/>
      <c r="D10" s="148">
        <v>29389</v>
      </c>
      <c r="E10" s="149"/>
      <c r="F10" s="150">
        <v>31149</v>
      </c>
      <c r="G10" s="151"/>
      <c r="H10" s="152"/>
    </row>
    <row r="11" spans="1:8" x14ac:dyDescent="0.15">
      <c r="A11" s="133" t="s">
        <v>547</v>
      </c>
      <c r="B11" s="138"/>
      <c r="C11" s="139"/>
      <c r="D11" s="140">
        <v>28340</v>
      </c>
      <c r="E11" s="141"/>
      <c r="F11" s="142">
        <v>51875</v>
      </c>
      <c r="G11" s="143"/>
      <c r="H11" s="144"/>
    </row>
    <row r="12" spans="1:8" x14ac:dyDescent="0.15">
      <c r="A12" s="145"/>
      <c r="B12" s="146"/>
      <c r="C12" s="153"/>
      <c r="D12" s="148">
        <v>19012</v>
      </c>
      <c r="E12" s="149"/>
      <c r="F12" s="150">
        <v>29372</v>
      </c>
      <c r="G12" s="151"/>
      <c r="H12" s="152"/>
    </row>
    <row r="13" spans="1:8" x14ac:dyDescent="0.15">
      <c r="A13" s="133"/>
      <c r="B13" s="138"/>
      <c r="C13" s="154"/>
      <c r="D13" s="155">
        <v>57736</v>
      </c>
      <c r="E13" s="156"/>
      <c r="F13" s="157">
        <v>49050</v>
      </c>
      <c r="G13" s="158"/>
      <c r="H13" s="144"/>
    </row>
    <row r="14" spans="1:8" x14ac:dyDescent="0.15">
      <c r="A14" s="145"/>
      <c r="B14" s="146"/>
      <c r="C14" s="147"/>
      <c r="D14" s="148">
        <v>32662</v>
      </c>
      <c r="E14" s="149"/>
      <c r="F14" s="150">
        <v>27493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6.37</v>
      </c>
      <c r="C19" s="159">
        <f>ROUND(VALUE(SUBSTITUTE(実質収支比率等に係る経年分析!G$48,"▲","-")),2)</f>
        <v>5.0599999999999996</v>
      </c>
      <c r="D19" s="159">
        <f>ROUND(VALUE(SUBSTITUTE(実質収支比率等に係る経年分析!H$48,"▲","-")),2)</f>
        <v>5.53</v>
      </c>
      <c r="E19" s="159">
        <f>ROUND(VALUE(SUBSTITUTE(実質収支比率等に係る経年分析!I$48,"▲","-")),2)</f>
        <v>4.46</v>
      </c>
      <c r="F19" s="159">
        <f>ROUND(VALUE(SUBSTITUTE(実質収支比率等に係る経年分析!J$48,"▲","-")),2)</f>
        <v>4.57</v>
      </c>
    </row>
    <row r="20" spans="1:11" x14ac:dyDescent="0.15">
      <c r="A20" s="159" t="s">
        <v>48</v>
      </c>
      <c r="B20" s="159">
        <f>ROUND(VALUE(SUBSTITUTE(実質収支比率等に係る経年分析!F$47,"▲","-")),2)</f>
        <v>9.75</v>
      </c>
      <c r="C20" s="159">
        <f>ROUND(VALUE(SUBSTITUTE(実質収支比率等に係る経年分析!G$47,"▲","-")),2)</f>
        <v>9.9</v>
      </c>
      <c r="D20" s="159">
        <f>ROUND(VALUE(SUBSTITUTE(実質収支比率等に係る経年分析!H$47,"▲","-")),2)</f>
        <v>10.24</v>
      </c>
      <c r="E20" s="159">
        <f>ROUND(VALUE(SUBSTITUTE(実質収支比率等に係る経年分析!I$47,"▲","-")),2)</f>
        <v>10.33</v>
      </c>
      <c r="F20" s="159">
        <f>ROUND(VALUE(SUBSTITUTE(実質収支比率等に係る経年分析!J$47,"▲","-")),2)</f>
        <v>10.33</v>
      </c>
    </row>
    <row r="21" spans="1:11" x14ac:dyDescent="0.15">
      <c r="A21" s="159" t="s">
        <v>49</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0.39</v>
      </c>
      <c r="D21" s="159">
        <f>IF(ISNUMBER(VALUE(SUBSTITUTE(実質収支比率等に係る経年分析!H$49,"▲","-"))),ROUND(VALUE(SUBSTITUTE(実質収支比率等に係る経年分析!H$49,"▲","-")),2),NA())</f>
        <v>1.05</v>
      </c>
      <c r="E21" s="159">
        <f>IF(ISNUMBER(VALUE(SUBSTITUTE(実質収支比率等に係る経年分析!I$49,"▲","-"))),ROUND(VALUE(SUBSTITUTE(実質収支比率等に係る経年分析!I$49,"▲","-")),2),NA())</f>
        <v>-1.1200000000000001</v>
      </c>
      <c r="F21" s="159">
        <f>IF(ISNUMBER(VALUE(SUBSTITUTE(実質収支比率等に係る経年分析!J$49,"▲","-"))),ROUND(VALUE(SUBSTITUTE(実質収支比率等に係る経年分析!J$49,"▲","-")),2),NA())</f>
        <v>0.11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1.53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1.48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1.51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上田市立産婦人科病院事業会計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0.72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0.73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0.64</v>
      </c>
    </row>
    <row r="30" spans="1:11" x14ac:dyDescent="0.15">
      <c r="A30" s="160" t="str">
        <f>IF(連結実質赤字比率に係る赤字・黒字の構成分析!C$40="",NA(),連結実質赤字比率に係る赤字・黒字の構成分析!C$40)</f>
        <v>上田市介護保険事業特別会計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0.77</v>
      </c>
    </row>
    <row r="31" spans="1:11" x14ac:dyDescent="0.15">
      <c r="A31" s="160" t="str">
        <f>IF(連結実質赤字比率に係る赤字・黒字の構成分析!C$39="",NA(),連結実質赤字比率に係る赤字・黒字の構成分析!C$39)</f>
        <v>上田市真田有線放送電話事業会計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1.01</v>
      </c>
    </row>
    <row r="32" spans="1:11" x14ac:dyDescent="0.15">
      <c r="A32" s="160" t="str">
        <f>IF(連結実質赤字比率に係る赤字・黒字の構成分析!C$38="",NA(),連結実質赤字比率に係る赤字・黒字の構成分析!C$38)</f>
        <v>上田市国民健康保険事業特別会計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1.02</v>
      </c>
    </row>
    <row r="33" spans="1:16" x14ac:dyDescent="0.15">
      <c r="A33" s="160" t="str">
        <f>IF(連結実質赤字比率に係る赤字・黒字の構成分析!C$37="",NA(),連結実質赤字比率に係る赤字・黒字の構成分析!C$37)</f>
        <v>上田市農業集落排水事業会計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4.3499999999999996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4.49</v>
      </c>
    </row>
    <row r="35" spans="1:16" x14ac:dyDescent="0.15">
      <c r="A35" s="160" t="str">
        <f>IF(連結実質赤字比率に係る赤字・黒字の構成分析!C$35="",NA(),連結実質赤字比率に係る赤字・黒字の構成分析!C$35)</f>
        <v>上田市水道事業会計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9.2899999999999991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v>
      </c>
    </row>
    <row r="36" spans="1:16" x14ac:dyDescent="0.15">
      <c r="A36" s="160" t="str">
        <f>IF(連結実質赤字比率に係る赤字・黒字の構成分析!C$34="",NA(),連結実質赤字比率に係る赤字・黒字の構成分析!C$34)</f>
        <v>上田市公共下水道事業会計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10166</v>
      </c>
      <c r="E42" s="161"/>
      <c r="F42" s="161"/>
      <c r="G42" s="161">
        <f>'実質公債費比率（分子）の構造'!L$52</f>
        <v>9967</v>
      </c>
      <c r="H42" s="161"/>
      <c r="I42" s="161"/>
      <c r="J42" s="161">
        <f>'実質公債費比率（分子）の構造'!M$52</f>
        <v>9613</v>
      </c>
      <c r="K42" s="161"/>
      <c r="L42" s="161"/>
      <c r="M42" s="161">
        <f>'実質公債費比率（分子）の構造'!N$52</f>
        <v>9666</v>
      </c>
      <c r="N42" s="161"/>
      <c r="O42" s="161"/>
      <c r="P42" s="161">
        <f>'実質公債費比率（分子）の構造'!O$52</f>
        <v>9533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101</v>
      </c>
      <c r="C44" s="161"/>
      <c r="D44" s="161"/>
      <c r="E44" s="161">
        <f>'実質公債費比率（分子）の構造'!L$50</f>
        <v>78</v>
      </c>
      <c r="F44" s="161"/>
      <c r="G44" s="161"/>
      <c r="H44" s="161">
        <f>'実質公債費比率（分子）の構造'!M$50</f>
        <v>91</v>
      </c>
      <c r="I44" s="161"/>
      <c r="J44" s="161"/>
      <c r="K44" s="161">
        <f>'実質公債費比率（分子）の構造'!N$50</f>
        <v>44</v>
      </c>
      <c r="L44" s="161"/>
      <c r="M44" s="161"/>
      <c r="N44" s="161">
        <f>'実質公債費比率（分子）の構造'!O$50</f>
        <v>20</v>
      </c>
      <c r="O44" s="161"/>
      <c r="P44" s="161"/>
    </row>
    <row r="45" spans="1:16" x14ac:dyDescent="0.15">
      <c r="A45" s="161" t="s">
        <v>59</v>
      </c>
      <c r="B45" s="161">
        <f>'実質公債費比率（分子）の構造'!K$49</f>
        <v>111</v>
      </c>
      <c r="C45" s="161"/>
      <c r="D45" s="161"/>
      <c r="E45" s="161">
        <f>'実質公債費比率（分子）の構造'!L$49</f>
        <v>141</v>
      </c>
      <c r="F45" s="161"/>
      <c r="G45" s="161"/>
      <c r="H45" s="161">
        <f>'実質公債費比率（分子）の構造'!M$49</f>
        <v>150</v>
      </c>
      <c r="I45" s="161"/>
      <c r="J45" s="161"/>
      <c r="K45" s="161">
        <f>'実質公債費比率（分子）の構造'!N$49</f>
        <v>213</v>
      </c>
      <c r="L45" s="161"/>
      <c r="M45" s="161"/>
      <c r="N45" s="161">
        <f>'実質公債費比率（分子）の構造'!O$49</f>
        <v>292</v>
      </c>
      <c r="O45" s="161"/>
      <c r="P45" s="161"/>
    </row>
    <row r="46" spans="1:16" x14ac:dyDescent="0.15">
      <c r="A46" s="161" t="s">
        <v>60</v>
      </c>
      <c r="B46" s="161">
        <f>'実質公債費比率（分子）の構造'!K$48</f>
        <v>3558</v>
      </c>
      <c r="C46" s="161"/>
      <c r="D46" s="161"/>
      <c r="E46" s="161">
        <f>'実質公債費比率（分子）の構造'!L$48</f>
        <v>3514</v>
      </c>
      <c r="F46" s="161"/>
      <c r="G46" s="161"/>
      <c r="H46" s="161">
        <f>'実質公債費比率（分子）の構造'!M$48</f>
        <v>3541</v>
      </c>
      <c r="I46" s="161"/>
      <c r="J46" s="161"/>
      <c r="K46" s="161">
        <f>'実質公債費比率（分子）の構造'!N$48</f>
        <v>3669</v>
      </c>
      <c r="L46" s="161"/>
      <c r="M46" s="161"/>
      <c r="N46" s="161">
        <f>'実質公債費比率（分子）の構造'!O$48</f>
        <v>3550</v>
      </c>
      <c r="O46" s="161"/>
      <c r="P46" s="161"/>
    </row>
    <row r="47" spans="1:16" x14ac:dyDescent="0.15">
      <c r="A47" s="161" t="s">
        <v>61</v>
      </c>
      <c r="B47" s="161" t="str">
        <f>'実質公債費比率（分子）の構造'!K$47</f>
        <v>-</v>
      </c>
      <c r="C47" s="161"/>
      <c r="D47" s="161"/>
      <c r="E47" s="161">
        <f>'実質公債費比率（分子）の構造'!L$47</f>
        <v>17</v>
      </c>
      <c r="F47" s="161"/>
      <c r="G47" s="161"/>
      <c r="H47" s="161">
        <f>'実質公債費比率（分子）の構造'!M$47</f>
        <v>17</v>
      </c>
      <c r="I47" s="161"/>
      <c r="J47" s="161"/>
      <c r="K47" s="161">
        <f>'実質公債費比率（分子）の構造'!N$47</f>
        <v>17</v>
      </c>
      <c r="L47" s="161"/>
      <c r="M47" s="161"/>
      <c r="N47" s="161">
        <f>'実質公債費比率（分子）の構造'!O$47</f>
        <v>17</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7702</v>
      </c>
      <c r="C49" s="161"/>
      <c r="D49" s="161"/>
      <c r="E49" s="161">
        <f>'実質公債費比率（分子）の構造'!L$45</f>
        <v>7424</v>
      </c>
      <c r="F49" s="161"/>
      <c r="G49" s="161"/>
      <c r="H49" s="161">
        <f>'実質公債費比率（分子）の構造'!M$45</f>
        <v>7349</v>
      </c>
      <c r="I49" s="161"/>
      <c r="J49" s="161"/>
      <c r="K49" s="161">
        <f>'実質公債費比率（分子）の構造'!N$45</f>
        <v>7427</v>
      </c>
      <c r="L49" s="161"/>
      <c r="M49" s="161"/>
      <c r="N49" s="161">
        <f>'実質公債費比率（分子）の構造'!O$45</f>
        <v>7458</v>
      </c>
      <c r="O49" s="161"/>
      <c r="P49" s="161"/>
    </row>
    <row r="50" spans="1:16" x14ac:dyDescent="0.15">
      <c r="A50" s="161" t="s">
        <v>64</v>
      </c>
      <c r="B50" s="161" t="e">
        <f>NA()</f>
        <v>#N/A</v>
      </c>
      <c r="C50" s="161">
        <f>IF(ISNUMBER('実質公債費比率（分子）の構造'!K$53),'実質公債費比率（分子）の構造'!K$53,NA())</f>
        <v>1306</v>
      </c>
      <c r="D50" s="161" t="e">
        <f>NA()</f>
        <v>#N/A</v>
      </c>
      <c r="E50" s="161" t="e">
        <f>NA()</f>
        <v>#N/A</v>
      </c>
      <c r="F50" s="161">
        <f>IF(ISNUMBER('実質公債費比率（分子）の構造'!L$53),'実質公債費比率（分子）の構造'!L$53,NA())</f>
        <v>1207</v>
      </c>
      <c r="G50" s="161" t="e">
        <f>NA()</f>
        <v>#N/A</v>
      </c>
      <c r="H50" s="161" t="e">
        <f>NA()</f>
        <v>#N/A</v>
      </c>
      <c r="I50" s="161">
        <f>IF(ISNUMBER('実質公債費比率（分子）の構造'!M$53),'実質公債費比率（分子）の構造'!M$53,NA())</f>
        <v>1535</v>
      </c>
      <c r="J50" s="161" t="e">
        <f>NA()</f>
        <v>#N/A</v>
      </c>
      <c r="K50" s="161" t="e">
        <f>NA()</f>
        <v>#N/A</v>
      </c>
      <c r="L50" s="161">
        <f>IF(ISNUMBER('実質公債費比率（分子）の構造'!N$53),'実質公債費比率（分子）の構造'!N$53,NA())</f>
        <v>1704</v>
      </c>
      <c r="M50" s="161" t="e">
        <f>NA()</f>
        <v>#N/A</v>
      </c>
      <c r="N50" s="161" t="e">
        <f>NA()</f>
        <v>#N/A</v>
      </c>
      <c r="O50" s="161">
        <f>IF(ISNUMBER('実質公債費比率（分子）の構造'!O$53),'実質公債費比率（分子）の構造'!O$53,NA())</f>
        <v>1804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90277</v>
      </c>
      <c r="E56" s="160"/>
      <c r="F56" s="160"/>
      <c r="G56" s="160">
        <f>'将来負担比率（分子）の構造'!J$52</f>
        <v>90917</v>
      </c>
      <c r="H56" s="160"/>
      <c r="I56" s="160"/>
      <c r="J56" s="160">
        <f>'将来負担比率（分子）の構造'!K$52</f>
        <v>89923</v>
      </c>
      <c r="K56" s="160"/>
      <c r="L56" s="160"/>
      <c r="M56" s="160">
        <f>'将来負担比率（分子）の構造'!L$52</f>
        <v>86825</v>
      </c>
      <c r="N56" s="160"/>
      <c r="O56" s="160"/>
      <c r="P56" s="160">
        <f>'将来負担比率（分子）の構造'!M$52</f>
        <v>82959</v>
      </c>
    </row>
    <row r="57" spans="1:16" x14ac:dyDescent="0.15">
      <c r="A57" s="160" t="s">
        <v>36</v>
      </c>
      <c r="B57" s="160"/>
      <c r="C57" s="160"/>
      <c r="D57" s="160">
        <f>'将来負担比率（分子）の構造'!I$51</f>
        <v>3698</v>
      </c>
      <c r="E57" s="160"/>
      <c r="F57" s="160"/>
      <c r="G57" s="160">
        <f>'将来負担比率（分子）の構造'!J$51</f>
        <v>5645</v>
      </c>
      <c r="H57" s="160"/>
      <c r="I57" s="160"/>
      <c r="J57" s="160">
        <f>'将来負担比率（分子）の構造'!K$51</f>
        <v>3240</v>
      </c>
      <c r="K57" s="160"/>
      <c r="L57" s="160"/>
      <c r="M57" s="160">
        <f>'将来負担比率（分子）の構造'!L$51</f>
        <v>2964</v>
      </c>
      <c r="N57" s="160"/>
      <c r="O57" s="160"/>
      <c r="P57" s="160">
        <f>'将来負担比率（分子）の構造'!M$51</f>
        <v>2588</v>
      </c>
    </row>
    <row r="58" spans="1:16" x14ac:dyDescent="0.15">
      <c r="A58" s="160" t="s">
        <v>35</v>
      </c>
      <c r="B58" s="160"/>
      <c r="C58" s="160"/>
      <c r="D58" s="160">
        <f>'将来負担比率（分子）の構造'!I$50</f>
        <v>18502</v>
      </c>
      <c r="E58" s="160"/>
      <c r="F58" s="160"/>
      <c r="G58" s="160">
        <f>'将来負担比率（分子）の構造'!J$50</f>
        <v>18099</v>
      </c>
      <c r="H58" s="160"/>
      <c r="I58" s="160"/>
      <c r="J58" s="160">
        <f>'将来負担比率（分子）の構造'!K$50</f>
        <v>18846</v>
      </c>
      <c r="K58" s="160"/>
      <c r="L58" s="160"/>
      <c r="M58" s="160">
        <f>'将来負担比率（分子）の構造'!L$50</f>
        <v>18716</v>
      </c>
      <c r="N58" s="160"/>
      <c r="O58" s="160"/>
      <c r="P58" s="160">
        <f>'将来負担比率（分子）の構造'!M$50</f>
        <v>19689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3145</v>
      </c>
      <c r="C61" s="160"/>
      <c r="D61" s="160"/>
      <c r="E61" s="160">
        <f>'将来負担比率（分子）の構造'!J$46</f>
        <v>2578</v>
      </c>
      <c r="F61" s="160"/>
      <c r="G61" s="160"/>
      <c r="H61" s="160">
        <f>'将来負担比率（分子）の構造'!K$46</f>
        <v>2395</v>
      </c>
      <c r="I61" s="160"/>
      <c r="J61" s="160"/>
      <c r="K61" s="160">
        <f>'将来負担比率（分子）の構造'!L$46</f>
        <v>2632</v>
      </c>
      <c r="L61" s="160"/>
      <c r="M61" s="160"/>
      <c r="N61" s="160">
        <f>'将来負担比率（分子）の構造'!M$46</f>
        <v>2361</v>
      </c>
      <c r="O61" s="160"/>
      <c r="P61" s="160"/>
    </row>
    <row r="62" spans="1:16" x14ac:dyDescent="0.15">
      <c r="A62" s="160" t="s">
        <v>29</v>
      </c>
      <c r="B62" s="160">
        <f>'将来負担比率（分子）の構造'!I$45</f>
        <v>12554</v>
      </c>
      <c r="C62" s="160"/>
      <c r="D62" s="160"/>
      <c r="E62" s="160">
        <f>'将来負担比率（分子）の構造'!J$45</f>
        <v>11749</v>
      </c>
      <c r="F62" s="160"/>
      <c r="G62" s="160"/>
      <c r="H62" s="160">
        <f>'将来負担比率（分子）の構造'!K$45</f>
        <v>10862</v>
      </c>
      <c r="I62" s="160"/>
      <c r="J62" s="160"/>
      <c r="K62" s="160">
        <f>'将来負担比率（分子）の構造'!L$45</f>
        <v>10512</v>
      </c>
      <c r="L62" s="160"/>
      <c r="M62" s="160"/>
      <c r="N62" s="160">
        <f>'将来負担比率（分子）の構造'!M$45</f>
        <v>10331</v>
      </c>
      <c r="O62" s="160"/>
      <c r="P62" s="160"/>
    </row>
    <row r="63" spans="1:16" x14ac:dyDescent="0.15">
      <c r="A63" s="160" t="s">
        <v>28</v>
      </c>
      <c r="B63" s="160">
        <f>'将来負担比率（分子）の構造'!I$44</f>
        <v>958</v>
      </c>
      <c r="C63" s="160"/>
      <c r="D63" s="160"/>
      <c r="E63" s="160">
        <f>'将来負担比率（分子）の構造'!J$44</f>
        <v>1947</v>
      </c>
      <c r="F63" s="160"/>
      <c r="G63" s="160"/>
      <c r="H63" s="160">
        <f>'将来負担比率（分子）の構造'!K$44</f>
        <v>2273</v>
      </c>
      <c r="I63" s="160"/>
      <c r="J63" s="160"/>
      <c r="K63" s="160">
        <f>'将来負担比率（分子）の構造'!L$44</f>
        <v>2177</v>
      </c>
      <c r="L63" s="160"/>
      <c r="M63" s="160"/>
      <c r="N63" s="160">
        <f>'将来負担比率（分子）の構造'!M$44</f>
        <v>2011</v>
      </c>
      <c r="O63" s="160"/>
      <c r="P63" s="160"/>
    </row>
    <row r="64" spans="1:16" x14ac:dyDescent="0.15">
      <c r="A64" s="160" t="s">
        <v>27</v>
      </c>
      <c r="B64" s="160">
        <f>'将来負担比率（分子）の構造'!I$43</f>
        <v>46157</v>
      </c>
      <c r="C64" s="160"/>
      <c r="D64" s="160"/>
      <c r="E64" s="160">
        <f>'将来負担比率（分子）の構造'!J$43</f>
        <v>42739</v>
      </c>
      <c r="F64" s="160"/>
      <c r="G64" s="160"/>
      <c r="H64" s="160">
        <f>'将来負担比率（分子）の構造'!K$43</f>
        <v>40786</v>
      </c>
      <c r="I64" s="160"/>
      <c r="J64" s="160"/>
      <c r="K64" s="160">
        <f>'将来負担比率（分子）の構造'!L$43</f>
        <v>37873</v>
      </c>
      <c r="L64" s="160"/>
      <c r="M64" s="160"/>
      <c r="N64" s="160">
        <f>'将来負担比率（分子）の構造'!M$43</f>
        <v>35552</v>
      </c>
      <c r="O64" s="160"/>
      <c r="P64" s="160"/>
    </row>
    <row r="65" spans="1:16" x14ac:dyDescent="0.15">
      <c r="A65" s="160" t="s">
        <v>26</v>
      </c>
      <c r="B65" s="160">
        <f>'将来負担比率（分子）の構造'!I$42</f>
        <v>382</v>
      </c>
      <c r="C65" s="160"/>
      <c r="D65" s="160"/>
      <c r="E65" s="160">
        <f>'将来負担比率（分子）の構造'!J$42</f>
        <v>675</v>
      </c>
      <c r="F65" s="160"/>
      <c r="G65" s="160"/>
      <c r="H65" s="160">
        <f>'将来負担比率（分子）の構造'!K$42</f>
        <v>594</v>
      </c>
      <c r="I65" s="160"/>
      <c r="J65" s="160"/>
      <c r="K65" s="160">
        <f>'将来負担比率（分子）の構造'!L$42</f>
        <v>177</v>
      </c>
      <c r="L65" s="160"/>
      <c r="M65" s="160"/>
      <c r="N65" s="160">
        <f>'将来負担比率（分子）の構造'!M$42</f>
        <v>524</v>
      </c>
      <c r="O65" s="160"/>
      <c r="P65" s="160"/>
    </row>
    <row r="66" spans="1:16" x14ac:dyDescent="0.15">
      <c r="A66" s="160" t="s">
        <v>25</v>
      </c>
      <c r="B66" s="160">
        <f>'将来負担比率（分子）の構造'!I$41</f>
        <v>67695</v>
      </c>
      <c r="C66" s="160"/>
      <c r="D66" s="160"/>
      <c r="E66" s="160">
        <f>'将来負担比率（分子）の構造'!J$41</f>
        <v>69549</v>
      </c>
      <c r="F66" s="160"/>
      <c r="G66" s="160"/>
      <c r="H66" s="160">
        <f>'将来負担比率（分子）の構造'!K$41</f>
        <v>69436</v>
      </c>
      <c r="I66" s="160"/>
      <c r="J66" s="160"/>
      <c r="K66" s="160">
        <f>'将来負担比率（分子）の構造'!L$41</f>
        <v>68370</v>
      </c>
      <c r="L66" s="160"/>
      <c r="M66" s="160"/>
      <c r="N66" s="160">
        <f>'将来負担比率（分子）の構造'!M$41</f>
        <v>65758</v>
      </c>
      <c r="O66" s="160"/>
      <c r="P66" s="160"/>
    </row>
    <row r="67" spans="1:16" x14ac:dyDescent="0.15">
      <c r="A67" s="160" t="s">
        <v>68</v>
      </c>
      <c r="B67" s="160" t="e">
        <f>NA()</f>
        <v>#N/A</v>
      </c>
      <c r="C67" s="160">
        <f>IF(ISNUMBER('将来負担比率（分子）の構造'!I$53), IF('将来負担比率（分子）の構造'!I$53 &lt; 0, 0, '将来負担比率（分子）の構造'!I$53), NA())</f>
        <v>18413</v>
      </c>
      <c r="D67" s="160" t="e">
        <f>NA()</f>
        <v>#N/A</v>
      </c>
      <c r="E67" s="160" t="e">
        <f>NA()</f>
        <v>#N/A</v>
      </c>
      <c r="F67" s="160">
        <f>IF(ISNUMBER('将来負担比率（分子）の構造'!J$53), IF('将来負担比率（分子）の構造'!J$53 &lt; 0, 0, '将来負担比率（分子）の構造'!J$53), NA())</f>
        <v>14575</v>
      </c>
      <c r="G67" s="160" t="e">
        <f>NA()</f>
        <v>#N/A</v>
      </c>
      <c r="H67" s="160" t="e">
        <f>NA()</f>
        <v>#N/A</v>
      </c>
      <c r="I67" s="160">
        <f>IF(ISNUMBER('将来負担比率（分子）の構造'!K$53), IF('将来負担比率（分子）の構造'!K$53 &lt; 0, 0, '将来負担比率（分子）の構造'!K$53), NA())</f>
        <v>14336</v>
      </c>
      <c r="J67" s="160" t="e">
        <f>NA()</f>
        <v>#N/A</v>
      </c>
      <c r="K67" s="160" t="e">
        <f>NA()</f>
        <v>#N/A</v>
      </c>
      <c r="L67" s="160">
        <f>IF(ISNUMBER('将来負担比率（分子）の構造'!L$53), IF('将来負担比率（分子）の構造'!L$53 &lt; 0, 0, '将来負担比率（分子）の構造'!L$53), NA())</f>
        <v>13237</v>
      </c>
      <c r="M67" s="160" t="e">
        <f>NA()</f>
        <v>#N/A</v>
      </c>
      <c r="N67" s="160" t="e">
        <f>NA()</f>
        <v>#N/A</v>
      </c>
      <c r="O67" s="160">
        <f>IF(ISNUMBER('将来負担比率（分子）の構造'!M$53), IF('将来負担比率（分子）の構造'!M$53 &lt; 0, 0, '将来負担比率（分子）の構造'!M$53), NA())</f>
        <v>11300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4109</v>
      </c>
      <c r="C72" s="164">
        <f>基金残高に係る経年分析!G55</f>
        <v>4109</v>
      </c>
      <c r="D72" s="164">
        <f>基金残高に係る経年分析!H55</f>
        <v>4109</v>
      </c>
    </row>
    <row r="73" spans="1:16" x14ac:dyDescent="0.15">
      <c r="A73" s="163" t="s">
        <v>71</v>
      </c>
      <c r="B73" s="164">
        <f>基金残高に係る経年分析!F56</f>
        <v>5199</v>
      </c>
      <c r="C73" s="164">
        <f>基金残高に係る経年分析!G56</f>
        <v>5059</v>
      </c>
      <c r="D73" s="164">
        <f>基金残高に係る経年分析!H56</f>
        <v>5159</v>
      </c>
    </row>
    <row r="74" spans="1:16" x14ac:dyDescent="0.15">
      <c r="A74" s="163" t="s">
        <v>72</v>
      </c>
      <c r="B74" s="164">
        <f>基金残高に係る経年分析!F57</f>
        <v>10917</v>
      </c>
      <c r="C74" s="164">
        <f>基金残高に係る経年分析!G57</f>
        <v>10904</v>
      </c>
      <c r="D74" s="164">
        <f>基金残高に係る経年分析!H57</f>
        <v>10945</v>
      </c>
    </row>
  </sheetData>
  <sheetProtection algorithmName="SHA-512" hashValue="jcDn8XL4qIqMa8nihznVGSQZLp+jcL5pKBTPs0ox80+S7+acusFr5Zv7nZr2WO++t4gselAqSAFJJWWqcbFxcQ==" saltValue="e/RC7J997mk95ET07GKY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21600235</v>
      </c>
      <c r="S5" s="649"/>
      <c r="T5" s="649"/>
      <c r="U5" s="649"/>
      <c r="V5" s="649"/>
      <c r="W5" s="649"/>
      <c r="X5" s="649"/>
      <c r="Y5" s="650"/>
      <c r="Z5" s="651">
        <v>32</v>
      </c>
      <c r="AA5" s="651"/>
      <c r="AB5" s="651"/>
      <c r="AC5" s="651"/>
      <c r="AD5" s="652">
        <v>20476929</v>
      </c>
      <c r="AE5" s="652"/>
      <c r="AF5" s="652"/>
      <c r="AG5" s="652"/>
      <c r="AH5" s="652"/>
      <c r="AI5" s="652"/>
      <c r="AJ5" s="652"/>
      <c r="AK5" s="652"/>
      <c r="AL5" s="653">
        <v>53.4</v>
      </c>
      <c r="AM5" s="654"/>
      <c r="AN5" s="654"/>
      <c r="AO5" s="655"/>
      <c r="AP5" s="645" t="s">
        <v>222</v>
      </c>
      <c r="AQ5" s="646"/>
      <c r="AR5" s="646"/>
      <c r="AS5" s="646"/>
      <c r="AT5" s="646"/>
      <c r="AU5" s="646"/>
      <c r="AV5" s="646"/>
      <c r="AW5" s="646"/>
      <c r="AX5" s="646"/>
      <c r="AY5" s="646"/>
      <c r="AZ5" s="646"/>
      <c r="BA5" s="646"/>
      <c r="BB5" s="646"/>
      <c r="BC5" s="646"/>
      <c r="BD5" s="646"/>
      <c r="BE5" s="646"/>
      <c r="BF5" s="647"/>
      <c r="BG5" s="659">
        <v>20430522</v>
      </c>
      <c r="BH5" s="660"/>
      <c r="BI5" s="660"/>
      <c r="BJ5" s="660"/>
      <c r="BK5" s="660"/>
      <c r="BL5" s="660"/>
      <c r="BM5" s="660"/>
      <c r="BN5" s="661"/>
      <c r="BO5" s="662">
        <v>94.6</v>
      </c>
      <c r="BP5" s="662"/>
      <c r="BQ5" s="662"/>
      <c r="BR5" s="662"/>
      <c r="BS5" s="663">
        <v>214676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536001</v>
      </c>
      <c r="S6" s="660"/>
      <c r="T6" s="660"/>
      <c r="U6" s="660"/>
      <c r="V6" s="660"/>
      <c r="W6" s="660"/>
      <c r="X6" s="660"/>
      <c r="Y6" s="661"/>
      <c r="Z6" s="662">
        <v>0.8</v>
      </c>
      <c r="AA6" s="662"/>
      <c r="AB6" s="662"/>
      <c r="AC6" s="662"/>
      <c r="AD6" s="663">
        <v>536001</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20430522</v>
      </c>
      <c r="BH6" s="660"/>
      <c r="BI6" s="660"/>
      <c r="BJ6" s="660"/>
      <c r="BK6" s="660"/>
      <c r="BL6" s="660"/>
      <c r="BM6" s="660"/>
      <c r="BN6" s="661"/>
      <c r="BO6" s="662">
        <v>94.6</v>
      </c>
      <c r="BP6" s="662"/>
      <c r="BQ6" s="662"/>
      <c r="BR6" s="662"/>
      <c r="BS6" s="663">
        <v>214676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369149</v>
      </c>
      <c r="CS6" s="660"/>
      <c r="CT6" s="660"/>
      <c r="CU6" s="660"/>
      <c r="CV6" s="660"/>
      <c r="CW6" s="660"/>
      <c r="CX6" s="660"/>
      <c r="CY6" s="661"/>
      <c r="CZ6" s="653">
        <v>0.6</v>
      </c>
      <c r="DA6" s="654"/>
      <c r="DB6" s="654"/>
      <c r="DC6" s="673"/>
      <c r="DD6" s="668" t="s">
        <v>132</v>
      </c>
      <c r="DE6" s="660"/>
      <c r="DF6" s="660"/>
      <c r="DG6" s="660"/>
      <c r="DH6" s="660"/>
      <c r="DI6" s="660"/>
      <c r="DJ6" s="660"/>
      <c r="DK6" s="660"/>
      <c r="DL6" s="660"/>
      <c r="DM6" s="660"/>
      <c r="DN6" s="660"/>
      <c r="DO6" s="660"/>
      <c r="DP6" s="661"/>
      <c r="DQ6" s="668">
        <v>369117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33191</v>
      </c>
      <c r="S7" s="660"/>
      <c r="T7" s="660"/>
      <c r="U7" s="660"/>
      <c r="V7" s="660"/>
      <c r="W7" s="660"/>
      <c r="X7" s="660"/>
      <c r="Y7" s="661"/>
      <c r="Z7" s="662">
        <v>0</v>
      </c>
      <c r="AA7" s="662"/>
      <c r="AB7" s="662"/>
      <c r="AC7" s="662"/>
      <c r="AD7" s="663">
        <v>33191</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9408219</v>
      </c>
      <c r="BH7" s="660"/>
      <c r="BI7" s="660"/>
      <c r="BJ7" s="660"/>
      <c r="BK7" s="660"/>
      <c r="BL7" s="660"/>
      <c r="BM7" s="660"/>
      <c r="BN7" s="661"/>
      <c r="BO7" s="662">
        <v>43.6</v>
      </c>
      <c r="BP7" s="662"/>
      <c r="BQ7" s="662"/>
      <c r="BR7" s="662"/>
      <c r="BS7" s="663">
        <v>214676</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7212059</v>
      </c>
      <c r="CS7" s="660"/>
      <c r="CT7" s="660"/>
      <c r="CU7" s="660"/>
      <c r="CV7" s="660"/>
      <c r="CW7" s="660"/>
      <c r="CX7" s="660"/>
      <c r="CY7" s="661"/>
      <c r="CZ7" s="662">
        <v>11</v>
      </c>
      <c r="DA7" s="662"/>
      <c r="DB7" s="662"/>
      <c r="DC7" s="662"/>
      <c r="DD7" s="668">
        <v>177243</v>
      </c>
      <c r="DE7" s="660"/>
      <c r="DF7" s="660"/>
      <c r="DG7" s="660"/>
      <c r="DH7" s="660"/>
      <c r="DI7" s="660"/>
      <c r="DJ7" s="660"/>
      <c r="DK7" s="660"/>
      <c r="DL7" s="660"/>
      <c r="DM7" s="660"/>
      <c r="DN7" s="660"/>
      <c r="DO7" s="660"/>
      <c r="DP7" s="661"/>
      <c r="DQ7" s="668">
        <v>6034605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79266</v>
      </c>
      <c r="S8" s="660"/>
      <c r="T8" s="660"/>
      <c r="U8" s="660"/>
      <c r="V8" s="660"/>
      <c r="W8" s="660"/>
      <c r="X8" s="660"/>
      <c r="Y8" s="661"/>
      <c r="Z8" s="662">
        <v>0.1</v>
      </c>
      <c r="AA8" s="662"/>
      <c r="AB8" s="662"/>
      <c r="AC8" s="662"/>
      <c r="AD8" s="663">
        <v>79266</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277294</v>
      </c>
      <c r="BH8" s="660"/>
      <c r="BI8" s="660"/>
      <c r="BJ8" s="660"/>
      <c r="BK8" s="660"/>
      <c r="BL8" s="660"/>
      <c r="BM8" s="660"/>
      <c r="BN8" s="661"/>
      <c r="BO8" s="662">
        <v>1.3</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21572249</v>
      </c>
      <c r="CS8" s="660"/>
      <c r="CT8" s="660"/>
      <c r="CU8" s="660"/>
      <c r="CV8" s="660"/>
      <c r="CW8" s="660"/>
      <c r="CX8" s="660"/>
      <c r="CY8" s="661"/>
      <c r="CZ8" s="662">
        <v>33</v>
      </c>
      <c r="DA8" s="662"/>
      <c r="DB8" s="662"/>
      <c r="DC8" s="662"/>
      <c r="DD8" s="668">
        <v>101507</v>
      </c>
      <c r="DE8" s="660"/>
      <c r="DF8" s="660"/>
      <c r="DG8" s="660"/>
      <c r="DH8" s="660"/>
      <c r="DI8" s="660"/>
      <c r="DJ8" s="660"/>
      <c r="DK8" s="660"/>
      <c r="DL8" s="660"/>
      <c r="DM8" s="660"/>
      <c r="DN8" s="660"/>
      <c r="DO8" s="660"/>
      <c r="DP8" s="661"/>
      <c r="DQ8" s="668">
        <v>11537651</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86093</v>
      </c>
      <c r="S9" s="660"/>
      <c r="T9" s="660"/>
      <c r="U9" s="660"/>
      <c r="V9" s="660"/>
      <c r="W9" s="660"/>
      <c r="X9" s="660"/>
      <c r="Y9" s="661"/>
      <c r="Z9" s="662">
        <v>0.1</v>
      </c>
      <c r="AA9" s="662"/>
      <c r="AB9" s="662"/>
      <c r="AC9" s="662"/>
      <c r="AD9" s="663">
        <v>86093</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7253572</v>
      </c>
      <c r="BH9" s="660"/>
      <c r="BI9" s="660"/>
      <c r="BJ9" s="660"/>
      <c r="BK9" s="660"/>
      <c r="BL9" s="660"/>
      <c r="BM9" s="660"/>
      <c r="BN9" s="661"/>
      <c r="BO9" s="662">
        <v>33.6</v>
      </c>
      <c r="BP9" s="662"/>
      <c r="BQ9" s="662"/>
      <c r="BR9" s="662"/>
      <c r="BS9" s="668" t="s">
        <v>132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3783999</v>
      </c>
      <c r="CS9" s="660"/>
      <c r="CT9" s="660"/>
      <c r="CU9" s="660"/>
      <c r="CV9" s="660"/>
      <c r="CW9" s="660"/>
      <c r="CX9" s="660"/>
      <c r="CY9" s="661"/>
      <c r="CZ9" s="662">
        <v>5.8</v>
      </c>
      <c r="DA9" s="662"/>
      <c r="DB9" s="662"/>
      <c r="DC9" s="662"/>
      <c r="DD9" s="668">
        <v>48090</v>
      </c>
      <c r="DE9" s="660"/>
      <c r="DF9" s="660"/>
      <c r="DG9" s="660"/>
      <c r="DH9" s="660"/>
      <c r="DI9" s="660"/>
      <c r="DJ9" s="660"/>
      <c r="DK9" s="660"/>
      <c r="DL9" s="660"/>
      <c r="DM9" s="660"/>
      <c r="DN9" s="660"/>
      <c r="DO9" s="660"/>
      <c r="DP9" s="661"/>
      <c r="DQ9" s="668">
        <v>3239127</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234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519110</v>
      </c>
      <c r="BH10" s="660"/>
      <c r="BI10" s="660"/>
      <c r="BJ10" s="660"/>
      <c r="BK10" s="660"/>
      <c r="BL10" s="660"/>
      <c r="BM10" s="660"/>
      <c r="BN10" s="661"/>
      <c r="BO10" s="662">
        <v>2.4</v>
      </c>
      <c r="BP10" s="662"/>
      <c r="BQ10" s="662"/>
      <c r="BR10" s="662"/>
      <c r="BS10" s="668">
        <v>44386</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255896</v>
      </c>
      <c r="CS10" s="660"/>
      <c r="CT10" s="660"/>
      <c r="CU10" s="660"/>
      <c r="CV10" s="660"/>
      <c r="CW10" s="660"/>
      <c r="CX10" s="660"/>
      <c r="CY10" s="661"/>
      <c r="CZ10" s="662">
        <v>0.4</v>
      </c>
      <c r="DA10" s="662"/>
      <c r="DB10" s="662"/>
      <c r="DC10" s="662"/>
      <c r="DD10" s="668">
        <v>1017</v>
      </c>
      <c r="DE10" s="660"/>
      <c r="DF10" s="660"/>
      <c r="DG10" s="660"/>
      <c r="DH10" s="660"/>
      <c r="DI10" s="660"/>
      <c r="DJ10" s="660"/>
      <c r="DK10" s="660"/>
      <c r="DL10" s="660"/>
      <c r="DM10" s="660"/>
      <c r="DN10" s="660"/>
      <c r="DO10" s="660"/>
      <c r="DP10" s="661"/>
      <c r="DQ10" s="668">
        <v>106549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132</v>
      </c>
      <c r="AA11" s="662"/>
      <c r="AB11" s="662"/>
      <c r="AC11" s="662"/>
      <c r="AD11" s="663" t="s">
        <v>234</v>
      </c>
      <c r="AE11" s="663"/>
      <c r="AF11" s="663"/>
      <c r="AG11" s="663"/>
      <c r="AH11" s="663"/>
      <c r="AI11" s="663"/>
      <c r="AJ11" s="663"/>
      <c r="AK11" s="663"/>
      <c r="AL11" s="664" t="s">
        <v>132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1358243</v>
      </c>
      <c r="BH11" s="660"/>
      <c r="BI11" s="660"/>
      <c r="BJ11" s="660"/>
      <c r="BK11" s="660"/>
      <c r="BL11" s="660"/>
      <c r="BM11" s="660"/>
      <c r="BN11" s="661"/>
      <c r="BO11" s="662">
        <v>6.3</v>
      </c>
      <c r="BP11" s="662"/>
      <c r="BQ11" s="662"/>
      <c r="BR11" s="662"/>
      <c r="BS11" s="668">
        <v>170290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2852205</v>
      </c>
      <c r="CS11" s="660"/>
      <c r="CT11" s="660"/>
      <c r="CU11" s="660"/>
      <c r="CV11" s="660"/>
      <c r="CW11" s="660"/>
      <c r="CX11" s="660"/>
      <c r="CY11" s="661"/>
      <c r="CZ11" s="662">
        <v>4.4000000000000004</v>
      </c>
      <c r="DA11" s="662"/>
      <c r="DB11" s="662"/>
      <c r="DC11" s="662"/>
      <c r="DD11" s="668">
        <v>875897</v>
      </c>
      <c r="DE11" s="660"/>
      <c r="DF11" s="660"/>
      <c r="DG11" s="660"/>
      <c r="DH11" s="660"/>
      <c r="DI11" s="660"/>
      <c r="DJ11" s="660"/>
      <c r="DK11" s="660"/>
      <c r="DL11" s="660"/>
      <c r="DM11" s="660"/>
      <c r="DN11" s="660"/>
      <c r="DO11" s="660"/>
      <c r="DP11" s="661"/>
      <c r="DQ11" s="668">
        <v>2055605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2981303</v>
      </c>
      <c r="S12" s="660"/>
      <c r="T12" s="660"/>
      <c r="U12" s="660"/>
      <c r="V12" s="660"/>
      <c r="W12" s="660"/>
      <c r="X12" s="660"/>
      <c r="Y12" s="661"/>
      <c r="Z12" s="662">
        <v>4.4000000000000004</v>
      </c>
      <c r="AA12" s="662"/>
      <c r="AB12" s="662"/>
      <c r="AC12" s="662"/>
      <c r="AD12" s="663">
        <v>2981303</v>
      </c>
      <c r="AE12" s="663"/>
      <c r="AF12" s="663"/>
      <c r="AG12" s="663"/>
      <c r="AH12" s="663"/>
      <c r="AI12" s="663"/>
      <c r="AJ12" s="663"/>
      <c r="AK12" s="663"/>
      <c r="AL12" s="664">
        <v>7.8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9548971</v>
      </c>
      <c r="BH12" s="660"/>
      <c r="BI12" s="660"/>
      <c r="BJ12" s="660"/>
      <c r="BK12" s="660"/>
      <c r="BL12" s="660"/>
      <c r="BM12" s="660"/>
      <c r="BN12" s="661"/>
      <c r="BO12" s="662">
        <v>44.2</v>
      </c>
      <c r="BP12" s="662"/>
      <c r="BQ12" s="662"/>
      <c r="BR12" s="662"/>
      <c r="BS12" s="668" t="s">
        <v>234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5950387</v>
      </c>
      <c r="CS12" s="660"/>
      <c r="CT12" s="660"/>
      <c r="CU12" s="660"/>
      <c r="CV12" s="660"/>
      <c r="CW12" s="660"/>
      <c r="CX12" s="660"/>
      <c r="CY12" s="661"/>
      <c r="CZ12" s="662">
        <v>9.1</v>
      </c>
      <c r="DA12" s="662"/>
      <c r="DB12" s="662"/>
      <c r="DC12" s="662"/>
      <c r="DD12" s="668">
        <v>676846</v>
      </c>
      <c r="DE12" s="660"/>
      <c r="DF12" s="660"/>
      <c r="DG12" s="660"/>
      <c r="DH12" s="660"/>
      <c r="DI12" s="660"/>
      <c r="DJ12" s="660"/>
      <c r="DK12" s="660"/>
      <c r="DL12" s="660"/>
      <c r="DM12" s="660"/>
      <c r="DN12" s="660"/>
      <c r="DO12" s="660"/>
      <c r="DP12" s="661"/>
      <c r="DQ12" s="668">
        <v>1262003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20515</v>
      </c>
      <c r="S13" s="660"/>
      <c r="T13" s="660"/>
      <c r="U13" s="660"/>
      <c r="V13" s="660"/>
      <c r="W13" s="660"/>
      <c r="X13" s="660"/>
      <c r="Y13" s="661"/>
      <c r="Z13" s="662">
        <v>0</v>
      </c>
      <c r="AA13" s="662"/>
      <c r="AB13" s="662"/>
      <c r="AC13" s="662"/>
      <c r="AD13" s="663">
        <v>20515</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9478035</v>
      </c>
      <c r="BH13" s="660"/>
      <c r="BI13" s="660"/>
      <c r="BJ13" s="660"/>
      <c r="BK13" s="660"/>
      <c r="BL13" s="660"/>
      <c r="BM13" s="660"/>
      <c r="BN13" s="661"/>
      <c r="BO13" s="662">
        <v>43.9</v>
      </c>
      <c r="BP13" s="662"/>
      <c r="BQ13" s="662"/>
      <c r="BR13" s="662"/>
      <c r="BS13" s="668" t="s">
        <v>234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8614887</v>
      </c>
      <c r="CS13" s="660"/>
      <c r="CT13" s="660"/>
      <c r="CU13" s="660"/>
      <c r="CV13" s="660"/>
      <c r="CW13" s="660"/>
      <c r="CX13" s="660"/>
      <c r="CY13" s="661"/>
      <c r="CZ13" s="662">
        <v>13.2</v>
      </c>
      <c r="DA13" s="662"/>
      <c r="DB13" s="662"/>
      <c r="DC13" s="662"/>
      <c r="DD13" s="668">
        <v>1548244</v>
      </c>
      <c r="DE13" s="660"/>
      <c r="DF13" s="660"/>
      <c r="DG13" s="660"/>
      <c r="DH13" s="660"/>
      <c r="DI13" s="660"/>
      <c r="DJ13" s="660"/>
      <c r="DK13" s="660"/>
      <c r="DL13" s="660"/>
      <c r="DM13" s="660"/>
      <c r="DN13" s="660"/>
      <c r="DO13" s="660"/>
      <c r="DP13" s="661"/>
      <c r="DQ13" s="668">
        <v>5066857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234</v>
      </c>
      <c r="AA14" s="662"/>
      <c r="AB14" s="662"/>
      <c r="AC14" s="662"/>
      <c r="AD14" s="663" t="s">
        <v>234</v>
      </c>
      <c r="AE14" s="663"/>
      <c r="AF14" s="663"/>
      <c r="AG14" s="663"/>
      <c r="AH14" s="663"/>
      <c r="AI14" s="663"/>
      <c r="AJ14" s="663"/>
      <c r="AK14" s="663"/>
      <c r="AL14" s="664" t="s">
        <v>132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485040</v>
      </c>
      <c r="BH14" s="660"/>
      <c r="BI14" s="660"/>
      <c r="BJ14" s="660"/>
      <c r="BK14" s="660"/>
      <c r="BL14" s="660"/>
      <c r="BM14" s="660"/>
      <c r="BN14" s="661"/>
      <c r="BO14" s="662">
        <v>2.2000000000000002</v>
      </c>
      <c r="BP14" s="662"/>
      <c r="BQ14" s="662"/>
      <c r="BR14" s="662"/>
      <c r="BS14" s="668" t="s">
        <v>132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1825253</v>
      </c>
      <c r="CS14" s="660"/>
      <c r="CT14" s="660"/>
      <c r="CU14" s="660"/>
      <c r="CV14" s="660"/>
      <c r="CW14" s="660"/>
      <c r="CX14" s="660"/>
      <c r="CY14" s="661"/>
      <c r="CZ14" s="662">
        <v>2.8</v>
      </c>
      <c r="DA14" s="662"/>
      <c r="DB14" s="662"/>
      <c r="DC14" s="662"/>
      <c r="DD14" s="668">
        <v>84614</v>
      </c>
      <c r="DE14" s="660"/>
      <c r="DF14" s="660"/>
      <c r="DG14" s="660"/>
      <c r="DH14" s="660"/>
      <c r="DI14" s="660"/>
      <c r="DJ14" s="660"/>
      <c r="DK14" s="660"/>
      <c r="DL14" s="660"/>
      <c r="DM14" s="660"/>
      <c r="DN14" s="660"/>
      <c r="DO14" s="660"/>
      <c r="DP14" s="661"/>
      <c r="DQ14" s="668">
        <v>1725263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137619</v>
      </c>
      <c r="S15" s="660"/>
      <c r="T15" s="660"/>
      <c r="U15" s="660"/>
      <c r="V15" s="660"/>
      <c r="W15" s="660"/>
      <c r="X15" s="660"/>
      <c r="Y15" s="661"/>
      <c r="Z15" s="662">
        <v>0.2</v>
      </c>
      <c r="AA15" s="662"/>
      <c r="AB15" s="662"/>
      <c r="AC15" s="662"/>
      <c r="AD15" s="663">
        <v>137619</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988292</v>
      </c>
      <c r="BH15" s="660"/>
      <c r="BI15" s="660"/>
      <c r="BJ15" s="660"/>
      <c r="BK15" s="660"/>
      <c r="BL15" s="660"/>
      <c r="BM15" s="660"/>
      <c r="BN15" s="661"/>
      <c r="BO15" s="662">
        <v>4.5999999999999996</v>
      </c>
      <c r="BP15" s="662"/>
      <c r="BQ15" s="662"/>
      <c r="BR15" s="662"/>
      <c r="BS15" s="668" t="s">
        <v>132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5334052</v>
      </c>
      <c r="CS15" s="660"/>
      <c r="CT15" s="660"/>
      <c r="CU15" s="660"/>
      <c r="CV15" s="660"/>
      <c r="CW15" s="660"/>
      <c r="CX15" s="660"/>
      <c r="CY15" s="661"/>
      <c r="CZ15" s="662">
        <v>8.1999999999999993</v>
      </c>
      <c r="DA15" s="662"/>
      <c r="DB15" s="662"/>
      <c r="DC15" s="662"/>
      <c r="DD15" s="668">
        <v>979451</v>
      </c>
      <c r="DE15" s="660"/>
      <c r="DF15" s="660"/>
      <c r="DG15" s="660"/>
      <c r="DH15" s="660"/>
      <c r="DI15" s="660"/>
      <c r="DJ15" s="660"/>
      <c r="DK15" s="660"/>
      <c r="DL15" s="660"/>
      <c r="DM15" s="660"/>
      <c r="DN15" s="660"/>
      <c r="DO15" s="660"/>
      <c r="DP15" s="661"/>
      <c r="DQ15" s="668">
        <v>4337825</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132</v>
      </c>
      <c r="AE16" s="663"/>
      <c r="AF16" s="663"/>
      <c r="AG16" s="663"/>
      <c r="AH16" s="663"/>
      <c r="AI16" s="663"/>
      <c r="AJ16" s="663"/>
      <c r="AK16" s="663"/>
      <c r="AL16" s="664" t="s">
        <v>234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234</v>
      </c>
      <c r="BP16" s="662"/>
      <c r="BQ16" s="662"/>
      <c r="BR16" s="662"/>
      <c r="BS16" s="668" t="s">
        <v>132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169941</v>
      </c>
      <c r="CS16" s="660"/>
      <c r="CT16" s="660"/>
      <c r="CU16" s="660"/>
      <c r="CV16" s="660"/>
      <c r="CW16" s="660"/>
      <c r="CX16" s="660"/>
      <c r="CY16" s="661"/>
      <c r="CZ16" s="662">
        <v>0.3</v>
      </c>
      <c r="DA16" s="662"/>
      <c r="DB16" s="662"/>
      <c r="DC16" s="662"/>
      <c r="DD16" s="668" t="s">
        <v>132</v>
      </c>
      <c r="DE16" s="660"/>
      <c r="DF16" s="660"/>
      <c r="DG16" s="660"/>
      <c r="DH16" s="660"/>
      <c r="DI16" s="660"/>
      <c r="DJ16" s="660"/>
      <c r="DK16" s="660"/>
      <c r="DL16" s="660"/>
      <c r="DM16" s="660"/>
      <c r="DN16" s="660"/>
      <c r="DO16" s="660"/>
      <c r="DP16" s="661"/>
      <c r="DQ16" s="668">
        <v>155238</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90407</v>
      </c>
      <c r="S17" s="660"/>
      <c r="T17" s="660"/>
      <c r="U17" s="660"/>
      <c r="V17" s="660"/>
      <c r="W17" s="660"/>
      <c r="X17" s="660"/>
      <c r="Y17" s="661"/>
      <c r="Z17" s="662">
        <v>0.1</v>
      </c>
      <c r="AA17" s="662"/>
      <c r="AB17" s="662"/>
      <c r="AC17" s="662"/>
      <c r="AD17" s="663">
        <v>90407</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234</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7457650</v>
      </c>
      <c r="CS17" s="660"/>
      <c r="CT17" s="660"/>
      <c r="CU17" s="660"/>
      <c r="CV17" s="660"/>
      <c r="CW17" s="660"/>
      <c r="CX17" s="660"/>
      <c r="CY17" s="661"/>
      <c r="CZ17" s="662">
        <v>11.4</v>
      </c>
      <c r="DA17" s="662"/>
      <c r="DB17" s="662"/>
      <c r="DC17" s="662"/>
      <c r="DD17" s="668" t="s">
        <v>132</v>
      </c>
      <c r="DE17" s="660"/>
      <c r="DF17" s="660"/>
      <c r="DG17" s="660"/>
      <c r="DH17" s="660"/>
      <c r="DI17" s="660"/>
      <c r="DJ17" s="660"/>
      <c r="DK17" s="660"/>
      <c r="DL17" s="660"/>
      <c r="DM17" s="660"/>
      <c r="DN17" s="660"/>
      <c r="DO17" s="660"/>
      <c r="DP17" s="661"/>
      <c r="DQ17" s="668">
        <v>7336406</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14845676</v>
      </c>
      <c r="S18" s="660"/>
      <c r="T18" s="660"/>
      <c r="U18" s="660"/>
      <c r="V18" s="660"/>
      <c r="W18" s="660"/>
      <c r="X18" s="660"/>
      <c r="Y18" s="661"/>
      <c r="Z18" s="662">
        <v>22</v>
      </c>
      <c r="AA18" s="662"/>
      <c r="AB18" s="662"/>
      <c r="AC18" s="662"/>
      <c r="AD18" s="663">
        <v>13652766</v>
      </c>
      <c r="AE18" s="663"/>
      <c r="AF18" s="663"/>
      <c r="AG18" s="663"/>
      <c r="AH18" s="663"/>
      <c r="AI18" s="663"/>
      <c r="AJ18" s="663"/>
      <c r="AK18" s="663"/>
      <c r="AL18" s="664">
        <v>35.6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234</v>
      </c>
      <c r="BP18" s="662"/>
      <c r="BQ18" s="662"/>
      <c r="BR18" s="662"/>
      <c r="BS18" s="668" t="s">
        <v>234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234</v>
      </c>
      <c r="DA18" s="662"/>
      <c r="DB18" s="662"/>
      <c r="DC18" s="662"/>
      <c r="DD18" s="668" t="s">
        <v>132</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13652766</v>
      </c>
      <c r="S19" s="660"/>
      <c r="T19" s="660"/>
      <c r="U19" s="660"/>
      <c r="V19" s="660"/>
      <c r="W19" s="660"/>
      <c r="X19" s="660"/>
      <c r="Y19" s="661"/>
      <c r="Z19" s="662">
        <v>20.2</v>
      </c>
      <c r="AA19" s="662"/>
      <c r="AB19" s="662"/>
      <c r="AC19" s="662"/>
      <c r="AD19" s="663">
        <v>13652766</v>
      </c>
      <c r="AE19" s="663"/>
      <c r="AF19" s="663"/>
      <c r="AG19" s="663"/>
      <c r="AH19" s="663"/>
      <c r="AI19" s="663"/>
      <c r="AJ19" s="663"/>
      <c r="AK19" s="663"/>
      <c r="AL19" s="664">
        <v>35.6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1169713</v>
      </c>
      <c r="BH19" s="660"/>
      <c r="BI19" s="660"/>
      <c r="BJ19" s="660"/>
      <c r="BK19" s="660"/>
      <c r="BL19" s="660"/>
      <c r="BM19" s="660"/>
      <c r="BN19" s="661"/>
      <c r="BO19" s="662">
        <v>5.4</v>
      </c>
      <c r="BP19" s="662"/>
      <c r="BQ19" s="662"/>
      <c r="BR19" s="662"/>
      <c r="BS19" s="668" t="s">
        <v>132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234</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1192822</v>
      </c>
      <c r="S20" s="660"/>
      <c r="T20" s="660"/>
      <c r="U20" s="660"/>
      <c r="V20" s="660"/>
      <c r="W20" s="660"/>
      <c r="X20" s="660"/>
      <c r="Y20" s="661"/>
      <c r="Z20" s="662">
        <v>1.8</v>
      </c>
      <c r="AA20" s="662"/>
      <c r="AB20" s="662"/>
      <c r="AC20" s="662"/>
      <c r="AD20" s="663" t="s">
        <v>234</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1169713</v>
      </c>
      <c r="BH20" s="660"/>
      <c r="BI20" s="660"/>
      <c r="BJ20" s="660"/>
      <c r="BK20" s="660"/>
      <c r="BL20" s="660"/>
      <c r="BM20" s="660"/>
      <c r="BN20" s="661"/>
      <c r="BO20" s="662">
        <v>5.4</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65397727</v>
      </c>
      <c r="CS20" s="660"/>
      <c r="CT20" s="660"/>
      <c r="CU20" s="660"/>
      <c r="CV20" s="660"/>
      <c r="CW20" s="660"/>
      <c r="CX20" s="660"/>
      <c r="CY20" s="661"/>
      <c r="CZ20" s="662">
        <v>100</v>
      </c>
      <c r="DA20" s="662"/>
      <c r="DB20" s="662"/>
      <c r="DC20" s="662"/>
      <c r="DD20" s="668">
        <v>4492909</v>
      </c>
      <c r="DE20" s="660"/>
      <c r="DF20" s="660"/>
      <c r="DG20" s="660"/>
      <c r="DH20" s="660"/>
      <c r="DI20" s="660"/>
      <c r="DJ20" s="660"/>
      <c r="DK20" s="660"/>
      <c r="DL20" s="660"/>
      <c r="DM20" s="660"/>
      <c r="DN20" s="660"/>
      <c r="DO20" s="660"/>
      <c r="DP20" s="661"/>
      <c r="DQ20" s="668">
        <v>43226246</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88</v>
      </c>
      <c r="S21" s="660"/>
      <c r="T21" s="660"/>
      <c r="U21" s="660"/>
      <c r="V21" s="660"/>
      <c r="W21" s="660"/>
      <c r="X21" s="660"/>
      <c r="Y21" s="661"/>
      <c r="Z21" s="662">
        <v>0</v>
      </c>
      <c r="AA21" s="662"/>
      <c r="AB21" s="662"/>
      <c r="AC21" s="662"/>
      <c r="AD21" s="663" t="s">
        <v>234</v>
      </c>
      <c r="AE21" s="663"/>
      <c r="AF21" s="663"/>
      <c r="AG21" s="663"/>
      <c r="AH21" s="663"/>
      <c r="AI21" s="663"/>
      <c r="AJ21" s="663"/>
      <c r="AK21" s="663"/>
      <c r="AL21" s="664" t="s">
        <v>234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46407</v>
      </c>
      <c r="BH21" s="660"/>
      <c r="BI21" s="660"/>
      <c r="BJ21" s="660"/>
      <c r="BK21" s="660"/>
      <c r="BL21" s="660"/>
      <c r="BM21" s="660"/>
      <c r="BN21" s="661"/>
      <c r="BO21" s="662">
        <v>0.2</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40410306</v>
      </c>
      <c r="S22" s="660"/>
      <c r="T22" s="660"/>
      <c r="U22" s="660"/>
      <c r="V22" s="660"/>
      <c r="W22" s="660"/>
      <c r="X22" s="660"/>
      <c r="Y22" s="661"/>
      <c r="Z22" s="662">
        <v>59.9</v>
      </c>
      <c r="AA22" s="662"/>
      <c r="AB22" s="662"/>
      <c r="AC22" s="662"/>
      <c r="AD22" s="663">
        <v>38094090</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25825</v>
      </c>
      <c r="S23" s="660"/>
      <c r="T23" s="660"/>
      <c r="U23" s="660"/>
      <c r="V23" s="660"/>
      <c r="W23" s="660"/>
      <c r="X23" s="660"/>
      <c r="Y23" s="661"/>
      <c r="Z23" s="662">
        <v>0</v>
      </c>
      <c r="AA23" s="662"/>
      <c r="AB23" s="662"/>
      <c r="AC23" s="662"/>
      <c r="AD23" s="663">
        <v>25825</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1123306</v>
      </c>
      <c r="BH23" s="660"/>
      <c r="BI23" s="660"/>
      <c r="BJ23" s="660"/>
      <c r="BK23" s="660"/>
      <c r="BL23" s="660"/>
      <c r="BM23" s="660"/>
      <c r="BN23" s="661"/>
      <c r="BO23" s="662">
        <v>5.2</v>
      </c>
      <c r="BP23" s="662"/>
      <c r="BQ23" s="662"/>
      <c r="BR23" s="662"/>
      <c r="BS23" s="668" t="s">
        <v>234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583253</v>
      </c>
      <c r="S24" s="660"/>
      <c r="T24" s="660"/>
      <c r="U24" s="660"/>
      <c r="V24" s="660"/>
      <c r="W24" s="660"/>
      <c r="X24" s="660"/>
      <c r="Y24" s="661"/>
      <c r="Z24" s="662">
        <v>0.9</v>
      </c>
      <c r="AA24" s="662"/>
      <c r="AB24" s="662"/>
      <c r="AC24" s="662"/>
      <c r="AD24" s="663" t="s">
        <v>234</v>
      </c>
      <c r="AE24" s="663"/>
      <c r="AF24" s="663"/>
      <c r="AG24" s="663"/>
      <c r="AH24" s="663"/>
      <c r="AI24" s="663"/>
      <c r="AJ24" s="663"/>
      <c r="AK24" s="663"/>
      <c r="AL24" s="664" t="s">
        <v>132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234</v>
      </c>
      <c r="BP24" s="662"/>
      <c r="BQ24" s="662"/>
      <c r="BR24" s="662"/>
      <c r="BS24" s="668" t="s">
        <v>132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29477982</v>
      </c>
      <c r="CS24" s="649"/>
      <c r="CT24" s="649"/>
      <c r="CU24" s="649"/>
      <c r="CV24" s="649"/>
      <c r="CW24" s="649"/>
      <c r="CX24" s="649"/>
      <c r="CY24" s="650"/>
      <c r="CZ24" s="653">
        <v>45.1</v>
      </c>
      <c r="DA24" s="654"/>
      <c r="DB24" s="654"/>
      <c r="DC24" s="673"/>
      <c r="DD24" s="692">
        <v>20494679</v>
      </c>
      <c r="DE24" s="649"/>
      <c r="DF24" s="649"/>
      <c r="DG24" s="649"/>
      <c r="DH24" s="649"/>
      <c r="DI24" s="649"/>
      <c r="DJ24" s="649"/>
      <c r="DK24" s="650"/>
      <c r="DL24" s="692">
        <v>20162642</v>
      </c>
      <c r="DM24" s="649"/>
      <c r="DN24" s="649"/>
      <c r="DO24" s="649"/>
      <c r="DP24" s="649"/>
      <c r="DQ24" s="649"/>
      <c r="DR24" s="649"/>
      <c r="DS24" s="649"/>
      <c r="DT24" s="649"/>
      <c r="DU24" s="649"/>
      <c r="DV24" s="650"/>
      <c r="DW24" s="653">
        <v>49.4</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1237231</v>
      </c>
      <c r="S25" s="660"/>
      <c r="T25" s="660"/>
      <c r="U25" s="660"/>
      <c r="V25" s="660"/>
      <c r="W25" s="660"/>
      <c r="X25" s="660"/>
      <c r="Y25" s="661"/>
      <c r="Z25" s="662">
        <v>1.8</v>
      </c>
      <c r="AA25" s="662"/>
      <c r="AB25" s="662"/>
      <c r="AC25" s="662"/>
      <c r="AD25" s="663">
        <v>114813</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9876339</v>
      </c>
      <c r="CS25" s="695"/>
      <c r="CT25" s="695"/>
      <c r="CU25" s="695"/>
      <c r="CV25" s="695"/>
      <c r="CW25" s="695"/>
      <c r="CX25" s="695"/>
      <c r="CY25" s="696"/>
      <c r="CZ25" s="664">
        <v>15.1</v>
      </c>
      <c r="DA25" s="693"/>
      <c r="DB25" s="693"/>
      <c r="DC25" s="697"/>
      <c r="DD25" s="668">
        <v>8812132</v>
      </c>
      <c r="DE25" s="695"/>
      <c r="DF25" s="695"/>
      <c r="DG25" s="695"/>
      <c r="DH25" s="695"/>
      <c r="DI25" s="695"/>
      <c r="DJ25" s="695"/>
      <c r="DK25" s="696"/>
      <c r="DL25" s="668">
        <v>8574889</v>
      </c>
      <c r="DM25" s="695"/>
      <c r="DN25" s="695"/>
      <c r="DO25" s="695"/>
      <c r="DP25" s="695"/>
      <c r="DQ25" s="695"/>
      <c r="DR25" s="695"/>
      <c r="DS25" s="695"/>
      <c r="DT25" s="695"/>
      <c r="DU25" s="695"/>
      <c r="DV25" s="696"/>
      <c r="DW25" s="664">
        <v>21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334277</v>
      </c>
      <c r="S26" s="660"/>
      <c r="T26" s="660"/>
      <c r="U26" s="660"/>
      <c r="V26" s="660"/>
      <c r="W26" s="660"/>
      <c r="X26" s="660"/>
      <c r="Y26" s="661"/>
      <c r="Z26" s="662">
        <v>0.5</v>
      </c>
      <c r="AA26" s="662"/>
      <c r="AB26" s="662"/>
      <c r="AC26" s="662"/>
      <c r="AD26" s="663" t="s">
        <v>234</v>
      </c>
      <c r="AE26" s="663"/>
      <c r="AF26" s="663"/>
      <c r="AG26" s="663"/>
      <c r="AH26" s="663"/>
      <c r="AI26" s="663"/>
      <c r="AJ26" s="663"/>
      <c r="AK26" s="663"/>
      <c r="AL26" s="664" t="s">
        <v>234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132</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6540154</v>
      </c>
      <c r="CS26" s="660"/>
      <c r="CT26" s="660"/>
      <c r="CU26" s="660"/>
      <c r="CV26" s="660"/>
      <c r="CW26" s="660"/>
      <c r="CX26" s="660"/>
      <c r="CY26" s="661"/>
      <c r="CZ26" s="664">
        <v>10</v>
      </c>
      <c r="DA26" s="693"/>
      <c r="DB26" s="693"/>
      <c r="DC26" s="697"/>
      <c r="DD26" s="668">
        <v>5609968</v>
      </c>
      <c r="DE26" s="660"/>
      <c r="DF26" s="660"/>
      <c r="DG26" s="660"/>
      <c r="DH26" s="660"/>
      <c r="DI26" s="660"/>
      <c r="DJ26" s="660"/>
      <c r="DK26" s="661"/>
      <c r="DL26" s="668" t="s">
        <v>234</v>
      </c>
      <c r="DM26" s="660"/>
      <c r="DN26" s="660"/>
      <c r="DO26" s="660"/>
      <c r="DP26" s="660"/>
      <c r="DQ26" s="660"/>
      <c r="DR26" s="660"/>
      <c r="DS26" s="660"/>
      <c r="DT26" s="660"/>
      <c r="DU26" s="660"/>
      <c r="DV26" s="661"/>
      <c r="DW26" s="664" t="s">
        <v>132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6468026</v>
      </c>
      <c r="S27" s="660"/>
      <c r="T27" s="660"/>
      <c r="U27" s="660"/>
      <c r="V27" s="660"/>
      <c r="W27" s="660"/>
      <c r="X27" s="660"/>
      <c r="Y27" s="661"/>
      <c r="Z27" s="662">
        <v>9.6</v>
      </c>
      <c r="AA27" s="662"/>
      <c r="AB27" s="662"/>
      <c r="AC27" s="662"/>
      <c r="AD27" s="663" t="s">
        <v>234</v>
      </c>
      <c r="AE27" s="663"/>
      <c r="AF27" s="663"/>
      <c r="AG27" s="663"/>
      <c r="AH27" s="663"/>
      <c r="AI27" s="663"/>
      <c r="AJ27" s="663"/>
      <c r="AK27" s="663"/>
      <c r="AL27" s="664" t="s">
        <v>132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21600235</v>
      </c>
      <c r="BH27" s="660"/>
      <c r="BI27" s="660"/>
      <c r="BJ27" s="660"/>
      <c r="BK27" s="660"/>
      <c r="BL27" s="660"/>
      <c r="BM27" s="660"/>
      <c r="BN27" s="661"/>
      <c r="BO27" s="662">
        <v>100</v>
      </c>
      <c r="BP27" s="662"/>
      <c r="BQ27" s="662"/>
      <c r="BR27" s="662"/>
      <c r="BS27" s="668">
        <v>214676</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12143996</v>
      </c>
      <c r="CS27" s="695"/>
      <c r="CT27" s="695"/>
      <c r="CU27" s="695"/>
      <c r="CV27" s="695"/>
      <c r="CW27" s="695"/>
      <c r="CX27" s="695"/>
      <c r="CY27" s="696"/>
      <c r="CZ27" s="664">
        <v>18.600000000000001</v>
      </c>
      <c r="DA27" s="693"/>
      <c r="DB27" s="693"/>
      <c r="DC27" s="697"/>
      <c r="DD27" s="668">
        <v>4346144</v>
      </c>
      <c r="DE27" s="695"/>
      <c r="DF27" s="695"/>
      <c r="DG27" s="695"/>
      <c r="DH27" s="695"/>
      <c r="DI27" s="695"/>
      <c r="DJ27" s="695"/>
      <c r="DK27" s="696"/>
      <c r="DL27" s="668">
        <v>4251350</v>
      </c>
      <c r="DM27" s="695"/>
      <c r="DN27" s="695"/>
      <c r="DO27" s="695"/>
      <c r="DP27" s="695"/>
      <c r="DQ27" s="695"/>
      <c r="DR27" s="695"/>
      <c r="DS27" s="695"/>
      <c r="DT27" s="695"/>
      <c r="DU27" s="695"/>
      <c r="DV27" s="696"/>
      <c r="DW27" s="664">
        <v>10.4</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132</v>
      </c>
      <c r="AA28" s="662"/>
      <c r="AB28" s="662"/>
      <c r="AC28" s="662"/>
      <c r="AD28" s="663" t="s">
        <v>132</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7457647</v>
      </c>
      <c r="CS28" s="660"/>
      <c r="CT28" s="660"/>
      <c r="CU28" s="660"/>
      <c r="CV28" s="660"/>
      <c r="CW28" s="660"/>
      <c r="CX28" s="660"/>
      <c r="CY28" s="661"/>
      <c r="CZ28" s="664">
        <v>11.4</v>
      </c>
      <c r="DA28" s="693"/>
      <c r="DB28" s="693"/>
      <c r="DC28" s="697"/>
      <c r="DD28" s="668">
        <v>7336403</v>
      </c>
      <c r="DE28" s="660"/>
      <c r="DF28" s="660"/>
      <c r="DG28" s="660"/>
      <c r="DH28" s="660"/>
      <c r="DI28" s="660"/>
      <c r="DJ28" s="660"/>
      <c r="DK28" s="661"/>
      <c r="DL28" s="668">
        <v>7336403</v>
      </c>
      <c r="DM28" s="660"/>
      <c r="DN28" s="660"/>
      <c r="DO28" s="660"/>
      <c r="DP28" s="660"/>
      <c r="DQ28" s="660"/>
      <c r="DR28" s="660"/>
      <c r="DS28" s="660"/>
      <c r="DT28" s="660"/>
      <c r="DU28" s="660"/>
      <c r="DV28" s="661"/>
      <c r="DW28" s="664">
        <v>18</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3713215</v>
      </c>
      <c r="S29" s="660"/>
      <c r="T29" s="660"/>
      <c r="U29" s="660"/>
      <c r="V29" s="660"/>
      <c r="W29" s="660"/>
      <c r="X29" s="660"/>
      <c r="Y29" s="661"/>
      <c r="Z29" s="662">
        <v>5.5</v>
      </c>
      <c r="AA29" s="662"/>
      <c r="AB29" s="662"/>
      <c r="AC29" s="662"/>
      <c r="AD29" s="663" t="s">
        <v>132</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7457647</v>
      </c>
      <c r="CS29" s="695"/>
      <c r="CT29" s="695"/>
      <c r="CU29" s="695"/>
      <c r="CV29" s="695"/>
      <c r="CW29" s="695"/>
      <c r="CX29" s="695"/>
      <c r="CY29" s="696"/>
      <c r="CZ29" s="664">
        <v>11.4</v>
      </c>
      <c r="DA29" s="693"/>
      <c r="DB29" s="693"/>
      <c r="DC29" s="697"/>
      <c r="DD29" s="668">
        <v>7336403</v>
      </c>
      <c r="DE29" s="695"/>
      <c r="DF29" s="695"/>
      <c r="DG29" s="695"/>
      <c r="DH29" s="695"/>
      <c r="DI29" s="695"/>
      <c r="DJ29" s="695"/>
      <c r="DK29" s="696"/>
      <c r="DL29" s="668">
        <v>7336403</v>
      </c>
      <c r="DM29" s="695"/>
      <c r="DN29" s="695"/>
      <c r="DO29" s="695"/>
      <c r="DP29" s="695"/>
      <c r="DQ29" s="695"/>
      <c r="DR29" s="695"/>
      <c r="DS29" s="695"/>
      <c r="DT29" s="695"/>
      <c r="DU29" s="695"/>
      <c r="DV29" s="696"/>
      <c r="DW29" s="664">
        <v>18</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292617</v>
      </c>
      <c r="S30" s="660"/>
      <c r="T30" s="660"/>
      <c r="U30" s="660"/>
      <c r="V30" s="660"/>
      <c r="W30" s="660"/>
      <c r="X30" s="660"/>
      <c r="Y30" s="661"/>
      <c r="Z30" s="662">
        <v>0.4</v>
      </c>
      <c r="AA30" s="662"/>
      <c r="AB30" s="662"/>
      <c r="AC30" s="662"/>
      <c r="AD30" s="663">
        <v>126662</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98.7</v>
      </c>
      <c r="BH30" s="720"/>
      <c r="BI30" s="720"/>
      <c r="BJ30" s="720"/>
      <c r="BK30" s="720"/>
      <c r="BL30" s="720"/>
      <c r="BM30" s="654">
        <v>95.2</v>
      </c>
      <c r="BN30" s="720"/>
      <c r="BO30" s="720"/>
      <c r="BP30" s="720"/>
      <c r="BQ30" s="721"/>
      <c r="BR30" s="719">
        <v>98.6</v>
      </c>
      <c r="BS30" s="720"/>
      <c r="BT30" s="720"/>
      <c r="BU30" s="720"/>
      <c r="BV30" s="720"/>
      <c r="BW30" s="720"/>
      <c r="BX30" s="654">
        <v>94.4</v>
      </c>
      <c r="BY30" s="720"/>
      <c r="BZ30" s="720"/>
      <c r="CA30" s="720"/>
      <c r="CB30" s="721"/>
      <c r="CD30" s="724"/>
      <c r="CE30" s="725"/>
      <c r="CF30" s="674" t="s">
        <v>306</v>
      </c>
      <c r="CG30" s="675"/>
      <c r="CH30" s="675"/>
      <c r="CI30" s="675"/>
      <c r="CJ30" s="675"/>
      <c r="CK30" s="675"/>
      <c r="CL30" s="675"/>
      <c r="CM30" s="675"/>
      <c r="CN30" s="675"/>
      <c r="CO30" s="675"/>
      <c r="CP30" s="675"/>
      <c r="CQ30" s="676"/>
      <c r="CR30" s="659">
        <v>6972197</v>
      </c>
      <c r="CS30" s="660"/>
      <c r="CT30" s="660"/>
      <c r="CU30" s="660"/>
      <c r="CV30" s="660"/>
      <c r="CW30" s="660"/>
      <c r="CX30" s="660"/>
      <c r="CY30" s="661"/>
      <c r="CZ30" s="664">
        <v>10.7</v>
      </c>
      <c r="DA30" s="693"/>
      <c r="DB30" s="693"/>
      <c r="DC30" s="697"/>
      <c r="DD30" s="668">
        <v>6871116</v>
      </c>
      <c r="DE30" s="660"/>
      <c r="DF30" s="660"/>
      <c r="DG30" s="660"/>
      <c r="DH30" s="660"/>
      <c r="DI30" s="660"/>
      <c r="DJ30" s="660"/>
      <c r="DK30" s="661"/>
      <c r="DL30" s="668">
        <v>6871116</v>
      </c>
      <c r="DM30" s="660"/>
      <c r="DN30" s="660"/>
      <c r="DO30" s="660"/>
      <c r="DP30" s="660"/>
      <c r="DQ30" s="660"/>
      <c r="DR30" s="660"/>
      <c r="DS30" s="660"/>
      <c r="DT30" s="660"/>
      <c r="DU30" s="660"/>
      <c r="DV30" s="661"/>
      <c r="DW30" s="664">
        <v>16.8</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199823</v>
      </c>
      <c r="S31" s="660"/>
      <c r="T31" s="660"/>
      <c r="U31" s="660"/>
      <c r="V31" s="660"/>
      <c r="W31" s="660"/>
      <c r="X31" s="660"/>
      <c r="Y31" s="661"/>
      <c r="Z31" s="662">
        <v>0.3</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96.2</v>
      </c>
      <c r="BN31" s="717"/>
      <c r="BO31" s="717"/>
      <c r="BP31" s="717"/>
      <c r="BQ31" s="718"/>
      <c r="BR31" s="716">
        <v>98.7</v>
      </c>
      <c r="BS31" s="695"/>
      <c r="BT31" s="695"/>
      <c r="BU31" s="695"/>
      <c r="BV31" s="695"/>
      <c r="BW31" s="695"/>
      <c r="BX31" s="665">
        <v>95.3</v>
      </c>
      <c r="BY31" s="717"/>
      <c r="BZ31" s="717"/>
      <c r="CA31" s="717"/>
      <c r="CB31" s="718"/>
      <c r="CD31" s="724"/>
      <c r="CE31" s="725"/>
      <c r="CF31" s="674" t="s">
        <v>310</v>
      </c>
      <c r="CG31" s="675"/>
      <c r="CH31" s="675"/>
      <c r="CI31" s="675"/>
      <c r="CJ31" s="675"/>
      <c r="CK31" s="675"/>
      <c r="CL31" s="675"/>
      <c r="CM31" s="675"/>
      <c r="CN31" s="675"/>
      <c r="CO31" s="675"/>
      <c r="CP31" s="675"/>
      <c r="CQ31" s="676"/>
      <c r="CR31" s="659">
        <v>485450</v>
      </c>
      <c r="CS31" s="695"/>
      <c r="CT31" s="695"/>
      <c r="CU31" s="695"/>
      <c r="CV31" s="695"/>
      <c r="CW31" s="695"/>
      <c r="CX31" s="695"/>
      <c r="CY31" s="696"/>
      <c r="CZ31" s="664">
        <v>0.7</v>
      </c>
      <c r="DA31" s="693"/>
      <c r="DB31" s="693"/>
      <c r="DC31" s="697"/>
      <c r="DD31" s="668">
        <v>465287</v>
      </c>
      <c r="DE31" s="695"/>
      <c r="DF31" s="695"/>
      <c r="DG31" s="695"/>
      <c r="DH31" s="695"/>
      <c r="DI31" s="695"/>
      <c r="DJ31" s="695"/>
      <c r="DK31" s="696"/>
      <c r="DL31" s="668">
        <v>465287</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382552</v>
      </c>
      <c r="S32" s="660"/>
      <c r="T32" s="660"/>
      <c r="U32" s="660"/>
      <c r="V32" s="660"/>
      <c r="W32" s="660"/>
      <c r="X32" s="660"/>
      <c r="Y32" s="661"/>
      <c r="Z32" s="662">
        <v>0.6</v>
      </c>
      <c r="AA32" s="662"/>
      <c r="AB32" s="662"/>
      <c r="AC32" s="662"/>
      <c r="AD32" s="663" t="s">
        <v>234</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98.5</v>
      </c>
      <c r="BH32" s="729"/>
      <c r="BI32" s="729"/>
      <c r="BJ32" s="729"/>
      <c r="BK32" s="729"/>
      <c r="BL32" s="729"/>
      <c r="BM32" s="730">
        <v>94</v>
      </c>
      <c r="BN32" s="729"/>
      <c r="BO32" s="729"/>
      <c r="BP32" s="729"/>
      <c r="BQ32" s="731"/>
      <c r="BR32" s="728">
        <v>98.3</v>
      </c>
      <c r="BS32" s="729"/>
      <c r="BT32" s="729"/>
      <c r="BU32" s="729"/>
      <c r="BV32" s="729"/>
      <c r="BW32" s="729"/>
      <c r="BX32" s="730">
        <v>93.1</v>
      </c>
      <c r="BY32" s="729"/>
      <c r="BZ32" s="729"/>
      <c r="CA32" s="729"/>
      <c r="CB32" s="731"/>
      <c r="CD32" s="726"/>
      <c r="CE32" s="727"/>
      <c r="CF32" s="674" t="s">
        <v>313</v>
      </c>
      <c r="CG32" s="675"/>
      <c r="CH32" s="675"/>
      <c r="CI32" s="675"/>
      <c r="CJ32" s="675"/>
      <c r="CK32" s="675"/>
      <c r="CL32" s="675"/>
      <c r="CM32" s="675"/>
      <c r="CN32" s="675"/>
      <c r="CO32" s="675"/>
      <c r="CP32" s="675"/>
      <c r="CQ32" s="676"/>
      <c r="CR32" s="659" t="s">
        <v>234</v>
      </c>
      <c r="CS32" s="660"/>
      <c r="CT32" s="660"/>
      <c r="CU32" s="660"/>
      <c r="CV32" s="660"/>
      <c r="CW32" s="660"/>
      <c r="CX32" s="660"/>
      <c r="CY32" s="661"/>
      <c r="CZ32" s="664" t="s">
        <v>234</v>
      </c>
      <c r="DA32" s="693"/>
      <c r="DB32" s="693"/>
      <c r="DC32" s="697"/>
      <c r="DD32" s="668" t="s">
        <v>132</v>
      </c>
      <c r="DE32" s="660"/>
      <c r="DF32" s="660"/>
      <c r="DG32" s="660"/>
      <c r="DH32" s="660"/>
      <c r="DI32" s="660"/>
      <c r="DJ32" s="660"/>
      <c r="DK32" s="661"/>
      <c r="DL32" s="668" t="s">
        <v>234</v>
      </c>
      <c r="DM32" s="660"/>
      <c r="DN32" s="660"/>
      <c r="DO32" s="660"/>
      <c r="DP32" s="660"/>
      <c r="DQ32" s="660"/>
      <c r="DR32" s="660"/>
      <c r="DS32" s="660"/>
      <c r="DT32" s="660"/>
      <c r="DU32" s="660"/>
      <c r="DV32" s="661"/>
      <c r="DW32" s="664" t="s">
        <v>132</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1963909</v>
      </c>
      <c r="S33" s="660"/>
      <c r="T33" s="660"/>
      <c r="U33" s="660"/>
      <c r="V33" s="660"/>
      <c r="W33" s="660"/>
      <c r="X33" s="660"/>
      <c r="Y33" s="661"/>
      <c r="Z33" s="662">
        <v>2.9</v>
      </c>
      <c r="AA33" s="662"/>
      <c r="AB33" s="662"/>
      <c r="AC33" s="662"/>
      <c r="AD33" s="663" t="s">
        <v>234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31256895</v>
      </c>
      <c r="CS33" s="695"/>
      <c r="CT33" s="695"/>
      <c r="CU33" s="695"/>
      <c r="CV33" s="695"/>
      <c r="CW33" s="695"/>
      <c r="CX33" s="695"/>
      <c r="CY33" s="696"/>
      <c r="CZ33" s="664">
        <v>47.8</v>
      </c>
      <c r="DA33" s="693"/>
      <c r="DB33" s="693"/>
      <c r="DC33" s="697"/>
      <c r="DD33" s="668">
        <v>20836819</v>
      </c>
      <c r="DE33" s="695"/>
      <c r="DF33" s="695"/>
      <c r="DG33" s="695"/>
      <c r="DH33" s="695"/>
      <c r="DI33" s="695"/>
      <c r="DJ33" s="695"/>
      <c r="DK33" s="696"/>
      <c r="DL33" s="668">
        <v>16117629</v>
      </c>
      <c r="DM33" s="695"/>
      <c r="DN33" s="695"/>
      <c r="DO33" s="695"/>
      <c r="DP33" s="695"/>
      <c r="DQ33" s="695"/>
      <c r="DR33" s="695"/>
      <c r="DS33" s="695"/>
      <c r="DT33" s="695"/>
      <c r="DU33" s="695"/>
      <c r="DV33" s="696"/>
      <c r="DW33" s="664">
        <v>39.5</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7510854</v>
      </c>
      <c r="S34" s="660"/>
      <c r="T34" s="660"/>
      <c r="U34" s="660"/>
      <c r="V34" s="660"/>
      <c r="W34" s="660"/>
      <c r="X34" s="660"/>
      <c r="Y34" s="661"/>
      <c r="Z34" s="662">
        <v>11.1</v>
      </c>
      <c r="AA34" s="662"/>
      <c r="AB34" s="662"/>
      <c r="AC34" s="662"/>
      <c r="AD34" s="663">
        <v>11563</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8175571</v>
      </c>
      <c r="CS34" s="660"/>
      <c r="CT34" s="660"/>
      <c r="CU34" s="660"/>
      <c r="CV34" s="660"/>
      <c r="CW34" s="660"/>
      <c r="CX34" s="660"/>
      <c r="CY34" s="661"/>
      <c r="CZ34" s="664">
        <v>12.5</v>
      </c>
      <c r="DA34" s="693"/>
      <c r="DB34" s="693"/>
      <c r="DC34" s="697"/>
      <c r="DD34" s="668">
        <v>6373475</v>
      </c>
      <c r="DE34" s="660"/>
      <c r="DF34" s="660"/>
      <c r="DG34" s="660"/>
      <c r="DH34" s="660"/>
      <c r="DI34" s="660"/>
      <c r="DJ34" s="660"/>
      <c r="DK34" s="661"/>
      <c r="DL34" s="668">
        <v>4538204</v>
      </c>
      <c r="DM34" s="660"/>
      <c r="DN34" s="660"/>
      <c r="DO34" s="660"/>
      <c r="DP34" s="660"/>
      <c r="DQ34" s="660"/>
      <c r="DR34" s="660"/>
      <c r="DS34" s="660"/>
      <c r="DT34" s="660"/>
      <c r="DU34" s="660"/>
      <c r="DV34" s="661"/>
      <c r="DW34" s="664">
        <v>11.1</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4359500</v>
      </c>
      <c r="S35" s="660"/>
      <c r="T35" s="660"/>
      <c r="U35" s="660"/>
      <c r="V35" s="660"/>
      <c r="W35" s="660"/>
      <c r="X35" s="660"/>
      <c r="Y35" s="661"/>
      <c r="Z35" s="662">
        <v>6.5</v>
      </c>
      <c r="AA35" s="662"/>
      <c r="AB35" s="662"/>
      <c r="AC35" s="662"/>
      <c r="AD35" s="663" t="s">
        <v>132</v>
      </c>
      <c r="AE35" s="663"/>
      <c r="AF35" s="663"/>
      <c r="AG35" s="663"/>
      <c r="AH35" s="663"/>
      <c r="AI35" s="663"/>
      <c r="AJ35" s="663"/>
      <c r="AK35" s="663"/>
      <c r="AL35" s="664" t="s">
        <v>132</v>
      </c>
      <c r="AM35" s="665"/>
      <c r="AN35" s="665"/>
      <c r="AO35" s="666"/>
      <c r="AP35" s="214"/>
      <c r="AQ35" s="732" t="s">
        <v>321</v>
      </c>
      <c r="AR35" s="733"/>
      <c r="AS35" s="733"/>
      <c r="AT35" s="733"/>
      <c r="AU35" s="733"/>
      <c r="AV35" s="733"/>
      <c r="AW35" s="733"/>
      <c r="AX35" s="733"/>
      <c r="AY35" s="734"/>
      <c r="AZ35" s="648">
        <v>9563466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408032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464026</v>
      </c>
      <c r="CS35" s="695"/>
      <c r="CT35" s="695"/>
      <c r="CU35" s="695"/>
      <c r="CV35" s="695"/>
      <c r="CW35" s="695"/>
      <c r="CX35" s="695"/>
      <c r="CY35" s="696"/>
      <c r="CZ35" s="664">
        <v>0.7</v>
      </c>
      <c r="DA35" s="693"/>
      <c r="DB35" s="693"/>
      <c r="DC35" s="697"/>
      <c r="DD35" s="668">
        <v>427498</v>
      </c>
      <c r="DE35" s="695"/>
      <c r="DF35" s="695"/>
      <c r="DG35" s="695"/>
      <c r="DH35" s="695"/>
      <c r="DI35" s="695"/>
      <c r="DJ35" s="695"/>
      <c r="DK35" s="696"/>
      <c r="DL35" s="668">
        <v>427498</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234</v>
      </c>
      <c r="AA36" s="662"/>
      <c r="AB36" s="662"/>
      <c r="AC36" s="662"/>
      <c r="AD36" s="663" t="s">
        <v>132</v>
      </c>
      <c r="AE36" s="663"/>
      <c r="AF36" s="663"/>
      <c r="AG36" s="663"/>
      <c r="AH36" s="663"/>
      <c r="AI36" s="663"/>
      <c r="AJ36" s="663"/>
      <c r="AK36" s="663"/>
      <c r="AL36" s="664" t="s">
        <v>234</v>
      </c>
      <c r="AM36" s="665"/>
      <c r="AN36" s="665"/>
      <c r="AO36" s="666"/>
      <c r="AQ36" s="736" t="s">
        <v>325</v>
      </c>
      <c r="AR36" s="737"/>
      <c r="AS36" s="737"/>
      <c r="AT36" s="737"/>
      <c r="AU36" s="737"/>
      <c r="AV36" s="737"/>
      <c r="AW36" s="737"/>
      <c r="AX36" s="737"/>
      <c r="AY36" s="738"/>
      <c r="AZ36" s="659">
        <v>3559199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-373544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9880076</v>
      </c>
      <c r="CS36" s="660"/>
      <c r="CT36" s="660"/>
      <c r="CU36" s="660"/>
      <c r="CV36" s="660"/>
      <c r="CW36" s="660"/>
      <c r="CX36" s="660"/>
      <c r="CY36" s="661"/>
      <c r="CZ36" s="664">
        <v>15.1</v>
      </c>
      <c r="DA36" s="693"/>
      <c r="DB36" s="693"/>
      <c r="DC36" s="697"/>
      <c r="DD36" s="668">
        <v>9006493</v>
      </c>
      <c r="DE36" s="660"/>
      <c r="DF36" s="660"/>
      <c r="DG36" s="660"/>
      <c r="DH36" s="660"/>
      <c r="DI36" s="660"/>
      <c r="DJ36" s="660"/>
      <c r="DK36" s="661"/>
      <c r="DL36" s="668">
        <v>6782585</v>
      </c>
      <c r="DM36" s="660"/>
      <c r="DN36" s="660"/>
      <c r="DO36" s="660"/>
      <c r="DP36" s="660"/>
      <c r="DQ36" s="660"/>
      <c r="DR36" s="660"/>
      <c r="DS36" s="660"/>
      <c r="DT36" s="660"/>
      <c r="DU36" s="660"/>
      <c r="DV36" s="661"/>
      <c r="DW36" s="664">
        <v>16.600000000000001</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2466700</v>
      </c>
      <c r="S37" s="660"/>
      <c r="T37" s="660"/>
      <c r="U37" s="660"/>
      <c r="V37" s="660"/>
      <c r="W37" s="660"/>
      <c r="X37" s="660"/>
      <c r="Y37" s="661"/>
      <c r="Z37" s="662">
        <v>3.7</v>
      </c>
      <c r="AA37" s="662"/>
      <c r="AB37" s="662"/>
      <c r="AC37" s="662"/>
      <c r="AD37" s="663" t="s">
        <v>132</v>
      </c>
      <c r="AE37" s="663"/>
      <c r="AF37" s="663"/>
      <c r="AG37" s="663"/>
      <c r="AH37" s="663"/>
      <c r="AI37" s="663"/>
      <c r="AJ37" s="663"/>
      <c r="AK37" s="663"/>
      <c r="AL37" s="664" t="s">
        <v>132</v>
      </c>
      <c r="AM37" s="665"/>
      <c r="AN37" s="665"/>
      <c r="AO37" s="666"/>
      <c r="AQ37" s="736" t="s">
        <v>329</v>
      </c>
      <c r="AR37" s="737"/>
      <c r="AS37" s="737"/>
      <c r="AT37" s="737"/>
      <c r="AU37" s="737"/>
      <c r="AV37" s="737"/>
      <c r="AW37" s="737"/>
      <c r="AX37" s="737"/>
      <c r="AY37" s="738"/>
      <c r="AZ37" s="659">
        <v>303743</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21695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2649410</v>
      </c>
      <c r="CS37" s="695"/>
      <c r="CT37" s="695"/>
      <c r="CU37" s="695"/>
      <c r="CV37" s="695"/>
      <c r="CW37" s="695"/>
      <c r="CX37" s="695"/>
      <c r="CY37" s="696"/>
      <c r="CZ37" s="664">
        <v>4.0999999999999996</v>
      </c>
      <c r="DA37" s="693"/>
      <c r="DB37" s="693"/>
      <c r="DC37" s="697"/>
      <c r="DD37" s="668">
        <v>2634193</v>
      </c>
      <c r="DE37" s="695"/>
      <c r="DF37" s="695"/>
      <c r="DG37" s="695"/>
      <c r="DH37" s="695"/>
      <c r="DI37" s="695"/>
      <c r="DJ37" s="695"/>
      <c r="DK37" s="696"/>
      <c r="DL37" s="668">
        <v>2157377</v>
      </c>
      <c r="DM37" s="695"/>
      <c r="DN37" s="695"/>
      <c r="DO37" s="695"/>
      <c r="DP37" s="695"/>
      <c r="DQ37" s="695"/>
      <c r="DR37" s="695"/>
      <c r="DS37" s="695"/>
      <c r="DT37" s="695"/>
      <c r="DU37" s="695"/>
      <c r="DV37" s="696"/>
      <c r="DW37" s="664">
        <v>5.3</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67481388</v>
      </c>
      <c r="S38" s="740"/>
      <c r="T38" s="740"/>
      <c r="U38" s="740"/>
      <c r="V38" s="740"/>
      <c r="W38" s="740"/>
      <c r="X38" s="740"/>
      <c r="Y38" s="741"/>
      <c r="Z38" s="742">
        <v>100</v>
      </c>
      <c r="AA38" s="742"/>
      <c r="AB38" s="742"/>
      <c r="AC38" s="742"/>
      <c r="AD38" s="743">
        <v>38372953</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110578</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34097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5589946</v>
      </c>
      <c r="CS38" s="660"/>
      <c r="CT38" s="660"/>
      <c r="CU38" s="660"/>
      <c r="CV38" s="660"/>
      <c r="CW38" s="660"/>
      <c r="CX38" s="660"/>
      <c r="CY38" s="661"/>
      <c r="CZ38" s="664">
        <v>8.5</v>
      </c>
      <c r="DA38" s="693"/>
      <c r="DB38" s="693"/>
      <c r="DC38" s="697"/>
      <c r="DD38" s="668">
        <v>4685644</v>
      </c>
      <c r="DE38" s="660"/>
      <c r="DF38" s="660"/>
      <c r="DG38" s="660"/>
      <c r="DH38" s="660"/>
      <c r="DI38" s="660"/>
      <c r="DJ38" s="660"/>
      <c r="DK38" s="661"/>
      <c r="DL38" s="668">
        <v>4369342</v>
      </c>
      <c r="DM38" s="660"/>
      <c r="DN38" s="660"/>
      <c r="DO38" s="660"/>
      <c r="DP38" s="660"/>
      <c r="DQ38" s="660"/>
      <c r="DR38" s="660"/>
      <c r="DS38" s="660"/>
      <c r="DT38" s="660"/>
      <c r="DU38" s="660"/>
      <c r="DV38" s="661"/>
      <c r="DW38" s="664">
        <v>10.7</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22470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507676</v>
      </c>
      <c r="CS39" s="695"/>
      <c r="CT39" s="695"/>
      <c r="CU39" s="695"/>
      <c r="CV39" s="695"/>
      <c r="CW39" s="695"/>
      <c r="CX39" s="695"/>
      <c r="CY39" s="696"/>
      <c r="CZ39" s="664">
        <v>0.8</v>
      </c>
      <c r="DA39" s="693"/>
      <c r="DB39" s="693"/>
      <c r="DC39" s="697"/>
      <c r="DD39" s="668">
        <v>322109</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1197606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6639600</v>
      </c>
      <c r="CS40" s="660"/>
      <c r="CT40" s="660"/>
      <c r="CU40" s="660"/>
      <c r="CV40" s="660"/>
      <c r="CW40" s="660"/>
      <c r="CX40" s="660"/>
      <c r="CY40" s="661"/>
      <c r="CZ40" s="664">
        <v>10.199999999999999</v>
      </c>
      <c r="DA40" s="693"/>
      <c r="DB40" s="693"/>
      <c r="DC40" s="697"/>
      <c r="DD40" s="668">
        <v>21600</v>
      </c>
      <c r="DE40" s="660"/>
      <c r="DF40" s="660"/>
      <c r="DG40" s="660"/>
      <c r="DH40" s="660"/>
      <c r="DI40" s="660"/>
      <c r="DJ40" s="660"/>
      <c r="DK40" s="661"/>
      <c r="DL40" s="668" t="s">
        <v>234</v>
      </c>
      <c r="DM40" s="660"/>
      <c r="DN40" s="660"/>
      <c r="DO40" s="660"/>
      <c r="DP40" s="660"/>
      <c r="DQ40" s="660"/>
      <c r="DR40" s="660"/>
      <c r="DS40" s="660"/>
      <c r="DT40" s="660"/>
      <c r="DU40" s="660"/>
      <c r="DV40" s="661"/>
      <c r="DW40" s="664" t="s">
        <v>132</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4369870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234</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4662850</v>
      </c>
      <c r="CS42" s="660"/>
      <c r="CT42" s="660"/>
      <c r="CU42" s="660"/>
      <c r="CV42" s="660"/>
      <c r="CW42" s="660"/>
      <c r="CX42" s="660"/>
      <c r="CY42" s="661"/>
      <c r="CZ42" s="664">
        <v>7.1</v>
      </c>
      <c r="DA42" s="665"/>
      <c r="DB42" s="665"/>
      <c r="DC42" s="760"/>
      <c r="DD42" s="668">
        <v>1894748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143985</v>
      </c>
      <c r="CS43" s="695"/>
      <c r="CT43" s="695"/>
      <c r="CU43" s="695"/>
      <c r="CV43" s="695"/>
      <c r="CW43" s="695"/>
      <c r="CX43" s="695"/>
      <c r="CY43" s="696"/>
      <c r="CZ43" s="664">
        <v>0.2</v>
      </c>
      <c r="DA43" s="693"/>
      <c r="DB43" s="693"/>
      <c r="DC43" s="697"/>
      <c r="DD43" s="668">
        <v>143385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4492909</v>
      </c>
      <c r="CS44" s="660"/>
      <c r="CT44" s="660"/>
      <c r="CU44" s="660"/>
      <c r="CV44" s="660"/>
      <c r="CW44" s="660"/>
      <c r="CX44" s="660"/>
      <c r="CY44" s="661"/>
      <c r="CZ44" s="664">
        <v>6.9</v>
      </c>
      <c r="DA44" s="665"/>
      <c r="DB44" s="665"/>
      <c r="DC44" s="760"/>
      <c r="DD44" s="668">
        <v>1739510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1276981</v>
      </c>
      <c r="CS45" s="695"/>
      <c r="CT45" s="695"/>
      <c r="CU45" s="695"/>
      <c r="CV45" s="695"/>
      <c r="CW45" s="695"/>
      <c r="CX45" s="695"/>
      <c r="CY45" s="696"/>
      <c r="CZ45" s="664">
        <v>2</v>
      </c>
      <c r="DA45" s="693"/>
      <c r="DB45" s="693"/>
      <c r="DC45" s="697"/>
      <c r="DD45" s="668">
        <v>234992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3014089</v>
      </c>
      <c r="CS46" s="660"/>
      <c r="CT46" s="660"/>
      <c r="CU46" s="660"/>
      <c r="CV46" s="660"/>
      <c r="CW46" s="660"/>
      <c r="CX46" s="660"/>
      <c r="CY46" s="661"/>
      <c r="CZ46" s="664">
        <v>4.5999999999999996</v>
      </c>
      <c r="DA46" s="665"/>
      <c r="DB46" s="665"/>
      <c r="DC46" s="760"/>
      <c r="DD46" s="668">
        <v>1439307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169941</v>
      </c>
      <c r="CS47" s="695"/>
      <c r="CT47" s="695"/>
      <c r="CU47" s="695"/>
      <c r="CV47" s="695"/>
      <c r="CW47" s="695"/>
      <c r="CX47" s="695"/>
      <c r="CY47" s="696"/>
      <c r="CZ47" s="664">
        <v>0.3</v>
      </c>
      <c r="DA47" s="693"/>
      <c r="DB47" s="693"/>
      <c r="DC47" s="697"/>
      <c r="DD47" s="668">
        <v>155238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132</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65397727</v>
      </c>
      <c r="CS49" s="729"/>
      <c r="CT49" s="729"/>
      <c r="CU49" s="729"/>
      <c r="CV49" s="729"/>
      <c r="CW49" s="729"/>
      <c r="CX49" s="729"/>
      <c r="CY49" s="761"/>
      <c r="CZ49" s="744">
        <v>100</v>
      </c>
      <c r="DA49" s="762"/>
      <c r="DB49" s="762"/>
      <c r="DC49" s="763"/>
      <c r="DD49" s="764">
        <v>43226246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v51IJPiF1Xlyamyi/qI0yIKiLYi+Wv0EL7wbNEvCbc4OD1L0L5U+v8HXhL0bMrv8JP/vdexDfDsUs4knq2h+A==" saltValue="yAvW5LE0F7cF74dSmeyJ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67329</v>
      </c>
      <c r="R7" s="795"/>
      <c r="S7" s="795"/>
      <c r="T7" s="795"/>
      <c r="U7" s="795"/>
      <c r="V7" s="795">
        <v>65274</v>
      </c>
      <c r="W7" s="795"/>
      <c r="X7" s="795"/>
      <c r="Y7" s="795"/>
      <c r="Z7" s="795"/>
      <c r="AA7" s="795">
        <v>2055067</v>
      </c>
      <c r="AB7" s="795"/>
      <c r="AC7" s="795"/>
      <c r="AD7" s="795"/>
      <c r="AE7" s="796"/>
      <c r="AF7" s="797">
        <v>1789</v>
      </c>
      <c r="AG7" s="798"/>
      <c r="AH7" s="798"/>
      <c r="AI7" s="798"/>
      <c r="AJ7" s="799"/>
      <c r="AK7" s="834">
        <v>361</v>
      </c>
      <c r="AL7" s="835"/>
      <c r="AM7" s="835"/>
      <c r="AN7" s="835"/>
      <c r="AO7" s="835"/>
      <c r="AP7" s="835">
        <v>65737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594</v>
      </c>
      <c r="BS7" s="838" t="s">
        <v>590</v>
      </c>
      <c r="BT7" s="839"/>
      <c r="BU7" s="839"/>
      <c r="BV7" s="839"/>
      <c r="BW7" s="839"/>
      <c r="BX7" s="839"/>
      <c r="BY7" s="839"/>
      <c r="BZ7" s="839"/>
      <c r="CA7" s="839"/>
      <c r="CB7" s="839"/>
      <c r="CC7" s="839"/>
      <c r="CD7" s="839"/>
      <c r="CE7" s="839"/>
      <c r="CF7" s="839"/>
      <c r="CG7" s="840"/>
      <c r="CH7" s="831">
        <v>6</v>
      </c>
      <c r="CI7" s="832"/>
      <c r="CJ7" s="832"/>
      <c r="CK7" s="832"/>
      <c r="CL7" s="833"/>
      <c r="CM7" s="831">
        <v>1764</v>
      </c>
      <c r="CN7" s="832"/>
      <c r="CO7" s="832"/>
      <c r="CP7" s="832"/>
      <c r="CQ7" s="833"/>
      <c r="CR7" s="831">
        <v>14</v>
      </c>
      <c r="CS7" s="832"/>
      <c r="CT7" s="832"/>
      <c r="CU7" s="832"/>
      <c r="CV7" s="833"/>
      <c r="CW7" s="831">
        <v>33</v>
      </c>
      <c r="CX7" s="832"/>
      <c r="CY7" s="832"/>
      <c r="CZ7" s="832"/>
      <c r="DA7" s="833"/>
      <c r="DB7" s="831" t="s">
        <v>574</v>
      </c>
      <c r="DC7" s="832"/>
      <c r="DD7" s="832"/>
      <c r="DE7" s="832"/>
      <c r="DF7" s="833"/>
      <c r="DG7" s="831">
        <v>2913</v>
      </c>
      <c r="DH7" s="832"/>
      <c r="DI7" s="832"/>
      <c r="DJ7" s="832"/>
      <c r="DK7" s="833"/>
      <c r="DL7" s="831" t="s">
        <v>574</v>
      </c>
      <c r="DM7" s="832"/>
      <c r="DN7" s="832"/>
      <c r="DO7" s="832"/>
      <c r="DP7" s="833"/>
      <c r="DQ7" s="831">
        <v>2361</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106</v>
      </c>
      <c r="R8" s="819"/>
      <c r="S8" s="819"/>
      <c r="T8" s="819"/>
      <c r="U8" s="819"/>
      <c r="V8" s="819">
        <v>106</v>
      </c>
      <c r="W8" s="819"/>
      <c r="X8" s="819"/>
      <c r="Y8" s="819"/>
      <c r="Z8" s="819"/>
      <c r="AA8" s="819">
        <v>0</v>
      </c>
      <c r="AB8" s="819"/>
      <c r="AC8" s="819"/>
      <c r="AD8" s="819"/>
      <c r="AE8" s="820"/>
      <c r="AF8" s="821" t="s">
        <v>131</v>
      </c>
      <c r="AG8" s="822"/>
      <c r="AH8" s="822"/>
      <c r="AI8" s="822"/>
      <c r="AJ8" s="823"/>
      <c r="AK8" s="824">
        <v>66</v>
      </c>
      <c r="AL8" s="825"/>
      <c r="AM8" s="825"/>
      <c r="AN8" s="825"/>
      <c r="AO8" s="825"/>
      <c r="AP8" s="825" t="s">
        <v>595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591</v>
      </c>
      <c r="BT8" s="829"/>
      <c r="BU8" s="829"/>
      <c r="BV8" s="829"/>
      <c r="BW8" s="829"/>
      <c r="BX8" s="829"/>
      <c r="BY8" s="829"/>
      <c r="BZ8" s="829"/>
      <c r="CA8" s="829"/>
      <c r="CB8" s="829"/>
      <c r="CC8" s="829"/>
      <c r="CD8" s="829"/>
      <c r="CE8" s="829"/>
      <c r="CF8" s="829"/>
      <c r="CG8" s="830"/>
      <c r="CH8" s="841">
        <v>-2</v>
      </c>
      <c r="CI8" s="842"/>
      <c r="CJ8" s="842"/>
      <c r="CK8" s="842"/>
      <c r="CL8" s="843"/>
      <c r="CM8" s="841">
        <v>50</v>
      </c>
      <c r="CN8" s="842"/>
      <c r="CO8" s="842"/>
      <c r="CP8" s="842"/>
      <c r="CQ8" s="843"/>
      <c r="CR8" s="841">
        <v>5</v>
      </c>
      <c r="CS8" s="842"/>
      <c r="CT8" s="842"/>
      <c r="CU8" s="842"/>
      <c r="CV8" s="843"/>
      <c r="CW8" s="841">
        <v>28</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36</v>
      </c>
      <c r="R9" s="819"/>
      <c r="S9" s="819"/>
      <c r="T9" s="819"/>
      <c r="U9" s="819"/>
      <c r="V9" s="819">
        <v>31</v>
      </c>
      <c r="W9" s="819"/>
      <c r="X9" s="819"/>
      <c r="Y9" s="819"/>
      <c r="Z9" s="819"/>
      <c r="AA9" s="819">
        <v>5</v>
      </c>
      <c r="AB9" s="819"/>
      <c r="AC9" s="819"/>
      <c r="AD9" s="819"/>
      <c r="AE9" s="820"/>
      <c r="AF9" s="821">
        <v>5</v>
      </c>
      <c r="AG9" s="822"/>
      <c r="AH9" s="822"/>
      <c r="AI9" s="822"/>
      <c r="AJ9" s="823"/>
      <c r="AK9" s="824">
        <v>0</v>
      </c>
      <c r="AL9" s="825"/>
      <c r="AM9" s="825"/>
      <c r="AN9" s="825"/>
      <c r="AO9" s="825"/>
      <c r="AP9" s="825">
        <v>21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592</v>
      </c>
      <c r="BT9" s="829"/>
      <c r="BU9" s="829"/>
      <c r="BV9" s="829"/>
      <c r="BW9" s="829"/>
      <c r="BX9" s="829"/>
      <c r="BY9" s="829"/>
      <c r="BZ9" s="829"/>
      <c r="CA9" s="829"/>
      <c r="CB9" s="829"/>
      <c r="CC9" s="829"/>
      <c r="CD9" s="829"/>
      <c r="CE9" s="829"/>
      <c r="CF9" s="829"/>
      <c r="CG9" s="830"/>
      <c r="CH9" s="841">
        <v>2</v>
      </c>
      <c r="CI9" s="842"/>
      <c r="CJ9" s="842"/>
      <c r="CK9" s="842"/>
      <c r="CL9" s="843"/>
      <c r="CM9" s="841">
        <v>137</v>
      </c>
      <c r="CN9" s="842"/>
      <c r="CO9" s="842"/>
      <c r="CP9" s="842"/>
      <c r="CQ9" s="843"/>
      <c r="CR9" s="841">
        <v>30</v>
      </c>
      <c r="CS9" s="842"/>
      <c r="CT9" s="842"/>
      <c r="CU9" s="842"/>
      <c r="CV9" s="843"/>
      <c r="CW9" s="841" t="s">
        <v>574</v>
      </c>
      <c r="CX9" s="842"/>
      <c r="CY9" s="842"/>
      <c r="CZ9" s="842"/>
      <c r="DA9" s="843"/>
      <c r="DB9" s="841" t="s">
        <v>574</v>
      </c>
      <c r="DC9" s="842"/>
      <c r="DD9" s="842"/>
      <c r="DE9" s="842"/>
      <c r="DF9" s="843"/>
      <c r="DG9" s="841" t="s">
        <v>574</v>
      </c>
      <c r="DH9" s="842"/>
      <c r="DI9" s="842"/>
      <c r="DJ9" s="842"/>
      <c r="DK9" s="843"/>
      <c r="DL9" s="841" t="s">
        <v>574</v>
      </c>
      <c r="DM9" s="842"/>
      <c r="DN9" s="842"/>
      <c r="DO9" s="842"/>
      <c r="DP9" s="843"/>
      <c r="DQ9" s="841" t="s">
        <v>574</v>
      </c>
      <c r="DR9" s="842"/>
      <c r="DS9" s="842"/>
      <c r="DT9" s="842"/>
      <c r="DU9" s="843"/>
      <c r="DV9" s="844"/>
      <c r="DW9" s="845"/>
      <c r="DX9" s="845"/>
      <c r="DY9" s="845"/>
      <c r="DZ9" s="846"/>
      <c r="EA9" s="234"/>
    </row>
    <row r="10" spans="1:131" s="235" customFormat="1" ht="26.25" customHeight="1" x14ac:dyDescent="0.15">
      <c r="A10" s="241">
        <v>4</v>
      </c>
      <c r="B10" s="815" t="s">
        <v>382</v>
      </c>
      <c r="C10" s="816"/>
      <c r="D10" s="816"/>
      <c r="E10" s="816"/>
      <c r="F10" s="816"/>
      <c r="G10" s="816"/>
      <c r="H10" s="816"/>
      <c r="I10" s="816"/>
      <c r="J10" s="816"/>
      <c r="K10" s="816"/>
      <c r="L10" s="816"/>
      <c r="M10" s="816"/>
      <c r="N10" s="816"/>
      <c r="O10" s="816"/>
      <c r="P10" s="817"/>
      <c r="Q10" s="818">
        <v>25</v>
      </c>
      <c r="R10" s="819"/>
      <c r="S10" s="819"/>
      <c r="T10" s="819"/>
      <c r="U10" s="819"/>
      <c r="V10" s="819">
        <v>25</v>
      </c>
      <c r="W10" s="819"/>
      <c r="X10" s="819"/>
      <c r="Y10" s="819"/>
      <c r="Z10" s="819"/>
      <c r="AA10" s="819">
        <v>0</v>
      </c>
      <c r="AB10" s="819"/>
      <c r="AC10" s="819"/>
      <c r="AD10" s="819"/>
      <c r="AE10" s="820"/>
      <c r="AF10" s="821" t="s">
        <v>383</v>
      </c>
      <c r="AG10" s="822"/>
      <c r="AH10" s="822"/>
      <c r="AI10" s="822"/>
      <c r="AJ10" s="823"/>
      <c r="AK10" s="824">
        <v>14</v>
      </c>
      <c r="AL10" s="825"/>
      <c r="AM10" s="825"/>
      <c r="AN10" s="825"/>
      <c r="AO10" s="825"/>
      <c r="AP10" s="825" t="s">
        <v>595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593</v>
      </c>
      <c r="BT10" s="829"/>
      <c r="BU10" s="829"/>
      <c r="BV10" s="829"/>
      <c r="BW10" s="829"/>
      <c r="BX10" s="829"/>
      <c r="BY10" s="829"/>
      <c r="BZ10" s="829"/>
      <c r="CA10" s="829"/>
      <c r="CB10" s="829"/>
      <c r="CC10" s="829"/>
      <c r="CD10" s="829"/>
      <c r="CE10" s="829"/>
      <c r="CF10" s="829"/>
      <c r="CG10" s="830"/>
      <c r="CH10" s="841">
        <v>9</v>
      </c>
      <c r="CI10" s="842"/>
      <c r="CJ10" s="842"/>
      <c r="CK10" s="842"/>
      <c r="CL10" s="843"/>
      <c r="CM10" s="841">
        <v>74</v>
      </c>
      <c r="CN10" s="842"/>
      <c r="CO10" s="842"/>
      <c r="CP10" s="842"/>
      <c r="CQ10" s="843"/>
      <c r="CR10" s="841">
        <v>6</v>
      </c>
      <c r="CS10" s="842"/>
      <c r="CT10" s="842"/>
      <c r="CU10" s="842"/>
      <c r="CV10" s="843"/>
      <c r="CW10" s="841">
        <v>19</v>
      </c>
      <c r="CX10" s="842"/>
      <c r="CY10" s="842"/>
      <c r="CZ10" s="842"/>
      <c r="DA10" s="843"/>
      <c r="DB10" s="841" t="s">
        <v>574</v>
      </c>
      <c r="DC10" s="842"/>
      <c r="DD10" s="842"/>
      <c r="DE10" s="842"/>
      <c r="DF10" s="843"/>
      <c r="DG10" s="841" t="s">
        <v>574</v>
      </c>
      <c r="DH10" s="842"/>
      <c r="DI10" s="842"/>
      <c r="DJ10" s="842"/>
      <c r="DK10" s="843"/>
      <c r="DL10" s="841" t="s">
        <v>574</v>
      </c>
      <c r="DM10" s="842"/>
      <c r="DN10" s="842"/>
      <c r="DO10" s="842"/>
      <c r="DP10" s="843"/>
      <c r="DQ10" s="841" t="s">
        <v>574</v>
      </c>
      <c r="DR10" s="842"/>
      <c r="DS10" s="842"/>
      <c r="DT10" s="842"/>
      <c r="DU10" s="843"/>
      <c r="DV10" s="844"/>
      <c r="DW10" s="845"/>
      <c r="DX10" s="845"/>
      <c r="DY10" s="845"/>
      <c r="DZ10" s="846"/>
      <c r="EA10" s="234"/>
    </row>
    <row r="11" spans="1:131" s="235" customFormat="1" ht="26.25" customHeight="1" x14ac:dyDescent="0.15">
      <c r="A11" s="241">
        <v>5</v>
      </c>
      <c r="B11" s="815" t="s">
        <v>384</v>
      </c>
      <c r="C11" s="816"/>
      <c r="D11" s="816"/>
      <c r="E11" s="816"/>
      <c r="F11" s="816"/>
      <c r="G11" s="816"/>
      <c r="H11" s="816"/>
      <c r="I11" s="816"/>
      <c r="J11" s="816"/>
      <c r="K11" s="816"/>
      <c r="L11" s="816"/>
      <c r="M11" s="816"/>
      <c r="N11" s="816"/>
      <c r="O11" s="816"/>
      <c r="P11" s="817"/>
      <c r="Q11" s="818">
        <v>118</v>
      </c>
      <c r="R11" s="819"/>
      <c r="S11" s="819"/>
      <c r="T11" s="819"/>
      <c r="U11" s="819"/>
      <c r="V11" s="819">
        <v>94</v>
      </c>
      <c r="W11" s="819"/>
      <c r="X11" s="819"/>
      <c r="Y11" s="819"/>
      <c r="Z11" s="819"/>
      <c r="AA11" s="819">
        <v>24</v>
      </c>
      <c r="AB11" s="819"/>
      <c r="AC11" s="819"/>
      <c r="AD11" s="819"/>
      <c r="AE11" s="820"/>
      <c r="AF11" s="821">
        <v>24</v>
      </c>
      <c r="AG11" s="822"/>
      <c r="AH11" s="822"/>
      <c r="AI11" s="822"/>
      <c r="AJ11" s="823"/>
      <c r="AK11" s="824">
        <v>13</v>
      </c>
      <c r="AL11" s="825"/>
      <c r="AM11" s="825"/>
      <c r="AN11" s="825"/>
      <c r="AO11" s="825"/>
      <c r="AP11" s="825" t="s">
        <v>595</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598</v>
      </c>
      <c r="BT11" s="829"/>
      <c r="BU11" s="829"/>
      <c r="BV11" s="829"/>
      <c r="BW11" s="829"/>
      <c r="BX11" s="829"/>
      <c r="BY11" s="829"/>
      <c r="BZ11" s="829"/>
      <c r="CA11" s="829"/>
      <c r="CB11" s="829"/>
      <c r="CC11" s="829"/>
      <c r="CD11" s="829"/>
      <c r="CE11" s="829"/>
      <c r="CF11" s="829"/>
      <c r="CG11" s="830"/>
      <c r="CH11" s="841">
        <v>136</v>
      </c>
      <c r="CI11" s="842"/>
      <c r="CJ11" s="842"/>
      <c r="CK11" s="842"/>
      <c r="CL11" s="843"/>
      <c r="CM11" s="841">
        <v>2175</v>
      </c>
      <c r="CN11" s="842"/>
      <c r="CO11" s="842"/>
      <c r="CP11" s="842"/>
      <c r="CQ11" s="843"/>
      <c r="CR11" s="841">
        <v>2068</v>
      </c>
      <c r="CS11" s="842"/>
      <c r="CT11" s="842"/>
      <c r="CU11" s="842"/>
      <c r="CV11" s="843"/>
      <c r="CW11" s="841">
        <v>288</v>
      </c>
      <c r="CX11" s="842"/>
      <c r="CY11" s="842"/>
      <c r="CZ11" s="842"/>
      <c r="DA11" s="843"/>
      <c r="DB11" s="841" t="s">
        <v>595</v>
      </c>
      <c r="DC11" s="842"/>
      <c r="DD11" s="842"/>
      <c r="DE11" s="842"/>
      <c r="DF11" s="843"/>
      <c r="DG11" s="841" t="s">
        <v>595</v>
      </c>
      <c r="DH11" s="842"/>
      <c r="DI11" s="842"/>
      <c r="DJ11" s="842"/>
      <c r="DK11" s="843"/>
      <c r="DL11" s="841" t="s">
        <v>595</v>
      </c>
      <c r="DM11" s="842"/>
      <c r="DN11" s="842"/>
      <c r="DO11" s="842"/>
      <c r="DP11" s="843"/>
      <c r="DQ11" s="841" t="s">
        <v>595</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386</v>
      </c>
      <c r="B23" s="850" t="s">
        <v>387</v>
      </c>
      <c r="C23" s="851"/>
      <c r="D23" s="851"/>
      <c r="E23" s="851"/>
      <c r="F23" s="851"/>
      <c r="G23" s="851"/>
      <c r="H23" s="851"/>
      <c r="I23" s="851"/>
      <c r="J23" s="851"/>
      <c r="K23" s="851"/>
      <c r="L23" s="851"/>
      <c r="M23" s="851"/>
      <c r="N23" s="851"/>
      <c r="O23" s="851"/>
      <c r="P23" s="852"/>
      <c r="Q23" s="853">
        <v>67418</v>
      </c>
      <c r="R23" s="854"/>
      <c r="S23" s="854"/>
      <c r="T23" s="854"/>
      <c r="U23" s="854"/>
      <c r="V23" s="854">
        <v>65398</v>
      </c>
      <c r="W23" s="854"/>
      <c r="X23" s="854"/>
      <c r="Y23" s="854"/>
      <c r="Z23" s="854"/>
      <c r="AA23" s="854">
        <v>2084</v>
      </c>
      <c r="AB23" s="854"/>
      <c r="AC23" s="854"/>
      <c r="AD23" s="854"/>
      <c r="AE23" s="855"/>
      <c r="AF23" s="856">
        <v>1818</v>
      </c>
      <c r="AG23" s="854"/>
      <c r="AH23" s="854"/>
      <c r="AI23" s="854"/>
      <c r="AJ23" s="857"/>
      <c r="AK23" s="858"/>
      <c r="AL23" s="859"/>
      <c r="AM23" s="859"/>
      <c r="AN23" s="859"/>
      <c r="AO23" s="859"/>
      <c r="AP23" s="854"/>
      <c r="AQ23" s="854"/>
      <c r="AR23" s="854"/>
      <c r="AS23" s="854"/>
      <c r="AT23" s="854"/>
      <c r="AU23" s="860"/>
      <c r="AV23" s="860"/>
      <c r="AW23" s="860"/>
      <c r="AX23" s="860"/>
      <c r="AY23" s="861"/>
      <c r="AZ23" s="869" t="s">
        <v>132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18351</v>
      </c>
      <c r="R28" s="883"/>
      <c r="S28" s="883"/>
      <c r="T28" s="883"/>
      <c r="U28" s="883"/>
      <c r="V28" s="883">
        <v>17943</v>
      </c>
      <c r="W28" s="883"/>
      <c r="X28" s="883"/>
      <c r="Y28" s="883"/>
      <c r="Z28" s="883"/>
      <c r="AA28" s="883">
        <v>408</v>
      </c>
      <c r="AB28" s="883"/>
      <c r="AC28" s="883"/>
      <c r="AD28" s="883"/>
      <c r="AE28" s="884"/>
      <c r="AF28" s="885">
        <v>408</v>
      </c>
      <c r="AG28" s="883"/>
      <c r="AH28" s="883"/>
      <c r="AI28" s="883"/>
      <c r="AJ28" s="886"/>
      <c r="AK28" s="887">
        <v>1198</v>
      </c>
      <c r="AL28" s="878"/>
      <c r="AM28" s="878"/>
      <c r="AN28" s="878"/>
      <c r="AO28" s="878"/>
      <c r="AP28" s="878" t="s">
        <v>596</v>
      </c>
      <c r="AQ28" s="878"/>
      <c r="AR28" s="878"/>
      <c r="AS28" s="878"/>
      <c r="AT28" s="878"/>
      <c r="AU28" s="878" t="s">
        <v>595</v>
      </c>
      <c r="AV28" s="878"/>
      <c r="AW28" s="878"/>
      <c r="AX28" s="878"/>
      <c r="AY28" s="878"/>
      <c r="AZ28" s="879" t="s">
        <v>595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15517</v>
      </c>
      <c r="R29" s="819"/>
      <c r="S29" s="819"/>
      <c r="T29" s="819"/>
      <c r="U29" s="819"/>
      <c r="V29" s="819">
        <v>15211</v>
      </c>
      <c r="W29" s="819"/>
      <c r="X29" s="819"/>
      <c r="Y29" s="819"/>
      <c r="Z29" s="819"/>
      <c r="AA29" s="819">
        <v>306</v>
      </c>
      <c r="AB29" s="819"/>
      <c r="AC29" s="819"/>
      <c r="AD29" s="819"/>
      <c r="AE29" s="820"/>
      <c r="AF29" s="821">
        <v>306</v>
      </c>
      <c r="AG29" s="822"/>
      <c r="AH29" s="822"/>
      <c r="AI29" s="822"/>
      <c r="AJ29" s="823"/>
      <c r="AK29" s="890">
        <v>460</v>
      </c>
      <c r="AL29" s="891"/>
      <c r="AM29" s="891"/>
      <c r="AN29" s="891"/>
      <c r="AO29" s="891"/>
      <c r="AP29" s="891" t="s">
        <v>596</v>
      </c>
      <c r="AQ29" s="891"/>
      <c r="AR29" s="891"/>
      <c r="AS29" s="891"/>
      <c r="AT29" s="891"/>
      <c r="AU29" s="891" t="s">
        <v>595</v>
      </c>
      <c r="AV29" s="891"/>
      <c r="AW29" s="891"/>
      <c r="AX29" s="891"/>
      <c r="AY29" s="891"/>
      <c r="AZ29" s="892" t="s">
        <v>597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224</v>
      </c>
      <c r="R30" s="819"/>
      <c r="S30" s="819"/>
      <c r="T30" s="819"/>
      <c r="U30" s="819"/>
      <c r="V30" s="819">
        <v>234</v>
      </c>
      <c r="W30" s="819"/>
      <c r="X30" s="819"/>
      <c r="Y30" s="819"/>
      <c r="Z30" s="819"/>
      <c r="AA30" s="819">
        <v>0</v>
      </c>
      <c r="AB30" s="819"/>
      <c r="AC30" s="819"/>
      <c r="AD30" s="819"/>
      <c r="AE30" s="820"/>
      <c r="AF30" s="821">
        <v>0</v>
      </c>
      <c r="AG30" s="822"/>
      <c r="AH30" s="822"/>
      <c r="AI30" s="822"/>
      <c r="AJ30" s="823"/>
      <c r="AK30" s="890" t="s">
        <v>595</v>
      </c>
      <c r="AL30" s="891"/>
      <c r="AM30" s="891"/>
      <c r="AN30" s="891"/>
      <c r="AO30" s="891"/>
      <c r="AP30" s="891">
        <v>404</v>
      </c>
      <c r="AQ30" s="891"/>
      <c r="AR30" s="891"/>
      <c r="AS30" s="891"/>
      <c r="AT30" s="891"/>
      <c r="AU30" s="891">
        <v>66</v>
      </c>
      <c r="AV30" s="891"/>
      <c r="AW30" s="891"/>
      <c r="AX30" s="891"/>
      <c r="AY30" s="891"/>
      <c r="AZ30" s="892" t="s">
        <v>595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1914</v>
      </c>
      <c r="R31" s="819"/>
      <c r="S31" s="819"/>
      <c r="T31" s="819"/>
      <c r="U31" s="819"/>
      <c r="V31" s="819">
        <v>1852</v>
      </c>
      <c r="W31" s="819"/>
      <c r="X31" s="819"/>
      <c r="Y31" s="819"/>
      <c r="Z31" s="819"/>
      <c r="AA31" s="819">
        <v>62</v>
      </c>
      <c r="AB31" s="819"/>
      <c r="AC31" s="819"/>
      <c r="AD31" s="819"/>
      <c r="AE31" s="820"/>
      <c r="AF31" s="821">
        <v>62</v>
      </c>
      <c r="AG31" s="822"/>
      <c r="AH31" s="822"/>
      <c r="AI31" s="822"/>
      <c r="AJ31" s="823"/>
      <c r="AK31" s="890">
        <v>2182</v>
      </c>
      <c r="AL31" s="891"/>
      <c r="AM31" s="891"/>
      <c r="AN31" s="891"/>
      <c r="AO31" s="891"/>
      <c r="AP31" s="891" t="s">
        <v>596</v>
      </c>
      <c r="AQ31" s="891"/>
      <c r="AR31" s="891"/>
      <c r="AS31" s="891"/>
      <c r="AT31" s="891"/>
      <c r="AU31" s="891" t="s">
        <v>595</v>
      </c>
      <c r="AV31" s="891"/>
      <c r="AW31" s="891"/>
      <c r="AX31" s="891"/>
      <c r="AY31" s="891"/>
      <c r="AZ31" s="892" t="s">
        <v>595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587</v>
      </c>
      <c r="R32" s="819"/>
      <c r="S32" s="819"/>
      <c r="T32" s="819"/>
      <c r="U32" s="819"/>
      <c r="V32" s="819">
        <v>599</v>
      </c>
      <c r="W32" s="819"/>
      <c r="X32" s="819"/>
      <c r="Y32" s="819"/>
      <c r="Z32" s="819"/>
      <c r="AA32" s="819">
        <v>-12</v>
      </c>
      <c r="AB32" s="819"/>
      <c r="AC32" s="819"/>
      <c r="AD32" s="819"/>
      <c r="AE32" s="820"/>
      <c r="AF32" s="821">
        <v>258</v>
      </c>
      <c r="AG32" s="822"/>
      <c r="AH32" s="822"/>
      <c r="AI32" s="822"/>
      <c r="AJ32" s="823"/>
      <c r="AK32" s="890">
        <v>85</v>
      </c>
      <c r="AL32" s="891"/>
      <c r="AM32" s="891"/>
      <c r="AN32" s="891"/>
      <c r="AO32" s="891"/>
      <c r="AP32" s="891">
        <v>221</v>
      </c>
      <c r="AQ32" s="891"/>
      <c r="AR32" s="891"/>
      <c r="AS32" s="891"/>
      <c r="AT32" s="891"/>
      <c r="AU32" s="891">
        <v>111</v>
      </c>
      <c r="AV32" s="891"/>
      <c r="AW32" s="891"/>
      <c r="AX32" s="891"/>
      <c r="AY32" s="891"/>
      <c r="AZ32" s="892" t="s">
        <v>595</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46</v>
      </c>
      <c r="R33" s="819"/>
      <c r="S33" s="819"/>
      <c r="T33" s="819"/>
      <c r="U33" s="819"/>
      <c r="V33" s="819">
        <v>36</v>
      </c>
      <c r="W33" s="819"/>
      <c r="X33" s="819"/>
      <c r="Y33" s="819"/>
      <c r="Z33" s="819"/>
      <c r="AA33" s="819">
        <v>9</v>
      </c>
      <c r="AB33" s="819"/>
      <c r="AC33" s="819"/>
      <c r="AD33" s="819"/>
      <c r="AE33" s="820"/>
      <c r="AF33" s="821">
        <v>403</v>
      </c>
      <c r="AG33" s="822"/>
      <c r="AH33" s="822"/>
      <c r="AI33" s="822"/>
      <c r="AJ33" s="823"/>
      <c r="AK33" s="890" t="s">
        <v>596</v>
      </c>
      <c r="AL33" s="891"/>
      <c r="AM33" s="891"/>
      <c r="AN33" s="891"/>
      <c r="AO33" s="891"/>
      <c r="AP33" s="891" t="s">
        <v>595</v>
      </c>
      <c r="AQ33" s="891"/>
      <c r="AR33" s="891"/>
      <c r="AS33" s="891"/>
      <c r="AT33" s="891"/>
      <c r="AU33" s="891" t="s">
        <v>595</v>
      </c>
      <c r="AV33" s="891"/>
      <c r="AW33" s="891"/>
      <c r="AX33" s="891"/>
      <c r="AY33" s="891"/>
      <c r="AZ33" s="892" t="s">
        <v>595</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2759</v>
      </c>
      <c r="R34" s="819"/>
      <c r="S34" s="819"/>
      <c r="T34" s="819"/>
      <c r="U34" s="819"/>
      <c r="V34" s="819">
        <v>2324</v>
      </c>
      <c r="W34" s="819"/>
      <c r="X34" s="819"/>
      <c r="Y34" s="819"/>
      <c r="Z34" s="819"/>
      <c r="AA34" s="819">
        <v>436</v>
      </c>
      <c r="AB34" s="819"/>
      <c r="AC34" s="819"/>
      <c r="AD34" s="819"/>
      <c r="AE34" s="820"/>
      <c r="AF34" s="821">
        <v>3981</v>
      </c>
      <c r="AG34" s="822"/>
      <c r="AH34" s="822"/>
      <c r="AI34" s="822"/>
      <c r="AJ34" s="823"/>
      <c r="AK34" s="890">
        <v>111</v>
      </c>
      <c r="AL34" s="891"/>
      <c r="AM34" s="891"/>
      <c r="AN34" s="891"/>
      <c r="AO34" s="891"/>
      <c r="AP34" s="891">
        <v>7737</v>
      </c>
      <c r="AQ34" s="891"/>
      <c r="AR34" s="891"/>
      <c r="AS34" s="891"/>
      <c r="AT34" s="891"/>
      <c r="AU34" s="891">
        <v>959</v>
      </c>
      <c r="AV34" s="891"/>
      <c r="AW34" s="891"/>
      <c r="AX34" s="891"/>
      <c r="AY34" s="891"/>
      <c r="AZ34" s="892" t="s">
        <v>595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568</v>
      </c>
      <c r="C35" s="816"/>
      <c r="D35" s="816"/>
      <c r="E35" s="816"/>
      <c r="F35" s="816"/>
      <c r="G35" s="816"/>
      <c r="H35" s="816"/>
      <c r="I35" s="816"/>
      <c r="J35" s="816"/>
      <c r="K35" s="816"/>
      <c r="L35" s="816"/>
      <c r="M35" s="816"/>
      <c r="N35" s="816"/>
      <c r="O35" s="816"/>
      <c r="P35" s="817"/>
      <c r="Q35" s="818">
        <v>4484</v>
      </c>
      <c r="R35" s="819"/>
      <c r="S35" s="819"/>
      <c r="T35" s="819"/>
      <c r="U35" s="819"/>
      <c r="V35" s="819">
        <v>3878</v>
      </c>
      <c r="W35" s="819"/>
      <c r="X35" s="819"/>
      <c r="Y35" s="819"/>
      <c r="Z35" s="819"/>
      <c r="AA35" s="819">
        <v>607</v>
      </c>
      <c r="AB35" s="819"/>
      <c r="AC35" s="819"/>
      <c r="AD35" s="819"/>
      <c r="AE35" s="820"/>
      <c r="AF35" s="821">
        <v>434</v>
      </c>
      <c r="AG35" s="822"/>
      <c r="AH35" s="822"/>
      <c r="AI35" s="822"/>
      <c r="AJ35" s="823"/>
      <c r="AK35" s="890">
        <v>1774</v>
      </c>
      <c r="AL35" s="891"/>
      <c r="AM35" s="891"/>
      <c r="AN35" s="891"/>
      <c r="AO35" s="891"/>
      <c r="AP35" s="891">
        <v>30750</v>
      </c>
      <c r="AQ35" s="891"/>
      <c r="AR35" s="891"/>
      <c r="AS35" s="891"/>
      <c r="AT35" s="891"/>
      <c r="AU35" s="891">
        <v>19096</v>
      </c>
      <c r="AV35" s="891"/>
      <c r="AW35" s="891"/>
      <c r="AX35" s="891"/>
      <c r="AY35" s="891"/>
      <c r="AZ35" s="892" t="s">
        <v>595</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569</v>
      </c>
      <c r="C36" s="816"/>
      <c r="D36" s="816"/>
      <c r="E36" s="816"/>
      <c r="F36" s="816"/>
      <c r="G36" s="816"/>
      <c r="H36" s="816"/>
      <c r="I36" s="816"/>
      <c r="J36" s="816"/>
      <c r="K36" s="816"/>
      <c r="L36" s="816"/>
      <c r="M36" s="816"/>
      <c r="N36" s="816"/>
      <c r="O36" s="816"/>
      <c r="P36" s="817"/>
      <c r="Q36" s="818">
        <v>1650</v>
      </c>
      <c r="R36" s="819"/>
      <c r="S36" s="819"/>
      <c r="T36" s="819"/>
      <c r="U36" s="819"/>
      <c r="V36" s="819">
        <v>1378</v>
      </c>
      <c r="W36" s="819"/>
      <c r="X36" s="819"/>
      <c r="Y36" s="819"/>
      <c r="Z36" s="819"/>
      <c r="AA36" s="819">
        <v>272</v>
      </c>
      <c r="AB36" s="819"/>
      <c r="AC36" s="819"/>
      <c r="AD36" s="819"/>
      <c r="AE36" s="820"/>
      <c r="AF36" s="821">
        <v>3737</v>
      </c>
      <c r="AG36" s="822"/>
      <c r="AH36" s="822"/>
      <c r="AI36" s="822"/>
      <c r="AJ36" s="823"/>
      <c r="AK36" s="890">
        <v>830</v>
      </c>
      <c r="AL36" s="891"/>
      <c r="AM36" s="891"/>
      <c r="AN36" s="891"/>
      <c r="AO36" s="891"/>
      <c r="AP36" s="891">
        <v>12258</v>
      </c>
      <c r="AQ36" s="891"/>
      <c r="AR36" s="891"/>
      <c r="AS36" s="891"/>
      <c r="AT36" s="891"/>
      <c r="AU36" s="891">
        <v>7612</v>
      </c>
      <c r="AV36" s="891"/>
      <c r="AW36" s="891"/>
      <c r="AX36" s="891"/>
      <c r="AY36" s="891"/>
      <c r="AZ36" s="892" t="s">
        <v>595</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570</v>
      </c>
      <c r="C37" s="816"/>
      <c r="D37" s="816"/>
      <c r="E37" s="816"/>
      <c r="F37" s="816"/>
      <c r="G37" s="816"/>
      <c r="H37" s="816"/>
      <c r="I37" s="816"/>
      <c r="J37" s="816"/>
      <c r="K37" s="816"/>
      <c r="L37" s="816"/>
      <c r="M37" s="816"/>
      <c r="N37" s="816"/>
      <c r="O37" s="816"/>
      <c r="P37" s="817"/>
      <c r="Q37" s="818">
        <v>1484</v>
      </c>
      <c r="R37" s="819"/>
      <c r="S37" s="819"/>
      <c r="T37" s="819"/>
      <c r="U37" s="819"/>
      <c r="V37" s="819">
        <v>1322</v>
      </c>
      <c r="W37" s="819"/>
      <c r="X37" s="819"/>
      <c r="Y37" s="819"/>
      <c r="Z37" s="819"/>
      <c r="AA37" s="819">
        <v>162</v>
      </c>
      <c r="AB37" s="819"/>
      <c r="AC37" s="819"/>
      <c r="AD37" s="819"/>
      <c r="AE37" s="820"/>
      <c r="AF37" s="821">
        <v>1189</v>
      </c>
      <c r="AG37" s="822"/>
      <c r="AH37" s="822"/>
      <c r="AI37" s="822"/>
      <c r="AJ37" s="823"/>
      <c r="AK37" s="890">
        <v>952</v>
      </c>
      <c r="AL37" s="891"/>
      <c r="AM37" s="891"/>
      <c r="AN37" s="891"/>
      <c r="AO37" s="891"/>
      <c r="AP37" s="891">
        <v>8773</v>
      </c>
      <c r="AQ37" s="891"/>
      <c r="AR37" s="891"/>
      <c r="AS37" s="891"/>
      <c r="AT37" s="891"/>
      <c r="AU37" s="891">
        <v>7676</v>
      </c>
      <c r="AV37" s="891"/>
      <c r="AW37" s="891"/>
      <c r="AX37" s="891"/>
      <c r="AY37" s="891"/>
      <c r="AZ37" s="892" t="s">
        <v>595</v>
      </c>
      <c r="BA37" s="892"/>
      <c r="BB37" s="892"/>
      <c r="BC37" s="892"/>
      <c r="BD37" s="892"/>
      <c r="BE37" s="888" t="s">
        <v>403</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571</v>
      </c>
      <c r="C38" s="816"/>
      <c r="D38" s="816"/>
      <c r="E38" s="816"/>
      <c r="F38" s="816"/>
      <c r="G38" s="816"/>
      <c r="H38" s="816"/>
      <c r="I38" s="816"/>
      <c r="J38" s="816"/>
      <c r="K38" s="816"/>
      <c r="L38" s="816"/>
      <c r="M38" s="816"/>
      <c r="N38" s="816"/>
      <c r="O38" s="816"/>
      <c r="P38" s="817"/>
      <c r="Q38" s="818">
        <v>5</v>
      </c>
      <c r="R38" s="819"/>
      <c r="S38" s="819"/>
      <c r="T38" s="819"/>
      <c r="U38" s="819"/>
      <c r="V38" s="819">
        <v>5</v>
      </c>
      <c r="W38" s="819"/>
      <c r="X38" s="819"/>
      <c r="Y38" s="819"/>
      <c r="Z38" s="819"/>
      <c r="AA38" s="819" t="s">
        <v>595</v>
      </c>
      <c r="AB38" s="819"/>
      <c r="AC38" s="819"/>
      <c r="AD38" s="819"/>
      <c r="AE38" s="820"/>
      <c r="AF38" s="821">
        <v>74</v>
      </c>
      <c r="AG38" s="822"/>
      <c r="AH38" s="822"/>
      <c r="AI38" s="822"/>
      <c r="AJ38" s="823"/>
      <c r="AK38" s="890">
        <v>3</v>
      </c>
      <c r="AL38" s="891"/>
      <c r="AM38" s="891"/>
      <c r="AN38" s="891"/>
      <c r="AO38" s="891"/>
      <c r="AP38" s="891">
        <v>37</v>
      </c>
      <c r="AQ38" s="891"/>
      <c r="AR38" s="891"/>
      <c r="AS38" s="891"/>
      <c r="AT38" s="891"/>
      <c r="AU38" s="891">
        <v>32</v>
      </c>
      <c r="AV38" s="891"/>
      <c r="AW38" s="891"/>
      <c r="AX38" s="891"/>
      <c r="AY38" s="891"/>
      <c r="AZ38" s="892" t="s">
        <v>595</v>
      </c>
      <c r="BA38" s="892"/>
      <c r="BB38" s="892"/>
      <c r="BC38" s="892"/>
      <c r="BD38" s="892"/>
      <c r="BE38" s="888" t="s">
        <v>403</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386</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10853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132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393</v>
      </c>
      <c r="AG66" s="873"/>
      <c r="AH66" s="873"/>
      <c r="AI66" s="873"/>
      <c r="AJ66" s="913"/>
      <c r="AK66" s="777" t="s">
        <v>394</v>
      </c>
      <c r="AL66" s="801"/>
      <c r="AM66" s="801"/>
      <c r="AN66" s="801"/>
      <c r="AO66" s="802"/>
      <c r="AP66" s="777" t="s">
        <v>395</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2042</v>
      </c>
      <c r="R68" s="926"/>
      <c r="S68" s="926"/>
      <c r="T68" s="926"/>
      <c r="U68" s="926"/>
      <c r="V68" s="926">
        <v>1953</v>
      </c>
      <c r="W68" s="926"/>
      <c r="X68" s="926"/>
      <c r="Y68" s="926"/>
      <c r="Z68" s="926"/>
      <c r="AA68" s="926">
        <v>89</v>
      </c>
      <c r="AB68" s="926"/>
      <c r="AC68" s="926"/>
      <c r="AD68" s="926"/>
      <c r="AE68" s="926"/>
      <c r="AF68" s="926">
        <v>89</v>
      </c>
      <c r="AG68" s="926"/>
      <c r="AH68" s="926"/>
      <c r="AI68" s="926"/>
      <c r="AJ68" s="926"/>
      <c r="AK68" s="926">
        <v>53</v>
      </c>
      <c r="AL68" s="926"/>
      <c r="AM68" s="926"/>
      <c r="AN68" s="926"/>
      <c r="AO68" s="926"/>
      <c r="AP68" s="926">
        <v>170</v>
      </c>
      <c r="AQ68" s="926"/>
      <c r="AR68" s="926"/>
      <c r="AS68" s="926"/>
      <c r="AT68" s="926"/>
      <c r="AU68" s="926">
        <v>122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108</v>
      </c>
      <c r="R69" s="891"/>
      <c r="S69" s="891"/>
      <c r="T69" s="891"/>
      <c r="U69" s="891"/>
      <c r="V69" s="891">
        <v>38</v>
      </c>
      <c r="W69" s="891"/>
      <c r="X69" s="891"/>
      <c r="Y69" s="891"/>
      <c r="Z69" s="891"/>
      <c r="AA69" s="891">
        <v>70</v>
      </c>
      <c r="AB69" s="891"/>
      <c r="AC69" s="891"/>
      <c r="AD69" s="891"/>
      <c r="AE69" s="891"/>
      <c r="AF69" s="891">
        <v>70</v>
      </c>
      <c r="AG69" s="891"/>
      <c r="AH69" s="891"/>
      <c r="AI69" s="891"/>
      <c r="AJ69" s="891"/>
      <c r="AK69" s="891">
        <v>88</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219</v>
      </c>
      <c r="R70" s="891"/>
      <c r="S70" s="891"/>
      <c r="T70" s="891"/>
      <c r="U70" s="891"/>
      <c r="V70" s="891">
        <v>209</v>
      </c>
      <c r="W70" s="891"/>
      <c r="X70" s="891"/>
      <c r="Y70" s="891"/>
      <c r="Z70" s="891"/>
      <c r="AA70" s="891">
        <v>10</v>
      </c>
      <c r="AB70" s="891"/>
      <c r="AC70" s="891"/>
      <c r="AD70" s="891"/>
      <c r="AE70" s="891"/>
      <c r="AF70" s="891">
        <v>10</v>
      </c>
      <c r="AG70" s="891"/>
      <c r="AH70" s="891"/>
      <c r="AI70" s="891"/>
      <c r="AJ70" s="891"/>
      <c r="AK70" s="891" t="s">
        <v>510</v>
      </c>
      <c r="AL70" s="891"/>
      <c r="AM70" s="891"/>
      <c r="AN70" s="891"/>
      <c r="AO70" s="891"/>
      <c r="AP70" s="891" t="s">
        <v>574</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2318</v>
      </c>
      <c r="R71" s="891"/>
      <c r="S71" s="891"/>
      <c r="T71" s="891"/>
      <c r="U71" s="891"/>
      <c r="V71" s="891">
        <v>2282</v>
      </c>
      <c r="W71" s="891"/>
      <c r="X71" s="891"/>
      <c r="Y71" s="891"/>
      <c r="Z71" s="891"/>
      <c r="AA71" s="891">
        <v>36</v>
      </c>
      <c r="AB71" s="891"/>
      <c r="AC71" s="891"/>
      <c r="AD71" s="891"/>
      <c r="AE71" s="891"/>
      <c r="AF71" s="891">
        <v>36</v>
      </c>
      <c r="AG71" s="891"/>
      <c r="AH71" s="891"/>
      <c r="AI71" s="891"/>
      <c r="AJ71" s="891"/>
      <c r="AK71" s="891" t="s">
        <v>510</v>
      </c>
      <c r="AL71" s="891"/>
      <c r="AM71" s="891"/>
      <c r="AN71" s="891"/>
      <c r="AO71" s="891"/>
      <c r="AP71" s="891">
        <v>1659</v>
      </c>
      <c r="AQ71" s="891"/>
      <c r="AR71" s="891"/>
      <c r="AS71" s="891"/>
      <c r="AT71" s="891"/>
      <c r="AU71" s="891">
        <v>1203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34</v>
      </c>
      <c r="R72" s="891"/>
      <c r="S72" s="891"/>
      <c r="T72" s="891"/>
      <c r="U72" s="891"/>
      <c r="V72" s="891">
        <v>33</v>
      </c>
      <c r="W72" s="891"/>
      <c r="X72" s="891"/>
      <c r="Y72" s="891"/>
      <c r="Z72" s="891"/>
      <c r="AA72" s="891">
        <v>1</v>
      </c>
      <c r="AB72" s="891"/>
      <c r="AC72" s="891"/>
      <c r="AD72" s="891"/>
      <c r="AE72" s="891"/>
      <c r="AF72" s="891">
        <v>1</v>
      </c>
      <c r="AG72" s="891"/>
      <c r="AH72" s="891"/>
      <c r="AI72" s="891"/>
      <c r="AJ72" s="891"/>
      <c r="AK72" s="891">
        <v>0</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119</v>
      </c>
      <c r="R73" s="891"/>
      <c r="S73" s="891"/>
      <c r="T73" s="891"/>
      <c r="U73" s="891"/>
      <c r="V73" s="891">
        <v>113</v>
      </c>
      <c r="W73" s="891"/>
      <c r="X73" s="891"/>
      <c r="Y73" s="891"/>
      <c r="Z73" s="891"/>
      <c r="AA73" s="891">
        <v>7</v>
      </c>
      <c r="AB73" s="891"/>
      <c r="AC73" s="891"/>
      <c r="AD73" s="891"/>
      <c r="AE73" s="891"/>
      <c r="AF73" s="891">
        <v>4</v>
      </c>
      <c r="AG73" s="891"/>
      <c r="AH73" s="891"/>
      <c r="AI73" s="891"/>
      <c r="AJ73" s="891"/>
      <c r="AK73" s="891">
        <v>0</v>
      </c>
      <c r="AL73" s="891"/>
      <c r="AM73" s="891"/>
      <c r="AN73" s="891"/>
      <c r="AO73" s="891"/>
      <c r="AP73" s="891">
        <v>120</v>
      </c>
      <c r="AQ73" s="891"/>
      <c r="AR73" s="891"/>
      <c r="AS73" s="891"/>
      <c r="AT73" s="891"/>
      <c r="AU73" s="891">
        <v>60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579</v>
      </c>
      <c r="C74" s="934"/>
      <c r="D74" s="934"/>
      <c r="E74" s="934"/>
      <c r="F74" s="934"/>
      <c r="G74" s="934"/>
      <c r="H74" s="934"/>
      <c r="I74" s="934"/>
      <c r="J74" s="934"/>
      <c r="K74" s="934"/>
      <c r="L74" s="934"/>
      <c r="M74" s="934"/>
      <c r="N74" s="934"/>
      <c r="O74" s="934"/>
      <c r="P74" s="935"/>
      <c r="Q74" s="936">
        <v>1698</v>
      </c>
      <c r="R74" s="891"/>
      <c r="S74" s="891"/>
      <c r="T74" s="891"/>
      <c r="U74" s="891"/>
      <c r="V74" s="891">
        <v>1630</v>
      </c>
      <c r="W74" s="891"/>
      <c r="X74" s="891"/>
      <c r="Y74" s="891"/>
      <c r="Z74" s="891"/>
      <c r="AA74" s="891">
        <v>68</v>
      </c>
      <c r="AB74" s="891"/>
      <c r="AC74" s="891"/>
      <c r="AD74" s="891"/>
      <c r="AE74" s="891"/>
      <c r="AF74" s="891">
        <v>68</v>
      </c>
      <c r="AG74" s="891"/>
      <c r="AH74" s="891"/>
      <c r="AI74" s="891"/>
      <c r="AJ74" s="891"/>
      <c r="AK74" s="891">
        <v>124</v>
      </c>
      <c r="AL74" s="891"/>
      <c r="AM74" s="891"/>
      <c r="AN74" s="891"/>
      <c r="AO74" s="891"/>
      <c r="AP74" s="891" t="s">
        <v>574</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580</v>
      </c>
      <c r="C75" s="934"/>
      <c r="D75" s="934"/>
      <c r="E75" s="934"/>
      <c r="F75" s="934"/>
      <c r="G75" s="934"/>
      <c r="H75" s="934"/>
      <c r="I75" s="934"/>
      <c r="J75" s="934"/>
      <c r="K75" s="934"/>
      <c r="L75" s="934"/>
      <c r="M75" s="934"/>
      <c r="N75" s="934"/>
      <c r="O75" s="934"/>
      <c r="P75" s="935"/>
      <c r="Q75" s="939">
        <v>281118</v>
      </c>
      <c r="R75" s="940"/>
      <c r="S75" s="940"/>
      <c r="T75" s="940"/>
      <c r="U75" s="890"/>
      <c r="V75" s="941">
        <v>268079</v>
      </c>
      <c r="W75" s="940"/>
      <c r="X75" s="940"/>
      <c r="Y75" s="940"/>
      <c r="Z75" s="890"/>
      <c r="AA75" s="941">
        <v>13039</v>
      </c>
      <c r="AB75" s="940"/>
      <c r="AC75" s="940"/>
      <c r="AD75" s="940"/>
      <c r="AE75" s="890"/>
      <c r="AF75" s="941">
        <v>13039</v>
      </c>
      <c r="AG75" s="940"/>
      <c r="AH75" s="940"/>
      <c r="AI75" s="940"/>
      <c r="AJ75" s="890"/>
      <c r="AK75" s="941">
        <v>1356</v>
      </c>
      <c r="AL75" s="940"/>
      <c r="AM75" s="940"/>
      <c r="AN75" s="940"/>
      <c r="AO75" s="890"/>
      <c r="AP75" s="941" t="s">
        <v>574</v>
      </c>
      <c r="AQ75" s="940"/>
      <c r="AR75" s="940"/>
      <c r="AS75" s="940"/>
      <c r="AT75" s="890"/>
      <c r="AU75" s="941" t="s">
        <v>574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39">
        <v>1092</v>
      </c>
      <c r="R76" s="940"/>
      <c r="S76" s="940"/>
      <c r="T76" s="940"/>
      <c r="U76" s="890"/>
      <c r="V76" s="941">
        <v>1062</v>
      </c>
      <c r="W76" s="940"/>
      <c r="X76" s="940"/>
      <c r="Y76" s="940"/>
      <c r="Z76" s="890"/>
      <c r="AA76" s="941">
        <v>30</v>
      </c>
      <c r="AB76" s="940"/>
      <c r="AC76" s="940"/>
      <c r="AD76" s="940"/>
      <c r="AE76" s="890"/>
      <c r="AF76" s="941">
        <v>30</v>
      </c>
      <c r="AG76" s="940"/>
      <c r="AH76" s="940"/>
      <c r="AI76" s="940"/>
      <c r="AJ76" s="890"/>
      <c r="AK76" s="941">
        <v>175</v>
      </c>
      <c r="AL76" s="940"/>
      <c r="AM76" s="940"/>
      <c r="AN76" s="940"/>
      <c r="AO76" s="890"/>
      <c r="AP76" s="941" t="s">
        <v>574</v>
      </c>
      <c r="AQ76" s="940"/>
      <c r="AR76" s="940"/>
      <c r="AS76" s="940"/>
      <c r="AT76" s="890"/>
      <c r="AU76" s="941" t="s">
        <v>574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582</v>
      </c>
      <c r="C77" s="934"/>
      <c r="D77" s="934"/>
      <c r="E77" s="934"/>
      <c r="F77" s="934"/>
      <c r="G77" s="934"/>
      <c r="H77" s="934"/>
      <c r="I77" s="934"/>
      <c r="J77" s="934"/>
      <c r="K77" s="934"/>
      <c r="L77" s="934"/>
      <c r="M77" s="934"/>
      <c r="N77" s="934"/>
      <c r="O77" s="934"/>
      <c r="P77" s="935"/>
      <c r="Q77" s="939">
        <v>100</v>
      </c>
      <c r="R77" s="940"/>
      <c r="S77" s="940"/>
      <c r="T77" s="940"/>
      <c r="U77" s="890"/>
      <c r="V77" s="941">
        <v>97</v>
      </c>
      <c r="W77" s="940"/>
      <c r="X77" s="940"/>
      <c r="Y77" s="940"/>
      <c r="Z77" s="890"/>
      <c r="AA77" s="941">
        <v>3</v>
      </c>
      <c r="AB77" s="940"/>
      <c r="AC77" s="940"/>
      <c r="AD77" s="940"/>
      <c r="AE77" s="890"/>
      <c r="AF77" s="941">
        <v>3</v>
      </c>
      <c r="AG77" s="940"/>
      <c r="AH77" s="940"/>
      <c r="AI77" s="940"/>
      <c r="AJ77" s="890"/>
      <c r="AK77" s="941" t="s">
        <v>510</v>
      </c>
      <c r="AL77" s="940"/>
      <c r="AM77" s="940"/>
      <c r="AN77" s="940"/>
      <c r="AO77" s="890"/>
      <c r="AP77" s="941" t="s">
        <v>574</v>
      </c>
      <c r="AQ77" s="940"/>
      <c r="AR77" s="940"/>
      <c r="AS77" s="940"/>
      <c r="AT77" s="890"/>
      <c r="AU77" s="941" t="s">
        <v>574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583</v>
      </c>
      <c r="C78" s="934"/>
      <c r="D78" s="934"/>
      <c r="E78" s="934"/>
      <c r="F78" s="934"/>
      <c r="G78" s="934"/>
      <c r="H78" s="934"/>
      <c r="I78" s="934"/>
      <c r="J78" s="934"/>
      <c r="K78" s="934"/>
      <c r="L78" s="934"/>
      <c r="M78" s="934"/>
      <c r="N78" s="934"/>
      <c r="O78" s="934"/>
      <c r="P78" s="935"/>
      <c r="Q78" s="936">
        <v>2759</v>
      </c>
      <c r="R78" s="891"/>
      <c r="S78" s="891"/>
      <c r="T78" s="891"/>
      <c r="U78" s="891"/>
      <c r="V78" s="891">
        <v>2961</v>
      </c>
      <c r="W78" s="891"/>
      <c r="X78" s="891"/>
      <c r="Y78" s="891"/>
      <c r="Z78" s="891"/>
      <c r="AA78" s="891">
        <v>-201</v>
      </c>
      <c r="AB78" s="891"/>
      <c r="AC78" s="891"/>
      <c r="AD78" s="891"/>
      <c r="AE78" s="891"/>
      <c r="AF78" s="891">
        <v>238</v>
      </c>
      <c r="AG78" s="891"/>
      <c r="AH78" s="891"/>
      <c r="AI78" s="891"/>
      <c r="AJ78" s="891"/>
      <c r="AK78" s="891" t="s">
        <v>510</v>
      </c>
      <c r="AL78" s="891"/>
      <c r="AM78" s="891"/>
      <c r="AN78" s="891"/>
      <c r="AO78" s="891"/>
      <c r="AP78" s="891">
        <v>2120</v>
      </c>
      <c r="AQ78" s="891"/>
      <c r="AR78" s="891"/>
      <c r="AS78" s="891"/>
      <c r="AT78" s="891"/>
      <c r="AU78" s="891">
        <v>598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584</v>
      </c>
      <c r="C79" s="934"/>
      <c r="D79" s="934"/>
      <c r="E79" s="934"/>
      <c r="F79" s="934"/>
      <c r="G79" s="934"/>
      <c r="H79" s="934"/>
      <c r="I79" s="934"/>
      <c r="J79" s="934"/>
      <c r="K79" s="934"/>
      <c r="L79" s="934"/>
      <c r="M79" s="934"/>
      <c r="N79" s="934"/>
      <c r="O79" s="934"/>
      <c r="P79" s="935"/>
      <c r="Q79" s="936">
        <v>510</v>
      </c>
      <c r="R79" s="891"/>
      <c r="S79" s="891"/>
      <c r="T79" s="891"/>
      <c r="U79" s="891"/>
      <c r="V79" s="891">
        <v>490</v>
      </c>
      <c r="W79" s="891"/>
      <c r="X79" s="891"/>
      <c r="Y79" s="891"/>
      <c r="Z79" s="891"/>
      <c r="AA79" s="891">
        <v>19</v>
      </c>
      <c r="AB79" s="891"/>
      <c r="AC79" s="891"/>
      <c r="AD79" s="891"/>
      <c r="AE79" s="891"/>
      <c r="AF79" s="891">
        <v>19</v>
      </c>
      <c r="AG79" s="891"/>
      <c r="AH79" s="891"/>
      <c r="AI79" s="891"/>
      <c r="AJ79" s="891"/>
      <c r="AK79" s="891" t="s">
        <v>510</v>
      </c>
      <c r="AL79" s="891"/>
      <c r="AM79" s="891"/>
      <c r="AN79" s="891"/>
      <c r="AO79" s="891"/>
      <c r="AP79" s="891">
        <v>589</v>
      </c>
      <c r="AQ79" s="891"/>
      <c r="AR79" s="891"/>
      <c r="AS79" s="891"/>
      <c r="AT79" s="891"/>
      <c r="AU79" s="891">
        <v>28</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585</v>
      </c>
      <c r="C80" s="934"/>
      <c r="D80" s="934"/>
      <c r="E80" s="934"/>
      <c r="F80" s="934"/>
      <c r="G80" s="934"/>
      <c r="H80" s="934"/>
      <c r="I80" s="934"/>
      <c r="J80" s="934"/>
      <c r="K80" s="934"/>
      <c r="L80" s="934"/>
      <c r="M80" s="934"/>
      <c r="N80" s="934"/>
      <c r="O80" s="934"/>
      <c r="P80" s="935"/>
      <c r="Q80" s="936">
        <v>41</v>
      </c>
      <c r="R80" s="891"/>
      <c r="S80" s="891"/>
      <c r="T80" s="891"/>
      <c r="U80" s="891"/>
      <c r="V80" s="891">
        <v>38</v>
      </c>
      <c r="W80" s="891"/>
      <c r="X80" s="891"/>
      <c r="Y80" s="891"/>
      <c r="Z80" s="891"/>
      <c r="AA80" s="891">
        <v>3</v>
      </c>
      <c r="AB80" s="891"/>
      <c r="AC80" s="891"/>
      <c r="AD80" s="891"/>
      <c r="AE80" s="891"/>
      <c r="AF80" s="891">
        <v>3</v>
      </c>
      <c r="AG80" s="891"/>
      <c r="AH80" s="891"/>
      <c r="AI80" s="891"/>
      <c r="AJ80" s="891"/>
      <c r="AK80" s="891" t="s">
        <v>595</v>
      </c>
      <c r="AL80" s="891"/>
      <c r="AM80" s="891"/>
      <c r="AN80" s="891"/>
      <c r="AO80" s="891"/>
      <c r="AP80" s="891" t="s">
        <v>574</v>
      </c>
      <c r="AQ80" s="891"/>
      <c r="AR80" s="891"/>
      <c r="AS80" s="891"/>
      <c r="AT80" s="891"/>
      <c r="AU80" s="891" t="s">
        <v>574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586</v>
      </c>
      <c r="C81" s="934"/>
      <c r="D81" s="934"/>
      <c r="E81" s="934"/>
      <c r="F81" s="934"/>
      <c r="G81" s="934"/>
      <c r="H81" s="934"/>
      <c r="I81" s="934"/>
      <c r="J81" s="934"/>
      <c r="K81" s="934"/>
      <c r="L81" s="934"/>
      <c r="M81" s="934"/>
      <c r="N81" s="934"/>
      <c r="O81" s="934"/>
      <c r="P81" s="935"/>
      <c r="Q81" s="936">
        <v>0</v>
      </c>
      <c r="R81" s="891"/>
      <c r="S81" s="891"/>
      <c r="T81" s="891"/>
      <c r="U81" s="891"/>
      <c r="V81" s="891">
        <v>0</v>
      </c>
      <c r="W81" s="891"/>
      <c r="X81" s="891"/>
      <c r="Y81" s="891"/>
      <c r="Z81" s="891"/>
      <c r="AA81" s="891">
        <v>0</v>
      </c>
      <c r="AB81" s="891"/>
      <c r="AC81" s="891"/>
      <c r="AD81" s="891"/>
      <c r="AE81" s="891"/>
      <c r="AF81" s="891">
        <v>0</v>
      </c>
      <c r="AG81" s="891"/>
      <c r="AH81" s="891"/>
      <c r="AI81" s="891"/>
      <c r="AJ81" s="891"/>
      <c r="AK81" s="891" t="s">
        <v>595</v>
      </c>
      <c r="AL81" s="891"/>
      <c r="AM81" s="891"/>
      <c r="AN81" s="891"/>
      <c r="AO81" s="891"/>
      <c r="AP81" s="891" t="s">
        <v>574</v>
      </c>
      <c r="AQ81" s="891"/>
      <c r="AR81" s="891"/>
      <c r="AS81" s="891"/>
      <c r="AT81" s="891"/>
      <c r="AU81" s="891" t="s">
        <v>574</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587</v>
      </c>
      <c r="C82" s="934"/>
      <c r="D82" s="934"/>
      <c r="E82" s="934"/>
      <c r="F82" s="934"/>
      <c r="G82" s="934"/>
      <c r="H82" s="934"/>
      <c r="I82" s="934"/>
      <c r="J82" s="934"/>
      <c r="K82" s="934"/>
      <c r="L82" s="934"/>
      <c r="M82" s="934"/>
      <c r="N82" s="934"/>
      <c r="O82" s="934"/>
      <c r="P82" s="935"/>
      <c r="Q82" s="936">
        <v>29</v>
      </c>
      <c r="R82" s="891"/>
      <c r="S82" s="891"/>
      <c r="T82" s="891"/>
      <c r="U82" s="891"/>
      <c r="V82" s="891">
        <v>28</v>
      </c>
      <c r="W82" s="891"/>
      <c r="X82" s="891"/>
      <c r="Y82" s="891"/>
      <c r="Z82" s="891"/>
      <c r="AA82" s="891">
        <v>1</v>
      </c>
      <c r="AB82" s="891"/>
      <c r="AC82" s="891"/>
      <c r="AD82" s="891"/>
      <c r="AE82" s="891"/>
      <c r="AF82" s="891">
        <v>0</v>
      </c>
      <c r="AG82" s="891"/>
      <c r="AH82" s="891"/>
      <c r="AI82" s="891"/>
      <c r="AJ82" s="891"/>
      <c r="AK82" s="891">
        <v>4</v>
      </c>
      <c r="AL82" s="891"/>
      <c r="AM82" s="891"/>
      <c r="AN82" s="891"/>
      <c r="AO82" s="891"/>
      <c r="AP82" s="891" t="s">
        <v>574</v>
      </c>
      <c r="AQ82" s="891"/>
      <c r="AR82" s="891"/>
      <c r="AS82" s="891"/>
      <c r="AT82" s="891"/>
      <c r="AU82" s="891" t="s">
        <v>574</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588</v>
      </c>
      <c r="C83" s="934"/>
      <c r="D83" s="934"/>
      <c r="E83" s="934"/>
      <c r="F83" s="934"/>
      <c r="G83" s="934"/>
      <c r="H83" s="934"/>
      <c r="I83" s="934"/>
      <c r="J83" s="934"/>
      <c r="K83" s="934"/>
      <c r="L83" s="934"/>
      <c r="M83" s="934"/>
      <c r="N83" s="934"/>
      <c r="O83" s="934"/>
      <c r="P83" s="935"/>
      <c r="Q83" s="936">
        <v>373</v>
      </c>
      <c r="R83" s="891"/>
      <c r="S83" s="891"/>
      <c r="T83" s="891"/>
      <c r="U83" s="891"/>
      <c r="V83" s="891">
        <v>209</v>
      </c>
      <c r="W83" s="891"/>
      <c r="X83" s="891"/>
      <c r="Y83" s="891"/>
      <c r="Z83" s="891"/>
      <c r="AA83" s="891">
        <v>164</v>
      </c>
      <c r="AB83" s="891"/>
      <c r="AC83" s="891"/>
      <c r="AD83" s="891"/>
      <c r="AE83" s="891"/>
      <c r="AF83" s="891">
        <v>164</v>
      </c>
      <c r="AG83" s="891"/>
      <c r="AH83" s="891"/>
      <c r="AI83" s="891"/>
      <c r="AJ83" s="891"/>
      <c r="AK83" s="891">
        <v>4</v>
      </c>
      <c r="AL83" s="891"/>
      <c r="AM83" s="891"/>
      <c r="AN83" s="891"/>
      <c r="AO83" s="891"/>
      <c r="AP83" s="891" t="s">
        <v>574</v>
      </c>
      <c r="AQ83" s="891"/>
      <c r="AR83" s="891"/>
      <c r="AS83" s="891"/>
      <c r="AT83" s="891"/>
      <c r="AU83" s="891" t="s">
        <v>574</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589</v>
      </c>
      <c r="C84" s="934"/>
      <c r="D84" s="934"/>
      <c r="E84" s="934"/>
      <c r="F84" s="934"/>
      <c r="G84" s="934"/>
      <c r="H84" s="934"/>
      <c r="I84" s="934"/>
      <c r="J84" s="934"/>
      <c r="K84" s="934"/>
      <c r="L84" s="934"/>
      <c r="M84" s="934"/>
      <c r="N84" s="934"/>
      <c r="O84" s="934"/>
      <c r="P84" s="935"/>
      <c r="Q84" s="936">
        <v>194</v>
      </c>
      <c r="R84" s="891"/>
      <c r="S84" s="891"/>
      <c r="T84" s="891"/>
      <c r="U84" s="891"/>
      <c r="V84" s="891">
        <v>185</v>
      </c>
      <c r="W84" s="891"/>
      <c r="X84" s="891"/>
      <c r="Y84" s="891"/>
      <c r="Z84" s="891"/>
      <c r="AA84" s="891">
        <v>8</v>
      </c>
      <c r="AB84" s="891"/>
      <c r="AC84" s="891"/>
      <c r="AD84" s="891"/>
      <c r="AE84" s="891"/>
      <c r="AF84" s="891">
        <v>8</v>
      </c>
      <c r="AG84" s="891"/>
      <c r="AH84" s="891"/>
      <c r="AI84" s="891"/>
      <c r="AJ84" s="891"/>
      <c r="AK84" s="891">
        <v>0</v>
      </c>
      <c r="AL84" s="891"/>
      <c r="AM84" s="891"/>
      <c r="AN84" s="891"/>
      <c r="AO84" s="891"/>
      <c r="AP84" s="891" t="s">
        <v>574</v>
      </c>
      <c r="AQ84" s="891"/>
      <c r="AR84" s="891"/>
      <c r="AS84" s="891"/>
      <c r="AT84" s="891"/>
      <c r="AU84" s="891" t="s">
        <v>574</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386</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13782</v>
      </c>
      <c r="AG88" s="902"/>
      <c r="AH88" s="902"/>
      <c r="AI88" s="902"/>
      <c r="AJ88" s="902"/>
      <c r="AK88" s="899"/>
      <c r="AL88" s="899"/>
      <c r="AM88" s="899"/>
      <c r="AN88" s="899"/>
      <c r="AO88" s="899"/>
      <c r="AP88" s="902">
        <v>4658</v>
      </c>
      <c r="AQ88" s="902"/>
      <c r="AR88" s="902"/>
      <c r="AS88" s="902"/>
      <c r="AT88" s="902"/>
      <c r="AU88" s="902">
        <v>2011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2123</v>
      </c>
      <c r="CS102" s="910"/>
      <c r="CT102" s="910"/>
      <c r="CU102" s="910"/>
      <c r="CV102" s="953"/>
      <c r="CW102" s="952">
        <v>349</v>
      </c>
      <c r="CX102" s="910"/>
      <c r="CY102" s="910"/>
      <c r="CZ102" s="910"/>
      <c r="DA102" s="953"/>
      <c r="DB102" s="952"/>
      <c r="DC102" s="910"/>
      <c r="DD102" s="910"/>
      <c r="DE102" s="910"/>
      <c r="DF102" s="953"/>
      <c r="DG102" s="952">
        <v>2912</v>
      </c>
      <c r="DH102" s="910"/>
      <c r="DI102" s="910"/>
      <c r="DJ102" s="910"/>
      <c r="DK102" s="953"/>
      <c r="DL102" s="952"/>
      <c r="DM102" s="910"/>
      <c r="DN102" s="910"/>
      <c r="DO102" s="910"/>
      <c r="DP102" s="953"/>
      <c r="DQ102" s="952">
        <v>2361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300</v>
      </c>
      <c r="AG109" s="955"/>
      <c r="AH109" s="955"/>
      <c r="AI109" s="955"/>
      <c r="AJ109" s="956"/>
      <c r="AK109" s="954" t="s">
        <v>299</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300</v>
      </c>
      <c r="BW109" s="955"/>
      <c r="BX109" s="955"/>
      <c r="BY109" s="955"/>
      <c r="BZ109" s="956"/>
      <c r="CA109" s="954" t="s">
        <v>299</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300</v>
      </c>
      <c r="DM109" s="955"/>
      <c r="DN109" s="955"/>
      <c r="DO109" s="955"/>
      <c r="DP109" s="956"/>
      <c r="DQ109" s="954" t="s">
        <v>299</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7348793</v>
      </c>
      <c r="AB110" s="962"/>
      <c r="AC110" s="962"/>
      <c r="AD110" s="962"/>
      <c r="AE110" s="963"/>
      <c r="AF110" s="964">
        <v>7426760</v>
      </c>
      <c r="AG110" s="962"/>
      <c r="AH110" s="962"/>
      <c r="AI110" s="962"/>
      <c r="AJ110" s="963"/>
      <c r="AK110" s="964">
        <v>7457647</v>
      </c>
      <c r="AL110" s="962"/>
      <c r="AM110" s="962"/>
      <c r="AN110" s="962"/>
      <c r="AO110" s="963"/>
      <c r="AP110" s="965">
        <v>23.7</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69435793</v>
      </c>
      <c r="BR110" s="997"/>
      <c r="BS110" s="997"/>
      <c r="BT110" s="997"/>
      <c r="BU110" s="997"/>
      <c r="BV110" s="997">
        <v>68370442</v>
      </c>
      <c r="BW110" s="997"/>
      <c r="BX110" s="997"/>
      <c r="BY110" s="997"/>
      <c r="BZ110" s="997"/>
      <c r="CA110" s="997">
        <v>65757745</v>
      </c>
      <c r="CB110" s="997"/>
      <c r="CC110" s="997"/>
      <c r="CD110" s="997"/>
      <c r="CE110" s="997"/>
      <c r="CF110" s="1011">
        <v>208.9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431</v>
      </c>
      <c r="DM110" s="997"/>
      <c r="DN110" s="997"/>
      <c r="DO110" s="997"/>
      <c r="DP110" s="997"/>
      <c r="DQ110" s="997" t="s">
        <v>132</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132</v>
      </c>
      <c r="AG111" s="1004"/>
      <c r="AH111" s="1004"/>
      <c r="AI111" s="1004"/>
      <c r="AJ111" s="1005"/>
      <c r="AK111" s="1006" t="s">
        <v>434</v>
      </c>
      <c r="AL111" s="1004"/>
      <c r="AM111" s="1004"/>
      <c r="AN111" s="1004"/>
      <c r="AO111" s="1005"/>
      <c r="AP111" s="1007" t="s">
        <v>132</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593657</v>
      </c>
      <c r="BR111" s="990"/>
      <c r="BS111" s="990"/>
      <c r="BT111" s="990"/>
      <c r="BU111" s="990"/>
      <c r="BV111" s="990">
        <v>176818</v>
      </c>
      <c r="BW111" s="990"/>
      <c r="BX111" s="990"/>
      <c r="BY111" s="990"/>
      <c r="BZ111" s="990"/>
      <c r="CA111" s="990">
        <v>524033</v>
      </c>
      <c r="CB111" s="990"/>
      <c r="CC111" s="990"/>
      <c r="CD111" s="990"/>
      <c r="CE111" s="990"/>
      <c r="CF111" s="984">
        <v>1.7</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132</v>
      </c>
      <c r="DM111" s="990"/>
      <c r="DN111" s="990"/>
      <c r="DO111" s="990"/>
      <c r="DP111" s="990"/>
      <c r="DQ111" s="990" t="s">
        <v>132</v>
      </c>
      <c r="DR111" s="990"/>
      <c r="DS111" s="990"/>
      <c r="DT111" s="990"/>
      <c r="DU111" s="990"/>
      <c r="DV111" s="991" t="s">
        <v>132</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16667</v>
      </c>
      <c r="AB112" s="1029"/>
      <c r="AC112" s="1029"/>
      <c r="AD112" s="1029"/>
      <c r="AE112" s="1030"/>
      <c r="AF112" s="1031">
        <v>16667</v>
      </c>
      <c r="AG112" s="1029"/>
      <c r="AH112" s="1029"/>
      <c r="AI112" s="1029"/>
      <c r="AJ112" s="1030"/>
      <c r="AK112" s="1031">
        <v>16667</v>
      </c>
      <c r="AL112" s="1029"/>
      <c r="AM112" s="1029"/>
      <c r="AN112" s="1029"/>
      <c r="AO112" s="1030"/>
      <c r="AP112" s="1032">
        <v>0.1</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40785668</v>
      </c>
      <c r="BR112" s="990"/>
      <c r="BS112" s="990"/>
      <c r="BT112" s="990"/>
      <c r="BU112" s="990"/>
      <c r="BV112" s="990">
        <v>37873416</v>
      </c>
      <c r="BW112" s="990"/>
      <c r="BX112" s="990"/>
      <c r="BY112" s="990"/>
      <c r="BZ112" s="990"/>
      <c r="CA112" s="990">
        <v>35552226</v>
      </c>
      <c r="CB112" s="990"/>
      <c r="CC112" s="990"/>
      <c r="CD112" s="990"/>
      <c r="CE112" s="990"/>
      <c r="CF112" s="984">
        <v>112.9</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132</v>
      </c>
      <c r="DM112" s="990"/>
      <c r="DN112" s="990"/>
      <c r="DO112" s="990"/>
      <c r="DP112" s="990"/>
      <c r="DQ112" s="990" t="s">
        <v>441</v>
      </c>
      <c r="DR112" s="990"/>
      <c r="DS112" s="990"/>
      <c r="DT112" s="990"/>
      <c r="DU112" s="990"/>
      <c r="DV112" s="991" t="s">
        <v>431</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3540948</v>
      </c>
      <c r="AB113" s="1004"/>
      <c r="AC113" s="1004"/>
      <c r="AD113" s="1004"/>
      <c r="AE113" s="1005"/>
      <c r="AF113" s="1006">
        <v>3668839</v>
      </c>
      <c r="AG113" s="1004"/>
      <c r="AH113" s="1004"/>
      <c r="AI113" s="1004"/>
      <c r="AJ113" s="1005"/>
      <c r="AK113" s="1006">
        <v>3549820</v>
      </c>
      <c r="AL113" s="1004"/>
      <c r="AM113" s="1004"/>
      <c r="AN113" s="1004"/>
      <c r="AO113" s="1005"/>
      <c r="AP113" s="1007">
        <v>11.3</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2272591</v>
      </c>
      <c r="BR113" s="990"/>
      <c r="BS113" s="990"/>
      <c r="BT113" s="990"/>
      <c r="BU113" s="990"/>
      <c r="BV113" s="990">
        <v>2177172</v>
      </c>
      <c r="BW113" s="990"/>
      <c r="BX113" s="990"/>
      <c r="BY113" s="990"/>
      <c r="BZ113" s="990"/>
      <c r="CA113" s="990">
        <v>2010666</v>
      </c>
      <c r="CB113" s="990"/>
      <c r="CC113" s="990"/>
      <c r="CD113" s="990"/>
      <c r="CE113" s="990"/>
      <c r="CF113" s="984">
        <v>6.4</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132</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150026</v>
      </c>
      <c r="AB114" s="1029"/>
      <c r="AC114" s="1029"/>
      <c r="AD114" s="1029"/>
      <c r="AE114" s="1030"/>
      <c r="AF114" s="1031">
        <v>213498</v>
      </c>
      <c r="AG114" s="1029"/>
      <c r="AH114" s="1029"/>
      <c r="AI114" s="1029"/>
      <c r="AJ114" s="1030"/>
      <c r="AK114" s="1031">
        <v>292429</v>
      </c>
      <c r="AL114" s="1029"/>
      <c r="AM114" s="1029"/>
      <c r="AN114" s="1029"/>
      <c r="AO114" s="1030"/>
      <c r="AP114" s="1032">
        <v>0.9</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10861827</v>
      </c>
      <c r="BR114" s="990"/>
      <c r="BS114" s="990"/>
      <c r="BT114" s="990"/>
      <c r="BU114" s="990"/>
      <c r="BV114" s="990">
        <v>10512310</v>
      </c>
      <c r="BW114" s="990"/>
      <c r="BX114" s="990"/>
      <c r="BY114" s="990"/>
      <c r="BZ114" s="990"/>
      <c r="CA114" s="990">
        <v>10330677</v>
      </c>
      <c r="CB114" s="990"/>
      <c r="CC114" s="990"/>
      <c r="CD114" s="990"/>
      <c r="CE114" s="990"/>
      <c r="CF114" s="984">
        <v>32.799999999999997</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431</v>
      </c>
      <c r="DM114" s="1029"/>
      <c r="DN114" s="1029"/>
      <c r="DO114" s="1029"/>
      <c r="DP114" s="1030"/>
      <c r="DQ114" s="1031" t="s">
        <v>431</v>
      </c>
      <c r="DR114" s="1029"/>
      <c r="DS114" s="1029"/>
      <c r="DT114" s="1029"/>
      <c r="DU114" s="1030"/>
      <c r="DV114" s="1032" t="s">
        <v>132</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90868</v>
      </c>
      <c r="AB115" s="1004"/>
      <c r="AC115" s="1004"/>
      <c r="AD115" s="1004"/>
      <c r="AE115" s="1005"/>
      <c r="AF115" s="1006">
        <v>44385</v>
      </c>
      <c r="AG115" s="1004"/>
      <c r="AH115" s="1004"/>
      <c r="AI115" s="1004"/>
      <c r="AJ115" s="1005"/>
      <c r="AK115" s="1006">
        <v>19504</v>
      </c>
      <c r="AL115" s="1004"/>
      <c r="AM115" s="1004"/>
      <c r="AN115" s="1004"/>
      <c r="AO115" s="1005"/>
      <c r="AP115" s="1007">
        <v>0.1</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v>2395318</v>
      </c>
      <c r="BR115" s="990"/>
      <c r="BS115" s="990"/>
      <c r="BT115" s="990"/>
      <c r="BU115" s="990"/>
      <c r="BV115" s="990">
        <v>2632253</v>
      </c>
      <c r="BW115" s="990"/>
      <c r="BX115" s="990"/>
      <c r="BY115" s="990"/>
      <c r="BZ115" s="990"/>
      <c r="CA115" s="990">
        <v>2361275</v>
      </c>
      <c r="CB115" s="990"/>
      <c r="CC115" s="990"/>
      <c r="CD115" s="990"/>
      <c r="CE115" s="990"/>
      <c r="CF115" s="984">
        <v>7.5</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508690</v>
      </c>
      <c r="DH115" s="1029"/>
      <c r="DI115" s="1029"/>
      <c r="DJ115" s="1029"/>
      <c r="DK115" s="1030"/>
      <c r="DL115" s="1031">
        <v>111429</v>
      </c>
      <c r="DM115" s="1029"/>
      <c r="DN115" s="1029"/>
      <c r="DO115" s="1029"/>
      <c r="DP115" s="1030"/>
      <c r="DQ115" s="1031">
        <v>473892</v>
      </c>
      <c r="DR115" s="1029"/>
      <c r="DS115" s="1029"/>
      <c r="DT115" s="1029"/>
      <c r="DU115" s="1030"/>
      <c r="DV115" s="1032">
        <v>1.5</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132</v>
      </c>
      <c r="AG116" s="1029"/>
      <c r="AH116" s="1029"/>
      <c r="AI116" s="1029"/>
      <c r="AJ116" s="1030"/>
      <c r="AK116" s="1031" t="s">
        <v>132</v>
      </c>
      <c r="AL116" s="1029"/>
      <c r="AM116" s="1029"/>
      <c r="AN116" s="1029"/>
      <c r="AO116" s="1030"/>
      <c r="AP116" s="1032" t="s">
        <v>434</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132</v>
      </c>
      <c r="BR116" s="990"/>
      <c r="BS116" s="990"/>
      <c r="BT116" s="990"/>
      <c r="BU116" s="990"/>
      <c r="BV116" s="990" t="s">
        <v>432</v>
      </c>
      <c r="BW116" s="990"/>
      <c r="BX116" s="990"/>
      <c r="BY116" s="990"/>
      <c r="BZ116" s="990"/>
      <c r="CA116" s="990" t="s">
        <v>432</v>
      </c>
      <c r="CB116" s="990"/>
      <c r="CC116" s="990"/>
      <c r="CD116" s="990"/>
      <c r="CE116" s="990"/>
      <c r="CF116" s="984" t="s">
        <v>431</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132</v>
      </c>
      <c r="DH116" s="1029"/>
      <c r="DI116" s="1029"/>
      <c r="DJ116" s="1029"/>
      <c r="DK116" s="1030"/>
      <c r="DL116" s="1031" t="s">
        <v>132</v>
      </c>
      <c r="DM116" s="1029"/>
      <c r="DN116" s="1029"/>
      <c r="DO116" s="1029"/>
      <c r="DP116" s="1030"/>
      <c r="DQ116" s="1031" t="s">
        <v>434</v>
      </c>
      <c r="DR116" s="1029"/>
      <c r="DS116" s="1029"/>
      <c r="DT116" s="1029"/>
      <c r="DU116" s="1030"/>
      <c r="DV116" s="1032" t="s">
        <v>132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11147302</v>
      </c>
      <c r="AB117" s="1047"/>
      <c r="AC117" s="1047"/>
      <c r="AD117" s="1047"/>
      <c r="AE117" s="1048"/>
      <c r="AF117" s="1049">
        <v>11370149</v>
      </c>
      <c r="AG117" s="1047"/>
      <c r="AH117" s="1047"/>
      <c r="AI117" s="1047"/>
      <c r="AJ117" s="1048"/>
      <c r="AK117" s="1049">
        <v>11336067</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432</v>
      </c>
      <c r="BR117" s="990"/>
      <c r="BS117" s="990"/>
      <c r="BT117" s="990"/>
      <c r="BU117" s="990"/>
      <c r="BV117" s="990" t="s">
        <v>432</v>
      </c>
      <c r="BW117" s="990"/>
      <c r="BX117" s="990"/>
      <c r="BY117" s="990"/>
      <c r="BZ117" s="990"/>
      <c r="CA117" s="990" t="s">
        <v>132</v>
      </c>
      <c r="CB117" s="990"/>
      <c r="CC117" s="990"/>
      <c r="CD117" s="990"/>
      <c r="CE117" s="990"/>
      <c r="CF117" s="984" t="s">
        <v>132</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132</v>
      </c>
      <c r="DH117" s="1029"/>
      <c r="DI117" s="1029"/>
      <c r="DJ117" s="1029"/>
      <c r="DK117" s="1030"/>
      <c r="DL117" s="1031" t="s">
        <v>132</v>
      </c>
      <c r="DM117" s="1029"/>
      <c r="DN117" s="1029"/>
      <c r="DO117" s="1029"/>
      <c r="DP117" s="1030"/>
      <c r="DQ117" s="1031" t="s">
        <v>132</v>
      </c>
      <c r="DR117" s="1029"/>
      <c r="DS117" s="1029"/>
      <c r="DT117" s="1029"/>
      <c r="DU117" s="1030"/>
      <c r="DV117" s="1032" t="s">
        <v>132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300</v>
      </c>
      <c r="AG118" s="955"/>
      <c r="AH118" s="955"/>
      <c r="AI118" s="955"/>
      <c r="AJ118" s="956"/>
      <c r="AK118" s="954" t="s">
        <v>299</v>
      </c>
      <c r="AL118" s="955"/>
      <c r="AM118" s="955"/>
      <c r="AN118" s="955"/>
      <c r="AO118" s="956"/>
      <c r="AP118" s="1041" t="s">
        <v>425</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434</v>
      </c>
      <c r="BW118" s="1068"/>
      <c r="BX118" s="1068"/>
      <c r="BY118" s="1068"/>
      <c r="BZ118" s="1068"/>
      <c r="CA118" s="1068" t="s">
        <v>132</v>
      </c>
      <c r="CB118" s="1068"/>
      <c r="CC118" s="1068"/>
      <c r="CD118" s="1068"/>
      <c r="CE118" s="1068"/>
      <c r="CF118" s="984" t="s">
        <v>132</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432</v>
      </c>
      <c r="DH118" s="1029"/>
      <c r="DI118" s="1029"/>
      <c r="DJ118" s="1029"/>
      <c r="DK118" s="1030"/>
      <c r="DL118" s="1031" t="s">
        <v>432</v>
      </c>
      <c r="DM118" s="1029"/>
      <c r="DN118" s="1029"/>
      <c r="DO118" s="1029"/>
      <c r="DP118" s="1030"/>
      <c r="DQ118" s="1031" t="s">
        <v>132</v>
      </c>
      <c r="DR118" s="1029"/>
      <c r="DS118" s="1029"/>
      <c r="DT118" s="1029"/>
      <c r="DU118" s="1030"/>
      <c r="DV118" s="1032" t="s">
        <v>432</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132</v>
      </c>
      <c r="AB119" s="962"/>
      <c r="AC119" s="962"/>
      <c r="AD119" s="962"/>
      <c r="AE119" s="963"/>
      <c r="AF119" s="964" t="s">
        <v>432</v>
      </c>
      <c r="AG119" s="962"/>
      <c r="AH119" s="962"/>
      <c r="AI119" s="962"/>
      <c r="AJ119" s="963"/>
      <c r="AK119" s="964" t="s">
        <v>434</v>
      </c>
      <c r="AL119" s="962"/>
      <c r="AM119" s="962"/>
      <c r="AN119" s="962"/>
      <c r="AO119" s="963"/>
      <c r="AP119" s="965" t="s">
        <v>132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459</v>
      </c>
      <c r="BP119" s="1076"/>
      <c r="BQ119" s="1067">
        <v>126344854</v>
      </c>
      <c r="BR119" s="1068"/>
      <c r="BS119" s="1068"/>
      <c r="BT119" s="1068"/>
      <c r="BU119" s="1068"/>
      <c r="BV119" s="1068">
        <v>121742411</v>
      </c>
      <c r="BW119" s="1068"/>
      <c r="BX119" s="1068"/>
      <c r="BY119" s="1068"/>
      <c r="BZ119" s="1068"/>
      <c r="CA119" s="1068">
        <v>116536622</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84967</v>
      </c>
      <c r="DH119" s="1054"/>
      <c r="DI119" s="1054"/>
      <c r="DJ119" s="1054"/>
      <c r="DK119" s="1055"/>
      <c r="DL119" s="1053">
        <v>65389</v>
      </c>
      <c r="DM119" s="1054"/>
      <c r="DN119" s="1054"/>
      <c r="DO119" s="1054"/>
      <c r="DP119" s="1055"/>
      <c r="DQ119" s="1053">
        <v>50141</v>
      </c>
      <c r="DR119" s="1054"/>
      <c r="DS119" s="1054"/>
      <c r="DT119" s="1054"/>
      <c r="DU119" s="1055"/>
      <c r="DV119" s="1056">
        <v>0.2</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432</v>
      </c>
      <c r="AB120" s="1029"/>
      <c r="AC120" s="1029"/>
      <c r="AD120" s="1029"/>
      <c r="AE120" s="1030"/>
      <c r="AF120" s="1031" t="s">
        <v>132</v>
      </c>
      <c r="AG120" s="1029"/>
      <c r="AH120" s="1029"/>
      <c r="AI120" s="1029"/>
      <c r="AJ120" s="1030"/>
      <c r="AK120" s="1031" t="s">
        <v>132</v>
      </c>
      <c r="AL120" s="1029"/>
      <c r="AM120" s="1029"/>
      <c r="AN120" s="1029"/>
      <c r="AO120" s="1030"/>
      <c r="AP120" s="1032" t="s">
        <v>434</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18845861</v>
      </c>
      <c r="BR120" s="997"/>
      <c r="BS120" s="997"/>
      <c r="BT120" s="997"/>
      <c r="BU120" s="997"/>
      <c r="BV120" s="997">
        <v>18715558</v>
      </c>
      <c r="BW120" s="997"/>
      <c r="BX120" s="997"/>
      <c r="BY120" s="997"/>
      <c r="BZ120" s="997"/>
      <c r="CA120" s="997">
        <v>19689472</v>
      </c>
      <c r="CB120" s="997"/>
      <c r="CC120" s="997"/>
      <c r="CD120" s="997"/>
      <c r="CE120" s="997"/>
      <c r="CF120" s="1011">
        <v>62.5</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30344418</v>
      </c>
      <c r="DH120" s="997"/>
      <c r="DI120" s="997"/>
      <c r="DJ120" s="997"/>
      <c r="DK120" s="997"/>
      <c r="DL120" s="997">
        <v>28345993</v>
      </c>
      <c r="DM120" s="997"/>
      <c r="DN120" s="997"/>
      <c r="DO120" s="997"/>
      <c r="DP120" s="997"/>
      <c r="DQ120" s="997">
        <v>26707581</v>
      </c>
      <c r="DR120" s="997"/>
      <c r="DS120" s="997"/>
      <c r="DT120" s="997"/>
      <c r="DU120" s="997"/>
      <c r="DV120" s="998">
        <v>84.8</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434</v>
      </c>
      <c r="AB121" s="1029"/>
      <c r="AC121" s="1029"/>
      <c r="AD121" s="1029"/>
      <c r="AE121" s="1030"/>
      <c r="AF121" s="1031" t="s">
        <v>132</v>
      </c>
      <c r="AG121" s="1029"/>
      <c r="AH121" s="1029"/>
      <c r="AI121" s="1029"/>
      <c r="AJ121" s="1030"/>
      <c r="AK121" s="1031" t="s">
        <v>132</v>
      </c>
      <c r="AL121" s="1029"/>
      <c r="AM121" s="1029"/>
      <c r="AN121" s="1029"/>
      <c r="AO121" s="1030"/>
      <c r="AP121" s="1032" t="s">
        <v>132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3240257</v>
      </c>
      <c r="BR121" s="990"/>
      <c r="BS121" s="990"/>
      <c r="BT121" s="990"/>
      <c r="BU121" s="990"/>
      <c r="BV121" s="990">
        <v>2963991</v>
      </c>
      <c r="BW121" s="990"/>
      <c r="BX121" s="990"/>
      <c r="BY121" s="990"/>
      <c r="BZ121" s="990"/>
      <c r="CA121" s="990">
        <v>2588222</v>
      </c>
      <c r="CB121" s="990"/>
      <c r="CC121" s="990"/>
      <c r="CD121" s="990"/>
      <c r="CE121" s="990"/>
      <c r="CF121" s="984">
        <v>8.1999999999999993</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8899588</v>
      </c>
      <c r="DH121" s="990"/>
      <c r="DI121" s="990"/>
      <c r="DJ121" s="990"/>
      <c r="DK121" s="990"/>
      <c r="DL121" s="990">
        <v>8306740</v>
      </c>
      <c r="DM121" s="990"/>
      <c r="DN121" s="990"/>
      <c r="DO121" s="990"/>
      <c r="DP121" s="990"/>
      <c r="DQ121" s="990">
        <v>7708447</v>
      </c>
      <c r="DR121" s="990"/>
      <c r="DS121" s="990"/>
      <c r="DT121" s="990"/>
      <c r="DU121" s="990"/>
      <c r="DV121" s="991">
        <v>24.5</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432</v>
      </c>
      <c r="AL122" s="1029"/>
      <c r="AM122" s="1029"/>
      <c r="AN122" s="1029"/>
      <c r="AO122" s="1030"/>
      <c r="AP122" s="1032" t="s">
        <v>434</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89923115</v>
      </c>
      <c r="BR122" s="1068"/>
      <c r="BS122" s="1068"/>
      <c r="BT122" s="1068"/>
      <c r="BU122" s="1068"/>
      <c r="BV122" s="1068">
        <v>86825395</v>
      </c>
      <c r="BW122" s="1068"/>
      <c r="BX122" s="1068"/>
      <c r="BY122" s="1068"/>
      <c r="BZ122" s="1068"/>
      <c r="CA122" s="1068">
        <v>82958899</v>
      </c>
      <c r="CB122" s="1068"/>
      <c r="CC122" s="1068"/>
      <c r="CD122" s="1068"/>
      <c r="CE122" s="1068"/>
      <c r="CF122" s="1088">
        <v>263.5</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1079380</v>
      </c>
      <c r="DH122" s="990"/>
      <c r="DI122" s="990"/>
      <c r="DJ122" s="990"/>
      <c r="DK122" s="990"/>
      <c r="DL122" s="990">
        <v>1005835</v>
      </c>
      <c r="DM122" s="990"/>
      <c r="DN122" s="990"/>
      <c r="DO122" s="990"/>
      <c r="DP122" s="990"/>
      <c r="DQ122" s="990">
        <v>959368</v>
      </c>
      <c r="DR122" s="990"/>
      <c r="DS122" s="990"/>
      <c r="DT122" s="990"/>
      <c r="DU122" s="990"/>
      <c r="DV122" s="991">
        <v>3</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40774</v>
      </c>
      <c r="AB123" s="1029"/>
      <c r="AC123" s="1029"/>
      <c r="AD123" s="1029"/>
      <c r="AE123" s="1030"/>
      <c r="AF123" s="1031" t="s">
        <v>432</v>
      </c>
      <c r="AG123" s="1029"/>
      <c r="AH123" s="1029"/>
      <c r="AI123" s="1029"/>
      <c r="AJ123" s="1030"/>
      <c r="AK123" s="1031" t="s">
        <v>132</v>
      </c>
      <c r="AL123" s="1029"/>
      <c r="AM123" s="1029"/>
      <c r="AN123" s="1029"/>
      <c r="AO123" s="1030"/>
      <c r="AP123" s="1032" t="s">
        <v>132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470</v>
      </c>
      <c r="BP123" s="1076"/>
      <c r="BQ123" s="1135">
        <v>112009233</v>
      </c>
      <c r="BR123" s="1136"/>
      <c r="BS123" s="1136"/>
      <c r="BT123" s="1136"/>
      <c r="BU123" s="1136"/>
      <c r="BV123" s="1136">
        <v>108504944</v>
      </c>
      <c r="BW123" s="1136"/>
      <c r="BX123" s="1136"/>
      <c r="BY123" s="1136"/>
      <c r="BZ123" s="1136"/>
      <c r="CA123" s="1136">
        <v>105236593</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v>322265</v>
      </c>
      <c r="DH123" s="1029"/>
      <c r="DI123" s="1029"/>
      <c r="DJ123" s="1029"/>
      <c r="DK123" s="1030"/>
      <c r="DL123" s="1031">
        <v>116933</v>
      </c>
      <c r="DM123" s="1029"/>
      <c r="DN123" s="1029"/>
      <c r="DO123" s="1029"/>
      <c r="DP123" s="1030"/>
      <c r="DQ123" s="1031">
        <v>110561</v>
      </c>
      <c r="DR123" s="1029"/>
      <c r="DS123" s="1029"/>
      <c r="DT123" s="1029"/>
      <c r="DU123" s="1030"/>
      <c r="DV123" s="1032">
        <v>0.4</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132</v>
      </c>
      <c r="AL124" s="1029"/>
      <c r="AM124" s="1029"/>
      <c r="AN124" s="1029"/>
      <c r="AO124" s="1030"/>
      <c r="AP124" s="1032" t="s">
        <v>432</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45.2</v>
      </c>
      <c r="BR124" s="1098"/>
      <c r="BS124" s="1098"/>
      <c r="BT124" s="1098"/>
      <c r="BU124" s="1098"/>
      <c r="BV124" s="1098">
        <v>42.2</v>
      </c>
      <c r="BW124" s="1098"/>
      <c r="BX124" s="1098"/>
      <c r="BY124" s="1098"/>
      <c r="BZ124" s="1098"/>
      <c r="CA124" s="1098">
        <v>35.799999999999997</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140017</v>
      </c>
      <c r="DH124" s="1054"/>
      <c r="DI124" s="1054"/>
      <c r="DJ124" s="1054"/>
      <c r="DK124" s="1055"/>
      <c r="DL124" s="1053">
        <v>97915</v>
      </c>
      <c r="DM124" s="1054"/>
      <c r="DN124" s="1054"/>
      <c r="DO124" s="1054"/>
      <c r="DP124" s="1055"/>
      <c r="DQ124" s="1053">
        <v>66269</v>
      </c>
      <c r="DR124" s="1054"/>
      <c r="DS124" s="1054"/>
      <c r="DT124" s="1054"/>
      <c r="DU124" s="1055"/>
      <c r="DV124" s="1056">
        <v>0.2</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432</v>
      </c>
      <c r="AB125" s="1029"/>
      <c r="AC125" s="1029"/>
      <c r="AD125" s="1029"/>
      <c r="AE125" s="1030"/>
      <c r="AF125" s="1031" t="s">
        <v>132</v>
      </c>
      <c r="AG125" s="1029"/>
      <c r="AH125" s="1029"/>
      <c r="AI125" s="1029"/>
      <c r="AJ125" s="1030"/>
      <c r="AK125" s="1031" t="s">
        <v>132</v>
      </c>
      <c r="AL125" s="1029"/>
      <c r="AM125" s="1029"/>
      <c r="AN125" s="1029"/>
      <c r="AO125" s="1030"/>
      <c r="AP125" s="1032" t="s">
        <v>432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132</v>
      </c>
      <c r="DH125" s="997"/>
      <c r="DI125" s="997"/>
      <c r="DJ125" s="997"/>
      <c r="DK125" s="997"/>
      <c r="DL125" s="997" t="s">
        <v>132</v>
      </c>
      <c r="DM125" s="997"/>
      <c r="DN125" s="997"/>
      <c r="DO125" s="997"/>
      <c r="DP125" s="997"/>
      <c r="DQ125" s="997" t="s">
        <v>432</v>
      </c>
      <c r="DR125" s="997"/>
      <c r="DS125" s="997"/>
      <c r="DT125" s="997"/>
      <c r="DU125" s="997"/>
      <c r="DV125" s="998" t="s">
        <v>432</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46953</v>
      </c>
      <c r="AB126" s="1029"/>
      <c r="AC126" s="1029"/>
      <c r="AD126" s="1029"/>
      <c r="AE126" s="1030"/>
      <c r="AF126" s="1031">
        <v>41758</v>
      </c>
      <c r="AG126" s="1029"/>
      <c r="AH126" s="1029"/>
      <c r="AI126" s="1029"/>
      <c r="AJ126" s="1030"/>
      <c r="AK126" s="1031">
        <v>17369</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v>2395318</v>
      </c>
      <c r="DH126" s="990"/>
      <c r="DI126" s="990"/>
      <c r="DJ126" s="990"/>
      <c r="DK126" s="990"/>
      <c r="DL126" s="990">
        <v>2632253</v>
      </c>
      <c r="DM126" s="990"/>
      <c r="DN126" s="990"/>
      <c r="DO126" s="990"/>
      <c r="DP126" s="990"/>
      <c r="DQ126" s="990">
        <v>2361275</v>
      </c>
      <c r="DR126" s="990"/>
      <c r="DS126" s="990"/>
      <c r="DT126" s="990"/>
      <c r="DU126" s="990"/>
      <c r="DV126" s="991">
        <v>7.5</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3141</v>
      </c>
      <c r="AB127" s="1029"/>
      <c r="AC127" s="1029"/>
      <c r="AD127" s="1029"/>
      <c r="AE127" s="1030"/>
      <c r="AF127" s="1031">
        <v>2627</v>
      </c>
      <c r="AG127" s="1029"/>
      <c r="AH127" s="1029"/>
      <c r="AI127" s="1029"/>
      <c r="AJ127" s="1030"/>
      <c r="AK127" s="1031">
        <v>2135</v>
      </c>
      <c r="AL127" s="1029"/>
      <c r="AM127" s="1029"/>
      <c r="AN127" s="1029"/>
      <c r="AO127" s="1030"/>
      <c r="AP127" s="1032">
        <v>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132</v>
      </c>
      <c r="DH127" s="990"/>
      <c r="DI127" s="990"/>
      <c r="DJ127" s="990"/>
      <c r="DK127" s="990"/>
      <c r="DL127" s="990" t="s">
        <v>432</v>
      </c>
      <c r="DM127" s="990"/>
      <c r="DN127" s="990"/>
      <c r="DO127" s="990"/>
      <c r="DP127" s="990"/>
      <c r="DQ127" s="990" t="s">
        <v>432</v>
      </c>
      <c r="DR127" s="990"/>
      <c r="DS127" s="990"/>
      <c r="DT127" s="990"/>
      <c r="DU127" s="990"/>
      <c r="DV127" s="991" t="s">
        <v>132</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1163584</v>
      </c>
      <c r="AB128" s="1118"/>
      <c r="AC128" s="1118"/>
      <c r="AD128" s="1118"/>
      <c r="AE128" s="1119"/>
      <c r="AF128" s="1120">
        <v>1232857</v>
      </c>
      <c r="AG128" s="1118"/>
      <c r="AH128" s="1118"/>
      <c r="AI128" s="1118"/>
      <c r="AJ128" s="1119"/>
      <c r="AK128" s="1120">
        <v>1232648</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132</v>
      </c>
      <c r="BG128" s="1125"/>
      <c r="BH128" s="1125"/>
      <c r="BI128" s="1125"/>
      <c r="BJ128" s="1125"/>
      <c r="BK128" s="1125"/>
      <c r="BL128" s="1126"/>
      <c r="BM128" s="1124">
        <v>11.46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132</v>
      </c>
      <c r="DH128" s="1110"/>
      <c r="DI128" s="1110"/>
      <c r="DJ128" s="1110"/>
      <c r="DK128" s="1110"/>
      <c r="DL128" s="1110" t="s">
        <v>132</v>
      </c>
      <c r="DM128" s="1110"/>
      <c r="DN128" s="1110"/>
      <c r="DO128" s="1110"/>
      <c r="DP128" s="1110"/>
      <c r="DQ128" s="1110" t="s">
        <v>132</v>
      </c>
      <c r="DR128" s="1110"/>
      <c r="DS128" s="1110"/>
      <c r="DT128" s="1110"/>
      <c r="DU128" s="1110"/>
      <c r="DV128" s="1111" t="s">
        <v>132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40129577</v>
      </c>
      <c r="AB129" s="1029"/>
      <c r="AC129" s="1029"/>
      <c r="AD129" s="1029"/>
      <c r="AE129" s="1030"/>
      <c r="AF129" s="1031">
        <v>39768341</v>
      </c>
      <c r="AG129" s="1029"/>
      <c r="AH129" s="1029"/>
      <c r="AI129" s="1029"/>
      <c r="AJ129" s="1030"/>
      <c r="AK129" s="1031">
        <v>39785957</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132</v>
      </c>
      <c r="BG129" s="1139"/>
      <c r="BH129" s="1139"/>
      <c r="BI129" s="1139"/>
      <c r="BJ129" s="1139"/>
      <c r="BK129" s="1139"/>
      <c r="BL129" s="1140"/>
      <c r="BM129" s="1138">
        <v>16.46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8448857</v>
      </c>
      <c r="AB130" s="1029"/>
      <c r="AC130" s="1029"/>
      <c r="AD130" s="1029"/>
      <c r="AE130" s="1030"/>
      <c r="AF130" s="1031">
        <v>8433009</v>
      </c>
      <c r="AG130" s="1029"/>
      <c r="AH130" s="1029"/>
      <c r="AI130" s="1029"/>
      <c r="AJ130" s="1030"/>
      <c r="AK130" s="1031">
        <v>8300346</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31680720</v>
      </c>
      <c r="AB131" s="1054"/>
      <c r="AC131" s="1054"/>
      <c r="AD131" s="1054"/>
      <c r="AE131" s="1055"/>
      <c r="AF131" s="1053">
        <v>31335332</v>
      </c>
      <c r="AG131" s="1054"/>
      <c r="AH131" s="1054"/>
      <c r="AI131" s="1054"/>
      <c r="AJ131" s="1055"/>
      <c r="AK131" s="1053">
        <v>31485611</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35.799999999999997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4.8447794120000003</v>
      </c>
      <c r="AB132" s="1170"/>
      <c r="AC132" s="1170"/>
      <c r="AD132" s="1170"/>
      <c r="AE132" s="1171"/>
      <c r="AF132" s="1172">
        <v>5.4388541339999996</v>
      </c>
      <c r="AG132" s="1170"/>
      <c r="AH132" s="1170"/>
      <c r="AI132" s="1170"/>
      <c r="AJ132" s="1171"/>
      <c r="AK132" s="1172">
        <v>5.7266571700000002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4.3</v>
      </c>
      <c r="AB133" s="1153"/>
      <c r="AC133" s="1153"/>
      <c r="AD133" s="1153"/>
      <c r="AE133" s="1154"/>
      <c r="AF133" s="1152">
        <v>4.7</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28VMIexA/VsF6AI5wdcv/b3JPmVuLP/Ac7GFCYOLWCuCRlG/vHuVThfkiTReyD2Kdy/qpApQh7OYzo2gGTj+Q==" saltValue="o1lwmCFWBgDzd3+udKy4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aM0cylSpu6+Z7sDhWQyA+2H2jsEuPBWJEfcOO/+RMSdviPnhYSaeOPHxEljgn67MPRMX5dlAHTROkyXu/xU9w==" saltValue="753FjBqJo88w+lD0xy6v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iew5LOpQCQLlXvA+oOL4W6tSpkw12htoCVoAN0t5yFavCmlPCg6kU4DA6PtbwoYZZ+0SgJJ5t8oGUua9UZ2g==" saltValue="FdmW9Mqw3h5yHteVnm0v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9876339</v>
      </c>
      <c r="AP9" s="292">
        <v>62297</v>
      </c>
      <c r="AQ9" s="293">
        <v>59401</v>
      </c>
      <c r="AR9" s="294">
        <v>4.9000000000000004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995557</v>
      </c>
      <c r="AP10" s="295">
        <v>6280</v>
      </c>
      <c r="AQ10" s="296">
        <v>4011</v>
      </c>
      <c r="AR10" s="297">
        <v>56.6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1478805</v>
      </c>
      <c r="AP11" s="295">
        <v>9328</v>
      </c>
      <c r="AQ11" s="296">
        <v>2344</v>
      </c>
      <c r="AR11" s="297">
        <v>298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129318</v>
      </c>
      <c r="AP12" s="295">
        <v>816</v>
      </c>
      <c r="AQ12" s="296">
        <v>503</v>
      </c>
      <c r="AR12" s="297">
        <v>62.2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360525</v>
      </c>
      <c r="AP14" s="295">
        <v>2274</v>
      </c>
      <c r="AQ14" s="296">
        <v>2092</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143985</v>
      </c>
      <c r="AP15" s="295">
        <v>908</v>
      </c>
      <c r="AQ15" s="296">
        <v>1558</v>
      </c>
      <c r="AR15" s="297">
        <v>-41.7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-1070307</v>
      </c>
      <c r="AP16" s="295">
        <v>-6751</v>
      </c>
      <c r="AQ16" s="296">
        <v>-5350</v>
      </c>
      <c r="AR16" s="297">
        <v>26.2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11914222</v>
      </c>
      <c r="AP17" s="295">
        <v>75151</v>
      </c>
      <c r="AQ17" s="296">
        <v>64560</v>
      </c>
      <c r="AR17" s="297">
        <v>16.399999999999999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6.8</v>
      </c>
      <c r="AP21" s="308">
        <v>6.59</v>
      </c>
      <c r="AQ21" s="309">
        <v>0.21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99.5</v>
      </c>
      <c r="AP22" s="313">
        <v>99.5</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7457647</v>
      </c>
      <c r="AP32" s="322">
        <v>47040</v>
      </c>
      <c r="AQ32" s="323">
        <v>36890</v>
      </c>
      <c r="AR32" s="324">
        <v>27.5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v>16667</v>
      </c>
      <c r="AP34" s="322">
        <v>105</v>
      </c>
      <c r="AQ34" s="323">
        <v>32</v>
      </c>
      <c r="AR34" s="324">
        <v>228.1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3549820</v>
      </c>
      <c r="AP35" s="322">
        <v>22391</v>
      </c>
      <c r="AQ35" s="323">
        <v>11840</v>
      </c>
      <c r="AR35" s="324">
        <v>89.1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292429</v>
      </c>
      <c r="AP36" s="322">
        <v>1845</v>
      </c>
      <c r="AQ36" s="323">
        <v>566</v>
      </c>
      <c r="AR36" s="324">
        <v>226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19504</v>
      </c>
      <c r="AP37" s="322">
        <v>123</v>
      </c>
      <c r="AQ37" s="323">
        <v>753</v>
      </c>
      <c r="AR37" s="324">
        <v>-83.7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-1232648</v>
      </c>
      <c r="AP39" s="322">
        <v>-7775</v>
      </c>
      <c r="AQ39" s="323">
        <v>-6673</v>
      </c>
      <c r="AR39" s="324">
        <v>16.5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-8300346</v>
      </c>
      <c r="AP40" s="322">
        <v>-52356</v>
      </c>
      <c r="AQ40" s="323">
        <v>-33112</v>
      </c>
      <c r="AR40" s="324">
        <v>58.1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1803073</v>
      </c>
      <c r="AP41" s="322">
        <v>11373</v>
      </c>
      <c r="AQ41" s="323">
        <v>10296</v>
      </c>
      <c r="AR41" s="324">
        <v>10.5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12834064</v>
      </c>
      <c r="AN51" s="344">
        <v>79736</v>
      </c>
      <c r="AO51" s="345">
        <v>78.7</v>
      </c>
      <c r="AP51" s="346">
        <v>43141</v>
      </c>
      <c r="AQ51" s="347">
        <v>9.4</v>
      </c>
      <c r="AR51" s="348">
        <v>69.3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6482112</v>
      </c>
      <c r="AN52" s="352">
        <v>40272</v>
      </c>
      <c r="AO52" s="353">
        <v>39.9</v>
      </c>
      <c r="AP52" s="354">
        <v>21887</v>
      </c>
      <c r="AQ52" s="355">
        <v>-2.4</v>
      </c>
      <c r="AR52" s="356">
        <v>42.3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12411588</v>
      </c>
      <c r="AN53" s="344">
        <v>77443</v>
      </c>
      <c r="AO53" s="345">
        <v>-2.9</v>
      </c>
      <c r="AP53" s="346">
        <v>45117</v>
      </c>
      <c r="AQ53" s="347">
        <v>4.5999999999999996</v>
      </c>
      <c r="AR53" s="348">
        <v>-7.5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7323037</v>
      </c>
      <c r="AN54" s="352">
        <v>45693</v>
      </c>
      <c r="AO54" s="353">
        <v>13.5</v>
      </c>
      <c r="AP54" s="354">
        <v>25589</v>
      </c>
      <c r="AQ54" s="355">
        <v>16.899999999999999</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8625665</v>
      </c>
      <c r="AN55" s="344">
        <v>54032</v>
      </c>
      <c r="AO55" s="345">
        <v>-30.2</v>
      </c>
      <c r="AP55" s="346">
        <v>52496</v>
      </c>
      <c r="AQ55" s="347">
        <v>16.399999999999999</v>
      </c>
      <c r="AR55" s="348">
        <v>-46.6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4620960</v>
      </c>
      <c r="AN56" s="352">
        <v>28946</v>
      </c>
      <c r="AO56" s="353">
        <v>-36.700000000000003</v>
      </c>
      <c r="AP56" s="354">
        <v>29467</v>
      </c>
      <c r="AQ56" s="355">
        <v>15.2</v>
      </c>
      <c r="AR56" s="356">
        <v>-51.9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7825078</v>
      </c>
      <c r="AN57" s="344">
        <v>49131</v>
      </c>
      <c r="AO57" s="345">
        <v>-9.1</v>
      </c>
      <c r="AP57" s="346">
        <v>52619</v>
      </c>
      <c r="AQ57" s="347">
        <v>0.2</v>
      </c>
      <c r="AR57" s="348">
        <v>-9.3000000000000007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4680761</v>
      </c>
      <c r="AN58" s="352">
        <v>29389</v>
      </c>
      <c r="AO58" s="353">
        <v>1.5</v>
      </c>
      <c r="AP58" s="354">
        <v>31149</v>
      </c>
      <c r="AQ58" s="355">
        <v>5.7</v>
      </c>
      <c r="AR58" s="356">
        <v>-4.2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4492909</v>
      </c>
      <c r="AN59" s="344">
        <v>28340</v>
      </c>
      <c r="AO59" s="345">
        <v>-42.3</v>
      </c>
      <c r="AP59" s="346">
        <v>51875</v>
      </c>
      <c r="AQ59" s="347">
        <v>-1.4</v>
      </c>
      <c r="AR59" s="348">
        <v>-40.9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3014089</v>
      </c>
      <c r="AN60" s="352">
        <v>19012</v>
      </c>
      <c r="AO60" s="353">
        <v>-35.299999999999997</v>
      </c>
      <c r="AP60" s="354">
        <v>29372</v>
      </c>
      <c r="AQ60" s="355">
        <v>-5.7</v>
      </c>
      <c r="AR60" s="356">
        <v>-29.6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9237861</v>
      </c>
      <c r="AN61" s="359">
        <v>57736</v>
      </c>
      <c r="AO61" s="360">
        <v>-1.2</v>
      </c>
      <c r="AP61" s="361">
        <v>49050</v>
      </c>
      <c r="AQ61" s="362">
        <v>5.8</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5224192</v>
      </c>
      <c r="AN62" s="352">
        <v>32662</v>
      </c>
      <c r="AO62" s="353">
        <v>-3.4</v>
      </c>
      <c r="AP62" s="354">
        <v>27493</v>
      </c>
      <c r="AQ62" s="355">
        <v>5.9</v>
      </c>
      <c r="AR62" s="356">
        <v>-9.3000000000000007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pz1e54Ai27t285sxARUwjoRFGWVAILTYobr/2yYunxoaddrqpXDccUcVa/WCcCkh2vrXqu0h1Ial929vAQeDg==" saltValue="NdsGQtRGwkFkRQisWOk+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5inZvzoP7sFxg0qobcsygOSB1qd02e720cw5bkooIfGwdiIOHoINM5gzr5UtFOyOBiSjTTHgHhi1rgGVM+5Aw==" saltValue="lx6aqY5ghocmPmTTnMXI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5WBUxjs7s2E9RijzhaJfohDVysi3jqco7MMYvn2gV28jHctjVw5gu+sUiqmqzKRb2oF/+S8cFWMm1hnXNHJmA==" saltValue="i52MnD8L2Vosn7xOLIne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9.75</v>
      </c>
      <c r="G47" s="12">
        <v>9.9</v>
      </c>
      <c r="H47" s="12">
        <v>10.24</v>
      </c>
      <c r="I47" s="12">
        <v>10.33</v>
      </c>
      <c r="J47" s="13">
        <v>10.33</v>
      </c>
    </row>
    <row r="48" spans="2:10" ht="57.75" customHeight="1" x14ac:dyDescent="0.15">
      <c r="B48" s="14"/>
      <c r="C48" s="1214" t="s">
        <v>4</v>
      </c>
      <c r="D48" s="1214"/>
      <c r="E48" s="1215"/>
      <c r="F48" s="15">
        <v>6.37</v>
      </c>
      <c r="G48" s="16">
        <v>5.0599999999999996</v>
      </c>
      <c r="H48" s="16">
        <v>5.53</v>
      </c>
      <c r="I48" s="16">
        <v>4.46</v>
      </c>
      <c r="J48" s="17">
        <v>4.57</v>
      </c>
    </row>
    <row r="49" spans="2:10" ht="57.75" customHeight="1" thickBot="1" x14ac:dyDescent="0.2">
      <c r="B49" s="18"/>
      <c r="C49" s="1216" t="s">
        <v>5</v>
      </c>
      <c r="D49" s="1216"/>
      <c r="E49" s="1217"/>
      <c r="F49" s="19">
        <v>0.46</v>
      </c>
      <c r="G49" s="20">
        <v>0.39</v>
      </c>
      <c r="H49" s="20">
        <v>1.05</v>
      </c>
      <c r="I49" s="20" t="s">
        <v>557</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rsh9TtRjRgjg0nKAWVoBMRHVLKMd+ibaw/QxK9BLbDjAIV/kGUPIKZ34NEmK18GpS9nevpz52oj/mC/9GEgA==" saltValue="MUJxQwOsDnZN/SJFMKYt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2019-10-23T06:58:56Z</cp:lastPrinted>
  <dcterms:created xsi:type="dcterms:W3CDTF">2019-02-14T02:51:01Z</dcterms:created>
  <dcterms:modified xsi:type="dcterms:W3CDTF">2019-10-25T04:07:43Z</dcterms:modified>
</cp:coreProperties>
</file>