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9"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A32" i="12" l="1"/>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C36" i="10"/>
  <c r="C35"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W34" i="10"/>
  <c r="BW35" i="10" s="1"/>
  <c r="BW36" i="10" s="1"/>
  <c r="BW37" i="10" s="1"/>
  <c r="BW38" i="10" s="1"/>
  <c r="BW39" i="10" s="1"/>
  <c r="BW40" i="10" s="1"/>
  <c r="BW41" i="10" s="1"/>
  <c r="BW42" i="10" s="1"/>
  <c r="BW43" i="10" s="1"/>
  <c r="CO34" i="10" l="1"/>
  <c r="CO35" i="10" s="1"/>
  <c r="CO36" i="10" s="1"/>
  <c r="CO37" i="10" s="1"/>
  <c r="CO38" i="10" s="1"/>
  <c r="CO39" i="10" s="1"/>
  <c r="CO40" i="10" s="1"/>
</calcChain>
</file>

<file path=xl/sharedStrings.xml><?xml version="1.0" encoding="utf-8"?>
<sst xmlns="http://schemas.openxmlformats.org/spreadsheetml/2006/main" count="1114" uniqueCount="619">
  <si>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</si>
  <si>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</si>
  <si>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</si>
  <si>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</si>
  <si>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</si>
  <si>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</si>
  <si>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</si>
  <si>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</si>
  <si>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</si>
  <si>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</si>
  <si>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</si>
  <si>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</si>
  <si>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</si>
  <si>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</si>
  <si>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</si>
  <si>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</si>
  <si>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</si>
  <si>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</si>
  <si>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</si>
  <si>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</si>
  <si>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</si>
  <si>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</si>
  <si>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</si>
  <si>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</si>
  <si>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</si>
  <si>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</si>
  <si>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</si>
  <si>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</si>
  <si>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</si>
  <si>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</si>
  <si>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</si>
  <si>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</si>
  <si>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</si>
  <si>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</si>
  <si>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</si>
  <si>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</si>
  <si>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</si>
  <si>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</si>
  <si>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</si>
  <si>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</si>
  <si>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</si>
  <si>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</si>
  <si>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</si>
  <si>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</si>
  <si>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</si>
  <si>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</si>
  <si>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</si>
  <si>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</si>
  <si>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</si>
  <si>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</si>
  <si>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</si>
  <si>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</si>
  <si>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</si>
  <si>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</si>
  <si>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</si>
  <si>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</si>
  <si>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</si>
  <si>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</si>
  <si>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</si>
  <si>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</si>
  <si>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</si>
  <si>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</si>
  <si>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</si>
  <si>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</si>
  <si>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</si>
  <si>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</si>
  <si>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</si>
  <si>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</si>
  <si>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</si>
  <si>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</si>
  <si>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</si>
  <si>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</si>
  <si>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</si>
  <si>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</si>
  <si>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</si>
  <si>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</si>
  <si>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</si>
  <si>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</si>
  <si>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</si>
  <si>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</si>
  <si>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</si>
  <si>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</si>
  <si>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</si>
  <si>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</si>
  <si>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</si>
  <si>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</si>
  <si>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</si>
  <si>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</si>
  <si>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</si>
  <si>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</si>
  <si>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</si>
  <si>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</si>
  <si>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安曇野市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</si>
  <si>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</si>
  <si>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</si>
  <si>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</si>
  <si>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</si>
  <si>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</si>
  <si>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</si>
  <si>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</si>
  <si>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</si>
  <si>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</si>
  <si>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</si>
  <si>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</si>
  <si>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</si>
  <si>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</si>
  <si>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</si>
  <si>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</si>
  <si>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</si>
  <si>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</si>
  <si>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</si>
  <si>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</si>
  <si>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</si>
  <si>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</si>
  <si>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</si>
  <si>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</si>
  <si>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</si>
  <si>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</si>
  <si>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</si>
  <si>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</si>
  <si>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</si>
  <si>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</si>
  <si>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</si>
  <si>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</si>
  <si>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</si>
  <si>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</si>
  <si>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</si>
  <si>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</si>
  <si>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</si>
  <si>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</si>
  <si>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</si>
  <si>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</si>
  <si>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</si>
  <si>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</si>
  <si>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</si>
  <si>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</si>
  <si>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</si>
  <si>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</si>
  <si>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</si>
  <si>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</si>
  <si>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</si>
  <si>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</si>
  <si>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</si>
  <si>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</si>
  <si>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</si>
  <si>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</si>
  <si>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</si>
  <si>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</si>
  <si>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</si>
  <si>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</si>
  <si>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</si>
  <si>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</si>
  <si>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</si>
  <si>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</si>
  <si>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</si>
  <si>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</si>
  <si>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</si>
  <si>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</si>
  <si>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</si>
  <si>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</si>
  <si>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</si>
  <si>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</si>
  <si>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</si>
  <si>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</si>
  <si>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</si>
  <si>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</si>
  <si>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</si>
  <si>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</si>
  <si>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</si>
  <si>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</si>
  <si>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</si>
  <si>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</si>
  <si>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</si>
  <si>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</si>
  <si>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</si>
  <si>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</si>
  <si>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</si>
  <si>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</si>
  <si>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</si>
  <si>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</si>
  <si>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</si>
  <si>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</si>
  <si>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</si>
  <si>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</si>
  <si>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</si>
  <si>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</si>
  <si>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</si>
  <si>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</si>
  <si>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</si>
  <si>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</si>
  <si>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</si>
  <si>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</si>
  <si>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</si>
  <si>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</si>
  <si>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</si>
  <si>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</si>
  <si>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</si>
  <si>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</si>
  <si>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</si>
  <si>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</si>
  <si>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</si>
  <si>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</si>
  <si>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</si>
  <si>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</si>
  <si>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</si>
  <si>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</si>
  <si>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</si>
  <si>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</si>
  <si>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</si>
  <si>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</si>
  <si>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</si>
  <si>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長野県安曇野市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</si>
  <si>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</si>
  <si>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</si>
  <si>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</si>
  <si>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</si>
  <si>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</si>
  <si>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</si>
  <si>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</si>
  <si>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</si>
  <si>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</si>
  <si>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</si>
  <si>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</si>
  <si>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</si>
  <si>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</si>
  <si>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</si>
  <si>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</si>
  <si>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</si>
  <si>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</si>
  <si>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</si>
  <si>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</si>
  <si>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</si>
  <si>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</si>
  <si>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</si>
  <si>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</si>
  <si>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</si>
  <si>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</si>
  <si>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</si>
  <si>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</si>
  <si>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</si>
  <si>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</si>
  <si>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</si>
  <si>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</si>
  <si>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</si>
  <si>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</si>
  <si>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</si>
  <si>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</si>
  <si>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</si>
  <si>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</si>
  <si>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</si>
  <si>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</si>
  <si>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</si>
  <si>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</si>
  <si>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</si>
  <si>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</si>
  <si>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</si>
  <si>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</si>
  <si>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</si>
  <si>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</si>
  <si>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</si>
  <si>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</si>
  <si>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</si>
  <si>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</si>
  <si>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</si>
  <si>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</si>
  <si>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</si>
  <si>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</si>
  <si>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</si>
  <si>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</si>
  <si>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</si>
  <si>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</si>
  <si>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</si>
  <si>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</si>
  <si>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</si>
  <si>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</si>
  <si>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</si>
  <si>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</si>
  <si>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</si>
  <si>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</si>
  <si>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</si>
  <si>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</si>
  <si>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</si>
  <si>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</si>
  <si>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</si>
  <si>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</si>
  <si>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</si>
  <si>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</si>
  <si>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</si>
  <si>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</si>
  <si>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</si>
  <si>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</si>
  <si>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</si>
  <si>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</si>
  <si>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</si>
  <si>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</si>
  <si>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</si>
  <si>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</si>
  <si>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</si>
  <si>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</si>
  <si>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</si>
  <si>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</si>
  <si>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</si>
  <si>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</si>
  <si>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</si>
  <si>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</si>
  <si>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</si>
  <si>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</si>
  <si>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</si>
  <si>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</si>
  <si>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</si>
  <si>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</si>
  <si>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</si>
  <si>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</si>
  <si>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</si>
  <si>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</si>
  <si>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</si>
  <si>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</si>
  <si>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</si>
  <si>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</si>
  <si>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</si>
  <si>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</si>
  <si>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</si>
  <si>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</si>
  <si>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</si>
  <si>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</si>
  <si>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</si>
  <si>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</si>
  <si>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</si>
  <si>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</si>
  <si>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</si>
  <si>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</si>
  <si>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</si>
  <si>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</si>
  <si>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</si>
  <si>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</si>
  <si>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</si>
  <si>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</si>
  <si>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</si>
  <si>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</si>
  <si>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</si>
  <si>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</si>
  <si>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</si>
  <si>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</si>
  <si>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</si>
  <si>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</si>
  <si>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</si>
  <si>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</si>
  <si>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</si>
  <si>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</si>
  <si>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</si>
  <si>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</si>
  <si>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</si>
  <si>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</si>
  <si>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</si>
  <si>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</si>
  <si>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</si>
  <si>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</si>
  <si>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</si>
  <si>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</si>
  <si>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</si>
  <si>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</si>
  <si>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</si>
  <si>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長野県安曇野市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</si>
  <si>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</si>
  <si>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</si>
  <si>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</si>
  <si>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</si>
  <si>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</si>
  <si>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</si>
  <si>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</si>
  <si>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</si>
  <si>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</si>
  <si>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</si>
  <si>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</si>
  <si>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</si>
  <si>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</si>
  <si>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</si>
  <si>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</si>
  <si>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</si>
  <si>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</si>
  <si>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</si>
  <si>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</si>
  <si>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</si>
  <si>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</si>
  <si>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</si>
  <si>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</si>
  <si>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</si>
  <si>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</si>
  <si>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</si>
  <si>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</si>
  <si>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</si>
  <si>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</si>
  <si>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</si>
  <si>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</si>
  <si>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</si>
  <si>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</si>
  <si>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</si>
  <si>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</si>
  <si>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</si>
  <si>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</si>
  <si>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</si>
  <si>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</si>
  <si>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</si>
  <si>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観光宿泊施設特別会計</t>
    <phoneticPr fontId="5"/>
  </si>
  <si>
    <t>法非適用企業</t>
    <phoneticPr fontId="5"/>
  </si>
  <si>
    <t>産業団地造成事業特別会計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</si>
  <si>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</si>
  <si>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</si>
  <si>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</si>
  <si>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</si>
  <si>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</si>
  <si>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</si>
  <si>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</si>
  <si>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</si>
  <si>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</si>
  <si>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</si>
  <si>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</si>
  <si>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</si>
  <si>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</si>
  <si>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</si>
  <si>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</si>
  <si>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</si>
  <si>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</si>
  <si>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</si>
  <si>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</si>
  <si>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</si>
  <si>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</si>
  <si>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</si>
  <si>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</si>
  <si>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</si>
  <si>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</si>
  <si>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</si>
  <si>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</si>
  <si>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</si>
  <si>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</si>
  <si>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</si>
  <si>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</si>
  <si>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</si>
  <si>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</si>
  <si>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</si>
  <si>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</si>
  <si>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</si>
  <si>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</si>
  <si>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</si>
  <si>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</si>
  <si>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</si>
  <si>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</si>
  <si>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</si>
  <si>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</si>
  <si>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</si>
  <si>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</si>
  <si>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</si>
  <si>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</si>
  <si>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</si>
  <si>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</si>
  <si>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</si>
  <si>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</si>
  <si>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</si>
  <si>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</si>
  <si>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</si>
  <si>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</si>
  <si>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</si>
  <si>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</si>
  <si>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</si>
  <si>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</si>
  <si>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</si>
  <si>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</si>
  <si>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</si>
  <si>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</si>
  <si>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</si>
  <si>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</si>
  <si>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</si>
  <si>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</si>
  <si>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</si>
  <si>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</si>
  <si>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</si>
  <si>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観光宿泊施設特別会計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</si>
  <si>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</si>
  <si>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</si>
  <si>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</si>
  <si>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</si>
  <si>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</si>
  <si>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</si>
  <si>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</si>
  <si>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</si>
  <si>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</si>
  <si>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</si>
  <si>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</si>
  <si>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</si>
  <si>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</si>
  <si>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</si>
  <si>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</si>
  <si>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</si>
  <si>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</si>
  <si>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</si>
  <si>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</si>
  <si>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</si>
  <si>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</si>
  <si>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</si>
  <si>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</si>
  <si>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</si>
  <si>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</si>
  <si>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</si>
  <si>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</si>
  <si>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</si>
  <si>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</si>
  <si>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</si>
  <si>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</si>
  <si>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</si>
  <si>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</si>
  <si>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</si>
  <si>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</si>
  <si>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</si>
  <si>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</si>
  <si>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</si>
  <si>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</si>
  <si>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</si>
  <si>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</si>
  <si>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</si>
  <si>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</si>
  <si>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</si>
  <si>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</si>
  <si>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</si>
  <si>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</si>
  <si>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</si>
  <si>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</si>
  <si>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</si>
  <si>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</si>
  <si>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</si>
  <si>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</si>
  <si>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</si>
  <si>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</si>
  <si>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</si>
  <si>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</si>
  <si>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</si>
  <si>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</si>
  <si>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</si>
  <si>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</si>
  <si>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</si>
  <si>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</si>
  <si>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</si>
  <si>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</si>
  <si>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</si>
  <si>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</si>
  <si>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</si>
  <si>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</si>
  <si>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</si>
  <si>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</si>
  <si>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</si>
  <si>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</si>
  <si>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</si>
  <si>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</si>
  <si>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</si>
  <si>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</si>
  <si>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</si>
  <si>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</si>
  <si>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</si>
  <si>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</si>
  <si>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</si>
  <si>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</si>
  <si>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</si>
  <si>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</si>
  <si>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</si>
  <si>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</si>
  <si>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</si>
  <si>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0.27</t>
  </si>
  <si>
    <t>▲ 0.92</t>
  </si>
  <si>
    <t>水道事業会計</t>
  </si>
  <si>
    <t>一般会計</t>
  </si>
  <si>
    <t>下水道事業会計</t>
  </si>
  <si>
    <t>国民健康保険特別会計</t>
  </si>
  <si>
    <t>介護保険特別会計</t>
  </si>
  <si>
    <t>後期高齢者医療特別会計</t>
  </si>
  <si>
    <t>産業団地造成事業特別会計</t>
  </si>
  <si>
    <t>観光宿泊施設特別会計</t>
  </si>
  <si>
    <t>その他会計（赤字）</t>
  </si>
  <si>
    <t>その他会計（黒字）</t>
  </si>
  <si>
    <t>社団法人豊科開発公社</t>
    <rPh sb="0" eb="2">
      <t>シャダン</t>
    </rPh>
    <rPh sb="2" eb="4">
      <t>ホウジン</t>
    </rPh>
    <rPh sb="4" eb="6">
      <t>トヨシナ</t>
    </rPh>
    <rPh sb="6" eb="8">
      <t>カイハツ</t>
    </rPh>
    <rPh sb="8" eb="10">
      <t>コウシャ</t>
    </rPh>
    <phoneticPr fontId="22"/>
  </si>
  <si>
    <t>ほりでーゆー四季の郷</t>
    <rPh sb="6" eb="8">
      <t>シキ</t>
    </rPh>
    <rPh sb="9" eb="10">
      <t>ゴウ</t>
    </rPh>
    <phoneticPr fontId="22"/>
  </si>
  <si>
    <t>穂高温泉供給株式会社</t>
    <rPh sb="0" eb="2">
      <t>ホタカ</t>
    </rPh>
    <rPh sb="2" eb="4">
      <t>オンセン</t>
    </rPh>
    <rPh sb="4" eb="6">
      <t>キョウキュウ</t>
    </rPh>
    <rPh sb="6" eb="8">
      <t>カブシキ</t>
    </rPh>
    <rPh sb="8" eb="10">
      <t>カイシャ</t>
    </rPh>
    <phoneticPr fontId="22"/>
  </si>
  <si>
    <t>ファインビュー室山</t>
    <rPh sb="7" eb="9">
      <t>ムロヤマ</t>
    </rPh>
    <phoneticPr fontId="22"/>
  </si>
  <si>
    <t>三郷農業振興公社</t>
    <rPh sb="0" eb="2">
      <t>ミサト</t>
    </rPh>
    <rPh sb="2" eb="4">
      <t>ノウギョウ</t>
    </rPh>
    <rPh sb="4" eb="6">
      <t>シンコウ</t>
    </rPh>
    <rPh sb="6" eb="8">
      <t>コウシャ</t>
    </rPh>
    <phoneticPr fontId="22"/>
  </si>
  <si>
    <t>安曇野市土地開発公社</t>
    <rPh sb="0" eb="3">
      <t>アズミノ</t>
    </rPh>
    <rPh sb="3" eb="4">
      <t>シ</t>
    </rPh>
    <rPh sb="4" eb="6">
      <t>トチ</t>
    </rPh>
    <rPh sb="6" eb="8">
      <t>カイハツ</t>
    </rPh>
    <rPh sb="8" eb="10">
      <t>コウシャ</t>
    </rPh>
    <phoneticPr fontId="22"/>
  </si>
  <si>
    <t>松本広域連合</t>
    <rPh sb="0" eb="2">
      <t>マツモト</t>
    </rPh>
    <rPh sb="2" eb="4">
      <t>コウイキ</t>
    </rPh>
    <rPh sb="4" eb="6">
      <t>レンゴウ</t>
    </rPh>
    <phoneticPr fontId="22"/>
  </si>
  <si>
    <t>穂高広域施設組合</t>
    <rPh sb="0" eb="2">
      <t>ホタカ</t>
    </rPh>
    <rPh sb="2" eb="4">
      <t>コウイキ</t>
    </rPh>
    <rPh sb="4" eb="6">
      <t>シセツ</t>
    </rPh>
    <rPh sb="6" eb="8">
      <t>クミアイ</t>
    </rPh>
    <phoneticPr fontId="22"/>
  </si>
  <si>
    <t>安曇野松筑広域環境施設組合</t>
    <rPh sb="0" eb="3">
      <t>アズミノ</t>
    </rPh>
    <rPh sb="3" eb="4">
      <t>マツ</t>
    </rPh>
    <rPh sb="4" eb="5">
      <t>チク</t>
    </rPh>
    <rPh sb="5" eb="7">
      <t>コウイキ</t>
    </rPh>
    <rPh sb="7" eb="9">
      <t>カンキョウ</t>
    </rPh>
    <rPh sb="9" eb="11">
      <t>シセツ</t>
    </rPh>
    <rPh sb="11" eb="13">
      <t>クミアイ</t>
    </rPh>
    <phoneticPr fontId="2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</si>
  <si>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2"/>
  </si>
  <si>
    <t>安曇野・松本行政事務組合</t>
    <rPh sb="0" eb="3">
      <t>アズミノ</t>
    </rPh>
    <rPh sb="4" eb="6">
      <t>マツモト</t>
    </rPh>
    <rPh sb="6" eb="8">
      <t>ギョウセイ</t>
    </rPh>
    <rPh sb="8" eb="10">
      <t>ジム</t>
    </rPh>
    <rPh sb="10" eb="12">
      <t>クミアイ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</si>
  <si>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</si>
  <si>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</si>
  <si>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</si>
  <si>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</si>
  <si>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</si>
  <si>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長野県地方税滞納整理機構</t>
    <rPh sb="0" eb="3">
      <t>ナガノケン</t>
    </rPh>
    <rPh sb="3" eb="5">
      <t>チホウ</t>
    </rPh>
    <rPh sb="5" eb="6">
      <t>ゼイ</t>
    </rPh>
    <rPh sb="6" eb="8">
      <t>タイノウ</t>
    </rPh>
    <rPh sb="8" eb="10">
      <t>セイリ</t>
    </rPh>
    <rPh sb="10" eb="12">
      <t>キコウ</t>
    </rPh>
    <phoneticPr fontId="2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</si>
  <si>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2"/>
  </si>
  <si>
    <t>安曇野市・松本市山林組合</t>
    <rPh sb="0" eb="3">
      <t>アズミノ</t>
    </rPh>
    <rPh sb="3" eb="4">
      <t>シ</t>
    </rPh>
    <rPh sb="5" eb="8">
      <t>マツモトシ</t>
    </rPh>
    <rPh sb="8" eb="10">
      <t>サンリン</t>
    </rPh>
    <rPh sb="10" eb="12">
      <t>クミアイ</t>
    </rPh>
    <phoneticPr fontId="22"/>
  </si>
  <si>
    <t>-</t>
    <phoneticPr fontId="2"/>
  </si>
  <si>
    <t>-</t>
    <phoneticPr fontId="2"/>
  </si>
  <si>
    <t xml:space="preserve"> </t>
    <phoneticPr fontId="5"/>
  </si>
  <si>
    <t>地域振興基金</t>
    <rPh sb="0" eb="2">
      <t>チイキ</t>
    </rPh>
    <rPh sb="2" eb="4">
      <t>シンコウ</t>
    </rPh>
    <rPh sb="4" eb="6">
      <t>キキン</t>
    </rPh>
    <phoneticPr fontId="11"/>
  </si>
  <si>
    <t>公共施設整備基金</t>
    <rPh sb="0" eb="2">
      <t>コウキョウ</t>
    </rPh>
    <rPh sb="2" eb="4">
      <t>シセツ</t>
    </rPh>
    <rPh sb="4" eb="6">
      <t>セイビ</t>
    </rPh>
    <rPh sb="6" eb="8">
      <t>キキン</t>
    </rPh>
    <phoneticPr fontId="11"/>
  </si>
  <si>
    <t>福祉基金</t>
    <rPh sb="0" eb="2">
      <t>フクシ</t>
    </rPh>
    <rPh sb="2" eb="4">
      <t>キキン</t>
    </rPh>
    <phoneticPr fontId="11"/>
  </si>
  <si>
    <t>公式スポーツ施設整備基金</t>
    <rPh sb="0" eb="2">
      <t>コウシキ</t>
    </rPh>
    <rPh sb="6" eb="8">
      <t>シセツ</t>
    </rPh>
    <rPh sb="8" eb="10">
      <t>セイビ</t>
    </rPh>
    <rPh sb="10" eb="12">
      <t>キキン</t>
    </rPh>
    <phoneticPr fontId="11"/>
  </si>
  <si>
    <t>安曇野市ふるさと寄附基金</t>
    <rPh sb="0" eb="3">
      <t>アズミノ</t>
    </rPh>
    <rPh sb="3" eb="4">
      <t>シ</t>
    </rPh>
    <rPh sb="8" eb="10">
      <t>キフ</t>
    </rPh>
    <rPh sb="10" eb="12">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</si>
  <si>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</si>
  <si>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</si>
  <si>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</si>
  <si>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</si>
  <si>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</si>
  <si>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</si>
  <si>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</si>
  <si>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</si>
  <si>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</si>
  <si>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</si>
  <si>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</si>
  <si>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</si>
  <si>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</si>
  <si>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年々、将来負担比率、実質公債費比率ともに改善傾向にある。
　将来負担比率は、充当可能特定歳入のうち、都市計画税の導入が無いなか、類似団体の平均値より低い水準で推移している。今後も交付税措置率が高い起債を活用するなど、一般財源負担の抑制を図っていく。
　実質公債費比率については、過去から類似団体の平均値を上回っている。これは、新本庁舎建設など必要不可欠な起債事業を旧合併特例事業債の発行可能期間に集中して実施していること等が要因と考えられるが、充当可能な特定財源の確保も課題となっている。両比率もさらなる健全化に向け、今後も事業量の最適化による発行額抑制と公債負担の平準化を進めていく。</t>
    <rPh sb="1" eb="3">
      <t>ネンネン</t>
    </rPh>
    <rPh sb="4" eb="6">
      <t>ショウライ</t>
    </rPh>
    <rPh sb="6" eb="8">
      <t>フタン</t>
    </rPh>
    <rPh sb="8" eb="10">
      <t>ヒリツ</t>
    </rPh>
    <rPh sb="11" eb="13">
      <t>ジッシツ</t>
    </rPh>
    <rPh sb="13" eb="16">
      <t>コウサイヒ</t>
    </rPh>
    <rPh sb="16" eb="18">
      <t>ヒリツ</t>
    </rPh>
    <rPh sb="21" eb="23">
      <t>カイゼン</t>
    </rPh>
    <rPh sb="23" eb="25">
      <t>ケイコウ</t>
    </rPh>
    <rPh sb="31" eb="33">
      <t>ショウライ</t>
    </rPh>
    <rPh sb="33" eb="35">
      <t>フタン</t>
    </rPh>
    <rPh sb="35" eb="37">
      <t>ヒリツ</t>
    </rPh>
    <rPh sb="39" eb="41">
      <t>ジュウトウ</t>
    </rPh>
    <rPh sb="41" eb="43">
      <t>カノウ</t>
    </rPh>
    <rPh sb="43" eb="45">
      <t>トクテイ</t>
    </rPh>
    <rPh sb="45" eb="47">
      <t>サイニュウ</t>
    </rPh>
    <rPh sb="51" eb="53">
      <t>トシ</t>
    </rPh>
    <rPh sb="53" eb="55">
      <t>ケイカク</t>
    </rPh>
    <rPh sb="55" eb="56">
      <t>ゼイ</t>
    </rPh>
    <rPh sb="57" eb="59">
      <t>ドウニュウ</t>
    </rPh>
    <rPh sb="60" eb="61">
      <t>ナ</t>
    </rPh>
    <rPh sb="65" eb="67">
      <t>ルイジ</t>
    </rPh>
    <rPh sb="67" eb="69">
      <t>ダンタイ</t>
    </rPh>
    <rPh sb="70" eb="72">
      <t>ヘイキン</t>
    </rPh>
    <rPh sb="72" eb="73">
      <t>チ</t>
    </rPh>
    <rPh sb="75" eb="76">
      <t>ヒク</t>
    </rPh>
    <rPh sb="77" eb="79">
      <t>スイジュン</t>
    </rPh>
    <rPh sb="80" eb="82">
      <t>スイイ</t>
    </rPh>
    <rPh sb="87" eb="89">
      <t>コンゴ</t>
    </rPh>
    <rPh sb="90" eb="93">
      <t>コウフゼイ</t>
    </rPh>
    <rPh sb="93" eb="95">
      <t>ソチ</t>
    </rPh>
    <rPh sb="95" eb="96">
      <t>リツ</t>
    </rPh>
    <rPh sb="97" eb="98">
      <t>タカ</t>
    </rPh>
    <rPh sb="99" eb="101">
      <t>キサイ</t>
    </rPh>
    <rPh sb="102" eb="104">
      <t>カツヨウ</t>
    </rPh>
    <rPh sb="109" eb="111">
      <t>イッパン</t>
    </rPh>
    <rPh sb="111" eb="113">
      <t>ザイゲン</t>
    </rPh>
    <rPh sb="113" eb="115">
      <t>フタン</t>
    </rPh>
    <rPh sb="116" eb="118">
      <t>ヨクセイ</t>
    </rPh>
    <rPh sb="119" eb="120">
      <t>ハカ</t>
    </rPh>
    <rPh sb="127" eb="129">
      <t>ジッシツ</t>
    </rPh>
    <rPh sb="129" eb="132">
      <t>コウサイヒ</t>
    </rPh>
    <rPh sb="132" eb="134">
      <t>ヒリツ</t>
    </rPh>
    <rPh sb="140" eb="142">
      <t>カコ</t>
    </rPh>
    <rPh sb="144" eb="146">
      <t>ルイジ</t>
    </rPh>
    <rPh sb="146" eb="148">
      <t>ダンタイ</t>
    </rPh>
    <rPh sb="149" eb="152">
      <t>ヘイキンチ</t>
    </rPh>
    <rPh sb="153" eb="155">
      <t>ウワマワ</t>
    </rPh>
    <rPh sb="164" eb="165">
      <t>シン</t>
    </rPh>
    <rPh sb="165" eb="168">
      <t>ホンチョウシャ</t>
    </rPh>
    <rPh sb="168" eb="170">
      <t>ケンセツ</t>
    </rPh>
    <rPh sb="172" eb="174">
      <t>ヒツヨウ</t>
    </rPh>
    <rPh sb="174" eb="177">
      <t>フカケツ</t>
    </rPh>
    <rPh sb="178" eb="180">
      <t>キサイ</t>
    </rPh>
    <rPh sb="180" eb="182">
      <t>ジギョウ</t>
    </rPh>
    <rPh sb="183" eb="184">
      <t>キュウ</t>
    </rPh>
    <rPh sb="184" eb="186">
      <t>ガッペイ</t>
    </rPh>
    <rPh sb="186" eb="188">
      <t>トクレイ</t>
    </rPh>
    <rPh sb="188" eb="191">
      <t>ジギョウサイ</t>
    </rPh>
    <rPh sb="192" eb="194">
      <t>ハッコウ</t>
    </rPh>
    <rPh sb="194" eb="196">
      <t>カノウ</t>
    </rPh>
    <rPh sb="196" eb="198">
      <t>キカン</t>
    </rPh>
    <rPh sb="199" eb="201">
      <t>シュウチュウ</t>
    </rPh>
    <rPh sb="203" eb="205">
      <t>ジッシ</t>
    </rPh>
    <rPh sb="211" eb="212">
      <t>トウ</t>
    </rPh>
    <rPh sb="213" eb="215">
      <t>ヨウイン</t>
    </rPh>
    <rPh sb="216" eb="217">
      <t>カンガ</t>
    </rPh>
    <rPh sb="223" eb="225">
      <t>ジュウトウ</t>
    </rPh>
    <rPh sb="225" eb="227">
      <t>カノウ</t>
    </rPh>
    <rPh sb="228" eb="230">
      <t>トクテイ</t>
    </rPh>
    <rPh sb="230" eb="232">
      <t>ザイゲン</t>
    </rPh>
    <rPh sb="233" eb="235">
      <t>カクホ</t>
    </rPh>
    <rPh sb="236" eb="238">
      <t>カダイ</t>
    </rPh>
    <rPh sb="245" eb="246">
      <t>リョウ</t>
    </rPh>
    <rPh sb="246" eb="248">
      <t>ヒリツ</t>
    </rPh>
    <rPh sb="253" eb="256">
      <t>ケンゼンカ</t>
    </rPh>
    <rPh sb="257" eb="258">
      <t>ム</t>
    </rPh>
    <rPh sb="260" eb="262">
      <t>コンゴ</t>
    </rPh>
    <rPh sb="263" eb="265">
      <t>ジギョウ</t>
    </rPh>
    <rPh sb="265" eb="266">
      <t>リョウ</t>
    </rPh>
    <rPh sb="267" eb="270">
      <t>サイテキカ</t>
    </rPh>
    <rPh sb="273" eb="276">
      <t>ハッコウガク</t>
    </rPh>
    <rPh sb="276" eb="278">
      <t>ヨクセイ</t>
    </rPh>
    <rPh sb="279" eb="281">
      <t>コウサイ</t>
    </rPh>
    <rPh sb="281" eb="283">
      <t>フタン</t>
    </rPh>
    <rPh sb="284" eb="287">
      <t>ヘイジュンカ</t>
    </rPh>
    <rPh sb="288" eb="289">
      <t>スス</t>
    </rPh>
    <phoneticPr fontId="5"/>
  </si>
  <si>
    <t>　将来負担比率及び有形固定資産減価償却率ともに類似団体の平均値を下回る数値となっている。　
　有形固定資産減価償却率については、前年度より増加となっているが、新総合体育館の建設、公共施設再配置計画に基づく資産の総量適正化および学校施設等の長寿命化を推進することで減少を見込んでいる。</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3" eb="25">
      <t>ルイジ</t>
    </rPh>
    <rPh sb="25" eb="27">
      <t>ダンタイ</t>
    </rPh>
    <rPh sb="28" eb="31">
      <t>ヘイキンチ</t>
    </rPh>
    <rPh sb="32" eb="34">
      <t>シタマワ</t>
    </rPh>
    <rPh sb="35" eb="37">
      <t>スウチ</t>
    </rPh>
    <rPh sb="47" eb="49">
      <t>ユウケイ</t>
    </rPh>
    <rPh sb="49" eb="51">
      <t>コテイ</t>
    </rPh>
    <rPh sb="51" eb="53">
      <t>シサン</t>
    </rPh>
    <rPh sb="53" eb="55">
      <t>ゲンカ</t>
    </rPh>
    <rPh sb="55" eb="57">
      <t>ショウキャク</t>
    </rPh>
    <rPh sb="57" eb="58">
      <t>リツ</t>
    </rPh>
    <rPh sb="64" eb="67">
      <t>ゼンネンド</t>
    </rPh>
    <rPh sb="69" eb="71">
      <t>ゾウカ</t>
    </rPh>
    <rPh sb="79" eb="80">
      <t>シン</t>
    </rPh>
    <rPh sb="80" eb="82">
      <t>ソウゴウ</t>
    </rPh>
    <rPh sb="82" eb="85">
      <t>タイイクカン</t>
    </rPh>
    <rPh sb="86" eb="88">
      <t>ケンセツ</t>
    </rPh>
    <rPh sb="89" eb="91">
      <t>コウキョウ</t>
    </rPh>
    <rPh sb="91" eb="93">
      <t>シセツ</t>
    </rPh>
    <rPh sb="93" eb="96">
      <t>サイハイチ</t>
    </rPh>
    <rPh sb="96" eb="98">
      <t>ケイカク</t>
    </rPh>
    <rPh sb="99" eb="100">
      <t>モト</t>
    </rPh>
    <rPh sb="102" eb="104">
      <t>シサン</t>
    </rPh>
    <rPh sb="105" eb="107">
      <t>ソウリョウ</t>
    </rPh>
    <rPh sb="107" eb="110">
      <t>テキセイカ</t>
    </rPh>
    <rPh sb="113" eb="115">
      <t>ガッコウ</t>
    </rPh>
    <rPh sb="115" eb="117">
      <t>シセツ</t>
    </rPh>
    <rPh sb="117" eb="118">
      <t>トウ</t>
    </rPh>
    <rPh sb="119" eb="123">
      <t>チョウジュミョウカ</t>
    </rPh>
    <rPh sb="124" eb="126">
      <t>スイシン</t>
    </rPh>
    <rPh sb="131" eb="133">
      <t>ゲンショウ</t>
    </rPh>
    <rPh sb="134" eb="136">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</si>
</sst>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8EF1-47EB-9732-FB437FA6C5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64045</c:v>
                </c:pt>
                <c:pt idx="1">
                  <c:v>95017</c:v>
                </c:pt>
                <c:pt idx="2">
                  <c:v>70418</c:v>
                </c:pt>
                <c:pt idx="3">
                  <c:v>63217</c:v>
                </c:pt>
                <c:pt idx="4">
                  <c:v>56562</c:v>
                </c:pt>
              </c:numCache>
            </c:numRef>
          </c:val>
          <c:smooth val="0"/>
          <c:extLst>
            <c:ext xmlns:c16="http://schemas.microsoft.com/office/drawing/2014/chart" uri="{C3380CC4-5D6E-409C-BE32-E72D297353CC}">
              <c16:uniqueId val="{00000001-8EF1-47EB-9732-FB437FA6C5EB}"/>
            </c:ext>
          </c:extLst>
        </c:ser>
        <c:dLbls>
          <c:showLegendKey val="0"/>
          <c:showVal val="0"/>
          <c:showCatName val="0"/>
          <c:showSerName val="0"/>
          <c:showPercent val="0"/>
          <c:showBubbleSize val="0"/>
        </c:dLbls>
        <c:marker val="1"/>
        <c:smooth val="0"/>
        <c:axId val="384552976"/>
        <c:axId val="384550232"/>
      </c:lineChart>
      <c:catAx>
        <c:axId val="384552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4550232"/>
        <c:crosses val="autoZero"/>
        <c:auto val="1"/>
        <c:lblAlgn val="ctr"/>
        <c:lblOffset val="100"/>
        <c:tickLblSkip val="1"/>
        <c:tickMarkSkip val="1"/>
        <c:noMultiLvlLbl val="0"/>
      </c:catAx>
      <c:valAx>
        <c:axId val="3845502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4552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3.31</c:v>
                </c:pt>
                <c:pt idx="1">
                  <c:v>3.06</c:v>
                </c:pt>
                <c:pt idx="2">
                  <c:v>2.57</c:v>
                </c:pt>
                <c:pt idx="3">
                  <c:v>2.44</c:v>
                </c:pt>
                <c:pt idx="4">
                  <c:v>2.62</c:v>
                </c:pt>
              </c:numCache>
            </c:numRef>
          </c:val>
          <c:extLst>
            <c:ext xmlns:c16="http://schemas.microsoft.com/office/drawing/2014/chart" uri="{C3380CC4-5D6E-409C-BE32-E72D297353CC}">
              <c16:uniqueId val="{00000000-BB5C-4800-8F49-C997E9AB5C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19.350000000000001</c:v>
                </c:pt>
                <c:pt idx="1">
                  <c:v>20.02</c:v>
                </c:pt>
                <c:pt idx="2">
                  <c:v>19.53</c:v>
                </c:pt>
                <c:pt idx="3">
                  <c:v>19.04</c:v>
                </c:pt>
                <c:pt idx="4">
                  <c:v>20.61</c:v>
                </c:pt>
              </c:numCache>
            </c:numRef>
          </c:val>
          <c:extLst>
            <c:ext xmlns:c16="http://schemas.microsoft.com/office/drawing/2014/chart" uri="{C3380CC4-5D6E-409C-BE32-E72D297353CC}">
              <c16:uniqueId val="{00000001-BB5C-4800-8F49-C997E9AB5C81}"/>
            </c:ext>
          </c:extLst>
        </c:ser>
        <c:dLbls>
          <c:showLegendKey val="0"/>
          <c:showVal val="0"/>
          <c:showCatName val="0"/>
          <c:showSerName val="0"/>
          <c:showPercent val="0"/>
          <c:showBubbleSize val="0"/>
        </c:dLbls>
        <c:gapWidth val="250"/>
        <c:overlap val="100"/>
        <c:axId val="384553760"/>
        <c:axId val="384547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c:v>
                </c:pt>
                <c:pt idx="1">
                  <c:v>0.37</c:v>
                </c:pt>
                <c:pt idx="2">
                  <c:v>-0.27</c:v>
                </c:pt>
                <c:pt idx="3">
                  <c:v>-0.92</c:v>
                </c:pt>
                <c:pt idx="4">
                  <c:v>1.45</c:v>
                </c:pt>
              </c:numCache>
            </c:numRef>
          </c:val>
          <c:smooth val="0"/>
          <c:extLst>
            <c:ext xmlns:c16="http://schemas.microsoft.com/office/drawing/2014/chart" uri="{C3380CC4-5D6E-409C-BE32-E72D297353CC}">
              <c16:uniqueId val="{00000002-BB5C-4800-8F49-C997E9AB5C81}"/>
            </c:ext>
          </c:extLst>
        </c:ser>
        <c:dLbls>
          <c:showLegendKey val="0"/>
          <c:showVal val="0"/>
          <c:showCatName val="0"/>
          <c:showSerName val="0"/>
          <c:showPercent val="0"/>
          <c:showBubbleSize val="0"/>
        </c:dLbls>
        <c:marker val="1"/>
        <c:smooth val="0"/>
        <c:axId val="384553760"/>
        <c:axId val="384547880"/>
      </c:lineChart>
      <c:catAx>
        <c:axId val="38455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4547880"/>
        <c:crosses val="autoZero"/>
        <c:auto val="1"/>
        <c:lblAlgn val="ctr"/>
        <c:lblOffset val="100"/>
        <c:tickLblSkip val="1"/>
        <c:tickMarkSkip val="1"/>
        <c:noMultiLvlLbl val="0"/>
      </c:catAx>
      <c:valAx>
        <c:axId val="384547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55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1.47</c:v>
                </c:pt>
                <c:pt idx="2">
                  <c:v>#N/A</c:v>
                </c:pt>
                <c:pt idx="3">
                  <c:v>0.15</c:v>
                </c:pt>
                <c:pt idx="4">
                  <c:v>#N/A</c:v>
                </c:pt>
                <c:pt idx="5">
                  <c:v>1.23</c:v>
                </c:pt>
                <c:pt idx="6">
                  <c:v>0</c:v>
                </c:pt>
                <c:pt idx="7">
                  <c:v>0</c:v>
                </c:pt>
                <c:pt idx="8">
                  <c:v>0</c:v>
                </c:pt>
                <c:pt idx="9">
                  <c:v>0</c:v>
                </c:pt>
              </c:numCache>
            </c:numRef>
          </c:val>
          <c:extLst>
            <c:ext xmlns:c16="http://schemas.microsoft.com/office/drawing/2014/chart" uri="{C3380CC4-5D6E-409C-BE32-E72D297353CC}">
              <c16:uniqueId val="{00000000-DBF0-45AA-86AA-CDA7482522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F0-45AA-86AA-CDA748252277}"/>
            </c:ext>
          </c:extLst>
        </c:ser>
        <c:ser>
          <c:idx val="2"/>
          <c:order val="2"/>
          <c:tx>
            <c:strRef>
              <c:f>データシート!$A$29</c:f>
              <c:strCache>
                <c:ptCount val="1"/>
                <c:pt idx="0">
                  <c:v>観光宿泊施設特別会計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BF0-45AA-86AA-CDA748252277}"/>
            </c:ext>
          </c:extLst>
        </c:ser>
        <c:ser>
          <c:idx val="3"/>
          <c:order val="3"/>
          <c:tx>
            <c:strRef>
              <c:f>データシート!$A$30</c:f>
              <c:strCache>
                <c:ptCount val="1"/>
                <c:pt idx="0">
                  <c:v>産業団地造成事業特別会計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BF0-45AA-86AA-CDA74825227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7.0000000000000007E-2</c:v>
                </c:pt>
                <c:pt idx="4">
                  <c:v>#N/A</c:v>
                </c:pt>
                <c:pt idx="5">
                  <c:v>0.06</c:v>
                </c:pt>
                <c:pt idx="6">
                  <c:v>#N/A</c:v>
                </c:pt>
                <c:pt idx="7">
                  <c:v>7.0000000000000007E-2</c:v>
                </c:pt>
                <c:pt idx="8">
                  <c:v>#N/A</c:v>
                </c:pt>
                <c:pt idx="9">
                  <c:v>0.08</c:v>
                </c:pt>
              </c:numCache>
            </c:numRef>
          </c:val>
          <c:extLst>
            <c:ext xmlns:c16="http://schemas.microsoft.com/office/drawing/2014/chart" uri="{C3380CC4-5D6E-409C-BE32-E72D297353CC}">
              <c16:uniqueId val="{00000004-DBF0-45AA-86AA-CDA74825227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0.21</c:v>
                </c:pt>
                <c:pt idx="4">
                  <c:v>#N/A</c:v>
                </c:pt>
                <c:pt idx="5">
                  <c:v>0.15</c:v>
                </c:pt>
                <c:pt idx="6">
                  <c:v>#N/A</c:v>
                </c:pt>
                <c:pt idx="7">
                  <c:v>0.54</c:v>
                </c:pt>
                <c:pt idx="8">
                  <c:v>#N/A</c:v>
                </c:pt>
                <c:pt idx="9">
                  <c:v>0.57999999999999996</c:v>
                </c:pt>
              </c:numCache>
            </c:numRef>
          </c:val>
          <c:extLst>
            <c:ext xmlns:c16="http://schemas.microsoft.com/office/drawing/2014/chart" uri="{C3380CC4-5D6E-409C-BE32-E72D297353CC}">
              <c16:uniqueId val="{00000005-DBF0-45AA-86AA-CDA74825227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1.1499999999999999</c:v>
                </c:pt>
                <c:pt idx="2">
                  <c:v>#N/A</c:v>
                </c:pt>
                <c:pt idx="3">
                  <c:v>1.58</c:v>
                </c:pt>
                <c:pt idx="4">
                  <c:v>#N/A</c:v>
                </c:pt>
                <c:pt idx="5">
                  <c:v>1.49</c:v>
                </c:pt>
                <c:pt idx="6">
                  <c:v>#N/A</c:v>
                </c:pt>
                <c:pt idx="7">
                  <c:v>1.83</c:v>
                </c:pt>
                <c:pt idx="8">
                  <c:v>#N/A</c:v>
                </c:pt>
                <c:pt idx="9">
                  <c:v>1.1399999999999999</c:v>
                </c:pt>
              </c:numCache>
            </c:numRef>
          </c:val>
          <c:extLst>
            <c:ext xmlns:c16="http://schemas.microsoft.com/office/drawing/2014/chart" uri="{C3380CC4-5D6E-409C-BE32-E72D297353CC}">
              <c16:uniqueId val="{00000006-DBF0-45AA-86AA-CDA74825227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2.76</c:v>
                </c:pt>
                <c:pt idx="8">
                  <c:v>#N/A</c:v>
                </c:pt>
                <c:pt idx="9">
                  <c:v>2.4500000000000002</c:v>
                </c:pt>
              </c:numCache>
            </c:numRef>
          </c:val>
          <c:extLst>
            <c:ext xmlns:c16="http://schemas.microsoft.com/office/drawing/2014/chart" uri="{C3380CC4-5D6E-409C-BE32-E72D297353CC}">
              <c16:uniqueId val="{00000007-DBF0-45AA-86AA-CDA74825227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3.31</c:v>
                </c:pt>
                <c:pt idx="2">
                  <c:v>#N/A</c:v>
                </c:pt>
                <c:pt idx="3">
                  <c:v>3.05</c:v>
                </c:pt>
                <c:pt idx="4">
                  <c:v>#N/A</c:v>
                </c:pt>
                <c:pt idx="5">
                  <c:v>2.56</c:v>
                </c:pt>
                <c:pt idx="6">
                  <c:v>#N/A</c:v>
                </c:pt>
                <c:pt idx="7">
                  <c:v>2.44</c:v>
                </c:pt>
                <c:pt idx="8">
                  <c:v>#N/A</c:v>
                </c:pt>
                <c:pt idx="9">
                  <c:v>2.62</c:v>
                </c:pt>
              </c:numCache>
            </c:numRef>
          </c:val>
          <c:extLst>
            <c:ext xmlns:c16="http://schemas.microsoft.com/office/drawing/2014/chart" uri="{C3380CC4-5D6E-409C-BE32-E72D297353CC}">
              <c16:uniqueId val="{00000008-DBF0-45AA-86AA-CDA74825227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14.33</c:v>
                </c:pt>
                <c:pt idx="2">
                  <c:v>#N/A</c:v>
                </c:pt>
                <c:pt idx="3">
                  <c:v>12.55</c:v>
                </c:pt>
                <c:pt idx="4">
                  <c:v>#N/A</c:v>
                </c:pt>
                <c:pt idx="5">
                  <c:v>12.63</c:v>
                </c:pt>
                <c:pt idx="6">
                  <c:v>#N/A</c:v>
                </c:pt>
                <c:pt idx="7">
                  <c:v>12.51</c:v>
                </c:pt>
                <c:pt idx="8">
                  <c:v>#N/A</c:v>
                </c:pt>
                <c:pt idx="9">
                  <c:v>12.24</c:v>
                </c:pt>
              </c:numCache>
            </c:numRef>
          </c:val>
          <c:extLst>
            <c:ext xmlns:c16="http://schemas.microsoft.com/office/drawing/2014/chart" uri="{C3380CC4-5D6E-409C-BE32-E72D297353CC}">
              <c16:uniqueId val="{00000009-DBF0-45AA-86AA-CDA748252277}"/>
            </c:ext>
          </c:extLst>
        </c:ser>
        <c:dLbls>
          <c:showLegendKey val="0"/>
          <c:showVal val="0"/>
          <c:showCatName val="0"/>
          <c:showSerName val="0"/>
          <c:showPercent val="0"/>
          <c:showBubbleSize val="0"/>
        </c:dLbls>
        <c:gapWidth val="150"/>
        <c:overlap val="100"/>
        <c:axId val="384554152"/>
        <c:axId val="384549840"/>
      </c:barChart>
      <c:catAx>
        <c:axId val="384554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4549840"/>
        <c:crosses val="autoZero"/>
        <c:auto val="1"/>
        <c:lblAlgn val="ctr"/>
        <c:lblOffset val="100"/>
        <c:tickLblSkip val="1"/>
        <c:tickMarkSkip val="1"/>
        <c:noMultiLvlLbl val="0"/>
      </c:catAx>
      <c:valAx>
        <c:axId val="384549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554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4632</c:v>
                </c:pt>
                <c:pt idx="5">
                  <c:v>4928</c:v>
                </c:pt>
                <c:pt idx="8">
                  <c:v>4970</c:v>
                </c:pt>
                <c:pt idx="11">
                  <c:v>5255</c:v>
                </c:pt>
                <c:pt idx="14">
                  <c:v>5105</c:v>
                </c:pt>
              </c:numCache>
            </c:numRef>
          </c:val>
          <c:extLst>
            <c:ext xmlns:c16="http://schemas.microsoft.com/office/drawing/2014/chart" uri="{C3380CC4-5D6E-409C-BE32-E72D297353CC}">
              <c16:uniqueId val="{00000000-BD09-4EA2-BACF-AEA62054B6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2</c:v>
                </c:pt>
                <c:pt idx="6">
                  <c:v>1</c:v>
                </c:pt>
                <c:pt idx="9">
                  <c:v>0</c:v>
                </c:pt>
                <c:pt idx="12">
                  <c:v>0</c:v>
                </c:pt>
              </c:numCache>
            </c:numRef>
          </c:val>
          <c:extLst>
            <c:ext xmlns:c16="http://schemas.microsoft.com/office/drawing/2014/chart" uri="{C3380CC4-5D6E-409C-BE32-E72D297353CC}">
              <c16:uniqueId val="{00000001-BD09-4EA2-BACF-AEA62054B6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729</c:v>
                </c:pt>
                <c:pt idx="3">
                  <c:v>219</c:v>
                </c:pt>
                <c:pt idx="6">
                  <c:v>195</c:v>
                </c:pt>
                <c:pt idx="9">
                  <c:v>184</c:v>
                </c:pt>
                <c:pt idx="12">
                  <c:v>131</c:v>
                </c:pt>
              </c:numCache>
            </c:numRef>
          </c:val>
          <c:extLst>
            <c:ext xmlns:c16="http://schemas.microsoft.com/office/drawing/2014/chart" uri="{C3380CC4-5D6E-409C-BE32-E72D297353CC}">
              <c16:uniqueId val="{00000002-BD09-4EA2-BACF-AEA62054B6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135</c:v>
                </c:pt>
                <c:pt idx="3">
                  <c:v>163</c:v>
                </c:pt>
                <c:pt idx="6">
                  <c:v>164</c:v>
                </c:pt>
                <c:pt idx="9">
                  <c:v>125</c:v>
                </c:pt>
                <c:pt idx="12">
                  <c:v>125</c:v>
                </c:pt>
              </c:numCache>
            </c:numRef>
          </c:val>
          <c:extLst>
            <c:ext xmlns:c16="http://schemas.microsoft.com/office/drawing/2014/chart" uri="{C3380CC4-5D6E-409C-BE32-E72D297353CC}">
              <c16:uniqueId val="{00000003-BD09-4EA2-BACF-AEA62054B6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1932</c:v>
                </c:pt>
                <c:pt idx="3">
                  <c:v>2071</c:v>
                </c:pt>
                <c:pt idx="6">
                  <c:v>2331</c:v>
                </c:pt>
                <c:pt idx="9">
                  <c:v>2110</c:v>
                </c:pt>
                <c:pt idx="12">
                  <c:v>2154</c:v>
                </c:pt>
              </c:numCache>
            </c:numRef>
          </c:val>
          <c:extLst>
            <c:ext xmlns:c16="http://schemas.microsoft.com/office/drawing/2014/chart" uri="{C3380CC4-5D6E-409C-BE32-E72D297353CC}">
              <c16:uniqueId val="{00000004-BD09-4EA2-BACF-AEA62054B6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09-4EA2-BACF-AEA62054B6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09-4EA2-BACF-AEA62054B6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4358</c:v>
                </c:pt>
                <c:pt idx="3">
                  <c:v>4446</c:v>
                </c:pt>
                <c:pt idx="6">
                  <c:v>4436</c:v>
                </c:pt>
                <c:pt idx="9">
                  <c:v>4784</c:v>
                </c:pt>
                <c:pt idx="12">
                  <c:v>4503</c:v>
                </c:pt>
              </c:numCache>
            </c:numRef>
          </c:val>
          <c:extLst>
            <c:ext xmlns:c16="http://schemas.microsoft.com/office/drawing/2014/chart" uri="{C3380CC4-5D6E-409C-BE32-E72D297353CC}">
              <c16:uniqueId val="{00000007-BD09-4EA2-BACF-AEA62054B66F}"/>
            </c:ext>
          </c:extLst>
        </c:ser>
        <c:dLbls>
          <c:showLegendKey val="0"/>
          <c:showVal val="0"/>
          <c:showCatName val="0"/>
          <c:showSerName val="0"/>
          <c:showPercent val="0"/>
          <c:showBubbleSize val="0"/>
        </c:dLbls>
        <c:gapWidth val="100"/>
        <c:overlap val="100"/>
        <c:axId val="384547488"/>
        <c:axId val="384552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2522</c:v>
                </c:pt>
                <c:pt idx="2">
                  <c:v>#N/A</c:v>
                </c:pt>
                <c:pt idx="3">
                  <c:v>#N/A</c:v>
                </c:pt>
                <c:pt idx="4">
                  <c:v>1973</c:v>
                </c:pt>
                <c:pt idx="5">
                  <c:v>#N/A</c:v>
                </c:pt>
                <c:pt idx="6">
                  <c:v>#N/A</c:v>
                </c:pt>
                <c:pt idx="7">
                  <c:v>2157</c:v>
                </c:pt>
                <c:pt idx="8">
                  <c:v>#N/A</c:v>
                </c:pt>
                <c:pt idx="9">
                  <c:v>#N/A</c:v>
                </c:pt>
                <c:pt idx="10">
                  <c:v>1948</c:v>
                </c:pt>
                <c:pt idx="11">
                  <c:v>#N/A</c:v>
                </c:pt>
                <c:pt idx="12">
                  <c:v>#N/A</c:v>
                </c:pt>
                <c:pt idx="13">
                  <c:v>1808</c:v>
                </c:pt>
                <c:pt idx="14">
                  <c:v>#N/A</c:v>
                </c:pt>
              </c:numCache>
            </c:numRef>
          </c:val>
          <c:smooth val="0"/>
          <c:extLst>
            <c:ext xmlns:c16="http://schemas.microsoft.com/office/drawing/2014/chart" uri="{C3380CC4-5D6E-409C-BE32-E72D297353CC}">
              <c16:uniqueId val="{00000008-BD09-4EA2-BACF-AEA62054B66F}"/>
            </c:ext>
          </c:extLst>
        </c:ser>
        <c:dLbls>
          <c:showLegendKey val="0"/>
          <c:showVal val="0"/>
          <c:showCatName val="0"/>
          <c:showSerName val="0"/>
          <c:showPercent val="0"/>
          <c:showBubbleSize val="0"/>
        </c:dLbls>
        <c:marker val="1"/>
        <c:smooth val="0"/>
        <c:axId val="384547488"/>
        <c:axId val="384552192"/>
      </c:lineChart>
      <c:catAx>
        <c:axId val="38454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4552192"/>
        <c:crosses val="autoZero"/>
        <c:auto val="1"/>
        <c:lblAlgn val="ctr"/>
        <c:lblOffset val="100"/>
        <c:tickLblSkip val="1"/>
        <c:tickMarkSkip val="1"/>
        <c:noMultiLvlLbl val="0"/>
      </c:catAx>
      <c:valAx>
        <c:axId val="384552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54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54610</c:v>
                </c:pt>
                <c:pt idx="5">
                  <c:v>58850</c:v>
                </c:pt>
                <c:pt idx="8">
                  <c:v>58263</c:v>
                </c:pt>
                <c:pt idx="11">
                  <c:v>56945</c:v>
                </c:pt>
                <c:pt idx="14">
                  <c:v>55436</c:v>
                </c:pt>
              </c:numCache>
            </c:numRef>
          </c:val>
          <c:extLst>
            <c:ext xmlns:c16="http://schemas.microsoft.com/office/drawing/2014/chart" uri="{C3380CC4-5D6E-409C-BE32-E72D297353CC}">
              <c16:uniqueId val="{00000000-A10D-4F2A-92BE-718FD0341A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275</c:v>
                </c:pt>
                <c:pt idx="5">
                  <c:v>216</c:v>
                </c:pt>
                <c:pt idx="8">
                  <c:v>187</c:v>
                </c:pt>
                <c:pt idx="11">
                  <c:v>157</c:v>
                </c:pt>
                <c:pt idx="14">
                  <c:v>166</c:v>
                </c:pt>
              </c:numCache>
            </c:numRef>
          </c:val>
          <c:extLst>
            <c:ext xmlns:c16="http://schemas.microsoft.com/office/drawing/2014/chart" uri="{C3380CC4-5D6E-409C-BE32-E72D297353CC}">
              <c16:uniqueId val="{00000001-A10D-4F2A-92BE-718FD0341A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14056</c:v>
                </c:pt>
                <c:pt idx="5">
                  <c:v>13656</c:v>
                </c:pt>
                <c:pt idx="8">
                  <c:v>13964</c:v>
                </c:pt>
                <c:pt idx="11">
                  <c:v>13166</c:v>
                </c:pt>
                <c:pt idx="14">
                  <c:v>13658</c:v>
                </c:pt>
              </c:numCache>
            </c:numRef>
          </c:val>
          <c:extLst>
            <c:ext xmlns:c16="http://schemas.microsoft.com/office/drawing/2014/chart" uri="{C3380CC4-5D6E-409C-BE32-E72D297353CC}">
              <c16:uniqueId val="{00000002-A10D-4F2A-92BE-718FD0341A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0D-4F2A-92BE-718FD0341A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10D-4F2A-92BE-718FD0341A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0D-4F2A-92BE-718FD0341A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7545</c:v>
                </c:pt>
                <c:pt idx="3">
                  <c:v>6988</c:v>
                </c:pt>
                <c:pt idx="6">
                  <c:v>6763</c:v>
                </c:pt>
                <c:pt idx="9">
                  <c:v>6724</c:v>
                </c:pt>
                <c:pt idx="12">
                  <c:v>6513</c:v>
                </c:pt>
              </c:numCache>
            </c:numRef>
          </c:val>
          <c:extLst>
            <c:ext xmlns:c16="http://schemas.microsoft.com/office/drawing/2014/chart" uri="{C3380CC4-5D6E-409C-BE32-E72D297353CC}">
              <c16:uniqueId val="{00000006-A10D-4F2A-92BE-718FD0341A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853</c:v>
                </c:pt>
                <c:pt idx="3">
                  <c:v>680</c:v>
                </c:pt>
                <c:pt idx="6">
                  <c:v>513</c:v>
                </c:pt>
                <c:pt idx="9">
                  <c:v>411</c:v>
                </c:pt>
                <c:pt idx="12">
                  <c:v>311</c:v>
                </c:pt>
              </c:numCache>
            </c:numRef>
          </c:val>
          <c:extLst>
            <c:ext xmlns:c16="http://schemas.microsoft.com/office/drawing/2014/chart" uri="{C3380CC4-5D6E-409C-BE32-E72D297353CC}">
              <c16:uniqueId val="{00000007-A10D-4F2A-92BE-718FD0341A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26869</c:v>
                </c:pt>
                <c:pt idx="3">
                  <c:v>26511</c:v>
                </c:pt>
                <c:pt idx="6">
                  <c:v>27127</c:v>
                </c:pt>
                <c:pt idx="9">
                  <c:v>25454</c:v>
                </c:pt>
                <c:pt idx="12">
                  <c:v>24241</c:v>
                </c:pt>
              </c:numCache>
            </c:numRef>
          </c:val>
          <c:extLst>
            <c:ext xmlns:c16="http://schemas.microsoft.com/office/drawing/2014/chart" uri="{C3380CC4-5D6E-409C-BE32-E72D297353CC}">
              <c16:uniqueId val="{00000008-A10D-4F2A-92BE-718FD0341A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1228</c:v>
                </c:pt>
                <c:pt idx="3">
                  <c:v>1009</c:v>
                </c:pt>
                <c:pt idx="6">
                  <c:v>757</c:v>
                </c:pt>
                <c:pt idx="9">
                  <c:v>551</c:v>
                </c:pt>
                <c:pt idx="12">
                  <c:v>554</c:v>
                </c:pt>
              </c:numCache>
            </c:numRef>
          </c:val>
          <c:extLst>
            <c:ext xmlns:c16="http://schemas.microsoft.com/office/drawing/2014/chart" uri="{C3380CC4-5D6E-409C-BE32-E72D297353CC}">
              <c16:uniqueId val="{00000009-A10D-4F2A-92BE-718FD0341A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37727</c:v>
                </c:pt>
                <c:pt idx="3">
                  <c:v>41666</c:v>
                </c:pt>
                <c:pt idx="6">
                  <c:v>42081</c:v>
                </c:pt>
                <c:pt idx="9">
                  <c:v>41757</c:v>
                </c:pt>
                <c:pt idx="12">
                  <c:v>41383</c:v>
                </c:pt>
              </c:numCache>
            </c:numRef>
          </c:val>
          <c:extLst>
            <c:ext xmlns:c16="http://schemas.microsoft.com/office/drawing/2014/chart" uri="{C3380CC4-5D6E-409C-BE32-E72D297353CC}">
              <c16:uniqueId val="{0000000A-A10D-4F2A-92BE-718FD0341A49}"/>
            </c:ext>
          </c:extLst>
        </c:ser>
        <c:dLbls>
          <c:showLegendKey val="0"/>
          <c:showVal val="0"/>
          <c:showCatName val="0"/>
          <c:showSerName val="0"/>
          <c:showPercent val="0"/>
          <c:showBubbleSize val="0"/>
        </c:dLbls>
        <c:gapWidth val="100"/>
        <c:overlap val="100"/>
        <c:axId val="384554936"/>
        <c:axId val="384549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5281</c:v>
                </c:pt>
                <c:pt idx="2">
                  <c:v>#N/A</c:v>
                </c:pt>
                <c:pt idx="3">
                  <c:v>#N/A</c:v>
                </c:pt>
                <c:pt idx="4">
                  <c:v>4132</c:v>
                </c:pt>
                <c:pt idx="5">
                  <c:v>#N/A</c:v>
                </c:pt>
                <c:pt idx="6">
                  <c:v>#N/A</c:v>
                </c:pt>
                <c:pt idx="7">
                  <c:v>4827</c:v>
                </c:pt>
                <c:pt idx="8">
                  <c:v>#N/A</c:v>
                </c:pt>
                <c:pt idx="9">
                  <c:v>#N/A</c:v>
                </c:pt>
                <c:pt idx="10">
                  <c:v>4629</c:v>
                </c:pt>
                <c:pt idx="11">
                  <c:v>#N/A</c:v>
                </c:pt>
                <c:pt idx="12">
                  <c:v>#N/A</c:v>
                </c:pt>
                <c:pt idx="13">
                  <c:v>3742</c:v>
                </c:pt>
                <c:pt idx="14">
                  <c:v>#N/A</c:v>
                </c:pt>
              </c:numCache>
            </c:numRef>
          </c:val>
          <c:smooth val="0"/>
          <c:extLst>
            <c:ext xmlns:c16="http://schemas.microsoft.com/office/drawing/2014/chart" uri="{C3380CC4-5D6E-409C-BE32-E72D297353CC}">
              <c16:uniqueId val="{0000000B-A10D-4F2A-92BE-718FD0341A49}"/>
            </c:ext>
          </c:extLst>
        </c:ser>
        <c:dLbls>
          <c:showLegendKey val="0"/>
          <c:showVal val="0"/>
          <c:showCatName val="0"/>
          <c:showSerName val="0"/>
          <c:showPercent val="0"/>
          <c:showBubbleSize val="0"/>
        </c:dLbls>
        <c:marker val="1"/>
        <c:smooth val="0"/>
        <c:axId val="384554936"/>
        <c:axId val="384549056"/>
      </c:lineChart>
      <c:catAx>
        <c:axId val="384554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4549056"/>
        <c:crosses val="autoZero"/>
        <c:auto val="1"/>
        <c:lblAlgn val="ctr"/>
        <c:lblOffset val="100"/>
        <c:tickLblSkip val="1"/>
        <c:tickMarkSkip val="1"/>
        <c:noMultiLvlLbl val="0"/>
      </c:catAx>
      <c:valAx>
        <c:axId val="38454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554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5147</c:v>
                </c:pt>
                <c:pt idx="1">
                  <c:v>4949</c:v>
                </c:pt>
                <c:pt idx="2">
                  <c:v>5284</c:v>
                </c:pt>
              </c:numCache>
            </c:numRef>
          </c:val>
          <c:extLst>
            <c:ext xmlns:c16="http://schemas.microsoft.com/office/drawing/2014/chart" uri="{C3380CC4-5D6E-409C-BE32-E72D297353CC}">
              <c16:uniqueId val="{00000000-D229-4B72-AB93-3009598E085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2082</c:v>
                </c:pt>
                <c:pt idx="1">
                  <c:v>1721</c:v>
                </c:pt>
                <c:pt idx="2">
                  <c:v>1509</c:v>
                </c:pt>
              </c:numCache>
            </c:numRef>
          </c:val>
          <c:extLst>
            <c:ext xmlns:c16="http://schemas.microsoft.com/office/drawing/2014/chart" uri="{C3380CC4-5D6E-409C-BE32-E72D297353CC}">
              <c16:uniqueId val="{00000001-D229-4B72-AB93-3009598E085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7934</c:v>
                </c:pt>
                <c:pt idx="1">
                  <c:v>7820</c:v>
                </c:pt>
                <c:pt idx="2">
                  <c:v>7914</c:v>
                </c:pt>
              </c:numCache>
            </c:numRef>
          </c:val>
          <c:extLst>
            <c:ext xmlns:c16="http://schemas.microsoft.com/office/drawing/2014/chart" uri="{C3380CC4-5D6E-409C-BE32-E72D297353CC}">
              <c16:uniqueId val="{00000002-D229-4B72-AB93-3009598E0850}"/>
            </c:ext>
          </c:extLst>
        </c:ser>
        <c:dLbls>
          <c:showLegendKey val="0"/>
          <c:showVal val="0"/>
          <c:showCatName val="0"/>
          <c:showSerName val="0"/>
          <c:showPercent val="0"/>
          <c:showBubbleSize val="0"/>
        </c:dLbls>
        <c:gapWidth val="120"/>
        <c:overlap val="100"/>
        <c:axId val="384548272"/>
        <c:axId val="393599264"/>
      </c:barChart>
      <c:catAx>
        <c:axId val="38454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3599264"/>
        <c:crosses val="autoZero"/>
        <c:auto val="1"/>
        <c:lblAlgn val="ctr"/>
        <c:lblOffset val="100"/>
        <c:tickLblSkip val="1"/>
        <c:tickMarkSkip val="1"/>
        <c:noMultiLvlLbl val="0"/>
      </c:catAx>
      <c:valAx>
        <c:axId val="3935992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454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{D9CEC9B2-AFA5-4B57-BCF6-4754A8C01684}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E22-43E8-8253-338EAF52B7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{3220F018-E1EB-45DF-A643-815D83FC495C}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22-43E8-8253-338EAF52B7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{52785DB0-A8B3-4B98-87EC-2CBF77754813}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22-43E8-8253-338EAF52B7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{1308296B-D0C5-4788-8069-4AA7610426BD}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22-43E8-8253-338EAF52B7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{7C862BD0-18BA-4BAE-BF11-73562263BE7C}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22-43E8-8253-338EAF52B7E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{11ECADA2-D08D-405A-A8A8-D4F3E7B44856}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E22-43E8-8253-338EAF52B7E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{8EF60020-D6B3-486D-B36C-9FBC60E97B50}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E22-43E8-8253-338EAF52B7E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{BBBBE5A4-593E-4200-BC47-751C7EF5AA7E}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E22-43E8-8253-338EAF52B7E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{77C942EC-3CCE-40B9-91A3-B32770FA97C9}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E22-43E8-8253-338EAF52B7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50.8</c:v>
                </c:pt>
                <c:pt idx="32">
                  <c:v>52</c:v>
                </c:pt>
              </c:numCache>
            </c:numRef>
          </c:xVal>
          <c:yVal>
            <c:numRef>
              <c:f>公会計指標分析・財政指標組合せ分析表!$BP$51:$DC$51</c:f>
              <c:numCache>
                <c:formatCode>#,##0.0;"▲ "#,##0.0</c:formatCode>
                <c:ptCount val="40"/>
                <c:pt idx="24">
                  <c:v>22.2</c:v>
                </c:pt>
                <c:pt idx="32">
                  <c:v>18.2</c:v>
                </c:pt>
              </c:numCache>
            </c:numRef>
          </c:yVal>
          <c:smooth val="0"/>
          <c:extLst>
            <c:ext xmlns:c16="http://schemas.microsoft.com/office/drawing/2014/chart" uri="{C3380CC4-5D6E-409C-BE32-E72D297353CC}">
              <c16:uniqueId val="{00000009-EE22-43E8-8253-338EAF52B7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{39404EC7-5765-4E56-8755-C228C19D61F8}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E22-43E8-8253-338EAF52B7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{4A4AEE3A-7A20-42EE-ACB3-C7787C772CB4}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22-43E8-8253-338EAF52B7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{CB3BFCE0-380E-4321-BCF0-F51CB8F9A506}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22-43E8-8253-338EAF52B7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{181617C8-0C42-4A60-9620-7CF414CABCDE}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22-43E8-8253-338EAF52B7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{6540BCC8-608F-432E-B9B4-2A29A95D8BEC}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22-43E8-8253-338EAF52B7E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{497B8FF9-FA3A-49D0-BFA9-37FCE96B43E5}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E22-43E8-8253-338EAF52B7E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{6D58A3CF-E53F-4505-8432-30B2DC447449}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E22-43E8-8253-338EAF52B7E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{8A472B4F-A570-45D6-9256-30B85C18FFB5}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E22-43E8-8253-338EAF52B7E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{56A63832-4569-467E-B147-3224C9FA4E1D}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E22-43E8-8253-338EAF52B7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57.6</c:v>
                </c:pt>
              </c:numCache>
            </c:numRef>
          </c:xVal>
          <c:yVal>
            <c:numRef>
              <c:f>公会計指標分析・財政指標組合せ分析表!$BP$55:$DC$55</c:f>
              <c:numCache>
                <c:formatCode>#,##0.0;"▲ "#,##0.0</c:formatCode>
                <c:ptCount val="40"/>
                <c:pt idx="24">
                  <c:v>32.5</c:v>
                </c:pt>
                <c:pt idx="32">
                  <c:v>30.2</c:v>
                </c:pt>
              </c:numCache>
            </c:numRef>
          </c:yVal>
          <c:smooth val="0"/>
          <c:extLst>
            <c:ext xmlns:c16="http://schemas.microsoft.com/office/drawing/2014/chart" uri="{C3380CC4-5D6E-409C-BE32-E72D297353CC}">
              <c16:uniqueId val="{00000013-EE22-43E8-8253-338EAF52B7EB}"/>
            </c:ext>
          </c:extLst>
        </c:ser>
        <c:dLbls>
          <c:showLegendKey val="0"/>
          <c:showVal val="1"/>
          <c:showCatName val="0"/>
          <c:showSerName val="0"/>
          <c:showPercent val="0"/>
          <c:showBubbleSize val="0"/>
        </c:dLbls>
        <c:axId val="393596520"/>
        <c:axId val="393599656"/>
      </c:scatterChart>
      <c:valAx>
        <c:axId val="393596520"/>
        <c:scaling>
          <c:orientation val="minMax"/>
          <c:max val="58.2"/>
          <c:min val="50.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3599656"/>
        <c:crosses val="autoZero"/>
        <c:crossBetween val="midCat"/>
      </c:valAx>
      <c:valAx>
        <c:axId val="393599656"/>
        <c:scaling>
          <c:orientation val="minMax"/>
          <c:max val="3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3596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{DA67AE6E-59DF-4E12-B3FD-1BE2CCE12D52}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28D-4C59-9885-C7B3E60AF4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{9B218678-0292-4085-8E43-8F20C55FAA2D}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8D-4C59-9885-C7B3E60AF4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{754F9C0D-A1D7-43DD-BE15-7ACB22C28E70}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8D-4C59-9885-C7B3E60AF4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{A5F6CE23-0789-46CE-B958-7AE44111C1CE}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8D-4C59-9885-C7B3E60AF4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{2F9AEE4A-8BE1-45A4-938D-C87FF0F17D92}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8D-4C59-9885-C7B3E60AF4D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{E65C2365-B652-4D2B-B933-5D30CFFA2D45}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28D-4C59-9885-C7B3E60AF4D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{CE2CA202-0DA5-41BA-A4E6-02131B32542A}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28D-4C59-9885-C7B3E60AF4D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{03FB0230-08B4-4291-8F5B-4BF829DB08CA}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28D-4C59-9885-C7B3E60AF4D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{8AB4A33E-8A3E-4934-910C-620D3A3CB2C7}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28D-4C59-9885-C7B3E60AF4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10.7</c:v>
                </c:pt>
                <c:pt idx="16">
                  <c:v>10.5</c:v>
                </c:pt>
                <c:pt idx="24">
                  <c:v>9.6</c:v>
                </c:pt>
                <c:pt idx="32">
                  <c:v>9.4</c:v>
                </c:pt>
              </c:numCache>
            </c:numRef>
          </c:xVal>
          <c:yVal>
            <c:numRef>
              <c:f>公会計指標分析・財政指標組合せ分析表!$BP$73:$DC$73</c:f>
              <c:numCache>
                <c:formatCode>#,##0.0;"▲ "#,##0.0</c:formatCode>
                <c:ptCount val="40"/>
                <c:pt idx="0">
                  <c:v>25.1</c:v>
                </c:pt>
                <c:pt idx="8">
                  <c:v>20</c:v>
                </c:pt>
                <c:pt idx="16">
                  <c:v>22.5</c:v>
                </c:pt>
                <c:pt idx="24">
                  <c:v>22.2</c:v>
                </c:pt>
                <c:pt idx="32">
                  <c:v>18.2</c:v>
                </c:pt>
              </c:numCache>
            </c:numRef>
          </c:yVal>
          <c:smooth val="0"/>
          <c:extLst>
            <c:ext xmlns:c16="http://schemas.microsoft.com/office/drawing/2014/chart" uri="{C3380CC4-5D6E-409C-BE32-E72D297353CC}">
              <c16:uniqueId val="{00000009-928D-4C59-9885-C7B3E60AF4D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{C17298DB-08A2-4D48-A773-32590A64B9F4}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28D-4C59-9885-C7B3E60AF4D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{F6F1BBBD-AFF9-4931-9DC4-ED6DEB94EC7C}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8D-4C59-9885-C7B3E60AF4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{3CB93BC2-C38A-48AE-95D3-18CE42ED6EB5}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8D-4C59-9885-C7B3E60AF4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{8A36DDA5-ED7E-4ED8-AEED-5E0029AB1C01}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8D-4C59-9885-C7B3E60AF4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{A9066B06-0405-4E4B-9459-3D41F2D24830}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8D-4C59-9885-C7B3E60AF4D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{C18F57D4-536A-48A5-BB20-82A955960EC4}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28D-4C59-9885-C7B3E60AF4D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{737CEEE4-C6A2-451D-890F-96EB92B74D1B}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28D-4C59-9885-C7B3E60AF4D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{51C359B0-9083-4618-9C3E-3FDF9531466F}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28D-4C59-9885-C7B3E60AF4D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{56F83BBB-240F-4D75-9AB9-40051EFBADF7}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28D-4C59-9885-C7B3E60AF4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928D-4C59-9885-C7B3E60AF4D0}"/>
            </c:ext>
          </c:extLst>
        </c:ser>
        <c:dLbls>
          <c:showLegendKey val="0"/>
          <c:showVal val="1"/>
          <c:showCatName val="0"/>
          <c:showSerName val="0"/>
          <c:showPercent val="0"/>
          <c:showBubbleSize val="0"/>
        </c:dLbls>
        <c:axId val="393596912"/>
        <c:axId val="393600832"/>
      </c:scatterChart>
      <c:valAx>
        <c:axId val="393596912"/>
        <c:scaling>
          <c:orientation val="minMax"/>
          <c:max val="12.1"/>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3600832"/>
        <c:crosses val="autoZero"/>
        <c:crossBetween val="midCat"/>
      </c:valAx>
      <c:valAx>
        <c:axId val="393600832"/>
        <c:scaling>
          <c:orientation val="minMax"/>
          <c:max val="5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35969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年度に比べ</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年度の元利償還金は、平成</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年度に借入をした合併特例債に対する借換債（</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1,520</a:t>
          </a:r>
          <a:r>
            <a:rPr kumimoji="1" lang="ja-JP" altLang="en-US" sz="1100">
              <a:latin typeface="ＭＳ ゴシック" pitchFamily="49" charset="-128"/>
              <a:ea typeface="ＭＳ ゴシック" pitchFamily="49" charset="-128"/>
            </a:rPr>
            <a:t>万円）を発行したことから、△</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8,067</a:t>
          </a:r>
          <a:r>
            <a:rPr kumimoji="1" lang="ja-JP" altLang="en-US" sz="1100">
              <a:latin typeface="ＭＳ ゴシック" pitchFamily="49" charset="-128"/>
              <a:ea typeface="ＭＳ ゴシック" pitchFamily="49" charset="-128"/>
            </a:rPr>
            <a:t>万</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千円となった。また、公営企業の地方債償還に充てた繰出金額は△</a:t>
          </a:r>
          <a:r>
            <a:rPr kumimoji="1" lang="en-US" altLang="ja-JP" sz="1100">
              <a:latin typeface="ＭＳ ゴシック" pitchFamily="49" charset="-128"/>
              <a:ea typeface="ＭＳ ゴシック" pitchFamily="49" charset="-128"/>
            </a:rPr>
            <a:t>5,333</a:t>
          </a:r>
          <a:r>
            <a:rPr kumimoji="1" lang="ja-JP" altLang="en-US" sz="1100">
              <a:latin typeface="ＭＳ ゴシック" pitchFamily="49" charset="-128"/>
              <a:ea typeface="ＭＳ ゴシック" pitchFamily="49" charset="-128"/>
            </a:rPr>
            <a:t>万</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千円となり、一方、元利償還金等から控除される交付税参入分は△</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4,026</a:t>
          </a:r>
          <a:r>
            <a:rPr kumimoji="1" lang="ja-JP" altLang="en-US" sz="1100">
              <a:latin typeface="ＭＳ ゴシック" pitchFamily="49" charset="-128"/>
              <a:ea typeface="ＭＳ ゴシック" pitchFamily="49" charset="-128"/>
            </a:rPr>
            <a:t>万円となった。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結果、分子分については、△</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4,081</a:t>
          </a:r>
          <a:r>
            <a:rPr kumimoji="1" lang="ja-JP" altLang="en-US" sz="1100">
              <a:latin typeface="ＭＳ ゴシック" pitchFamily="49" charset="-128"/>
              <a:ea typeface="ＭＳ ゴシック" pitchFamily="49" charset="-128"/>
            </a:rPr>
            <a:t>万</a:t>
          </a:r>
          <a:r>
            <a:rPr kumimoji="1" lang="en-US" altLang="ja-JP" sz="1100">
              <a:latin typeface="ＭＳ ゴシック" pitchFamily="49" charset="-128"/>
              <a:ea typeface="ＭＳ ゴシック" pitchFamily="49" charset="-128"/>
            </a:rPr>
            <a:t>9</a:t>
          </a:r>
          <a:r>
            <a:rPr kumimoji="1" lang="ja-JP" altLang="en-US" sz="1100">
              <a:latin typeface="ＭＳ ゴシック" pitchFamily="49" charset="-128"/>
              <a:ea typeface="ＭＳ ゴシック" pitchFamily="49" charset="-128"/>
            </a:rPr>
            <a:t>千円となり、昨年度より</a:t>
          </a:r>
          <a:r>
            <a:rPr kumimoji="1" lang="en-US" altLang="ja-JP" sz="1100">
              <a:latin typeface="ＭＳ ゴシック" pitchFamily="49" charset="-128"/>
              <a:ea typeface="ＭＳ ゴシック" pitchFamily="49" charset="-128"/>
            </a:rPr>
            <a:t>7.8</a:t>
          </a:r>
          <a:r>
            <a:rPr kumimoji="1" lang="ja-JP" altLang="en-US" sz="1100">
              <a:latin typeface="ＭＳ ゴシック" pitchFamily="49" charset="-128"/>
              <a:ea typeface="ＭＳ ゴシック" pitchFamily="49" charset="-128"/>
            </a:rPr>
            <a:t>％の減額となっている。</a:t>
          </a:r>
        </a:p>
        <a:p>
          <a:r>
            <a:rPr kumimoji="1" lang="ja-JP" altLang="en-US" sz="1100">
              <a:latin typeface="ＭＳ ゴシック" pitchFamily="49" charset="-128"/>
              <a:ea typeface="ＭＳ ゴシック" pitchFamily="49" charset="-128"/>
            </a:rPr>
            <a:t>　なお、借換債を発行しなかった場合、交付税参入分を控除した分子の総額は約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千万円の増加となり、実質公債費比率（単年度）が約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％増加する結果となっていたことが分かる。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分子のうち将来負担額は昨年度比で</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8,683</a:t>
          </a:r>
          <a:r>
            <a:rPr kumimoji="1" lang="ja-JP" altLang="en-US" sz="1100">
              <a:latin typeface="ＭＳ ゴシック" pitchFamily="49" charset="-128"/>
              <a:ea typeface="ＭＳ ゴシック" pitchFamily="49" charset="-128"/>
            </a:rPr>
            <a:t>万円の減額となった。項目別にみると、地方債新規発行額</a:t>
          </a:r>
          <a:r>
            <a:rPr kumimoji="1" lang="en-US" altLang="ja-JP" sz="1100">
              <a:latin typeface="ＭＳ ゴシック" pitchFamily="49" charset="-128"/>
              <a:ea typeface="ＭＳ ゴシック" pitchFamily="49" charset="-128"/>
            </a:rPr>
            <a:t>38</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8,814</a:t>
          </a:r>
          <a:r>
            <a:rPr kumimoji="1" lang="ja-JP" altLang="en-US" sz="1100">
              <a:latin typeface="ＭＳ ゴシック" pitchFamily="49" charset="-128"/>
              <a:ea typeface="ＭＳ ゴシック" pitchFamily="49" charset="-128"/>
            </a:rPr>
            <a:t>万</a:t>
          </a:r>
          <a:r>
            <a:rPr kumimoji="1" lang="en-US" altLang="ja-JP" sz="1100">
              <a:latin typeface="ＭＳ ゴシック" pitchFamily="49" charset="-128"/>
              <a:ea typeface="ＭＳ ゴシック" pitchFamily="49" charset="-128"/>
            </a:rPr>
            <a:t>9</a:t>
          </a:r>
          <a:r>
            <a:rPr kumimoji="1" lang="ja-JP" altLang="en-US" sz="1100">
              <a:latin typeface="ＭＳ ゴシック" pitchFamily="49" charset="-128"/>
              <a:ea typeface="ＭＳ ゴシック" pitchFamily="49" charset="-128"/>
            </a:rPr>
            <a:t>千円（借換債含まず）に対し、地方債償還額（元金分）</a:t>
          </a:r>
          <a:r>
            <a:rPr kumimoji="1" lang="en-US" altLang="ja-JP" sz="1100">
              <a:latin typeface="ＭＳ ゴシック" pitchFamily="49" charset="-128"/>
              <a:ea typeface="ＭＳ ゴシック" pitchFamily="49" charset="-128"/>
            </a:rPr>
            <a:t>42</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6,205</a:t>
          </a:r>
          <a:r>
            <a:rPr kumimoji="1" lang="ja-JP" altLang="en-US" sz="1100">
              <a:latin typeface="ＭＳ ゴシック" pitchFamily="49" charset="-128"/>
              <a:ea typeface="ＭＳ ゴシック" pitchFamily="49" charset="-128"/>
            </a:rPr>
            <a:t>万</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千円（借換債含まず）であったことから、地方債の現在高は</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7,390</a:t>
          </a:r>
          <a:r>
            <a:rPr kumimoji="1" lang="ja-JP" altLang="en-US" sz="1100">
              <a:latin typeface="ＭＳ ゴシック" pitchFamily="49" charset="-128"/>
              <a:ea typeface="ＭＳ ゴシック" pitchFamily="49" charset="-128"/>
            </a:rPr>
            <a:t>万</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千円の減となった。公営企業債等繰入見込額は、下水道事業会計で</a:t>
          </a:r>
          <a:r>
            <a:rPr kumimoji="1" lang="en-US" altLang="ja-JP" sz="1100">
              <a:latin typeface="ＭＳ ゴシック" pitchFamily="49" charset="-128"/>
              <a:ea typeface="ＭＳ ゴシック" pitchFamily="49" charset="-128"/>
            </a:rPr>
            <a:t>11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9,798</a:t>
          </a:r>
          <a:r>
            <a:rPr kumimoji="1" lang="ja-JP" altLang="en-US" sz="1100">
              <a:latin typeface="ＭＳ ゴシック" pitchFamily="49" charset="-128"/>
              <a:ea typeface="ＭＳ ゴシック" pitchFamily="49" charset="-128"/>
            </a:rPr>
            <a:t>万</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千円の減額から、全体で</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1,289</a:t>
          </a:r>
          <a:r>
            <a:rPr kumimoji="1" lang="ja-JP" altLang="en-US" sz="1100">
              <a:latin typeface="ＭＳ ゴシック" pitchFamily="49" charset="-128"/>
              <a:ea typeface="ＭＳ ゴシック" pitchFamily="49" charset="-128"/>
            </a:rPr>
            <a:t>万円の減額となった。また、組合負担等見込額は償還終了に伴い、</a:t>
          </a:r>
          <a:r>
            <a:rPr kumimoji="1" lang="en-US" altLang="ja-JP" sz="1100">
              <a:latin typeface="ＭＳ ゴシック" pitchFamily="49" charset="-128"/>
              <a:ea typeface="ＭＳ ゴシック" pitchFamily="49" charset="-128"/>
            </a:rPr>
            <a:t>9,939</a:t>
          </a:r>
          <a:r>
            <a:rPr kumimoji="1" lang="ja-JP" altLang="en-US" sz="1100">
              <a:latin typeface="ＭＳ ゴシック" pitchFamily="49" charset="-128"/>
              <a:ea typeface="ＭＳ ゴシック" pitchFamily="49" charset="-128"/>
            </a:rPr>
            <a:t>万</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千円の減額となり、退職手当負担見込額は若年層職員への入れ替わり等により</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1,188</a:t>
          </a:r>
          <a:r>
            <a:rPr kumimoji="1" lang="ja-JP" altLang="en-US" sz="1100">
              <a:latin typeface="ＭＳ ゴシック" pitchFamily="49" charset="-128"/>
              <a:ea typeface="ＭＳ ゴシック" pitchFamily="49" charset="-128"/>
            </a:rPr>
            <a:t>万</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千円の減となった。将来負担額の総額は</a:t>
          </a:r>
          <a:r>
            <a:rPr kumimoji="1" lang="en-US" altLang="ja-JP" sz="1100">
              <a:latin typeface="ＭＳ ゴシック" pitchFamily="49" charset="-128"/>
              <a:ea typeface="ＭＳ ゴシック" pitchFamily="49" charset="-128"/>
            </a:rPr>
            <a:t>730</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190</a:t>
          </a:r>
          <a:r>
            <a:rPr kumimoji="1" lang="ja-JP" altLang="en-US" sz="1100">
              <a:latin typeface="ＭＳ ゴシック" pitchFamily="49" charset="-128"/>
              <a:ea typeface="ＭＳ ゴシック" pitchFamily="49" charset="-128"/>
            </a:rPr>
            <a:t>万円（</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9,533</a:t>
          </a:r>
          <a:r>
            <a:rPr kumimoji="1" lang="ja-JP" altLang="en-US" sz="1100">
              <a:latin typeface="ＭＳ ゴシック" pitchFamily="49" charset="-128"/>
              <a:ea typeface="ＭＳ ゴシック" pitchFamily="49" charset="-128"/>
            </a:rPr>
            <a:t>万</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千円の減額）となっている。</a:t>
          </a:r>
        </a:p>
        <a:p>
          <a:r>
            <a:rPr kumimoji="1" lang="ja-JP" altLang="en-US" sz="1100">
              <a:latin typeface="ＭＳ ゴシック" pitchFamily="49" charset="-128"/>
              <a:ea typeface="ＭＳ ゴシック" pitchFamily="49" charset="-128"/>
            </a:rPr>
            <a:t>　また、将来負担額から控除となる充当可能一般財源は、充当可能基金で</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9,154</a:t>
          </a:r>
          <a:r>
            <a:rPr kumimoji="1" lang="ja-JP" altLang="en-US" sz="1100">
              <a:latin typeface="ＭＳ ゴシック" pitchFamily="49" charset="-128"/>
              <a:ea typeface="ＭＳ ゴシック" pitchFamily="49" charset="-128"/>
            </a:rPr>
            <a:t>万</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千円の増額となるものの、基準財政需要額算入見込額は事業費補正分の減額が大きく影響し、</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895</a:t>
          </a:r>
          <a:r>
            <a:rPr kumimoji="1" lang="ja-JP" altLang="en-US" sz="1100">
              <a:latin typeface="ＭＳ ゴシック" pitchFamily="49" charset="-128"/>
              <a:ea typeface="ＭＳ ゴシック" pitchFamily="49" charset="-128"/>
            </a:rPr>
            <a:t>万</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千円の減額となった。</a:t>
          </a:r>
          <a:br>
            <a:rPr kumimoji="1" lang="ja-JP" altLang="en-US" sz="1100">
              <a:latin typeface="ＭＳ ゴシック" pitchFamily="49" charset="-128"/>
              <a:ea typeface="ＭＳ ゴシック" pitchFamily="49" charset="-128"/>
            </a:rPr>
          </a:br>
          <a:r>
            <a:rPr kumimoji="1" lang="ja-JP" altLang="en-US" sz="1100">
              <a:latin typeface="ＭＳ ゴシック" pitchFamily="49" charset="-128"/>
              <a:ea typeface="ＭＳ ゴシック" pitchFamily="49" charset="-128"/>
            </a:rPr>
            <a:t>以上を合わせ、充当可能財源等の総額は</a:t>
          </a:r>
          <a:r>
            <a:rPr kumimoji="1" lang="en-US" altLang="ja-JP" sz="1100">
              <a:latin typeface="ＭＳ ゴシック" pitchFamily="49" charset="-128"/>
              <a:ea typeface="ＭＳ ゴシック" pitchFamily="49" charset="-128"/>
            </a:rPr>
            <a:t>692</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5,977</a:t>
          </a:r>
          <a:r>
            <a:rPr kumimoji="1" lang="ja-JP" altLang="en-US" sz="1100">
              <a:latin typeface="ＭＳ ゴシック" pitchFamily="49" charset="-128"/>
              <a:ea typeface="ＭＳ ゴシック" pitchFamily="49" charset="-128"/>
            </a:rPr>
            <a:t>万</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850</a:t>
          </a:r>
          <a:r>
            <a:rPr kumimoji="1" lang="ja-JP" altLang="en-US" sz="1100">
              <a:latin typeface="ＭＳ ゴシック" pitchFamily="49" charset="-128"/>
              <a:ea typeface="ＭＳ ゴシック" pitchFamily="49" charset="-128"/>
            </a:rPr>
            <a:t>万</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千円）となった。</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将来負担額（</a:t>
          </a:r>
          <a:r>
            <a:rPr kumimoji="1" lang="en-US" altLang="ja-JP" sz="1100">
              <a:latin typeface="ＭＳ ゴシック" pitchFamily="49" charset="-128"/>
              <a:ea typeface="ＭＳ ゴシック" pitchFamily="49" charset="-128"/>
            </a:rPr>
            <a:t>730</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190</a:t>
          </a:r>
          <a:r>
            <a:rPr kumimoji="1" lang="ja-JP" altLang="en-US" sz="1100">
              <a:latin typeface="ＭＳ ゴシック" pitchFamily="49" charset="-128"/>
              <a:ea typeface="ＭＳ ゴシック" pitchFamily="49" charset="-128"/>
            </a:rPr>
            <a:t>万円）から充当可能財源等の総額（</a:t>
          </a:r>
          <a:r>
            <a:rPr kumimoji="1" lang="en-US" altLang="ja-JP" sz="1100">
              <a:latin typeface="ＭＳ ゴシック" pitchFamily="49" charset="-128"/>
              <a:ea typeface="ＭＳ ゴシック" pitchFamily="49" charset="-128"/>
            </a:rPr>
            <a:t>692</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5,977</a:t>
          </a:r>
          <a:r>
            <a:rPr kumimoji="1" lang="ja-JP" altLang="en-US" sz="1100">
              <a:latin typeface="ＭＳ ゴシック" pitchFamily="49" charset="-128"/>
              <a:ea typeface="ＭＳ ゴシック" pitchFamily="49" charset="-128"/>
            </a:rPr>
            <a:t>万</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千円）を引いた後の実質的な将来負担額は</a:t>
          </a: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4,212</a:t>
          </a:r>
          <a:r>
            <a:rPr kumimoji="1" lang="ja-JP" altLang="en-US" sz="1100">
              <a:latin typeface="ＭＳ ゴシック" pitchFamily="49" charset="-128"/>
              <a:ea typeface="ＭＳ ゴシック" pitchFamily="49" charset="-128"/>
            </a:rPr>
            <a:t>万</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8,683</a:t>
          </a:r>
          <a:r>
            <a:rPr kumimoji="1" lang="ja-JP" altLang="en-US" sz="1100">
              <a:latin typeface="ＭＳ ゴシック" pitchFamily="49" charset="-128"/>
              <a:ea typeface="ＭＳ ゴシック" pitchFamily="49" charset="-128"/>
            </a:rPr>
            <a:t>万円減額）である。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長野県安曇野市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年度は合併特例債の借入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年目に合わせた借換を取止め償還を前倒しするため減債基金を充当したこと（前年度比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百万円の増）、また公共施設整備基金の繰入が学校施設改修事業などにより増額したこと（前年度比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百万円の増）により、Ｈ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百万円の減額となった。しかし、Ｈ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年度にかけて財政調整基金は取崩額を上回る積立てが出来たことに加えて、ふるさと寄附を原資とした「ふるさと寄附基金」が好調な寄附に支えられ残高を増やしたことにより、Ｈ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基金の活用や残高については、実施計画や財政計画に則り適正な規模を確保し健全財政の堅持に努めたい。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・地域振興基金：市民連携の強化と支え合う地域社会を目指した地域振興事業の推進に寄与することを目的とした基金。地域に根差した地区公民館活動や、市民活動事業を使途とする。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effectLst/>
              <a:latin typeface="ＭＳ ゴシック" panose="020B0609070205080204" pitchFamily="49" charset="-128"/>
              <a:ea typeface="ＭＳ ゴシック" panose="020B0609070205080204" pitchFamily="49" charset="-128"/>
            </a:rPr>
            <a:t>・安曇野市ふるさと寄附基金：安曇野市を応援するために寄せられた寄附金を、それぞれの寄附者の思いを実現する事業の推進に寄与することを目的としした基金。「健康長寿のまちづくり」「豊かな人を育むまちづくり」「活力に満ちた産業があるまちづくり」「出産・子育て環境が充実したまちづくり」「防災力・減災力の強化に向けたまちづくり」「市長が選定する施策」をテーマに選定された事業への使途を行っている。</a:t>
          </a:r>
          <a:endParaRPr lang="en-US" altLang="ja-JP" sz="1300">
            <a:effectLst/>
            <a:latin typeface="ＭＳ ゴシック" panose="020B0609070205080204" pitchFamily="49" charset="-128"/>
            <a:ea typeface="ＭＳ ゴシック" panose="020B0609070205080204" pitchFamily="49" charset="-128"/>
          </a:endParaRPr>
        </a:p>
        <a:p>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・公式スポーツ施設整備基金：</a:t>
          </a:r>
          <a:r>
            <a:rPr lang="ja-JP" altLang="en-US" sz="1300">
              <a:effectLst/>
              <a:latin typeface="ＭＳ ゴシック" panose="020B0609070205080204" pitchFamily="49" charset="-128"/>
              <a:ea typeface="ＭＳ ゴシック" panose="020B0609070205080204" pitchFamily="49" charset="-128"/>
            </a:rPr>
            <a:t>安曇野市公式スポーツ施設整備計画に掲げる施設の整備に寄与することを目的とした基金。具体的には新総合体育館整備への使途を検討。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・公式スポーツ施設整備基金：新総合体育館建設に伴い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より創設され、毎年１億円ずつ積立をおこなっているための増加。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・ふるさと寄附基金：テーマに沿った事業に対する賛同者が増えたことによる増加。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・公式スポーツ施設整備基金：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年度に完成予定の新総合体育館の整備費に活用の予定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・ふるさと寄附基金：「豊かな人を育むまちづくり」「市長が選定する施策」をテーマに小学校、公立認定こども園等への冷房設置事業に取り崩し予定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合併以降、財政調整基金については着実に残高を増加させてきたが、普通交付税の合併算定替えの段階的縮減が始まったＨ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年度は減額に転じた。Ｈ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年度については、経済・雇用情勢の改善に伴う市税収入の増や前年度に比べ単独の普通建設事業が少なかったことなどにより取崩を実施せずに済んだことから、前年度比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百万円の増額に転じた。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財政調整基金の造成規模については、当初予算の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など諸説あるが、当市では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億円規模を目途に基金残高を確保していきたい。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合併以降借入れた合併特例債の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年目の借換がＨ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年度から始まったが、Ｈ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年度はこの一部について借換えをせず前倒しで償還を行い、これに減債基金を充当したことから減額している。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財政計画では、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年に償還のピークを迎えるほか、一部償還の前倒しの予定もあることなどから、今後減債基金は減少していく見込みである。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98,056
96,813
331.78
40,312,815
39,604,992
672,535
25,639,818
41,382,731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有形固定資産減価償却率については、前年度から</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ポイント増加したものの、類似団体の平均値を下回る水準で推移している。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今後は新総合体育館の建設、公共施設再配置計画に基づく資産の総量適正化や学校施設等の長寿命化を推進することで減少を見込んでいる。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67" name="有形固定資産減価償却率平均値テキスト"/>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76" name="楕円 75"/>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1922</xdr:rowOff>
    </xdr:from>
    <xdr:ext cx="405111" cy="259045"/>
    <xdr:sp macro="" textlink="">
      <xdr:nvSpPr>
        <xdr:cNvPr id="77" name="有形固定資産減価償却率該当値テキスト"/>
        <xdr:cNvSpPr txBox="1"/>
      </xdr:nvSpPr>
      <xdr:spPr>
        <a:xfrm>
          <a:off x="4813300"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49403</xdr:rowOff>
    </xdr:from>
    <xdr:to>
      <xdr:col>19</xdr:col>
      <xdr:colOff>187325</xdr:colOff>
      <xdr:row>30</xdr:row>
      <xdr:rowOff>151003</xdr:rowOff>
    </xdr:to>
    <xdr:sp macro="" textlink="">
      <xdr:nvSpPr>
        <xdr:cNvPr id="78" name="楕円 77"/>
        <xdr:cNvSpPr/>
      </xdr:nvSpPr>
      <xdr:spPr>
        <a:xfrm>
          <a:off x="4000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100203</xdr:rowOff>
    </xdr:to>
    <xdr:cxnSp macro="">
      <xdr:nvCxnSpPr>
        <xdr:cNvPr id="79" name="直線コネクタ 78"/>
        <xdr:cNvCxnSpPr/>
      </xdr:nvCxnSpPr>
      <xdr:spPr>
        <a:xfrm flipV="1">
          <a:off x="4051300" y="5989320"/>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80" name="n_1ave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1"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142130</xdr:rowOff>
    </xdr:from>
    <xdr:ext cx="405111" cy="259045"/>
    <xdr:sp macro="" textlink="">
      <xdr:nvSpPr>
        <xdr:cNvPr id="82" name="n_1mainValue有形固定資産減価償却率"/>
        <xdr:cNvSpPr txBox="1"/>
      </xdr:nvSpPr>
      <xdr:spPr>
        <a:xfrm>
          <a:off x="3836044"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債務償還可能年数は類似団体の平均値を下回っている。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地方債の発行を抑制することで地方債残高が前年度に比べて</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7,400</a:t>
          </a:r>
          <a:r>
            <a:rPr kumimoji="1" lang="ja-JP" altLang="en-US" sz="1100">
              <a:latin typeface="ＭＳ Ｐゴシック" panose="020B0600070205080204" pitchFamily="50" charset="-128"/>
              <a:ea typeface="ＭＳ Ｐゴシック" panose="020B0600070205080204" pitchFamily="50" charset="-128"/>
            </a:rPr>
            <a:t>万円減少となっている。また、ラスパイレス指数は類似団体の平均と比較しても低い水準で推移しており、当市の第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次定員適正化計画（</a:t>
          </a:r>
          <a:r>
            <a:rPr kumimoji="1" lang="en-US" altLang="ja-JP" sz="1100">
              <a:latin typeface="ＭＳ Ｐゴシック" panose="020B0600070205080204" pitchFamily="50" charset="-128"/>
              <a:ea typeface="ＭＳ Ｐゴシック" panose="020B0600070205080204" pitchFamily="50" charset="-128"/>
            </a:rPr>
            <a:t>H25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）により計画に沿った人員削減を進めることで人件費を前年度に比べて</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％減少となっていることなどが要因と考えられる。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1" name="直線コネクタ 110"/>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4"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5" name="直線コネクタ 114"/>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6"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7" name="フローチャート: 判断 116"/>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90664</xdr:rowOff>
    </xdr:from>
    <xdr:to>
      <xdr:col>76</xdr:col>
      <xdr:colOff>73025</xdr:colOff>
      <xdr:row>31</xdr:row>
      <xdr:rowOff>20814</xdr:rowOff>
    </xdr:to>
    <xdr:sp macro="" textlink="">
      <xdr:nvSpPr>
        <xdr:cNvPr id="123" name="楕円 122"/>
        <xdr:cNvSpPr/>
      </xdr:nvSpPr>
      <xdr:spPr>
        <a:xfrm>
          <a:off x="14744700" y="60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69091</xdr:rowOff>
    </xdr:from>
    <xdr:ext cx="340478" cy="259045"/>
    <xdr:sp macro="" textlink="">
      <xdr:nvSpPr>
        <xdr:cNvPr id="124" name="債務償還可能年数該当値テキスト"/>
        <xdr:cNvSpPr txBox="1"/>
      </xdr:nvSpPr>
      <xdr:spPr>
        <a:xfrm>
          <a:off x="14846300" y="59841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98,056
96,813
331.78
40,312,815
39,604,992
672,535
25,639,818
41,382,731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118762</xdr:rowOff>
    </xdr:from>
    <xdr:ext cx="405111" cy="259045"/>
    <xdr:sp macro="" textlink="">
      <xdr:nvSpPr>
        <xdr:cNvPr id="61" name="【道路】&#10;有形固定資産減価償却率平均値テキスト"/>
        <xdr:cNvSpPr txBox="1"/>
      </xdr:nvSpPr>
      <xdr:spPr>
        <a:xfrm>
          <a:off x="4673600" y="629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70" name="楕円 69"/>
        <xdr:cNvSpPr/>
      </xdr:nvSpPr>
      <xdr:spPr>
        <a:xfrm>
          <a:off x="4584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9542</xdr:rowOff>
    </xdr:from>
    <xdr:ext cx="405111" cy="259045"/>
    <xdr:sp macro="" textlink="">
      <xdr:nvSpPr>
        <xdr:cNvPr id="71" name="【道路】&#10;有形固定資産減価償却率該当値テキスト"/>
        <xdr:cNvSpPr txBox="1"/>
      </xdr:nvSpPr>
      <xdr:spPr>
        <a:xfrm>
          <a:off x="4673600"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2" name="楕円 71"/>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38</xdr:row>
      <xdr:rowOff>81915</xdr:rowOff>
    </xdr:to>
    <xdr:cxnSp macro="">
      <xdr:nvCxnSpPr>
        <xdr:cNvPr id="73" name="直線コネクタ 72"/>
        <xdr:cNvCxnSpPr/>
      </xdr:nvCxnSpPr>
      <xdr:spPr>
        <a:xfrm>
          <a:off x="3797300" y="649414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4"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5"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46372</xdr:rowOff>
    </xdr:from>
    <xdr:ext cx="405111" cy="259045"/>
    <xdr:sp macro="" textlink="">
      <xdr:nvSpPr>
        <xdr:cNvPr id="76" name="n_1main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5"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114707</xdr:rowOff>
    </xdr:from>
    <xdr:to>
      <xdr:col>55</xdr:col>
      <xdr:colOff>50800</xdr:colOff>
      <xdr:row>38</xdr:row>
      <xdr:rowOff>44856</xdr:rowOff>
    </xdr:to>
    <xdr:sp macro="" textlink="">
      <xdr:nvSpPr>
        <xdr:cNvPr id="114" name="楕円 113"/>
        <xdr:cNvSpPr/>
      </xdr:nvSpPr>
      <xdr:spPr>
        <a:xfrm>
          <a:off x="10426700" y="64583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137584</xdr:rowOff>
    </xdr:from>
    <xdr:ext cx="534377" cy="259045"/>
    <xdr:sp macro="" textlink="">
      <xdr:nvSpPr>
        <xdr:cNvPr id="115" name="【道路】&#10;一人当たり延長該当値テキスト"/>
        <xdr:cNvSpPr txBox="1"/>
      </xdr:nvSpPr>
      <xdr:spPr>
        <a:xfrm>
          <a:off x="10515600" y="63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115583</xdr:rowOff>
    </xdr:from>
    <xdr:to>
      <xdr:col>50</xdr:col>
      <xdr:colOff>165100</xdr:colOff>
      <xdr:row>38</xdr:row>
      <xdr:rowOff>45733</xdr:rowOff>
    </xdr:to>
    <xdr:sp macro="" textlink="">
      <xdr:nvSpPr>
        <xdr:cNvPr id="116" name="楕円 115"/>
        <xdr:cNvSpPr/>
      </xdr:nvSpPr>
      <xdr:spPr>
        <a:xfrm>
          <a:off x="9588500" y="64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165506</xdr:rowOff>
    </xdr:from>
    <xdr:to>
      <xdr:col>55</xdr:col>
      <xdr:colOff>0</xdr:colOff>
      <xdr:row>37</xdr:row>
      <xdr:rowOff>166383</xdr:rowOff>
    </xdr:to>
    <xdr:cxnSp macro="">
      <xdr:nvCxnSpPr>
        <xdr:cNvPr id="117" name="直線コネクタ 116"/>
        <xdr:cNvCxnSpPr/>
      </xdr:nvCxnSpPr>
      <xdr:spPr>
        <a:xfrm flipV="1">
          <a:off x="9639300" y="6509156"/>
          <a:ext cx="8382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18"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9"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36860</xdr:rowOff>
    </xdr:from>
    <xdr:ext cx="534377" cy="259045"/>
    <xdr:sp macro="" textlink="">
      <xdr:nvSpPr>
        <xdr:cNvPr id="120" name="n_1mainValue【道路】&#10;一人当たり延長"/>
        <xdr:cNvSpPr txBox="1"/>
      </xdr:nvSpPr>
      <xdr:spPr>
        <a:xfrm>
          <a:off x="9359411" y="655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1"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4" name="フローチャート: 判断 153"/>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138612</xdr:rowOff>
    </xdr:from>
    <xdr:to>
      <xdr:col>24</xdr:col>
      <xdr:colOff>114300</xdr:colOff>
      <xdr:row>59</xdr:row>
      <xdr:rowOff>68762</xdr:rowOff>
    </xdr:to>
    <xdr:sp macro="" textlink="">
      <xdr:nvSpPr>
        <xdr:cNvPr id="160" name="楕円 159"/>
        <xdr:cNvSpPr/>
      </xdr:nvSpPr>
      <xdr:spPr>
        <a:xfrm>
          <a:off x="4584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161489</xdr:rowOff>
    </xdr:from>
    <xdr:ext cx="405111" cy="259045"/>
    <xdr:sp macro="" textlink="">
      <xdr:nvSpPr>
        <xdr:cNvPr id="161" name="【橋りょう・トンネル】&#10;有形固定資産減価償却率該当値テキスト"/>
        <xdr:cNvSpPr txBox="1"/>
      </xdr:nvSpPr>
      <xdr:spPr>
        <a:xfrm>
          <a:off x="4673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150041</xdr:rowOff>
    </xdr:from>
    <xdr:to>
      <xdr:col>20</xdr:col>
      <xdr:colOff>38100</xdr:colOff>
      <xdr:row>59</xdr:row>
      <xdr:rowOff>80191</xdr:rowOff>
    </xdr:to>
    <xdr:sp macro="" textlink="">
      <xdr:nvSpPr>
        <xdr:cNvPr id="162" name="楕円 161"/>
        <xdr:cNvSpPr/>
      </xdr:nvSpPr>
      <xdr:spPr>
        <a:xfrm>
          <a:off x="3746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17962</xdr:rowOff>
    </xdr:from>
    <xdr:to>
      <xdr:col>24</xdr:col>
      <xdr:colOff>63500</xdr:colOff>
      <xdr:row>59</xdr:row>
      <xdr:rowOff>29391</xdr:rowOff>
    </xdr:to>
    <xdr:cxnSp macro="">
      <xdr:nvCxnSpPr>
        <xdr:cNvPr id="163" name="直線コネクタ 162"/>
        <xdr:cNvCxnSpPr/>
      </xdr:nvCxnSpPr>
      <xdr:spPr>
        <a:xfrm flipV="1">
          <a:off x="3797300" y="1013351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64"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65"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96718</xdr:rowOff>
    </xdr:from>
    <xdr:ext cx="405111" cy="259045"/>
    <xdr:sp macro="" textlink="">
      <xdr:nvSpPr>
        <xdr:cNvPr id="166" name="n_1mainValue【橋りょう・トンネル】&#10;有形固定資産減価償却率"/>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195" name="【橋りょう・トンネル】&#10;一人当たり有形固定資産（償却資産）額平均値テキスト"/>
        <xdr:cNvSpPr txBox="1"/>
      </xdr:nvSpPr>
      <xdr:spPr>
        <a:xfrm>
          <a:off x="10515600"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8" name="フローチャート: 判断 197"/>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130521</xdr:rowOff>
    </xdr:from>
    <xdr:to>
      <xdr:col>55</xdr:col>
      <xdr:colOff>50800</xdr:colOff>
      <xdr:row>64</xdr:row>
      <xdr:rowOff>60671</xdr:rowOff>
    </xdr:to>
    <xdr:sp macro="" textlink="">
      <xdr:nvSpPr>
        <xdr:cNvPr id="204" name="楕円 203"/>
        <xdr:cNvSpPr/>
      </xdr:nvSpPr>
      <xdr:spPr>
        <a:xfrm>
          <a:off x="10426700" y="1093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45448</xdr:rowOff>
    </xdr:from>
    <xdr:ext cx="534377" cy="259045"/>
    <xdr:sp macro="" textlink="">
      <xdr:nvSpPr>
        <xdr:cNvPr id="205" name="【橋りょう・トンネル】&#10;一人当たり有形固定資産（償却資産）額該当値テキスト"/>
        <xdr:cNvSpPr txBox="1"/>
      </xdr:nvSpPr>
      <xdr:spPr>
        <a:xfrm>
          <a:off x="10515600" y="1084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131631</xdr:rowOff>
    </xdr:from>
    <xdr:to>
      <xdr:col>50</xdr:col>
      <xdr:colOff>165100</xdr:colOff>
      <xdr:row>64</xdr:row>
      <xdr:rowOff>61781</xdr:rowOff>
    </xdr:to>
    <xdr:sp macro="" textlink="">
      <xdr:nvSpPr>
        <xdr:cNvPr id="206" name="楕円 205"/>
        <xdr:cNvSpPr/>
      </xdr:nvSpPr>
      <xdr:spPr>
        <a:xfrm>
          <a:off x="9588500" y="109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9871</xdr:rowOff>
    </xdr:from>
    <xdr:to>
      <xdr:col>55</xdr:col>
      <xdr:colOff>0</xdr:colOff>
      <xdr:row>64</xdr:row>
      <xdr:rowOff>10981</xdr:rowOff>
    </xdr:to>
    <xdr:cxnSp macro="">
      <xdr:nvCxnSpPr>
        <xdr:cNvPr id="207" name="直線コネクタ 206"/>
        <xdr:cNvCxnSpPr/>
      </xdr:nvCxnSpPr>
      <xdr:spPr>
        <a:xfrm flipV="1">
          <a:off x="9639300" y="10982671"/>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08"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09"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52908</xdr:rowOff>
    </xdr:from>
    <xdr:ext cx="534377" cy="259045"/>
    <xdr:sp macro="" textlink="">
      <xdr:nvSpPr>
        <xdr:cNvPr id="210" name="n_1mainValue【橋りょう・トンネル】&#10;一人当たり有形固定資産（償却資産）額"/>
        <xdr:cNvSpPr txBox="1"/>
      </xdr:nvSpPr>
      <xdr:spPr>
        <a:xfrm>
          <a:off x="9359411" y="1102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240" name="【公営住宅】&#10;有形固定資産減価償却率平均値テキスト"/>
        <xdr:cNvSpPr txBox="1"/>
      </xdr:nvSpPr>
      <xdr:spPr>
        <a:xfrm>
          <a:off x="4673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43" name="フローチャート: 判断 242"/>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49" name="楕円 248"/>
        <xdr:cNvSpPr/>
      </xdr:nvSpPr>
      <xdr:spPr>
        <a:xfrm>
          <a:off x="45847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78122</xdr:rowOff>
    </xdr:from>
    <xdr:ext cx="405111" cy="259045"/>
    <xdr:sp macro="" textlink="">
      <xdr:nvSpPr>
        <xdr:cNvPr id="250" name="【公営住宅】&#10;有形固定資産減価償却率該当値テキスト"/>
        <xdr:cNvSpPr txBox="1"/>
      </xdr:nvSpPr>
      <xdr:spPr>
        <a:xfrm>
          <a:off x="4673600"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251" name="楕円 250"/>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150495</xdr:rowOff>
    </xdr:from>
    <xdr:to>
      <xdr:col>24</xdr:col>
      <xdr:colOff>63500</xdr:colOff>
      <xdr:row>83</xdr:row>
      <xdr:rowOff>49530</xdr:rowOff>
    </xdr:to>
    <xdr:cxnSp macro="">
      <xdr:nvCxnSpPr>
        <xdr:cNvPr id="252" name="直線コネクタ 251"/>
        <xdr:cNvCxnSpPr/>
      </xdr:nvCxnSpPr>
      <xdr:spPr>
        <a:xfrm flipV="1">
          <a:off x="3797300" y="1420939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53" name="n_1aveValue【公営住宅】&#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54"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255" name="n_1mainValue【公営住宅】&#10;有形固定資産減価償却率"/>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99331</xdr:rowOff>
    </xdr:from>
    <xdr:ext cx="469744" cy="259045"/>
    <xdr:sp macro="" textlink="">
      <xdr:nvSpPr>
        <xdr:cNvPr id="284" name="【公営住宅】&#10;一人当たり面積平均値テキスト"/>
        <xdr:cNvSpPr txBox="1"/>
      </xdr:nvSpPr>
      <xdr:spPr>
        <a:xfrm>
          <a:off x="10515600" y="1415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87" name="フローチャート: 判断 286"/>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81787</xdr:rowOff>
    </xdr:from>
    <xdr:to>
      <xdr:col>55</xdr:col>
      <xdr:colOff>50800</xdr:colOff>
      <xdr:row>86</xdr:row>
      <xdr:rowOff>11937</xdr:rowOff>
    </xdr:to>
    <xdr:sp macro="" textlink="">
      <xdr:nvSpPr>
        <xdr:cNvPr id="293" name="楕円 292"/>
        <xdr:cNvSpPr/>
      </xdr:nvSpPr>
      <xdr:spPr>
        <a:xfrm>
          <a:off x="10426700" y="1465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60214</xdr:rowOff>
    </xdr:from>
    <xdr:ext cx="469744" cy="259045"/>
    <xdr:sp macro="" textlink="">
      <xdr:nvSpPr>
        <xdr:cNvPr id="294" name="【公営住宅】&#10;一人当たり面積該当値テキスト"/>
        <xdr:cNvSpPr txBox="1"/>
      </xdr:nvSpPr>
      <xdr:spPr>
        <a:xfrm>
          <a:off x="10515600" y="1463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79502</xdr:rowOff>
    </xdr:from>
    <xdr:to>
      <xdr:col>50</xdr:col>
      <xdr:colOff>165100</xdr:colOff>
      <xdr:row>86</xdr:row>
      <xdr:rowOff>9652</xdr:rowOff>
    </xdr:to>
    <xdr:sp macro="" textlink="">
      <xdr:nvSpPr>
        <xdr:cNvPr id="295" name="楕円 294"/>
        <xdr:cNvSpPr/>
      </xdr:nvSpPr>
      <xdr:spPr>
        <a:xfrm>
          <a:off x="9588500" y="146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130302</xdr:rowOff>
    </xdr:from>
    <xdr:to>
      <xdr:col>55</xdr:col>
      <xdr:colOff>0</xdr:colOff>
      <xdr:row>85</xdr:row>
      <xdr:rowOff>132587</xdr:rowOff>
    </xdr:to>
    <xdr:cxnSp macro="">
      <xdr:nvCxnSpPr>
        <xdr:cNvPr id="296" name="直線コネクタ 295"/>
        <xdr:cNvCxnSpPr/>
      </xdr:nvCxnSpPr>
      <xdr:spPr>
        <a:xfrm>
          <a:off x="9639300" y="1470355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297"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98"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779</xdr:rowOff>
    </xdr:from>
    <xdr:ext cx="469744" cy="259045"/>
    <xdr:sp macro="" textlink="">
      <xdr:nvSpPr>
        <xdr:cNvPr id="299" name="n_1mainValue【公営住宅】&#10;一人当たり面積"/>
        <xdr:cNvSpPr txBox="1"/>
      </xdr:nvSpPr>
      <xdr:spPr>
        <a:xfrm>
          <a:off x="9391727"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40" name="直線コネクタ 339"/>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41"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42" name="直線コネクタ 341"/>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43"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44" name="直線コネクタ 343"/>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103522</xdr:rowOff>
    </xdr:from>
    <xdr:ext cx="405111" cy="259045"/>
    <xdr:sp macro="" textlink="">
      <xdr:nvSpPr>
        <xdr:cNvPr id="345" name="【認定こども園・幼稚園・保育所】&#10;有形固定資産減価償却率平均値テキスト"/>
        <xdr:cNvSpPr txBox="1"/>
      </xdr:nvSpPr>
      <xdr:spPr>
        <a:xfrm>
          <a:off x="16357600" y="644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46" name="フローチャート: 判断 345"/>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47" name="フローチャート: 判断 346"/>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48" name="フローチャート: 判断 347"/>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101600</xdr:rowOff>
    </xdr:from>
    <xdr:to>
      <xdr:col>85</xdr:col>
      <xdr:colOff>177800</xdr:colOff>
      <xdr:row>41</xdr:row>
      <xdr:rowOff>31750</xdr:rowOff>
    </xdr:to>
    <xdr:sp macro="" textlink="">
      <xdr:nvSpPr>
        <xdr:cNvPr id="354" name="楕円 353"/>
        <xdr:cNvSpPr/>
      </xdr:nvSpPr>
      <xdr:spPr>
        <a:xfrm>
          <a:off x="16268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16527</xdr:rowOff>
    </xdr:from>
    <xdr:ext cx="405111" cy="259045"/>
    <xdr:sp macro="" textlink="">
      <xdr:nvSpPr>
        <xdr:cNvPr id="355" name="【認定こども園・幼稚園・保育所】&#10;有形固定資産減価償却率該当値テキスト"/>
        <xdr:cNvSpPr txBox="1"/>
      </xdr:nvSpPr>
      <xdr:spPr>
        <a:xfrm>
          <a:off x="16357600" y="687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74930</xdr:rowOff>
    </xdr:from>
    <xdr:to>
      <xdr:col>81</xdr:col>
      <xdr:colOff>101600</xdr:colOff>
      <xdr:row>41</xdr:row>
      <xdr:rowOff>5080</xdr:rowOff>
    </xdr:to>
    <xdr:sp macro="" textlink="">
      <xdr:nvSpPr>
        <xdr:cNvPr id="356" name="楕円 355"/>
        <xdr:cNvSpPr/>
      </xdr:nvSpPr>
      <xdr:spPr>
        <a:xfrm>
          <a:off x="15430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125730</xdr:rowOff>
    </xdr:from>
    <xdr:to>
      <xdr:col>85</xdr:col>
      <xdr:colOff>127000</xdr:colOff>
      <xdr:row>40</xdr:row>
      <xdr:rowOff>152400</xdr:rowOff>
    </xdr:to>
    <xdr:cxnSp macro="">
      <xdr:nvCxnSpPr>
        <xdr:cNvPr id="357" name="直線コネクタ 356"/>
        <xdr:cNvCxnSpPr/>
      </xdr:nvCxnSpPr>
      <xdr:spPr>
        <a:xfrm>
          <a:off x="15481300" y="69837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358" name="n_1aveValue【認定こども園・幼稚園・保育所】&#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59"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167657</xdr:rowOff>
    </xdr:from>
    <xdr:ext cx="405111" cy="259045"/>
    <xdr:sp macro="" textlink="">
      <xdr:nvSpPr>
        <xdr:cNvPr id="360" name="n_1mainValue【認定こども園・幼稚園・保育所】&#10;有形固定資産減価償却率"/>
        <xdr:cNvSpPr txBox="1"/>
      </xdr:nvSpPr>
      <xdr:spPr>
        <a:xfrm>
          <a:off x="152660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2" name="テキスト ボックス 3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4" name="テキスト ボックス 3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6" name="テキスト ボックス 3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8" name="テキスト ボックス 3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0" name="テキスト ボックス 3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84" name="直線コネクタ 383"/>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85"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86" name="直線コネクタ 385"/>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87"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88" name="直線コネクタ 387"/>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389"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90" name="フローチャート: 判断 389"/>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91" name="フローチャート: 判断 390"/>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92" name="フローチャート: 判断 391"/>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109220</xdr:rowOff>
    </xdr:from>
    <xdr:to>
      <xdr:col>116</xdr:col>
      <xdr:colOff>114300</xdr:colOff>
      <xdr:row>36</xdr:row>
      <xdr:rowOff>39370</xdr:rowOff>
    </xdr:to>
    <xdr:sp macro="" textlink="">
      <xdr:nvSpPr>
        <xdr:cNvPr id="398" name="楕円 397"/>
        <xdr:cNvSpPr/>
      </xdr:nvSpPr>
      <xdr:spPr>
        <a:xfrm>
          <a:off x="221107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132097</xdr:rowOff>
    </xdr:from>
    <xdr:ext cx="469744" cy="259045"/>
    <xdr:sp macro="" textlink="">
      <xdr:nvSpPr>
        <xdr:cNvPr id="399" name="【認定こども園・幼稚園・保育所】&#10;一人当たり面積該当値テキスト"/>
        <xdr:cNvSpPr txBox="1"/>
      </xdr:nvSpPr>
      <xdr:spPr>
        <a:xfrm>
          <a:off x="22199600" y="59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21590</xdr:rowOff>
    </xdr:from>
    <xdr:to>
      <xdr:col>112</xdr:col>
      <xdr:colOff>38100</xdr:colOff>
      <xdr:row>36</xdr:row>
      <xdr:rowOff>123190</xdr:rowOff>
    </xdr:to>
    <xdr:sp macro="" textlink="">
      <xdr:nvSpPr>
        <xdr:cNvPr id="400" name="楕円 399"/>
        <xdr:cNvSpPr/>
      </xdr:nvSpPr>
      <xdr:spPr>
        <a:xfrm>
          <a:off x="21272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160020</xdr:rowOff>
    </xdr:from>
    <xdr:to>
      <xdr:col>116</xdr:col>
      <xdr:colOff>63500</xdr:colOff>
      <xdr:row>36</xdr:row>
      <xdr:rowOff>72390</xdr:rowOff>
    </xdr:to>
    <xdr:cxnSp macro="">
      <xdr:nvCxnSpPr>
        <xdr:cNvPr id="401" name="直線コネクタ 400"/>
        <xdr:cNvCxnSpPr/>
      </xdr:nvCxnSpPr>
      <xdr:spPr>
        <a:xfrm flipV="1">
          <a:off x="21323300" y="616077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30497</xdr:rowOff>
    </xdr:from>
    <xdr:ext cx="469744" cy="259045"/>
    <xdr:sp macro="" textlink="">
      <xdr:nvSpPr>
        <xdr:cNvPr id="402" name="n_1aveValue【認定こども園・幼稚園・保育所】&#10;一人当たり面積"/>
        <xdr:cNvSpPr txBox="1"/>
      </xdr:nvSpPr>
      <xdr:spPr>
        <a:xfrm>
          <a:off x="210757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403"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139717</xdr:rowOff>
    </xdr:from>
    <xdr:ext cx="469744" cy="259045"/>
    <xdr:sp macro="" textlink="">
      <xdr:nvSpPr>
        <xdr:cNvPr id="404" name="n_1mainValue【認定こども園・幼稚園・保育所】&#10;一人当たり面積"/>
        <xdr:cNvSpPr txBox="1"/>
      </xdr:nvSpPr>
      <xdr:spPr>
        <a:xfrm>
          <a:off x="210757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31" name="直線コネクタ 430"/>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32"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33" name="直線コネクタ 432"/>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34"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35" name="直線コネクタ 434"/>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36"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7" name="フローチャート: 判断 436"/>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8" name="フローチャート: 判断 437"/>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39" name="フローチャート: 判断 438"/>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445" name="楕円 444"/>
        <xdr:cNvSpPr/>
      </xdr:nvSpPr>
      <xdr:spPr>
        <a:xfrm>
          <a:off x="162687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112503</xdr:rowOff>
    </xdr:from>
    <xdr:ext cx="405111" cy="259045"/>
    <xdr:sp macro="" textlink="">
      <xdr:nvSpPr>
        <xdr:cNvPr id="446" name="【学校施設】&#10;有形固定資産減価償却率該当値テキスト"/>
        <xdr:cNvSpPr txBox="1"/>
      </xdr:nvSpPr>
      <xdr:spPr>
        <a:xfrm>
          <a:off x="16357600"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11249</xdr:rowOff>
    </xdr:from>
    <xdr:to>
      <xdr:col>81</xdr:col>
      <xdr:colOff>101600</xdr:colOff>
      <xdr:row>58</xdr:row>
      <xdr:rowOff>112849</xdr:rowOff>
    </xdr:to>
    <xdr:sp macro="" textlink="">
      <xdr:nvSpPr>
        <xdr:cNvPr id="447" name="楕円 446"/>
        <xdr:cNvSpPr/>
      </xdr:nvSpPr>
      <xdr:spPr>
        <a:xfrm>
          <a:off x="15430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62049</xdr:rowOff>
    </xdr:from>
    <xdr:to>
      <xdr:col>85</xdr:col>
      <xdr:colOff>127000</xdr:colOff>
      <xdr:row>58</xdr:row>
      <xdr:rowOff>140426</xdr:rowOff>
    </xdr:to>
    <xdr:cxnSp macro="">
      <xdr:nvCxnSpPr>
        <xdr:cNvPr id="448" name="直線コネクタ 447"/>
        <xdr:cNvCxnSpPr/>
      </xdr:nvCxnSpPr>
      <xdr:spPr>
        <a:xfrm>
          <a:off x="15481300" y="10006149"/>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9"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50"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129376</xdr:rowOff>
    </xdr:from>
    <xdr:ext cx="405111" cy="259045"/>
    <xdr:sp macro="" textlink="">
      <xdr:nvSpPr>
        <xdr:cNvPr id="451" name="n_1mainValue【学校施設】&#10;有形固定資産減価償却率"/>
        <xdr:cNvSpPr txBox="1"/>
      </xdr:nvSpPr>
      <xdr:spPr>
        <a:xfrm>
          <a:off x="152660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3" name="直線コネクタ 4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4" name="テキスト ボックス 4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5" name="直線コネクタ 4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6" name="テキスト ボックス 4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7" name="直線コネクタ 4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8" name="テキスト ボックス 4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9" name="直線コネクタ 4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0" name="テキスト ボックス 4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1" name="直線コネクタ 4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2" name="テキスト ボックス 4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3" name="直線コネクタ 4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4" name="テキスト ボックス 4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78" name="直線コネクタ 477"/>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79"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80" name="直線コネクタ 479"/>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81"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82" name="直線コネクタ 481"/>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483"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84" name="フローチャート: 判断 483"/>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85" name="フローチャート: 判断 484"/>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486" name="フローチャート: 判断 485"/>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37701</xdr:rowOff>
    </xdr:from>
    <xdr:to>
      <xdr:col>116</xdr:col>
      <xdr:colOff>114300</xdr:colOff>
      <xdr:row>59</xdr:row>
      <xdr:rowOff>139301</xdr:rowOff>
    </xdr:to>
    <xdr:sp macro="" textlink="">
      <xdr:nvSpPr>
        <xdr:cNvPr id="492" name="楕円 491"/>
        <xdr:cNvSpPr/>
      </xdr:nvSpPr>
      <xdr:spPr>
        <a:xfrm>
          <a:off x="22110700" y="101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60578</xdr:rowOff>
    </xdr:from>
    <xdr:ext cx="469744" cy="259045"/>
    <xdr:sp macro="" textlink="">
      <xdr:nvSpPr>
        <xdr:cNvPr id="493" name="【学校施設】&#10;一人当たり面積該当値テキスト"/>
        <xdr:cNvSpPr txBox="1"/>
      </xdr:nvSpPr>
      <xdr:spPr>
        <a:xfrm>
          <a:off x="22199600" y="100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87666</xdr:rowOff>
    </xdr:from>
    <xdr:to>
      <xdr:col>112</xdr:col>
      <xdr:colOff>38100</xdr:colOff>
      <xdr:row>61</xdr:row>
      <xdr:rowOff>17816</xdr:rowOff>
    </xdr:to>
    <xdr:sp macro="" textlink="">
      <xdr:nvSpPr>
        <xdr:cNvPr id="494" name="楕円 493"/>
        <xdr:cNvSpPr/>
      </xdr:nvSpPr>
      <xdr:spPr>
        <a:xfrm>
          <a:off x="21272500" y="103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88501</xdr:rowOff>
    </xdr:from>
    <xdr:to>
      <xdr:col>116</xdr:col>
      <xdr:colOff>63500</xdr:colOff>
      <xdr:row>60</xdr:row>
      <xdr:rowOff>138466</xdr:rowOff>
    </xdr:to>
    <xdr:cxnSp macro="">
      <xdr:nvCxnSpPr>
        <xdr:cNvPr id="495" name="直線コネクタ 494"/>
        <xdr:cNvCxnSpPr/>
      </xdr:nvCxnSpPr>
      <xdr:spPr>
        <a:xfrm flipV="1">
          <a:off x="21323300" y="10204051"/>
          <a:ext cx="838200" cy="22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496" name="n_1aveValue【学校施設】&#10;一人当たり面積"/>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497"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8943</xdr:rowOff>
    </xdr:from>
    <xdr:ext cx="469744" cy="259045"/>
    <xdr:sp macro="" textlink="">
      <xdr:nvSpPr>
        <xdr:cNvPr id="498" name="n_1mainValue【学校施設】&#10;一人当たり面積"/>
        <xdr:cNvSpPr txBox="1"/>
      </xdr:nvSpPr>
      <xdr:spPr>
        <a:xfrm>
          <a:off x="21075727" y="104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9" name="テキスト ボックス 5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0" name="直線コネクタ 5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1" name="テキスト ボックス 5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2" name="直線コネクタ 5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3" name="テキスト ボックス 5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4" name="直線コネクタ 5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5" name="テキスト ボックス 5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6" name="直線コネクタ 5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7" name="テキスト ボックス 5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8" name="直線コネクタ 5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9" name="テキスト ボックス 51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23" name="直線コネクタ 522"/>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24"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25" name="直線コネクタ 524"/>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7" name="直線コネクタ 52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86377</xdr:rowOff>
    </xdr:from>
    <xdr:ext cx="405111" cy="259045"/>
    <xdr:sp macro="" textlink="">
      <xdr:nvSpPr>
        <xdr:cNvPr id="528" name="【児童館】&#10;有形固定資産減価償却率平均値テキスト"/>
        <xdr:cNvSpPr txBox="1"/>
      </xdr:nvSpPr>
      <xdr:spPr>
        <a:xfrm>
          <a:off x="16357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29" name="フローチャート: 判断 528"/>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30" name="フローチャート: 判断 529"/>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31" name="フローチャート: 判断 530"/>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154939</xdr:rowOff>
    </xdr:from>
    <xdr:to>
      <xdr:col>85</xdr:col>
      <xdr:colOff>177800</xdr:colOff>
      <xdr:row>83</xdr:row>
      <xdr:rowOff>85089</xdr:rowOff>
    </xdr:to>
    <xdr:sp macro="" textlink="">
      <xdr:nvSpPr>
        <xdr:cNvPr id="537" name="楕円 536"/>
        <xdr:cNvSpPr/>
      </xdr:nvSpPr>
      <xdr:spPr>
        <a:xfrm>
          <a:off x="16268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133366</xdr:rowOff>
    </xdr:from>
    <xdr:ext cx="405111" cy="259045"/>
    <xdr:sp macro="" textlink="">
      <xdr:nvSpPr>
        <xdr:cNvPr id="538" name="【児童館】&#10;有形固定資産減価償却率該当値テキスト"/>
        <xdr:cNvSpPr txBox="1"/>
      </xdr:nvSpPr>
      <xdr:spPr>
        <a:xfrm>
          <a:off x="16357600"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132080</xdr:rowOff>
    </xdr:from>
    <xdr:to>
      <xdr:col>81</xdr:col>
      <xdr:colOff>101600</xdr:colOff>
      <xdr:row>83</xdr:row>
      <xdr:rowOff>62230</xdr:rowOff>
    </xdr:to>
    <xdr:sp macro="" textlink="">
      <xdr:nvSpPr>
        <xdr:cNvPr id="539" name="楕円 538"/>
        <xdr:cNvSpPr/>
      </xdr:nvSpPr>
      <xdr:spPr>
        <a:xfrm>
          <a:off x="15430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11430</xdr:rowOff>
    </xdr:from>
    <xdr:to>
      <xdr:col>85</xdr:col>
      <xdr:colOff>127000</xdr:colOff>
      <xdr:row>83</xdr:row>
      <xdr:rowOff>34289</xdr:rowOff>
    </xdr:to>
    <xdr:cxnSp macro="">
      <xdr:nvCxnSpPr>
        <xdr:cNvPr id="540" name="直線コネクタ 539"/>
        <xdr:cNvCxnSpPr/>
      </xdr:nvCxnSpPr>
      <xdr:spPr>
        <a:xfrm>
          <a:off x="15481300" y="14241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541"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542"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53357</xdr:rowOff>
    </xdr:from>
    <xdr:ext cx="405111" cy="259045"/>
    <xdr:sp macro="" textlink="">
      <xdr:nvSpPr>
        <xdr:cNvPr id="543" name="n_1mainValue【児童館】&#10;有形固定資産減価償却率"/>
        <xdr:cNvSpPr txBox="1"/>
      </xdr:nvSpPr>
      <xdr:spPr>
        <a:xfrm>
          <a:off x="15266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4" name="直線コネクタ 5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5" name="テキスト ボックス 5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6" name="直線コネクタ 5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7" name="テキスト ボックス 5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8" name="直線コネクタ 5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9" name="テキスト ボックス 5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0" name="直線コネクタ 5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1" name="テキスト ボックス 5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2" name="直線コネクタ 5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3" name="テキスト ボックス 5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567" name="直線コネクタ 566"/>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9" name="直線コネクタ 56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570"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71" name="直線コネクタ 570"/>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572" name="【児童館】&#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573" name="フローチャート: 判断 572"/>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574" name="フローチャート: 判断 573"/>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575" name="フローチャート: 判断 574"/>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6" name="テキスト ボックス 5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6350</xdr:rowOff>
    </xdr:from>
    <xdr:to>
      <xdr:col>116</xdr:col>
      <xdr:colOff>114300</xdr:colOff>
      <xdr:row>77</xdr:row>
      <xdr:rowOff>107950</xdr:rowOff>
    </xdr:to>
    <xdr:sp macro="" textlink="">
      <xdr:nvSpPr>
        <xdr:cNvPr id="581" name="楕円 580"/>
        <xdr:cNvSpPr/>
      </xdr:nvSpPr>
      <xdr:spPr>
        <a:xfrm>
          <a:off x="221107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130827</xdr:rowOff>
    </xdr:from>
    <xdr:ext cx="469744" cy="259045"/>
    <xdr:sp macro="" textlink="">
      <xdr:nvSpPr>
        <xdr:cNvPr id="582" name="【児童館】&#10;一人当たり面積該当値テキスト"/>
        <xdr:cNvSpPr txBox="1"/>
      </xdr:nvSpPr>
      <xdr:spPr>
        <a:xfrm>
          <a:off x="22199600"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25400</xdr:rowOff>
    </xdr:from>
    <xdr:to>
      <xdr:col>112</xdr:col>
      <xdr:colOff>38100</xdr:colOff>
      <xdr:row>79</xdr:row>
      <xdr:rowOff>127000</xdr:rowOff>
    </xdr:to>
    <xdr:sp macro="" textlink="">
      <xdr:nvSpPr>
        <xdr:cNvPr id="583" name="楕円 582"/>
        <xdr:cNvSpPr/>
      </xdr:nvSpPr>
      <xdr:spPr>
        <a:xfrm>
          <a:off x="21272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57150</xdr:rowOff>
    </xdr:from>
    <xdr:to>
      <xdr:col>116</xdr:col>
      <xdr:colOff>63500</xdr:colOff>
      <xdr:row>79</xdr:row>
      <xdr:rowOff>76200</xdr:rowOff>
    </xdr:to>
    <xdr:cxnSp macro="">
      <xdr:nvCxnSpPr>
        <xdr:cNvPr id="584" name="直線コネクタ 583"/>
        <xdr:cNvCxnSpPr/>
      </xdr:nvCxnSpPr>
      <xdr:spPr>
        <a:xfrm flipV="1">
          <a:off x="21323300" y="1325880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585"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586"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143527</xdr:rowOff>
    </xdr:from>
    <xdr:ext cx="469744" cy="259045"/>
    <xdr:sp macro="" textlink="">
      <xdr:nvSpPr>
        <xdr:cNvPr id="587" name="n_1mainValue【児童館】&#10;一人当たり面積"/>
        <xdr:cNvSpPr txBox="1"/>
      </xdr:nvSpPr>
      <xdr:spPr>
        <a:xfrm>
          <a:off x="21075727"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8" name="テキスト ボックス 5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9" name="直線コネクタ 5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0" name="テキスト ボックス 5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1" name="直線コネクタ 6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2" name="テキスト ボックス 6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3" name="直線コネクタ 6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4" name="テキスト ボックス 6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5" name="直線コネクタ 6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6" name="テキスト ボックス 6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7" name="直線コネクタ 6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8" name="テキスト ボックス 6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12" name="直線コネクタ 611"/>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13"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14" name="直線コネクタ 613"/>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15"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16" name="直線コネクタ 615"/>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617" name="【公民館】&#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18" name="フローチャート: 判断 617"/>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19" name="フローチャート: 判断 618"/>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20" name="フローチャート: 判断 619"/>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52070</xdr:rowOff>
    </xdr:from>
    <xdr:to>
      <xdr:col>85</xdr:col>
      <xdr:colOff>177800</xdr:colOff>
      <xdr:row>107</xdr:row>
      <xdr:rowOff>153670</xdr:rowOff>
    </xdr:to>
    <xdr:sp macro="" textlink="">
      <xdr:nvSpPr>
        <xdr:cNvPr id="626" name="楕円 625"/>
        <xdr:cNvSpPr/>
      </xdr:nvSpPr>
      <xdr:spPr>
        <a:xfrm>
          <a:off x="16268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138447</xdr:rowOff>
    </xdr:from>
    <xdr:ext cx="405111" cy="259045"/>
    <xdr:sp macro="" textlink="">
      <xdr:nvSpPr>
        <xdr:cNvPr id="627" name="【公民館】&#10;有形固定資産減価償却率該当値テキスト"/>
        <xdr:cNvSpPr txBox="1"/>
      </xdr:nvSpPr>
      <xdr:spPr>
        <a:xfrm>
          <a:off x="16357600" y="183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44450</xdr:rowOff>
    </xdr:from>
    <xdr:to>
      <xdr:col>81</xdr:col>
      <xdr:colOff>101600</xdr:colOff>
      <xdr:row>107</xdr:row>
      <xdr:rowOff>146050</xdr:rowOff>
    </xdr:to>
    <xdr:sp macro="" textlink="">
      <xdr:nvSpPr>
        <xdr:cNvPr id="628" name="楕円 627"/>
        <xdr:cNvSpPr/>
      </xdr:nvSpPr>
      <xdr:spPr>
        <a:xfrm>
          <a:off x="15430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95250</xdr:rowOff>
    </xdr:from>
    <xdr:to>
      <xdr:col>85</xdr:col>
      <xdr:colOff>127000</xdr:colOff>
      <xdr:row>107</xdr:row>
      <xdr:rowOff>102870</xdr:rowOff>
    </xdr:to>
    <xdr:cxnSp macro="">
      <xdr:nvCxnSpPr>
        <xdr:cNvPr id="629" name="直線コネクタ 628"/>
        <xdr:cNvCxnSpPr/>
      </xdr:nvCxnSpPr>
      <xdr:spPr>
        <a:xfrm>
          <a:off x="15481300" y="18440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630"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631"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137177</xdr:rowOff>
    </xdr:from>
    <xdr:ext cx="405111" cy="259045"/>
    <xdr:sp macro="" textlink="">
      <xdr:nvSpPr>
        <xdr:cNvPr id="632" name="n_1mainValue【公民館】&#10;有形固定資産減価償却率"/>
        <xdr:cNvSpPr txBox="1"/>
      </xdr:nvSpPr>
      <xdr:spPr>
        <a:xfrm>
          <a:off x="152660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3" name="直線コネクタ 6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4" name="テキスト ボックス 6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5" name="直線コネクタ 6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6" name="テキスト ボックス 6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7" name="直線コネクタ 6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8" name="テキスト ボックス 6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9" name="直線コネクタ 6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0" name="テキスト ボックス 6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1" name="直線コネクタ 6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2" name="テキスト ボックス 6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3" name="直線コネクタ 6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4" name="テキスト ボックス 6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58" name="直線コネクタ 657"/>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59"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60" name="直線コネクタ 659"/>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61"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62" name="直線コネクタ 661"/>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663" name="【公民館】&#10;一人当たり面積平均値テキスト"/>
        <xdr:cNvSpPr txBox="1"/>
      </xdr:nvSpPr>
      <xdr:spPr>
        <a:xfrm>
          <a:off x="22199600" y="1805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664" name="フローチャート: 判断 663"/>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665" name="フローチャート: 判断 664"/>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666" name="フローチャート: 判断 665"/>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77651</xdr:rowOff>
    </xdr:from>
    <xdr:to>
      <xdr:col>116</xdr:col>
      <xdr:colOff>114300</xdr:colOff>
      <xdr:row>107</xdr:row>
      <xdr:rowOff>7801</xdr:rowOff>
    </xdr:to>
    <xdr:sp macro="" textlink="">
      <xdr:nvSpPr>
        <xdr:cNvPr id="672" name="楕円 671"/>
        <xdr:cNvSpPr/>
      </xdr:nvSpPr>
      <xdr:spPr>
        <a:xfrm>
          <a:off x="22110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56078</xdr:rowOff>
    </xdr:from>
    <xdr:ext cx="469744" cy="259045"/>
    <xdr:sp macro="" textlink="">
      <xdr:nvSpPr>
        <xdr:cNvPr id="673" name="【公民館】&#10;一人当たり面積該当値テキスト"/>
        <xdr:cNvSpPr txBox="1"/>
      </xdr:nvSpPr>
      <xdr:spPr>
        <a:xfrm>
          <a:off x="22199600" y="1822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87449</xdr:rowOff>
    </xdr:from>
    <xdr:to>
      <xdr:col>112</xdr:col>
      <xdr:colOff>38100</xdr:colOff>
      <xdr:row>107</xdr:row>
      <xdr:rowOff>17599</xdr:rowOff>
    </xdr:to>
    <xdr:sp macro="" textlink="">
      <xdr:nvSpPr>
        <xdr:cNvPr id="674" name="楕円 673"/>
        <xdr:cNvSpPr/>
      </xdr:nvSpPr>
      <xdr:spPr>
        <a:xfrm>
          <a:off x="2127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128451</xdr:rowOff>
    </xdr:from>
    <xdr:to>
      <xdr:col>116</xdr:col>
      <xdr:colOff>63500</xdr:colOff>
      <xdr:row>106</xdr:row>
      <xdr:rowOff>138249</xdr:rowOff>
    </xdr:to>
    <xdr:cxnSp macro="">
      <xdr:nvCxnSpPr>
        <xdr:cNvPr id="675" name="直線コネクタ 674"/>
        <xdr:cNvCxnSpPr/>
      </xdr:nvCxnSpPr>
      <xdr:spPr>
        <a:xfrm flipV="1">
          <a:off x="21323300" y="183021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676"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677"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8726</xdr:rowOff>
    </xdr:from>
    <xdr:ext cx="469744" cy="259045"/>
    <xdr:sp macro="" textlink="">
      <xdr:nvSpPr>
        <xdr:cNvPr id="678" name="n_1mainValue【公民館】&#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類似団体と比較して特に有形固定資産減価償却率が高くなっている施設は、学校であり、特に低くなっている施設は、公民館である。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年代に建設された施設が多いことから有形固定資産減価償却率が高くなっている。現在、長寿命化改良工事や大規模改修工事を計画的に進めている。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年の町村合併以降、５地域にある公民館を計画的に建替えや大規模改修を行っている結果、有形固定資産減価償却率が低くなっている。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98,056
96,813
331.78
40,312,815
39,604,992
672,535
25,639,818
41,382,731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61340</xdr:rowOff>
    </xdr:from>
    <xdr:ext cx="405111" cy="259045"/>
    <xdr:sp macro="" textlink="">
      <xdr:nvSpPr>
        <xdr:cNvPr id="62" name="【図書館】&#10;有形固定資産減価償却率平均値テキスト"/>
        <xdr:cNvSpPr txBox="1"/>
      </xdr:nvSpPr>
      <xdr:spPr>
        <a:xfrm>
          <a:off x="4673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92347</xdr:rowOff>
    </xdr:from>
    <xdr:to>
      <xdr:col>24</xdr:col>
      <xdr:colOff>114300</xdr:colOff>
      <xdr:row>41</xdr:row>
      <xdr:rowOff>22497</xdr:rowOff>
    </xdr:to>
    <xdr:sp macro="" textlink="">
      <xdr:nvSpPr>
        <xdr:cNvPr id="71" name="楕円 70"/>
        <xdr:cNvSpPr/>
      </xdr:nvSpPr>
      <xdr:spPr>
        <a:xfrm>
          <a:off x="45847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70774</xdr:rowOff>
    </xdr:from>
    <xdr:ext cx="405111" cy="259045"/>
    <xdr:sp macro="" textlink="">
      <xdr:nvSpPr>
        <xdr:cNvPr id="72" name="【図書館】&#10;有形固定資産減価償却率該当値テキスト"/>
        <xdr:cNvSpPr txBox="1"/>
      </xdr:nvSpPr>
      <xdr:spPr>
        <a:xfrm>
          <a:off x="4673600"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33565</xdr:rowOff>
    </xdr:from>
    <xdr:to>
      <xdr:col>20</xdr:col>
      <xdr:colOff>38100</xdr:colOff>
      <xdr:row>40</xdr:row>
      <xdr:rowOff>135165</xdr:rowOff>
    </xdr:to>
    <xdr:sp macro="" textlink="">
      <xdr:nvSpPr>
        <xdr:cNvPr id="73" name="楕円 72"/>
        <xdr:cNvSpPr/>
      </xdr:nvSpPr>
      <xdr:spPr>
        <a:xfrm>
          <a:off x="3746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84365</xdr:rowOff>
    </xdr:from>
    <xdr:to>
      <xdr:col>24</xdr:col>
      <xdr:colOff>63500</xdr:colOff>
      <xdr:row>40</xdr:row>
      <xdr:rowOff>143147</xdr:rowOff>
    </xdr:to>
    <xdr:cxnSp macro="">
      <xdr:nvCxnSpPr>
        <xdr:cNvPr id="74" name="直線コネクタ 73"/>
        <xdr:cNvCxnSpPr/>
      </xdr:nvCxnSpPr>
      <xdr:spPr>
        <a:xfrm>
          <a:off x="3797300" y="6942365"/>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75" name="n_1ave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6"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126292</xdr:rowOff>
    </xdr:from>
    <xdr:ext cx="405111" cy="259045"/>
    <xdr:sp macro="" textlink="">
      <xdr:nvSpPr>
        <xdr:cNvPr id="77" name="n_1mainValue【図書館】&#10;有形固定資産減価償却率"/>
        <xdr:cNvSpPr txBox="1"/>
      </xdr:nvSpPr>
      <xdr:spPr>
        <a:xfrm>
          <a:off x="35820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6"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09" name="フローチャート: 判断 108"/>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139700</xdr:rowOff>
    </xdr:from>
    <xdr:to>
      <xdr:col>55</xdr:col>
      <xdr:colOff>50800</xdr:colOff>
      <xdr:row>34</xdr:row>
      <xdr:rowOff>69850</xdr:rowOff>
    </xdr:to>
    <xdr:sp macro="" textlink="">
      <xdr:nvSpPr>
        <xdr:cNvPr id="115" name="楕円 114"/>
        <xdr:cNvSpPr/>
      </xdr:nvSpPr>
      <xdr:spPr>
        <a:xfrm>
          <a:off x="104267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162577</xdr:rowOff>
    </xdr:from>
    <xdr:ext cx="469744" cy="259045"/>
    <xdr:sp macro="" textlink="">
      <xdr:nvSpPr>
        <xdr:cNvPr id="116" name="【図書館】&#10;一人当たり面積該当値テキスト"/>
        <xdr:cNvSpPr txBox="1"/>
      </xdr:nvSpPr>
      <xdr:spPr>
        <a:xfrm>
          <a:off x="10515600" y="56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139700</xdr:rowOff>
    </xdr:from>
    <xdr:to>
      <xdr:col>50</xdr:col>
      <xdr:colOff>165100</xdr:colOff>
      <xdr:row>36</xdr:row>
      <xdr:rowOff>69850</xdr:rowOff>
    </xdr:to>
    <xdr:sp macro="" textlink="">
      <xdr:nvSpPr>
        <xdr:cNvPr id="117" name="楕円 116"/>
        <xdr:cNvSpPr/>
      </xdr:nvSpPr>
      <xdr:spPr>
        <a:xfrm>
          <a:off x="9588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19050</xdr:rowOff>
    </xdr:from>
    <xdr:to>
      <xdr:col>55</xdr:col>
      <xdr:colOff>0</xdr:colOff>
      <xdr:row>36</xdr:row>
      <xdr:rowOff>19050</xdr:rowOff>
    </xdr:to>
    <xdr:cxnSp macro="">
      <xdr:nvCxnSpPr>
        <xdr:cNvPr id="118" name="直線コネクタ 117"/>
        <xdr:cNvCxnSpPr/>
      </xdr:nvCxnSpPr>
      <xdr:spPr>
        <a:xfrm flipV="1">
          <a:off x="9639300" y="584835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19"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0"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86377</xdr:rowOff>
    </xdr:from>
    <xdr:ext cx="469744" cy="259045"/>
    <xdr:sp macro="" textlink="">
      <xdr:nvSpPr>
        <xdr:cNvPr id="121" name="n_1mainValue【図書館】&#10;一人当たり面積"/>
        <xdr:cNvSpPr txBox="1"/>
      </xdr:nvSpPr>
      <xdr:spPr>
        <a:xfrm>
          <a:off x="93917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168292</xdr:rowOff>
    </xdr:from>
    <xdr:ext cx="405111" cy="259045"/>
    <xdr:sp macro="" textlink="">
      <xdr:nvSpPr>
        <xdr:cNvPr id="151" name="【体育館・プール】&#10;有形固定資産減価償却率平均値テキスト"/>
        <xdr:cNvSpPr txBox="1"/>
      </xdr:nvSpPr>
      <xdr:spPr>
        <a:xfrm>
          <a:off x="4673600" y="1011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54" name="フローチャート: 判断 153"/>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65405</xdr:rowOff>
    </xdr:from>
    <xdr:to>
      <xdr:col>24</xdr:col>
      <xdr:colOff>114300</xdr:colOff>
      <xdr:row>60</xdr:row>
      <xdr:rowOff>167005</xdr:rowOff>
    </xdr:to>
    <xdr:sp macro="" textlink="">
      <xdr:nvSpPr>
        <xdr:cNvPr id="160" name="楕円 159"/>
        <xdr:cNvSpPr/>
      </xdr:nvSpPr>
      <xdr:spPr>
        <a:xfrm>
          <a:off x="45847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43832</xdr:rowOff>
    </xdr:from>
    <xdr:ext cx="405111" cy="259045"/>
    <xdr:sp macro="" textlink="">
      <xdr:nvSpPr>
        <xdr:cNvPr id="161" name="【体育館・プール】&#10;有形固定資産減価償却率該当値テキスト"/>
        <xdr:cNvSpPr txBox="1"/>
      </xdr:nvSpPr>
      <xdr:spPr>
        <a:xfrm>
          <a:off x="4673600"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62" name="楕円 161"/>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60</xdr:row>
      <xdr:rowOff>116205</xdr:rowOff>
    </xdr:to>
    <xdr:cxnSp macro="">
      <xdr:nvCxnSpPr>
        <xdr:cNvPr id="163" name="直線コネクタ 162"/>
        <xdr:cNvCxnSpPr/>
      </xdr:nvCxnSpPr>
      <xdr:spPr>
        <a:xfrm>
          <a:off x="3797300" y="10241280"/>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64"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65"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21607</xdr:rowOff>
    </xdr:from>
    <xdr:ext cx="405111" cy="259045"/>
    <xdr:sp macro="" textlink="">
      <xdr:nvSpPr>
        <xdr:cNvPr id="166" name="n_1main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93"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196" name="フローチャート: 判断 195"/>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84074</xdr:rowOff>
    </xdr:from>
    <xdr:to>
      <xdr:col>55</xdr:col>
      <xdr:colOff>50800</xdr:colOff>
      <xdr:row>61</xdr:row>
      <xdr:rowOff>14224</xdr:rowOff>
    </xdr:to>
    <xdr:sp macro="" textlink="">
      <xdr:nvSpPr>
        <xdr:cNvPr id="202" name="楕円 201"/>
        <xdr:cNvSpPr/>
      </xdr:nvSpPr>
      <xdr:spPr>
        <a:xfrm>
          <a:off x="104267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106951</xdr:rowOff>
    </xdr:from>
    <xdr:ext cx="469744" cy="259045"/>
    <xdr:sp macro="" textlink="">
      <xdr:nvSpPr>
        <xdr:cNvPr id="203" name="【体育館・プール】&#10;一人当たり面積該当値テキスト"/>
        <xdr:cNvSpPr txBox="1"/>
      </xdr:nvSpPr>
      <xdr:spPr>
        <a:xfrm>
          <a:off x="10515600" y="1022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118364</xdr:rowOff>
    </xdr:from>
    <xdr:to>
      <xdr:col>50</xdr:col>
      <xdr:colOff>165100</xdr:colOff>
      <xdr:row>61</xdr:row>
      <xdr:rowOff>48514</xdr:rowOff>
    </xdr:to>
    <xdr:sp macro="" textlink="">
      <xdr:nvSpPr>
        <xdr:cNvPr id="204" name="楕円 203"/>
        <xdr:cNvSpPr/>
      </xdr:nvSpPr>
      <xdr:spPr>
        <a:xfrm>
          <a:off x="9588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134874</xdr:rowOff>
    </xdr:from>
    <xdr:to>
      <xdr:col>55</xdr:col>
      <xdr:colOff>0</xdr:colOff>
      <xdr:row>60</xdr:row>
      <xdr:rowOff>169164</xdr:rowOff>
    </xdr:to>
    <xdr:cxnSp macro="">
      <xdr:nvCxnSpPr>
        <xdr:cNvPr id="205" name="直線コネクタ 204"/>
        <xdr:cNvCxnSpPr/>
      </xdr:nvCxnSpPr>
      <xdr:spPr>
        <a:xfrm flipV="1">
          <a:off x="9639300" y="1042187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49039</xdr:rowOff>
    </xdr:from>
    <xdr:ext cx="469744" cy="259045"/>
    <xdr:sp macro="" textlink="">
      <xdr:nvSpPr>
        <xdr:cNvPr id="206"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07"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39641</xdr:rowOff>
    </xdr:from>
    <xdr:ext cx="469744" cy="259045"/>
    <xdr:sp macro="" textlink="">
      <xdr:nvSpPr>
        <xdr:cNvPr id="208" name="n_1mainValue【体育館・プール】&#10;一人当たり面積"/>
        <xdr:cNvSpPr txBox="1"/>
      </xdr:nvSpPr>
      <xdr:spPr>
        <a:xfrm>
          <a:off x="9391727" y="1049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166932</xdr:rowOff>
    </xdr:from>
    <xdr:ext cx="405111" cy="259045"/>
    <xdr:sp macro="" textlink="">
      <xdr:nvSpPr>
        <xdr:cNvPr id="239" name="【福祉施設】&#10;有形固定資産減価償却率平均値テキスト"/>
        <xdr:cNvSpPr txBox="1"/>
      </xdr:nvSpPr>
      <xdr:spPr>
        <a:xfrm>
          <a:off x="4673600" y="1388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42" name="フローチャート: 判断 241"/>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155484</xdr:rowOff>
    </xdr:from>
    <xdr:to>
      <xdr:col>24</xdr:col>
      <xdr:colOff>114300</xdr:colOff>
      <xdr:row>82</xdr:row>
      <xdr:rowOff>85634</xdr:rowOff>
    </xdr:to>
    <xdr:sp macro="" textlink="">
      <xdr:nvSpPr>
        <xdr:cNvPr id="248" name="楕円 247"/>
        <xdr:cNvSpPr/>
      </xdr:nvSpPr>
      <xdr:spPr>
        <a:xfrm>
          <a:off x="45847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133911</xdr:rowOff>
    </xdr:from>
    <xdr:ext cx="405111" cy="259045"/>
    <xdr:sp macro="" textlink="">
      <xdr:nvSpPr>
        <xdr:cNvPr id="249" name="【福祉施設】&#10;有形固定資産減価償却率該当値テキスト"/>
        <xdr:cNvSpPr txBox="1"/>
      </xdr:nvSpPr>
      <xdr:spPr>
        <a:xfrm>
          <a:off x="4673600" y="1402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37919</xdr:rowOff>
    </xdr:from>
    <xdr:to>
      <xdr:col>20</xdr:col>
      <xdr:colOff>38100</xdr:colOff>
      <xdr:row>82</xdr:row>
      <xdr:rowOff>139519</xdr:rowOff>
    </xdr:to>
    <xdr:sp macro="" textlink="">
      <xdr:nvSpPr>
        <xdr:cNvPr id="250" name="楕円 249"/>
        <xdr:cNvSpPr/>
      </xdr:nvSpPr>
      <xdr:spPr>
        <a:xfrm>
          <a:off x="3746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34834</xdr:rowOff>
    </xdr:from>
    <xdr:to>
      <xdr:col>24</xdr:col>
      <xdr:colOff>63500</xdr:colOff>
      <xdr:row>82</xdr:row>
      <xdr:rowOff>88719</xdr:rowOff>
    </xdr:to>
    <xdr:cxnSp macro="">
      <xdr:nvCxnSpPr>
        <xdr:cNvPr id="251" name="直線コネクタ 250"/>
        <xdr:cNvCxnSpPr/>
      </xdr:nvCxnSpPr>
      <xdr:spPr>
        <a:xfrm flipV="1">
          <a:off x="3797300" y="1409373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95629</xdr:rowOff>
    </xdr:from>
    <xdr:ext cx="405111" cy="259045"/>
    <xdr:sp macro="" textlink="">
      <xdr:nvSpPr>
        <xdr:cNvPr id="252" name="n_1aveValue【福祉施設】&#10;有形固定資産減価償却率"/>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253"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130646</xdr:rowOff>
    </xdr:from>
    <xdr:ext cx="405111" cy="259045"/>
    <xdr:sp macro="" textlink="">
      <xdr:nvSpPr>
        <xdr:cNvPr id="254" name="n_1mainValue【福祉施設】&#10;有形固定資産減価償却率"/>
        <xdr:cNvSpPr txBox="1"/>
      </xdr:nvSpPr>
      <xdr:spPr>
        <a:xfrm>
          <a:off x="3582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285" name="【福祉施設】&#10;一人当たり面積平均値テキスト"/>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288" name="フローチャート: 判断 287"/>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126093</xdr:rowOff>
    </xdr:from>
    <xdr:to>
      <xdr:col>55</xdr:col>
      <xdr:colOff>50800</xdr:colOff>
      <xdr:row>86</xdr:row>
      <xdr:rowOff>56243</xdr:rowOff>
    </xdr:to>
    <xdr:sp macro="" textlink="">
      <xdr:nvSpPr>
        <xdr:cNvPr id="294" name="楕円 293"/>
        <xdr:cNvSpPr/>
      </xdr:nvSpPr>
      <xdr:spPr>
        <a:xfrm>
          <a:off x="10426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104520</xdr:rowOff>
    </xdr:from>
    <xdr:ext cx="469744" cy="259045"/>
    <xdr:sp macro="" textlink="">
      <xdr:nvSpPr>
        <xdr:cNvPr id="295" name="【福祉施設】&#10;一人当たり面積該当値テキスト"/>
        <xdr:cNvSpPr txBox="1"/>
      </xdr:nvSpPr>
      <xdr:spPr>
        <a:xfrm>
          <a:off x="10515600"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129358</xdr:rowOff>
    </xdr:from>
    <xdr:to>
      <xdr:col>50</xdr:col>
      <xdr:colOff>165100</xdr:colOff>
      <xdr:row>86</xdr:row>
      <xdr:rowOff>59508</xdr:rowOff>
    </xdr:to>
    <xdr:sp macro="" textlink="">
      <xdr:nvSpPr>
        <xdr:cNvPr id="296" name="楕円 295"/>
        <xdr:cNvSpPr/>
      </xdr:nvSpPr>
      <xdr:spPr>
        <a:xfrm>
          <a:off x="9588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5443</xdr:rowOff>
    </xdr:from>
    <xdr:to>
      <xdr:col>55</xdr:col>
      <xdr:colOff>0</xdr:colOff>
      <xdr:row>86</xdr:row>
      <xdr:rowOff>8708</xdr:rowOff>
    </xdr:to>
    <xdr:cxnSp macro="">
      <xdr:nvCxnSpPr>
        <xdr:cNvPr id="297" name="直線コネクタ 296"/>
        <xdr:cNvCxnSpPr/>
      </xdr:nvCxnSpPr>
      <xdr:spPr>
        <a:xfrm flipV="1">
          <a:off x="9639300" y="147501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298"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299"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50635</xdr:rowOff>
    </xdr:from>
    <xdr:ext cx="469744" cy="259045"/>
    <xdr:sp macro="" textlink="">
      <xdr:nvSpPr>
        <xdr:cNvPr id="300" name="n_1mainValue【福祉施設】&#10;一人当たり面積"/>
        <xdr:cNvSpPr txBox="1"/>
      </xdr:nvSpPr>
      <xdr:spPr>
        <a:xfrm>
          <a:off x="93917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331" name="【市民会館】&#10;有形固定資産減価償却率平均値テキスト"/>
        <xdr:cNvSpPr txBox="1"/>
      </xdr:nvSpPr>
      <xdr:spPr>
        <a:xfrm>
          <a:off x="4673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34" name="フローチャート: 判断 333"/>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103777</xdr:rowOff>
    </xdr:from>
    <xdr:to>
      <xdr:col>24</xdr:col>
      <xdr:colOff>114300</xdr:colOff>
      <xdr:row>108</xdr:row>
      <xdr:rowOff>33927</xdr:rowOff>
    </xdr:to>
    <xdr:sp macro="" textlink="">
      <xdr:nvSpPr>
        <xdr:cNvPr id="340" name="楕円 339"/>
        <xdr:cNvSpPr/>
      </xdr:nvSpPr>
      <xdr:spPr>
        <a:xfrm>
          <a:off x="45847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82204</xdr:rowOff>
    </xdr:from>
    <xdr:ext cx="405111" cy="259045"/>
    <xdr:sp macro="" textlink="">
      <xdr:nvSpPr>
        <xdr:cNvPr id="341" name="【市民会館】&#10;有形固定資産減価償却率該当値テキスト"/>
        <xdr:cNvSpPr txBox="1"/>
      </xdr:nvSpPr>
      <xdr:spPr>
        <a:xfrm>
          <a:off x="4673600"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146793</xdr:rowOff>
    </xdr:from>
    <xdr:ext cx="405111" cy="259045"/>
    <xdr:sp macro="" textlink="">
      <xdr:nvSpPr>
        <xdr:cNvPr id="342" name="n_1aveValue【市民会館】&#10;有形固定資産減価償却率"/>
        <xdr:cNvSpPr txBox="1"/>
      </xdr:nvSpPr>
      <xdr:spPr>
        <a:xfrm>
          <a:off x="3582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43"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4" name="直線コネクタ 35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5" name="テキスト ボックス 35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6" name="直線コネクタ 35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7" name="テキスト ボックス 35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8" name="直線コネクタ 35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9" name="テキスト ボックス 35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0" name="直線コネクタ 35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1" name="テキスト ボックス 36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5" name="直線コネクタ 364"/>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6"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67" name="直線コネクタ 366"/>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68"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69" name="直線コネクタ 368"/>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370" name="【市民会館】&#10;一人当たり面積平均値テキスト"/>
        <xdr:cNvSpPr txBox="1"/>
      </xdr:nvSpPr>
      <xdr:spPr>
        <a:xfrm>
          <a:off x="10515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1" name="フローチャート: 判断 370"/>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2" name="フローチャート: 判断 371"/>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73" name="フローチャート: 判断 372"/>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167132</xdr:rowOff>
    </xdr:from>
    <xdr:to>
      <xdr:col>55</xdr:col>
      <xdr:colOff>50800</xdr:colOff>
      <xdr:row>107</xdr:row>
      <xdr:rowOff>97282</xdr:rowOff>
    </xdr:to>
    <xdr:sp macro="" textlink="">
      <xdr:nvSpPr>
        <xdr:cNvPr id="379" name="楕円 378"/>
        <xdr:cNvSpPr/>
      </xdr:nvSpPr>
      <xdr:spPr>
        <a:xfrm>
          <a:off x="104267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82059</xdr:rowOff>
    </xdr:from>
    <xdr:ext cx="469744" cy="259045"/>
    <xdr:sp macro="" textlink="">
      <xdr:nvSpPr>
        <xdr:cNvPr id="380" name="【市民会館】&#10;一人当たり面積該当値テキスト"/>
        <xdr:cNvSpPr txBox="1"/>
      </xdr:nvSpPr>
      <xdr:spPr>
        <a:xfrm>
          <a:off x="10515600" y="1825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122953</xdr:rowOff>
    </xdr:from>
    <xdr:ext cx="469744" cy="259045"/>
    <xdr:sp macro="" textlink="">
      <xdr:nvSpPr>
        <xdr:cNvPr id="381" name="n_1aveValue【市民会館】&#10;一人当たり面積"/>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382"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3" name="直線コネクタ 3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4" name="テキスト ボックス 39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5" name="直線コネクタ 3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6" name="テキスト ボックス 3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7" name="直線コネクタ 3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8" name="テキスト ボックス 3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9" name="直線コネクタ 3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0" name="テキスト ボックス 3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1" name="直線コネクタ 4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2" name="テキスト ボックス 4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3" name="直線コネクタ 4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4" name="テキスト ボックス 40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6" name="テキスト ボックス 4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08" name="直線コネクタ 407"/>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09"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0" name="直線コネクタ 409"/>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1"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2" name="直線コネクタ 411"/>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13"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14" name="フローチャート: 判断 413"/>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15" name="フローチャート: 判断 414"/>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16" name="フローチャート: 判断 415"/>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40096</xdr:rowOff>
    </xdr:from>
    <xdr:to>
      <xdr:col>85</xdr:col>
      <xdr:colOff>177800</xdr:colOff>
      <xdr:row>36</xdr:row>
      <xdr:rowOff>141696</xdr:rowOff>
    </xdr:to>
    <xdr:sp macro="" textlink="">
      <xdr:nvSpPr>
        <xdr:cNvPr id="422" name="楕円 421"/>
        <xdr:cNvSpPr/>
      </xdr:nvSpPr>
      <xdr:spPr>
        <a:xfrm>
          <a:off x="162687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62973</xdr:rowOff>
    </xdr:from>
    <xdr:ext cx="405111" cy="259045"/>
    <xdr:sp macro="" textlink="">
      <xdr:nvSpPr>
        <xdr:cNvPr id="423" name="【一般廃棄物処理施設】&#10;有形固定資産減価償却率該当値テキスト"/>
        <xdr:cNvSpPr txBox="1"/>
      </xdr:nvSpPr>
      <xdr:spPr>
        <a:xfrm>
          <a:off x="16357600" y="606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71120</xdr:rowOff>
    </xdr:from>
    <xdr:to>
      <xdr:col>81</xdr:col>
      <xdr:colOff>101600</xdr:colOff>
      <xdr:row>37</xdr:row>
      <xdr:rowOff>1270</xdr:rowOff>
    </xdr:to>
    <xdr:sp macro="" textlink="">
      <xdr:nvSpPr>
        <xdr:cNvPr id="424" name="楕円 423"/>
        <xdr:cNvSpPr/>
      </xdr:nvSpPr>
      <xdr:spPr>
        <a:xfrm>
          <a:off x="1543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90896</xdr:rowOff>
    </xdr:from>
    <xdr:to>
      <xdr:col>85</xdr:col>
      <xdr:colOff>127000</xdr:colOff>
      <xdr:row>36</xdr:row>
      <xdr:rowOff>121920</xdr:rowOff>
    </xdr:to>
    <xdr:cxnSp macro="">
      <xdr:nvCxnSpPr>
        <xdr:cNvPr id="425" name="直線コネクタ 424"/>
        <xdr:cNvCxnSpPr/>
      </xdr:nvCxnSpPr>
      <xdr:spPr>
        <a:xfrm flipV="1">
          <a:off x="15481300" y="626309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123026</xdr:rowOff>
    </xdr:from>
    <xdr:ext cx="405111" cy="259045"/>
    <xdr:sp macro="" textlink="">
      <xdr:nvSpPr>
        <xdr:cNvPr id="426" name="n_1aveValue【一般廃棄物処理施設】&#10;有形固定資産減価償却率"/>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27"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17797</xdr:rowOff>
    </xdr:from>
    <xdr:ext cx="405111" cy="259045"/>
    <xdr:sp macro="" textlink="">
      <xdr:nvSpPr>
        <xdr:cNvPr id="428" name="n_1mainValue【一般廃棄物処理施設】&#10;有形固定資産減価償却率"/>
        <xdr:cNvSpPr txBox="1"/>
      </xdr:nvSpPr>
      <xdr:spPr>
        <a:xfrm>
          <a:off x="15266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39" name="直線コネクタ 43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0" name="テキスト ボックス 43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2" name="テキスト ボックス 44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3" name="直線コネクタ 44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44" name="テキスト ボックス 44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6" name="テキスト ボックス 44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48" name="直線コネクタ 447"/>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49"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0" name="直線コネクタ 449"/>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1"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2" name="直線コネクタ 451"/>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53"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54" name="フローチャート: 判断 453"/>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55" name="フローチャート: 判断 454"/>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56" name="フローチャート: 判断 455"/>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105330</xdr:rowOff>
    </xdr:from>
    <xdr:to>
      <xdr:col>116</xdr:col>
      <xdr:colOff>114300</xdr:colOff>
      <xdr:row>38</xdr:row>
      <xdr:rowOff>35480</xdr:rowOff>
    </xdr:to>
    <xdr:sp macro="" textlink="">
      <xdr:nvSpPr>
        <xdr:cNvPr id="462" name="楕円 461"/>
        <xdr:cNvSpPr/>
      </xdr:nvSpPr>
      <xdr:spPr>
        <a:xfrm>
          <a:off x="22110700" y="644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128207</xdr:rowOff>
    </xdr:from>
    <xdr:ext cx="534377" cy="259045"/>
    <xdr:sp macro="" textlink="">
      <xdr:nvSpPr>
        <xdr:cNvPr id="463" name="【一般廃棄物処理施設】&#10;一人当たり有形固定資産（償却資産）額該当値テキスト"/>
        <xdr:cNvSpPr txBox="1"/>
      </xdr:nvSpPr>
      <xdr:spPr>
        <a:xfrm>
          <a:off x="22199600" y="630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113268</xdr:rowOff>
    </xdr:from>
    <xdr:to>
      <xdr:col>112</xdr:col>
      <xdr:colOff>38100</xdr:colOff>
      <xdr:row>38</xdr:row>
      <xdr:rowOff>43418</xdr:rowOff>
    </xdr:to>
    <xdr:sp macro="" textlink="">
      <xdr:nvSpPr>
        <xdr:cNvPr id="464" name="楕円 463"/>
        <xdr:cNvSpPr/>
      </xdr:nvSpPr>
      <xdr:spPr>
        <a:xfrm>
          <a:off x="21272500" y="64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156130</xdr:rowOff>
    </xdr:from>
    <xdr:to>
      <xdr:col>116</xdr:col>
      <xdr:colOff>63500</xdr:colOff>
      <xdr:row>37</xdr:row>
      <xdr:rowOff>164068</xdr:rowOff>
    </xdr:to>
    <xdr:cxnSp macro="">
      <xdr:nvCxnSpPr>
        <xdr:cNvPr id="465" name="直線コネクタ 464"/>
        <xdr:cNvCxnSpPr/>
      </xdr:nvCxnSpPr>
      <xdr:spPr>
        <a:xfrm flipV="1">
          <a:off x="21323300" y="6499780"/>
          <a:ext cx="8382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140112</xdr:rowOff>
    </xdr:from>
    <xdr:ext cx="534377" cy="259045"/>
    <xdr:sp macro="" textlink="">
      <xdr:nvSpPr>
        <xdr:cNvPr id="466" name="n_1aveValue【一般廃棄物処理施設】&#10;一人当たり有形固定資産（償却資産）額"/>
        <xdr:cNvSpPr txBox="1"/>
      </xdr:nvSpPr>
      <xdr:spPr>
        <a:xfrm>
          <a:off x="210434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467"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59945</xdr:rowOff>
    </xdr:from>
    <xdr:ext cx="534377" cy="259045"/>
    <xdr:sp macro="" textlink="">
      <xdr:nvSpPr>
        <xdr:cNvPr id="468" name="n_1mainValue【一般廃棄物処理施設】&#10;一人当たり有形固定資産（償却資産）額"/>
        <xdr:cNvSpPr txBox="1"/>
      </xdr:nvSpPr>
      <xdr:spPr>
        <a:xfrm>
          <a:off x="21043411" y="623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494" name="直線コネクタ 493"/>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495"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496" name="直線コネクタ 495"/>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97"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98" name="直線コネクタ 497"/>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499" name="【保健センター・保健所】&#10;有形固定資産減価償却率平均値テキスト"/>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0" name="フローチャート: 判断 499"/>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1" name="フローチャート: 判断 500"/>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02" name="フローチャート: 判断 501"/>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135346</xdr:rowOff>
    </xdr:from>
    <xdr:to>
      <xdr:col>85</xdr:col>
      <xdr:colOff>177800</xdr:colOff>
      <xdr:row>61</xdr:row>
      <xdr:rowOff>65496</xdr:rowOff>
    </xdr:to>
    <xdr:sp macro="" textlink="">
      <xdr:nvSpPr>
        <xdr:cNvPr id="508" name="楕円 507"/>
        <xdr:cNvSpPr/>
      </xdr:nvSpPr>
      <xdr:spPr>
        <a:xfrm>
          <a:off x="16268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113773</xdr:rowOff>
    </xdr:from>
    <xdr:ext cx="405111" cy="259045"/>
    <xdr:sp macro="" textlink="">
      <xdr:nvSpPr>
        <xdr:cNvPr id="509" name="【保健センター・保健所】&#10;有形固定資産減価償却率該当値テキスト"/>
        <xdr:cNvSpPr txBox="1"/>
      </xdr:nvSpPr>
      <xdr:spPr>
        <a:xfrm>
          <a:off x="1635760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87993</xdr:rowOff>
    </xdr:from>
    <xdr:to>
      <xdr:col>81</xdr:col>
      <xdr:colOff>101600</xdr:colOff>
      <xdr:row>61</xdr:row>
      <xdr:rowOff>18143</xdr:rowOff>
    </xdr:to>
    <xdr:sp macro="" textlink="">
      <xdr:nvSpPr>
        <xdr:cNvPr id="510" name="楕円 509"/>
        <xdr:cNvSpPr/>
      </xdr:nvSpPr>
      <xdr:spPr>
        <a:xfrm>
          <a:off x="15430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138793</xdr:rowOff>
    </xdr:from>
    <xdr:to>
      <xdr:col>85</xdr:col>
      <xdr:colOff>127000</xdr:colOff>
      <xdr:row>61</xdr:row>
      <xdr:rowOff>14696</xdr:rowOff>
    </xdr:to>
    <xdr:cxnSp macro="">
      <xdr:nvCxnSpPr>
        <xdr:cNvPr id="511" name="直線コネクタ 510"/>
        <xdr:cNvCxnSpPr/>
      </xdr:nvCxnSpPr>
      <xdr:spPr>
        <a:xfrm>
          <a:off x="15481300" y="1042579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150603</xdr:rowOff>
    </xdr:from>
    <xdr:ext cx="405111" cy="259045"/>
    <xdr:sp macro="" textlink="">
      <xdr:nvSpPr>
        <xdr:cNvPr id="512" name="n_1aveValue【保健センター・保健所】&#10;有形固定資産減価償却率"/>
        <xdr:cNvSpPr txBox="1"/>
      </xdr:nvSpPr>
      <xdr:spPr>
        <a:xfrm>
          <a:off x="15266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513"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9270</xdr:rowOff>
    </xdr:from>
    <xdr:ext cx="405111" cy="259045"/>
    <xdr:sp macro="" textlink="">
      <xdr:nvSpPr>
        <xdr:cNvPr id="514" name="n_1mainValue【保健センター・保健所】&#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38" name="直線コネクタ 537"/>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39"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0" name="直線コネクタ 539"/>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1"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2" name="直線コネクタ 541"/>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43"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44" name="フローチャート: 判断 543"/>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45" name="フローチャート: 判断 544"/>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46" name="フローチャート: 判断 545"/>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552" name="楕円 551"/>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97807</xdr:rowOff>
    </xdr:from>
    <xdr:ext cx="469744" cy="259045"/>
    <xdr:sp macro="" textlink="">
      <xdr:nvSpPr>
        <xdr:cNvPr id="553" name="【保健センター・保健所】&#10;一人当たり面積該当値テキスト"/>
        <xdr:cNvSpPr txBox="1"/>
      </xdr:nvSpPr>
      <xdr:spPr>
        <a:xfrm>
          <a:off x="22199600"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67310</xdr:rowOff>
    </xdr:from>
    <xdr:to>
      <xdr:col>112</xdr:col>
      <xdr:colOff>38100</xdr:colOff>
      <xdr:row>61</xdr:row>
      <xdr:rowOff>168910</xdr:rowOff>
    </xdr:to>
    <xdr:sp macro="" textlink="">
      <xdr:nvSpPr>
        <xdr:cNvPr id="554" name="楕円 553"/>
        <xdr:cNvSpPr/>
      </xdr:nvSpPr>
      <xdr:spPr>
        <a:xfrm>
          <a:off x="21272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118110</xdr:rowOff>
    </xdr:from>
    <xdr:to>
      <xdr:col>116</xdr:col>
      <xdr:colOff>63500</xdr:colOff>
      <xdr:row>61</xdr:row>
      <xdr:rowOff>125730</xdr:rowOff>
    </xdr:to>
    <xdr:cxnSp macro="">
      <xdr:nvCxnSpPr>
        <xdr:cNvPr id="555" name="直線コネクタ 554"/>
        <xdr:cNvCxnSpPr/>
      </xdr:nvCxnSpPr>
      <xdr:spPr>
        <a:xfrm>
          <a:off x="21323300" y="10576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49547</xdr:rowOff>
    </xdr:from>
    <xdr:ext cx="469744" cy="259045"/>
    <xdr:sp macro="" textlink="">
      <xdr:nvSpPr>
        <xdr:cNvPr id="556"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57"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13987</xdr:rowOff>
    </xdr:from>
    <xdr:ext cx="469744" cy="259045"/>
    <xdr:sp macro="" textlink="">
      <xdr:nvSpPr>
        <xdr:cNvPr id="558" name="n_1mainValue【保健センター・保健所】&#10;一人当たり面積"/>
        <xdr:cNvSpPr txBox="1"/>
      </xdr:nvSpPr>
      <xdr:spPr>
        <a:xfrm>
          <a:off x="210757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9" name="直線コネクタ 56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0" name="テキスト ボックス 56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1" name="直線コネクタ 57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2" name="テキスト ボックス 57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3" name="直線コネクタ 57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4" name="テキスト ボックス 57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5" name="直線コネクタ 57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6" name="テキスト ボックス 57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7" name="直線コネクタ 57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8" name="テキスト ボックス 57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9" name="直線コネクタ 57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0" name="テキスト ボックス 57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1" name="直線コネクタ 5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2" name="テキスト ボックス 5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84" name="直線コネクタ 583"/>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85"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86" name="直線コネクタ 585"/>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87"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88" name="直線コネクタ 587"/>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89"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0" name="フローチャート: 判断 589"/>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1" name="フローチャート: 判断 590"/>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92" name="フローチャート: 判断 591"/>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3" name="テキスト ボックス 5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4" name="テキスト ボックス 5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5" name="テキスト ボックス 5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6" name="テキスト ボックス 5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7" name="テキスト ボックス 5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116295</xdr:rowOff>
    </xdr:from>
    <xdr:to>
      <xdr:col>85</xdr:col>
      <xdr:colOff>177800</xdr:colOff>
      <xdr:row>80</xdr:row>
      <xdr:rowOff>46445</xdr:rowOff>
    </xdr:to>
    <xdr:sp macro="" textlink="">
      <xdr:nvSpPr>
        <xdr:cNvPr id="598" name="楕円 597"/>
        <xdr:cNvSpPr/>
      </xdr:nvSpPr>
      <xdr:spPr>
        <a:xfrm>
          <a:off x="162687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139172</xdr:rowOff>
    </xdr:from>
    <xdr:ext cx="405111" cy="259045"/>
    <xdr:sp macro="" textlink="">
      <xdr:nvSpPr>
        <xdr:cNvPr id="599" name="【消防施設】&#10;有形固定資産減価償却率該当値テキスト"/>
        <xdr:cNvSpPr txBox="1"/>
      </xdr:nvSpPr>
      <xdr:spPr>
        <a:xfrm>
          <a:off x="16357600" y="135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99968</xdr:rowOff>
    </xdr:from>
    <xdr:to>
      <xdr:col>81</xdr:col>
      <xdr:colOff>101600</xdr:colOff>
      <xdr:row>80</xdr:row>
      <xdr:rowOff>30118</xdr:rowOff>
    </xdr:to>
    <xdr:sp macro="" textlink="">
      <xdr:nvSpPr>
        <xdr:cNvPr id="600" name="楕円 599"/>
        <xdr:cNvSpPr/>
      </xdr:nvSpPr>
      <xdr:spPr>
        <a:xfrm>
          <a:off x="15430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150768</xdr:rowOff>
    </xdr:from>
    <xdr:to>
      <xdr:col>85</xdr:col>
      <xdr:colOff>127000</xdr:colOff>
      <xdr:row>79</xdr:row>
      <xdr:rowOff>167095</xdr:rowOff>
    </xdr:to>
    <xdr:cxnSp macro="">
      <xdr:nvCxnSpPr>
        <xdr:cNvPr id="601" name="直線コネクタ 600"/>
        <xdr:cNvCxnSpPr/>
      </xdr:nvCxnSpPr>
      <xdr:spPr>
        <a:xfrm>
          <a:off x="15481300" y="13695318"/>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163303</xdr:rowOff>
    </xdr:from>
    <xdr:ext cx="405111" cy="259045"/>
    <xdr:sp macro="" textlink="">
      <xdr:nvSpPr>
        <xdr:cNvPr id="602" name="n_1ave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03"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46645</xdr:rowOff>
    </xdr:from>
    <xdr:ext cx="405111" cy="259045"/>
    <xdr:sp macro="" textlink="">
      <xdr:nvSpPr>
        <xdr:cNvPr id="604" name="n_1mainValue【消防施設】&#10;有形固定資産減価償却率"/>
        <xdr:cNvSpPr txBox="1"/>
      </xdr:nvSpPr>
      <xdr:spPr>
        <a:xfrm>
          <a:off x="152660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5" name="正方形/長方形 6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6" name="正方形/長方形 6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7" name="正方形/長方形 6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8" name="正方形/長方形 6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9" name="正方形/長方形 6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0" name="正方形/長方形 6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1" name="正方形/長方形 6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2" name="正方形/長方形 6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3" name="テキスト ボックス 6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4" name="直線コネクタ 6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5" name="直線コネクタ 61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6" name="テキスト ボックス 61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7" name="直線コネクタ 61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8" name="テキスト ボックス 61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9" name="直線コネクタ 61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0" name="テキスト ボックス 61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1" name="直線コネクタ 62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2" name="テキスト ボックス 62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3" name="直線コネクタ 62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4" name="テキスト ボックス 62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5" name="直線コネクタ 6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6" name="テキスト ボックス 6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28" name="直線コネクタ 627"/>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29"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30" name="直線コネクタ 629"/>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3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32" name="直線コネクタ 63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52088</xdr:rowOff>
    </xdr:from>
    <xdr:ext cx="469744" cy="259045"/>
    <xdr:sp macro="" textlink="">
      <xdr:nvSpPr>
        <xdr:cNvPr id="633" name="【消防施設】&#10;一人当たり面積平均値テキスト"/>
        <xdr:cNvSpPr txBox="1"/>
      </xdr:nvSpPr>
      <xdr:spPr>
        <a:xfrm>
          <a:off x="22199600" y="1428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34" name="フローチャート: 判断 633"/>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35" name="フローチャート: 判断 634"/>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36" name="フローチャート: 判断 635"/>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7" name="テキスト ボックス 6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8" name="テキスト ボックス 6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9" name="テキスト ボックス 6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0" name="テキスト ボックス 6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1" name="テキスト ボックス 6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42" name="楕円 641"/>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643" name="【消防施設】&#10;一人当たり面積該当値テキスト"/>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135889</xdr:rowOff>
    </xdr:from>
    <xdr:to>
      <xdr:col>112</xdr:col>
      <xdr:colOff>38100</xdr:colOff>
      <xdr:row>85</xdr:row>
      <xdr:rowOff>66039</xdr:rowOff>
    </xdr:to>
    <xdr:sp macro="" textlink="">
      <xdr:nvSpPr>
        <xdr:cNvPr id="644" name="楕円 643"/>
        <xdr:cNvSpPr/>
      </xdr:nvSpPr>
      <xdr:spPr>
        <a:xfrm>
          <a:off x="21272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15239</xdr:rowOff>
    </xdr:from>
    <xdr:to>
      <xdr:col>116</xdr:col>
      <xdr:colOff>63500</xdr:colOff>
      <xdr:row>85</xdr:row>
      <xdr:rowOff>19050</xdr:rowOff>
    </xdr:to>
    <xdr:cxnSp macro="">
      <xdr:nvCxnSpPr>
        <xdr:cNvPr id="645" name="直線コネクタ 644"/>
        <xdr:cNvCxnSpPr/>
      </xdr:nvCxnSpPr>
      <xdr:spPr>
        <a:xfrm>
          <a:off x="21323300" y="145884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154957</xdr:rowOff>
    </xdr:from>
    <xdr:ext cx="469744" cy="259045"/>
    <xdr:sp macro="" textlink="">
      <xdr:nvSpPr>
        <xdr:cNvPr id="646"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47"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57166</xdr:rowOff>
    </xdr:from>
    <xdr:ext cx="469744" cy="259045"/>
    <xdr:sp macro="" textlink="">
      <xdr:nvSpPr>
        <xdr:cNvPr id="648" name="n_1mainValue【消防施設】&#10;一人当たり面積"/>
        <xdr:cNvSpPr txBox="1"/>
      </xdr:nvSpPr>
      <xdr:spPr>
        <a:xfrm>
          <a:off x="21075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74" name="直線コネクタ 673"/>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75"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76" name="直線コネクタ 675"/>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77"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78" name="直線コネクタ 677"/>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129920</xdr:rowOff>
    </xdr:from>
    <xdr:ext cx="405111" cy="259045"/>
    <xdr:sp macro="" textlink="">
      <xdr:nvSpPr>
        <xdr:cNvPr id="679" name="【庁舎】&#10;有形固定資産減価償却率平均値テキスト"/>
        <xdr:cNvSpPr txBox="1"/>
      </xdr:nvSpPr>
      <xdr:spPr>
        <a:xfrm>
          <a:off x="16357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0" name="フローチャート: 判断 679"/>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81" name="フローチャート: 判断 680"/>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82" name="フローチャート: 判断 681"/>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167458</xdr:rowOff>
    </xdr:from>
    <xdr:to>
      <xdr:col>85</xdr:col>
      <xdr:colOff>177800</xdr:colOff>
      <xdr:row>108</xdr:row>
      <xdr:rowOff>97608</xdr:rowOff>
    </xdr:to>
    <xdr:sp macro="" textlink="">
      <xdr:nvSpPr>
        <xdr:cNvPr id="688" name="楕円 687"/>
        <xdr:cNvSpPr/>
      </xdr:nvSpPr>
      <xdr:spPr>
        <a:xfrm>
          <a:off x="16268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82385</xdr:rowOff>
    </xdr:from>
    <xdr:ext cx="340478" cy="259045"/>
    <xdr:sp macro="" textlink="">
      <xdr:nvSpPr>
        <xdr:cNvPr id="689" name="【庁舎】&#10;有形固定資産減価償却率該当値テキスト"/>
        <xdr:cNvSpPr txBox="1"/>
      </xdr:nvSpPr>
      <xdr:spPr>
        <a:xfrm>
          <a:off x="16357600" y="18427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9071</xdr:rowOff>
    </xdr:from>
    <xdr:to>
      <xdr:col>81</xdr:col>
      <xdr:colOff>101600</xdr:colOff>
      <xdr:row>108</xdr:row>
      <xdr:rowOff>110671</xdr:rowOff>
    </xdr:to>
    <xdr:sp macro="" textlink="">
      <xdr:nvSpPr>
        <xdr:cNvPr id="690" name="楕円 689"/>
        <xdr:cNvSpPr/>
      </xdr:nvSpPr>
      <xdr:spPr>
        <a:xfrm>
          <a:off x="15430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46808</xdr:rowOff>
    </xdr:from>
    <xdr:to>
      <xdr:col>85</xdr:col>
      <xdr:colOff>127000</xdr:colOff>
      <xdr:row>108</xdr:row>
      <xdr:rowOff>59871</xdr:rowOff>
    </xdr:to>
    <xdr:cxnSp macro="">
      <xdr:nvCxnSpPr>
        <xdr:cNvPr id="691" name="直線コネクタ 690"/>
        <xdr:cNvCxnSpPr/>
      </xdr:nvCxnSpPr>
      <xdr:spPr>
        <a:xfrm flipV="1">
          <a:off x="15481300" y="1856340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11265</xdr:rowOff>
    </xdr:from>
    <xdr:ext cx="405111" cy="259045"/>
    <xdr:sp macro="" textlink="">
      <xdr:nvSpPr>
        <xdr:cNvPr id="692" name="n_1aveValue【庁舎】&#10;有形固定資産減価償却率"/>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693"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101798</xdr:rowOff>
    </xdr:from>
    <xdr:ext cx="340478" cy="259045"/>
    <xdr:sp macro="" textlink="">
      <xdr:nvSpPr>
        <xdr:cNvPr id="694" name="n_1mainValue【庁舎】&#10;有形固定資産減価償却率"/>
        <xdr:cNvSpPr txBox="1"/>
      </xdr:nvSpPr>
      <xdr:spPr>
        <a:xfrm>
          <a:off x="15298361" y="186183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5" name="テキスト ボックス 7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21" name="直線コネクタ 720"/>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22"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23" name="直線コネクタ 722"/>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24"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25" name="直線コネクタ 724"/>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26"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27" name="フローチャート: 判断 726"/>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28" name="フローチャート: 判断 727"/>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29" name="フローチャート: 判断 728"/>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76019</xdr:rowOff>
    </xdr:from>
    <xdr:to>
      <xdr:col>116</xdr:col>
      <xdr:colOff>114300</xdr:colOff>
      <xdr:row>106</xdr:row>
      <xdr:rowOff>6169</xdr:rowOff>
    </xdr:to>
    <xdr:sp macro="" textlink="">
      <xdr:nvSpPr>
        <xdr:cNvPr id="735" name="楕円 734"/>
        <xdr:cNvSpPr/>
      </xdr:nvSpPr>
      <xdr:spPr>
        <a:xfrm>
          <a:off x="22110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98896</xdr:rowOff>
    </xdr:from>
    <xdr:ext cx="469744" cy="259045"/>
    <xdr:sp macro="" textlink="">
      <xdr:nvSpPr>
        <xdr:cNvPr id="736" name="【庁舎】&#10;一人当たり面積該当値テキスト"/>
        <xdr:cNvSpPr txBox="1"/>
      </xdr:nvSpPr>
      <xdr:spPr>
        <a:xfrm>
          <a:off x="22199600" y="1792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85816</xdr:rowOff>
    </xdr:from>
    <xdr:to>
      <xdr:col>112</xdr:col>
      <xdr:colOff>38100</xdr:colOff>
      <xdr:row>106</xdr:row>
      <xdr:rowOff>15966</xdr:rowOff>
    </xdr:to>
    <xdr:sp macro="" textlink="">
      <xdr:nvSpPr>
        <xdr:cNvPr id="737" name="楕円 736"/>
        <xdr:cNvSpPr/>
      </xdr:nvSpPr>
      <xdr:spPr>
        <a:xfrm>
          <a:off x="21272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126819</xdr:rowOff>
    </xdr:from>
    <xdr:to>
      <xdr:col>116</xdr:col>
      <xdr:colOff>63500</xdr:colOff>
      <xdr:row>105</xdr:row>
      <xdr:rowOff>136616</xdr:rowOff>
    </xdr:to>
    <xdr:cxnSp macro="">
      <xdr:nvCxnSpPr>
        <xdr:cNvPr id="738" name="直線コネクタ 737"/>
        <xdr:cNvCxnSpPr/>
      </xdr:nvCxnSpPr>
      <xdr:spPr>
        <a:xfrm flipV="1">
          <a:off x="21323300" y="181290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39"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740"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7093</xdr:rowOff>
    </xdr:from>
    <xdr:ext cx="469744" cy="259045"/>
    <xdr:sp macro="" textlink="">
      <xdr:nvSpPr>
        <xdr:cNvPr id="741" name="n_1mainValue【庁舎】&#10;一人当たり面積"/>
        <xdr:cNvSpPr txBox="1"/>
      </xdr:nvSpPr>
      <xdr:spPr>
        <a:xfrm>
          <a:off x="21075727" y="1818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類似団体と比較して特に有形固定資産償却率が高くなっている施設は、消防施設であり、特に低くなっている施設は庁舎である。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消防施設については、償却が終了している施設が多く、老朽化が進んでいる。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庁舎については、本庁舎が平成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年度の完成し、稼働年数も３年と新しい施設である。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98,056
96,813
331.78
40,312,815
39,604,992
672,535
25,639,818
41,382,731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昨年より</a:t>
          </a:r>
          <a:r>
            <a:rPr kumimoji="1" lang="en-US" altLang="ja-JP" sz="1300">
              <a:latin typeface="ＭＳ ゴシック" panose="020B0609070205080204" pitchFamily="49" charset="-128"/>
              <a:ea typeface="ＭＳ ゴシック" panose="020B0609070205080204" pitchFamily="49" charset="-128"/>
            </a:rPr>
            <a:t>0.01</a:t>
          </a:r>
          <a:r>
            <a:rPr kumimoji="1" lang="ja-JP" altLang="en-US" sz="1300">
              <a:latin typeface="ＭＳ ゴシック" panose="020B0609070205080204" pitchFamily="49" charset="-128"/>
              <a:ea typeface="ＭＳ ゴシック" panose="020B0609070205080204" pitchFamily="49" charset="-128"/>
            </a:rPr>
            <a:t>減の</a:t>
          </a:r>
          <a:r>
            <a:rPr kumimoji="1" lang="en-US" altLang="ja-JP" sz="1300">
              <a:latin typeface="ＭＳ ゴシック" panose="020B0609070205080204" pitchFamily="49" charset="-128"/>
              <a:ea typeface="ＭＳ ゴシック" panose="020B0609070205080204" pitchFamily="49" charset="-128"/>
            </a:rPr>
            <a:t>0.56</a:t>
          </a:r>
          <a:r>
            <a:rPr kumimoji="1" lang="ja-JP" altLang="en-US" sz="1300">
              <a:latin typeface="ＭＳ ゴシック" panose="020B0609070205080204" pitchFamily="49" charset="-128"/>
              <a:ea typeface="ＭＳ ゴシック" panose="020B0609070205080204" pitchFamily="49" charset="-128"/>
            </a:rPr>
            <a:t>となった。</a:t>
          </a:r>
          <a:r>
            <a:rPr kumimoji="1" lang="en-US" altLang="ja-JP" sz="1300">
              <a:latin typeface="ＭＳ ゴシック" panose="020B0609070205080204" pitchFamily="49" charset="-128"/>
              <a:ea typeface="ＭＳ ゴシック" panose="020B0609070205080204" pitchFamily="49" charset="-128"/>
            </a:rPr>
            <a:t/>
          </a:r>
          <a:br>
            <a:rPr kumimoji="1" lang="en-US" altLang="ja-JP" sz="1300">
              <a:latin typeface="ＭＳ ゴシック" panose="020B0609070205080204" pitchFamily="49" charset="-128"/>
              <a:ea typeface="ＭＳ ゴシック" panose="020B0609070205080204" pitchFamily="49" charset="-128"/>
            </a:rPr>
          </a:br>
          <a:r>
            <a:rPr kumimoji="1" lang="ja-JP" altLang="en-US" sz="1300">
              <a:latin typeface="ＭＳ ゴシック" panose="020B0609070205080204" pitchFamily="49" charset="-128"/>
              <a:ea typeface="ＭＳ ゴシック" panose="020B0609070205080204" pitchFamily="49" charset="-128"/>
            </a:rPr>
            <a:t>本指数は３カ年の平均だが、詳細をみると</a:t>
          </a:r>
          <a:r>
            <a:rPr kumimoji="1" lang="en-US" altLang="ja-JP" sz="1300">
              <a:latin typeface="ＭＳ ゴシック" panose="020B0609070205080204" pitchFamily="49" charset="-128"/>
              <a:ea typeface="ＭＳ ゴシック" panose="020B0609070205080204" pitchFamily="49" charset="-128"/>
            </a:rPr>
            <a:t/>
          </a:r>
          <a:br>
            <a:rPr kumimoji="1" lang="en-US" altLang="ja-JP" sz="1300">
              <a:latin typeface="ＭＳ ゴシック" panose="020B0609070205080204" pitchFamily="49" charset="-128"/>
              <a:ea typeface="ＭＳ ゴシック" panose="020B0609070205080204" pitchFamily="49" charset="-128"/>
            </a:rPr>
          </a:br>
          <a:r>
            <a:rPr kumimoji="1" lang="en-US" altLang="ja-JP" sz="1300">
              <a:latin typeface="ＭＳ ゴシック" panose="020B0609070205080204" pitchFamily="49" charset="-128"/>
              <a:ea typeface="ＭＳ ゴシック" panose="020B0609070205080204" pitchFamily="49" charset="-128"/>
            </a:rPr>
            <a:t>H28</a:t>
          </a:r>
          <a:r>
            <a:rPr kumimoji="1" lang="ja-JP" altLang="en-US" sz="1300">
              <a:latin typeface="ＭＳ ゴシック" panose="020B0609070205080204" pitchFamily="49" charset="-128"/>
              <a:ea typeface="ＭＳ ゴシック" panose="020B0609070205080204" pitchFamily="49" charset="-128"/>
            </a:rPr>
            <a:t>年度　</a:t>
          </a:r>
          <a:r>
            <a:rPr kumimoji="1" lang="en-US" altLang="ja-JP" sz="1300">
              <a:latin typeface="ＭＳ ゴシック" panose="020B0609070205080204" pitchFamily="49" charset="-128"/>
              <a:ea typeface="ＭＳ ゴシック" panose="020B0609070205080204" pitchFamily="49" charset="-128"/>
            </a:rPr>
            <a:t>0.566</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H26</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0.569</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H27</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0.568</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H28</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0.562</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
          </a:r>
          <a:br>
            <a:rPr kumimoji="1" lang="en-US" altLang="ja-JP" sz="1300">
              <a:latin typeface="ＭＳ ゴシック" panose="020B0609070205080204" pitchFamily="49" charset="-128"/>
              <a:ea typeface="ＭＳ ゴシック" panose="020B0609070205080204" pitchFamily="49" charset="-128"/>
            </a:rPr>
          </a:br>
          <a:r>
            <a:rPr kumimoji="1" lang="en-US" altLang="ja-JP" sz="1300">
              <a:latin typeface="ＭＳ ゴシック" panose="020B0609070205080204" pitchFamily="49" charset="-128"/>
              <a:ea typeface="ＭＳ ゴシック" panose="020B0609070205080204" pitchFamily="49" charset="-128"/>
            </a:rPr>
            <a:t>H29</a:t>
          </a:r>
          <a:r>
            <a:rPr kumimoji="1" lang="ja-JP" altLang="en-US" sz="1300">
              <a:latin typeface="ＭＳ ゴシック" panose="020B0609070205080204" pitchFamily="49" charset="-128"/>
              <a:ea typeface="ＭＳ ゴシック" panose="020B0609070205080204" pitchFamily="49" charset="-128"/>
            </a:rPr>
            <a:t>年度　</a:t>
          </a:r>
          <a:r>
            <a:rPr kumimoji="1" lang="en-US" altLang="ja-JP" sz="1300">
              <a:latin typeface="ＭＳ ゴシック" panose="020B0609070205080204" pitchFamily="49" charset="-128"/>
              <a:ea typeface="ＭＳ ゴシック" panose="020B0609070205080204" pitchFamily="49" charset="-128"/>
            </a:rPr>
            <a:t>0.562</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H27</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0.568</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H28</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0.562</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H29</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0.562</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
          </a:r>
          <a:br>
            <a:rPr kumimoji="1" lang="en-US" altLang="ja-JP" sz="1300">
              <a:latin typeface="ＭＳ ゴシック" panose="020B0609070205080204" pitchFamily="49" charset="-128"/>
              <a:ea typeface="ＭＳ ゴシック" panose="020B0609070205080204" pitchFamily="49" charset="-128"/>
            </a:rPr>
          </a:br>
          <a:r>
            <a:rPr kumimoji="1" lang="ja-JP" altLang="en-US" sz="1300">
              <a:latin typeface="ＭＳ ゴシック" panose="020B0609070205080204" pitchFamily="49" charset="-128"/>
              <a:ea typeface="ＭＳ ゴシック" panose="020B0609070205080204" pitchFamily="49" charset="-128"/>
            </a:rPr>
            <a:t>単年度ごとの財政力指数は、基準財政需要額と基準財政収入額が本来の額（一本算定）に置き換えられて算定されている。ここ数年、財政力指数は単年度同様、ほぼ横ばい。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15875</xdr:rowOff>
    </xdr:from>
    <xdr:to>
      <xdr:col>23</xdr:col>
      <xdr:colOff>133350</xdr:colOff>
      <xdr:row>41</xdr:row>
      <xdr:rowOff>35983</xdr:rowOff>
    </xdr:to>
    <xdr:cxnSp macro="">
      <xdr:nvCxnSpPr>
        <xdr:cNvPr id="69" name="直線コネクタ 68"/>
        <xdr:cNvCxnSpPr/>
      </xdr:nvCxnSpPr>
      <xdr:spPr>
        <a:xfrm>
          <a:off x="4114800" y="70453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15875</xdr:rowOff>
    </xdr:to>
    <xdr:cxnSp macro="">
      <xdr:nvCxnSpPr>
        <xdr:cNvPr id="72" name="直線コネクタ 71"/>
        <xdr:cNvCxnSpPr/>
      </xdr:nvCxnSpPr>
      <xdr:spPr>
        <a:xfrm>
          <a:off x="3225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15875</xdr:rowOff>
    </xdr:to>
    <xdr:cxnSp macro="">
      <xdr:nvCxnSpPr>
        <xdr:cNvPr id="75" name="直線コネクタ 74"/>
        <xdr:cNvCxnSpPr/>
      </xdr:nvCxnSpPr>
      <xdr:spPr>
        <a:xfrm>
          <a:off x="2336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136525</xdr:rowOff>
    </xdr:from>
    <xdr:to>
      <xdr:col>19</xdr:col>
      <xdr:colOff>184150</xdr:colOff>
      <xdr:row>41</xdr:row>
      <xdr:rowOff>66675</xdr:rowOff>
    </xdr:to>
    <xdr:sp macro="" textlink="">
      <xdr:nvSpPr>
        <xdr:cNvPr id="90" name="楕円 89"/>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91" name="テキスト ボックス 90"/>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3" name="テキスト ボックス 92"/>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95" name="テキスト ボックス 94"/>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97" name="テキスト ボックス 96"/>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。経常収支比率の分母となる経常一般財源は昨年比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662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7002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。一方、分子となる経常経費充当一般財源等は昨年度比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千円の減で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。分子側が減となった主な要因としては、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が昨年度比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千円減少したこと、また、分母側が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額となった要因としては、地方税が昨年度比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分子：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22,380,402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　　分母：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26,070,020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61</xdr:row>
      <xdr:rowOff>6773</xdr:rowOff>
    </xdr:to>
    <xdr:cxnSp macro="">
      <xdr:nvCxnSpPr>
        <xdr:cNvPr id="132" name="直線コネクタ 131"/>
        <xdr:cNvCxnSpPr/>
      </xdr:nvCxnSpPr>
      <xdr:spPr>
        <a:xfrm flipV="1">
          <a:off x="4114800" y="104571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61</xdr:row>
      <xdr:rowOff>6773</xdr:rowOff>
    </xdr:to>
    <xdr:cxnSp macro="">
      <xdr:nvCxnSpPr>
        <xdr:cNvPr id="135" name="直線コネクタ 134"/>
        <xdr:cNvCxnSpPr/>
      </xdr:nvCxnSpPr>
      <xdr:spPr>
        <a:xfrm>
          <a:off x="3225800" y="103847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89746</xdr:rowOff>
    </xdr:from>
    <xdr:to>
      <xdr:col>15</xdr:col>
      <xdr:colOff>82550</xdr:colOff>
      <xdr:row>60</xdr:row>
      <xdr:rowOff>97790</xdr:rowOff>
    </xdr:to>
    <xdr:cxnSp macro="">
      <xdr:nvCxnSpPr>
        <xdr:cNvPr id="138" name="直線コネクタ 137"/>
        <xdr:cNvCxnSpPr/>
      </xdr:nvCxnSpPr>
      <xdr:spPr>
        <a:xfrm>
          <a:off x="2336800" y="103767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81704</xdr:rowOff>
    </xdr:from>
    <xdr:to>
      <xdr:col>11</xdr:col>
      <xdr:colOff>31750</xdr:colOff>
      <xdr:row>60</xdr:row>
      <xdr:rowOff>89746</xdr:rowOff>
    </xdr:to>
    <xdr:cxnSp macro="">
      <xdr:nvCxnSpPr>
        <xdr:cNvPr id="141" name="直線コネクタ 140"/>
        <xdr:cNvCxnSpPr/>
      </xdr:nvCxnSpPr>
      <xdr:spPr>
        <a:xfrm>
          <a:off x="1447800" y="103687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1" name="楕円 150"/>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2"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127423</xdr:rowOff>
    </xdr:from>
    <xdr:to>
      <xdr:col>19</xdr:col>
      <xdr:colOff>184150</xdr:colOff>
      <xdr:row>61</xdr:row>
      <xdr:rowOff>57573</xdr:rowOff>
    </xdr:to>
    <xdr:sp macro="" textlink="">
      <xdr:nvSpPr>
        <xdr:cNvPr id="153" name="楕円 152"/>
        <xdr:cNvSpPr/>
      </xdr:nvSpPr>
      <xdr:spPr>
        <a:xfrm>
          <a:off x="4064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67750</xdr:rowOff>
    </xdr:from>
    <xdr:ext cx="736600" cy="259045"/>
    <xdr:sp macro="" textlink="">
      <xdr:nvSpPr>
        <xdr:cNvPr id="154" name="テキスト ボックス 153"/>
        <xdr:cNvSpPr txBox="1"/>
      </xdr:nvSpPr>
      <xdr:spPr>
        <a:xfrm>
          <a:off x="3733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55" name="楕円 154"/>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158767</xdr:rowOff>
    </xdr:from>
    <xdr:ext cx="762000" cy="259045"/>
    <xdr:sp macro="" textlink="">
      <xdr:nvSpPr>
        <xdr:cNvPr id="156" name="テキスト ボックス 155"/>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38946</xdr:rowOff>
    </xdr:from>
    <xdr:to>
      <xdr:col>11</xdr:col>
      <xdr:colOff>82550</xdr:colOff>
      <xdr:row>60</xdr:row>
      <xdr:rowOff>140546</xdr:rowOff>
    </xdr:to>
    <xdr:sp macro="" textlink="">
      <xdr:nvSpPr>
        <xdr:cNvPr id="157" name="楕円 156"/>
        <xdr:cNvSpPr/>
      </xdr:nvSpPr>
      <xdr:spPr>
        <a:xfrm>
          <a:off x="2286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150723</xdr:rowOff>
    </xdr:from>
    <xdr:ext cx="762000" cy="259045"/>
    <xdr:sp macro="" textlink="">
      <xdr:nvSpPr>
        <xdr:cNvPr id="158" name="テキスト ボックス 157"/>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30904</xdr:rowOff>
    </xdr:from>
    <xdr:to>
      <xdr:col>7</xdr:col>
      <xdr:colOff>31750</xdr:colOff>
      <xdr:row>60</xdr:row>
      <xdr:rowOff>132504</xdr:rowOff>
    </xdr:to>
    <xdr:sp macro="" textlink="">
      <xdr:nvSpPr>
        <xdr:cNvPr id="159" name="楕円 158"/>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142681</xdr:rowOff>
    </xdr:from>
    <xdr:ext cx="762000" cy="259045"/>
    <xdr:sp macro="" textlink="">
      <xdr:nvSpPr>
        <xdr:cNvPr id="160" name="テキスト ボックス 159"/>
        <xdr:cNvSpPr txBox="1"/>
      </xdr:nvSpPr>
      <xdr:spPr>
        <a:xfrm>
          <a:off x="1066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111,625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内訳ごとに比較すると、人件費（事業費支弁を含む）△</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2,579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円、物件費△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円、維持補修費△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円といずれも減額し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。なお、人件費のうち職員分人件費</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についても減</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、職員数については昨年</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名の減となっている。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今後も計画的に人員削減を進め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効率的な施設運営、行政評価による事務事業見直し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及び行財政の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スリム化を進め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一層の経費節減を目指</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65987</xdr:rowOff>
    </xdr:from>
    <xdr:to>
      <xdr:col>23</xdr:col>
      <xdr:colOff>133350</xdr:colOff>
      <xdr:row>83</xdr:row>
      <xdr:rowOff>77071</xdr:rowOff>
    </xdr:to>
    <xdr:cxnSp macro="">
      <xdr:nvCxnSpPr>
        <xdr:cNvPr id="195" name="直線コネクタ 194"/>
        <xdr:cNvCxnSpPr/>
      </xdr:nvCxnSpPr>
      <xdr:spPr>
        <a:xfrm flipV="1">
          <a:off x="4114800" y="14296337"/>
          <a:ext cx="838200" cy="1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77071</xdr:rowOff>
    </xdr:from>
    <xdr:to>
      <xdr:col>19</xdr:col>
      <xdr:colOff>133350</xdr:colOff>
      <xdr:row>83</xdr:row>
      <xdr:rowOff>92208</xdr:rowOff>
    </xdr:to>
    <xdr:cxnSp macro="">
      <xdr:nvCxnSpPr>
        <xdr:cNvPr id="198" name="直線コネクタ 197"/>
        <xdr:cNvCxnSpPr/>
      </xdr:nvCxnSpPr>
      <xdr:spPr>
        <a:xfrm flipV="1">
          <a:off x="3225800" y="14307421"/>
          <a:ext cx="8890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92208</xdr:rowOff>
    </xdr:from>
    <xdr:to>
      <xdr:col>15</xdr:col>
      <xdr:colOff>82550</xdr:colOff>
      <xdr:row>83</xdr:row>
      <xdr:rowOff>121720</xdr:rowOff>
    </xdr:to>
    <xdr:cxnSp macro="">
      <xdr:nvCxnSpPr>
        <xdr:cNvPr id="201" name="直線コネクタ 200"/>
        <xdr:cNvCxnSpPr/>
      </xdr:nvCxnSpPr>
      <xdr:spPr>
        <a:xfrm flipV="1">
          <a:off x="2336800" y="14322558"/>
          <a:ext cx="889000" cy="2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30347</xdr:rowOff>
    </xdr:from>
    <xdr:to>
      <xdr:col>11</xdr:col>
      <xdr:colOff>31750</xdr:colOff>
      <xdr:row>83</xdr:row>
      <xdr:rowOff>121720</xdr:rowOff>
    </xdr:to>
    <xdr:cxnSp macro="">
      <xdr:nvCxnSpPr>
        <xdr:cNvPr id="204" name="直線コネクタ 203"/>
        <xdr:cNvCxnSpPr/>
      </xdr:nvCxnSpPr>
      <xdr:spPr>
        <a:xfrm>
          <a:off x="1447800" y="14260697"/>
          <a:ext cx="889000" cy="9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15187</xdr:rowOff>
    </xdr:from>
    <xdr:to>
      <xdr:col>23</xdr:col>
      <xdr:colOff>184150</xdr:colOff>
      <xdr:row>83</xdr:row>
      <xdr:rowOff>116787</xdr:rowOff>
    </xdr:to>
    <xdr:sp macro="" textlink="">
      <xdr:nvSpPr>
        <xdr:cNvPr id="214" name="楕円 213"/>
        <xdr:cNvSpPr/>
      </xdr:nvSpPr>
      <xdr:spPr>
        <a:xfrm>
          <a:off x="4902200" y="1424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31714</xdr:rowOff>
    </xdr:from>
    <xdr:ext cx="762000" cy="259045"/>
    <xdr:sp macro="" textlink="">
      <xdr:nvSpPr>
        <xdr:cNvPr id="215" name="人件費・物件費等の状況該当値テキスト"/>
        <xdr:cNvSpPr txBox="1"/>
      </xdr:nvSpPr>
      <xdr:spPr>
        <a:xfrm>
          <a:off x="5041900" y="1409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26271</xdr:rowOff>
    </xdr:from>
    <xdr:to>
      <xdr:col>19</xdr:col>
      <xdr:colOff>184150</xdr:colOff>
      <xdr:row>83</xdr:row>
      <xdr:rowOff>127871</xdr:rowOff>
    </xdr:to>
    <xdr:sp macro="" textlink="">
      <xdr:nvSpPr>
        <xdr:cNvPr id="216" name="楕円 215"/>
        <xdr:cNvSpPr/>
      </xdr:nvSpPr>
      <xdr:spPr>
        <a:xfrm>
          <a:off x="4064000" y="1425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138048</xdr:rowOff>
    </xdr:from>
    <xdr:ext cx="736600" cy="259045"/>
    <xdr:sp macro="" textlink="">
      <xdr:nvSpPr>
        <xdr:cNvPr id="217" name="テキスト ボックス 216"/>
        <xdr:cNvSpPr txBox="1"/>
      </xdr:nvSpPr>
      <xdr:spPr>
        <a:xfrm>
          <a:off x="3733800" y="14025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41408</xdr:rowOff>
    </xdr:from>
    <xdr:to>
      <xdr:col>15</xdr:col>
      <xdr:colOff>133350</xdr:colOff>
      <xdr:row>83</xdr:row>
      <xdr:rowOff>143008</xdr:rowOff>
    </xdr:to>
    <xdr:sp macro="" textlink="">
      <xdr:nvSpPr>
        <xdr:cNvPr id="218" name="楕円 217"/>
        <xdr:cNvSpPr/>
      </xdr:nvSpPr>
      <xdr:spPr>
        <a:xfrm>
          <a:off x="3175000" y="1427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153185</xdr:rowOff>
    </xdr:from>
    <xdr:ext cx="762000" cy="259045"/>
    <xdr:sp macro="" textlink="">
      <xdr:nvSpPr>
        <xdr:cNvPr id="219" name="テキスト ボックス 218"/>
        <xdr:cNvSpPr txBox="1"/>
      </xdr:nvSpPr>
      <xdr:spPr>
        <a:xfrm>
          <a:off x="2844800" y="1404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70920</xdr:rowOff>
    </xdr:from>
    <xdr:to>
      <xdr:col>11</xdr:col>
      <xdr:colOff>82550</xdr:colOff>
      <xdr:row>84</xdr:row>
      <xdr:rowOff>1070</xdr:rowOff>
    </xdr:to>
    <xdr:sp macro="" textlink="">
      <xdr:nvSpPr>
        <xdr:cNvPr id="220" name="楕円 219"/>
        <xdr:cNvSpPr/>
      </xdr:nvSpPr>
      <xdr:spPr>
        <a:xfrm>
          <a:off x="2286000" y="143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11247</xdr:rowOff>
    </xdr:from>
    <xdr:ext cx="762000" cy="259045"/>
    <xdr:sp macro="" textlink="">
      <xdr:nvSpPr>
        <xdr:cNvPr id="221" name="テキスト ボックス 220"/>
        <xdr:cNvSpPr txBox="1"/>
      </xdr:nvSpPr>
      <xdr:spPr>
        <a:xfrm>
          <a:off x="1955800" y="140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150997</xdr:rowOff>
    </xdr:from>
    <xdr:to>
      <xdr:col>7</xdr:col>
      <xdr:colOff>31750</xdr:colOff>
      <xdr:row>83</xdr:row>
      <xdr:rowOff>81147</xdr:rowOff>
    </xdr:to>
    <xdr:sp macro="" textlink="">
      <xdr:nvSpPr>
        <xdr:cNvPr id="222" name="楕円 221"/>
        <xdr:cNvSpPr/>
      </xdr:nvSpPr>
      <xdr:spPr>
        <a:xfrm>
          <a:off x="1397000" y="1420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91324</xdr:rowOff>
    </xdr:from>
    <xdr:ext cx="762000" cy="259045"/>
    <xdr:sp macro="" textlink="">
      <xdr:nvSpPr>
        <xdr:cNvPr id="223" name="テキスト ボックス 222"/>
        <xdr:cNvSpPr txBox="1"/>
      </xdr:nvSpPr>
      <xdr:spPr>
        <a:xfrm>
          <a:off x="1066800" y="1397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経年的に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類似団体の平均、及び全国市平均のいずれと比較しても低い水準で推移してい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。今後とも給与体系の見直し、各種手当の効率化等に配慮しながら</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適正な給与水準の維持に努め</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る</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83</xdr:row>
      <xdr:rowOff>79728</xdr:rowOff>
    </xdr:to>
    <xdr:cxnSp macro="">
      <xdr:nvCxnSpPr>
        <xdr:cNvPr id="257" name="直線コネクタ 256"/>
        <xdr:cNvCxnSpPr/>
      </xdr:nvCxnSpPr>
      <xdr:spPr>
        <a:xfrm>
          <a:off x="16179800" y="14310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66322</xdr:rowOff>
    </xdr:from>
    <xdr:to>
      <xdr:col>77</xdr:col>
      <xdr:colOff>44450</xdr:colOff>
      <xdr:row>83</xdr:row>
      <xdr:rowOff>79728</xdr:rowOff>
    </xdr:to>
    <xdr:cxnSp macro="">
      <xdr:nvCxnSpPr>
        <xdr:cNvPr id="260" name="直線コネクタ 259"/>
        <xdr:cNvCxnSpPr/>
      </xdr:nvCxnSpPr>
      <xdr:spPr>
        <a:xfrm>
          <a:off x="15290800" y="142966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66322</xdr:rowOff>
    </xdr:from>
    <xdr:to>
      <xdr:col>72</xdr:col>
      <xdr:colOff>203200</xdr:colOff>
      <xdr:row>83</xdr:row>
      <xdr:rowOff>66322</xdr:rowOff>
    </xdr:to>
    <xdr:cxnSp macro="">
      <xdr:nvCxnSpPr>
        <xdr:cNvPr id="263" name="直線コネクタ 262"/>
        <xdr:cNvCxnSpPr/>
      </xdr:nvCxnSpPr>
      <xdr:spPr>
        <a:xfrm>
          <a:off x="14401800" y="1429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66322</xdr:rowOff>
    </xdr:to>
    <xdr:cxnSp macro="">
      <xdr:nvCxnSpPr>
        <xdr:cNvPr id="266" name="直線コネクタ 265"/>
        <xdr:cNvCxnSpPr/>
      </xdr:nvCxnSpPr>
      <xdr:spPr>
        <a:xfrm>
          <a:off x="13512800" y="142832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28928</xdr:rowOff>
    </xdr:from>
    <xdr:to>
      <xdr:col>81</xdr:col>
      <xdr:colOff>95250</xdr:colOff>
      <xdr:row>83</xdr:row>
      <xdr:rowOff>130528</xdr:rowOff>
    </xdr:to>
    <xdr:sp macro="" textlink="">
      <xdr:nvSpPr>
        <xdr:cNvPr id="276" name="楕円 275"/>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45455</xdr:rowOff>
    </xdr:from>
    <xdr:ext cx="762000" cy="259045"/>
    <xdr:sp macro="" textlink="">
      <xdr:nvSpPr>
        <xdr:cNvPr id="277"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28928</xdr:rowOff>
    </xdr:from>
    <xdr:to>
      <xdr:col>77</xdr:col>
      <xdr:colOff>95250</xdr:colOff>
      <xdr:row>83</xdr:row>
      <xdr:rowOff>130528</xdr:rowOff>
    </xdr:to>
    <xdr:sp macro="" textlink="">
      <xdr:nvSpPr>
        <xdr:cNvPr id="278" name="楕円 277"/>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140705</xdr:rowOff>
    </xdr:from>
    <xdr:ext cx="736600" cy="259045"/>
    <xdr:sp macro="" textlink="">
      <xdr:nvSpPr>
        <xdr:cNvPr id="279" name="テキスト ボックス 278"/>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15522</xdr:rowOff>
    </xdr:from>
    <xdr:to>
      <xdr:col>73</xdr:col>
      <xdr:colOff>44450</xdr:colOff>
      <xdr:row>83</xdr:row>
      <xdr:rowOff>117122</xdr:rowOff>
    </xdr:to>
    <xdr:sp macro="" textlink="">
      <xdr:nvSpPr>
        <xdr:cNvPr id="280" name="楕円 279"/>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127299</xdr:rowOff>
    </xdr:from>
    <xdr:ext cx="762000" cy="259045"/>
    <xdr:sp macro="" textlink="">
      <xdr:nvSpPr>
        <xdr:cNvPr id="281" name="テキスト ボックス 280"/>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15522</xdr:rowOff>
    </xdr:from>
    <xdr:to>
      <xdr:col>68</xdr:col>
      <xdr:colOff>203200</xdr:colOff>
      <xdr:row>83</xdr:row>
      <xdr:rowOff>117122</xdr:rowOff>
    </xdr:to>
    <xdr:sp macro="" textlink="">
      <xdr:nvSpPr>
        <xdr:cNvPr id="282" name="楕円 281"/>
        <xdr:cNvSpPr/>
      </xdr:nvSpPr>
      <xdr:spPr>
        <a:xfrm>
          <a:off x="14351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127299</xdr:rowOff>
    </xdr:from>
    <xdr:ext cx="762000" cy="259045"/>
    <xdr:sp macro="" textlink="">
      <xdr:nvSpPr>
        <xdr:cNvPr id="283" name="テキスト ボックス 282"/>
        <xdr:cNvSpPr txBox="1"/>
      </xdr:nvSpPr>
      <xdr:spPr>
        <a:xfrm>
          <a:off x="14020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4" name="楕円 283"/>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5" name="テキスト ボックス 284"/>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人口千人に対する人数</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は、昨年同様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6.78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人とな</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。実際の人数は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663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人で前年度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人の減である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当市の第２次定員適正化計画（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H25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）では、ここで使用する職員数に加え、公営企業等の職員を含めた職員数で目標値を設定して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目標である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人と、計画に沿った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人員削減が進んで</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。今後も住民サービスの質の低下を招かない範囲で、さらなる効率的な行政運営ができるよう取り組んでい</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く</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80554</xdr:rowOff>
    </xdr:from>
    <xdr:to>
      <xdr:col>81</xdr:col>
      <xdr:colOff>44450</xdr:colOff>
      <xdr:row>60</xdr:row>
      <xdr:rowOff>80554</xdr:rowOff>
    </xdr:to>
    <xdr:cxnSp macro="">
      <xdr:nvCxnSpPr>
        <xdr:cNvPr id="322" name="直線コネクタ 321"/>
        <xdr:cNvCxnSpPr/>
      </xdr:nvCxnSpPr>
      <xdr:spPr>
        <a:xfrm>
          <a:off x="16179800" y="103675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77107</xdr:rowOff>
    </xdr:from>
    <xdr:to>
      <xdr:col>77</xdr:col>
      <xdr:colOff>44450</xdr:colOff>
      <xdr:row>60</xdr:row>
      <xdr:rowOff>80554</xdr:rowOff>
    </xdr:to>
    <xdr:cxnSp macro="">
      <xdr:nvCxnSpPr>
        <xdr:cNvPr id="325" name="直線コネクタ 324"/>
        <xdr:cNvCxnSpPr/>
      </xdr:nvCxnSpPr>
      <xdr:spPr>
        <a:xfrm>
          <a:off x="15290800" y="1036410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75958</xdr:rowOff>
    </xdr:from>
    <xdr:to>
      <xdr:col>72</xdr:col>
      <xdr:colOff>203200</xdr:colOff>
      <xdr:row>60</xdr:row>
      <xdr:rowOff>77107</xdr:rowOff>
    </xdr:to>
    <xdr:cxnSp macro="">
      <xdr:nvCxnSpPr>
        <xdr:cNvPr id="328" name="直線コネクタ 327"/>
        <xdr:cNvCxnSpPr/>
      </xdr:nvCxnSpPr>
      <xdr:spPr>
        <a:xfrm>
          <a:off x="14401800" y="1036295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75958</xdr:rowOff>
    </xdr:from>
    <xdr:to>
      <xdr:col>68</xdr:col>
      <xdr:colOff>152400</xdr:colOff>
      <xdr:row>60</xdr:row>
      <xdr:rowOff>78256</xdr:rowOff>
    </xdr:to>
    <xdr:cxnSp macro="">
      <xdr:nvCxnSpPr>
        <xdr:cNvPr id="331" name="直線コネクタ 330"/>
        <xdr:cNvCxnSpPr/>
      </xdr:nvCxnSpPr>
      <xdr:spPr>
        <a:xfrm flipV="1">
          <a:off x="13512800" y="1036295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33" name="テキスト ボックス 332"/>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5" name="テキスト ボックス 334"/>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29754</xdr:rowOff>
    </xdr:from>
    <xdr:to>
      <xdr:col>81</xdr:col>
      <xdr:colOff>95250</xdr:colOff>
      <xdr:row>60</xdr:row>
      <xdr:rowOff>131354</xdr:rowOff>
    </xdr:to>
    <xdr:sp macro="" textlink="">
      <xdr:nvSpPr>
        <xdr:cNvPr id="341" name="楕円 340"/>
        <xdr:cNvSpPr/>
      </xdr:nvSpPr>
      <xdr:spPr>
        <a:xfrm>
          <a:off x="169672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46281</xdr:rowOff>
    </xdr:from>
    <xdr:ext cx="762000" cy="259045"/>
    <xdr:sp macro="" textlink="">
      <xdr:nvSpPr>
        <xdr:cNvPr id="342" name="定員管理の状況該当値テキスト"/>
        <xdr:cNvSpPr txBox="1"/>
      </xdr:nvSpPr>
      <xdr:spPr>
        <a:xfrm>
          <a:off x="17106900" y="1016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29754</xdr:rowOff>
    </xdr:from>
    <xdr:to>
      <xdr:col>77</xdr:col>
      <xdr:colOff>95250</xdr:colOff>
      <xdr:row>60</xdr:row>
      <xdr:rowOff>131354</xdr:rowOff>
    </xdr:to>
    <xdr:sp macro="" textlink="">
      <xdr:nvSpPr>
        <xdr:cNvPr id="343" name="楕円 342"/>
        <xdr:cNvSpPr/>
      </xdr:nvSpPr>
      <xdr:spPr>
        <a:xfrm>
          <a:off x="16129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141531</xdr:rowOff>
    </xdr:from>
    <xdr:ext cx="736600" cy="259045"/>
    <xdr:sp macro="" textlink="">
      <xdr:nvSpPr>
        <xdr:cNvPr id="344" name="テキスト ボックス 343"/>
        <xdr:cNvSpPr txBox="1"/>
      </xdr:nvSpPr>
      <xdr:spPr>
        <a:xfrm>
          <a:off x="15798800" y="1008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26307</xdr:rowOff>
    </xdr:from>
    <xdr:to>
      <xdr:col>73</xdr:col>
      <xdr:colOff>44450</xdr:colOff>
      <xdr:row>60</xdr:row>
      <xdr:rowOff>127907</xdr:rowOff>
    </xdr:to>
    <xdr:sp macro="" textlink="">
      <xdr:nvSpPr>
        <xdr:cNvPr id="345" name="楕円 344"/>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138084</xdr:rowOff>
    </xdr:from>
    <xdr:ext cx="762000" cy="259045"/>
    <xdr:sp macro="" textlink="">
      <xdr:nvSpPr>
        <xdr:cNvPr id="346" name="テキスト ボックス 345"/>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25158</xdr:rowOff>
    </xdr:from>
    <xdr:to>
      <xdr:col>68</xdr:col>
      <xdr:colOff>203200</xdr:colOff>
      <xdr:row>60</xdr:row>
      <xdr:rowOff>126758</xdr:rowOff>
    </xdr:to>
    <xdr:sp macro="" textlink="">
      <xdr:nvSpPr>
        <xdr:cNvPr id="347" name="楕円 346"/>
        <xdr:cNvSpPr/>
      </xdr:nvSpPr>
      <xdr:spPr>
        <a:xfrm>
          <a:off x="14351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136935</xdr:rowOff>
    </xdr:from>
    <xdr:ext cx="762000" cy="259045"/>
    <xdr:sp macro="" textlink="">
      <xdr:nvSpPr>
        <xdr:cNvPr id="348" name="テキスト ボックス 347"/>
        <xdr:cNvSpPr txBox="1"/>
      </xdr:nvSpPr>
      <xdr:spPr>
        <a:xfrm>
          <a:off x="14020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27456</xdr:rowOff>
    </xdr:from>
    <xdr:to>
      <xdr:col>64</xdr:col>
      <xdr:colOff>152400</xdr:colOff>
      <xdr:row>60</xdr:row>
      <xdr:rowOff>129056</xdr:rowOff>
    </xdr:to>
    <xdr:sp macro="" textlink="">
      <xdr:nvSpPr>
        <xdr:cNvPr id="349" name="楕円 348"/>
        <xdr:cNvSpPr/>
      </xdr:nvSpPr>
      <xdr:spPr>
        <a:xfrm>
          <a:off x="13462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139233</xdr:rowOff>
    </xdr:from>
    <xdr:ext cx="762000" cy="259045"/>
    <xdr:sp macro="" textlink="">
      <xdr:nvSpPr>
        <xdr:cNvPr id="350" name="テキスト ボックス 349"/>
        <xdr:cNvSpPr txBox="1"/>
      </xdr:nvSpPr>
      <xdr:spPr>
        <a:xfrm>
          <a:off x="13131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比率は</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9.4</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％で、前年度から</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ポイントの改善とな</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った</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。また、単年度においては</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H27</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10.1</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H28</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9.4</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H29</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8.8</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となっており、単年度では</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ポイント改善して</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いる</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rtl="0" fontAlgn="base"/>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分子</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については、元利</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償還金</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昨年度比</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8067</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なった</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。また、交付税算入分は昨年度</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比△</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4026</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万円となり</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、全体では△</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4081</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分母では普通交付税が昨年度比</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4133</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千円、標準税収入額が昨年度比</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1136</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千円で、交付税算入分を引いた後の金額は</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昨年比△</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1565</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千円と</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なった</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rtl="0"/>
          <a:r>
            <a:rPr lang="ja-JP" altLang="ja-JP" sz="12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分子：  </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1,806,953</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lang="ja-JP" altLang="ja-JP" sz="12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分母：</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20,558,039</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41</xdr:row>
      <xdr:rowOff>158242</xdr:rowOff>
    </xdr:to>
    <xdr:cxnSp macro="">
      <xdr:nvCxnSpPr>
        <xdr:cNvPr id="382" name="直線コネクタ 381"/>
        <xdr:cNvCxnSpPr/>
      </xdr:nvCxnSpPr>
      <xdr:spPr>
        <a:xfrm flipV="1">
          <a:off x="16179800" y="71683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42</xdr:row>
      <xdr:rowOff>73660</xdr:rowOff>
    </xdr:to>
    <xdr:cxnSp macro="">
      <xdr:nvCxnSpPr>
        <xdr:cNvPr id="385" name="直線コネクタ 384"/>
        <xdr:cNvCxnSpPr/>
      </xdr:nvCxnSpPr>
      <xdr:spPr>
        <a:xfrm flipV="1">
          <a:off x="15290800" y="71876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92964</xdr:rowOff>
    </xdr:to>
    <xdr:cxnSp macro="">
      <xdr:nvCxnSpPr>
        <xdr:cNvPr id="388" name="直線コネクタ 387"/>
        <xdr:cNvCxnSpPr/>
      </xdr:nvCxnSpPr>
      <xdr:spPr>
        <a:xfrm flipV="1">
          <a:off x="14401800" y="72745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0" name="テキスト ボックス 389"/>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92964</xdr:rowOff>
    </xdr:from>
    <xdr:to>
      <xdr:col>68</xdr:col>
      <xdr:colOff>152400</xdr:colOff>
      <xdr:row>43</xdr:row>
      <xdr:rowOff>18034</xdr:rowOff>
    </xdr:to>
    <xdr:cxnSp macro="">
      <xdr:nvCxnSpPr>
        <xdr:cNvPr id="391" name="直線コネクタ 390"/>
        <xdr:cNvCxnSpPr/>
      </xdr:nvCxnSpPr>
      <xdr:spPr>
        <a:xfrm flipV="1">
          <a:off x="13512800" y="729386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401" name="楕円 400"/>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402"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403" name="楕円 402"/>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4" name="テキスト ボックス 403"/>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5" name="楕円 404"/>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6" name="テキスト ボックス 40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42164</xdr:rowOff>
    </xdr:from>
    <xdr:to>
      <xdr:col>68</xdr:col>
      <xdr:colOff>203200</xdr:colOff>
      <xdr:row>42</xdr:row>
      <xdr:rowOff>143764</xdr:rowOff>
    </xdr:to>
    <xdr:sp macro="" textlink="">
      <xdr:nvSpPr>
        <xdr:cNvPr id="407" name="楕円 406"/>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128541</xdr:rowOff>
    </xdr:from>
    <xdr:ext cx="762000" cy="259045"/>
    <xdr:sp macro="" textlink="">
      <xdr:nvSpPr>
        <xdr:cNvPr id="408" name="テキスト ボックス 407"/>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138684</xdr:rowOff>
    </xdr:from>
    <xdr:to>
      <xdr:col>64</xdr:col>
      <xdr:colOff>152400</xdr:colOff>
      <xdr:row>43</xdr:row>
      <xdr:rowOff>68834</xdr:rowOff>
    </xdr:to>
    <xdr:sp macro="" textlink="">
      <xdr:nvSpPr>
        <xdr:cNvPr id="409" name="楕円 408"/>
        <xdr:cNvSpPr/>
      </xdr:nvSpPr>
      <xdr:spPr>
        <a:xfrm>
          <a:off x="13462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53611</xdr:rowOff>
    </xdr:from>
    <xdr:ext cx="762000" cy="259045"/>
    <xdr:sp macro="" textlink="">
      <xdr:nvSpPr>
        <xdr:cNvPr id="410" name="テキスト ボックス 409"/>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昨年より</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18.2</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なった</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これは分母が昨年度比△</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1565</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千円の減額、分子も昨年度比△</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8683</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円の減額となり、結果、昨年度よりも数値が改善致</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した</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fontAlgn="base"/>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分子減少の主な要因は、将来負担額のうち、地方債現在高が昨年度比△</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7390</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千円、公営企業債繰入見込額が昨年度比△</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1289</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万円となったことが挙げられ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3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分子：  </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3,742,123</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分母：</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20,558,039</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116755</xdr:rowOff>
    </xdr:from>
    <xdr:to>
      <xdr:col>81</xdr:col>
      <xdr:colOff>44450</xdr:colOff>
      <xdr:row>14</xdr:row>
      <xdr:rowOff>148929</xdr:rowOff>
    </xdr:to>
    <xdr:cxnSp macro="">
      <xdr:nvCxnSpPr>
        <xdr:cNvPr id="444" name="直線コネクタ 443"/>
        <xdr:cNvCxnSpPr/>
      </xdr:nvCxnSpPr>
      <xdr:spPr>
        <a:xfrm flipV="1">
          <a:off x="16179800" y="2517055"/>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148929</xdr:rowOff>
    </xdr:from>
    <xdr:to>
      <xdr:col>77</xdr:col>
      <xdr:colOff>44450</xdr:colOff>
      <xdr:row>14</xdr:row>
      <xdr:rowOff>151342</xdr:rowOff>
    </xdr:to>
    <xdr:cxnSp macro="">
      <xdr:nvCxnSpPr>
        <xdr:cNvPr id="447" name="直線コネクタ 446"/>
        <xdr:cNvCxnSpPr/>
      </xdr:nvCxnSpPr>
      <xdr:spPr>
        <a:xfrm flipV="1">
          <a:off x="15290800" y="254922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131233</xdr:rowOff>
    </xdr:from>
    <xdr:to>
      <xdr:col>72</xdr:col>
      <xdr:colOff>203200</xdr:colOff>
      <xdr:row>14</xdr:row>
      <xdr:rowOff>151342</xdr:rowOff>
    </xdr:to>
    <xdr:cxnSp macro="">
      <xdr:nvCxnSpPr>
        <xdr:cNvPr id="450" name="直線コネクタ 449"/>
        <xdr:cNvCxnSpPr/>
      </xdr:nvCxnSpPr>
      <xdr:spPr>
        <a:xfrm>
          <a:off x="14401800" y="25315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2" name="テキスト ボックス 451"/>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131233</xdr:rowOff>
    </xdr:from>
    <xdr:to>
      <xdr:col>68</xdr:col>
      <xdr:colOff>152400</xdr:colOff>
      <xdr:row>15</xdr:row>
      <xdr:rowOff>804</xdr:rowOff>
    </xdr:to>
    <xdr:cxnSp macro="">
      <xdr:nvCxnSpPr>
        <xdr:cNvPr id="453" name="直線コネクタ 452"/>
        <xdr:cNvCxnSpPr/>
      </xdr:nvCxnSpPr>
      <xdr:spPr>
        <a:xfrm flipV="1">
          <a:off x="13512800" y="2531533"/>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5" name="テキスト ボックス 454"/>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7" name="テキスト ボックス 456"/>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65955</xdr:rowOff>
    </xdr:from>
    <xdr:to>
      <xdr:col>81</xdr:col>
      <xdr:colOff>95250</xdr:colOff>
      <xdr:row>14</xdr:row>
      <xdr:rowOff>167555</xdr:rowOff>
    </xdr:to>
    <xdr:sp macro="" textlink="">
      <xdr:nvSpPr>
        <xdr:cNvPr id="463" name="楕円 462"/>
        <xdr:cNvSpPr/>
      </xdr:nvSpPr>
      <xdr:spPr>
        <a:xfrm>
          <a:off x="16967200" y="24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82482</xdr:rowOff>
    </xdr:from>
    <xdr:ext cx="762000" cy="259045"/>
    <xdr:sp macro="" textlink="">
      <xdr:nvSpPr>
        <xdr:cNvPr id="464" name="将来負担の状況該当値テキスト"/>
        <xdr:cNvSpPr txBox="1"/>
      </xdr:nvSpPr>
      <xdr:spPr>
        <a:xfrm>
          <a:off x="17106900" y="231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98129</xdr:rowOff>
    </xdr:from>
    <xdr:to>
      <xdr:col>77</xdr:col>
      <xdr:colOff>95250</xdr:colOff>
      <xdr:row>15</xdr:row>
      <xdr:rowOff>28279</xdr:rowOff>
    </xdr:to>
    <xdr:sp macro="" textlink="">
      <xdr:nvSpPr>
        <xdr:cNvPr id="465" name="楕円 464"/>
        <xdr:cNvSpPr/>
      </xdr:nvSpPr>
      <xdr:spPr>
        <a:xfrm>
          <a:off x="16129000" y="24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38456</xdr:rowOff>
    </xdr:from>
    <xdr:ext cx="736600" cy="259045"/>
    <xdr:sp macro="" textlink="">
      <xdr:nvSpPr>
        <xdr:cNvPr id="466" name="テキスト ボックス 465"/>
        <xdr:cNvSpPr txBox="1"/>
      </xdr:nvSpPr>
      <xdr:spPr>
        <a:xfrm>
          <a:off x="15798800" y="226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100542</xdr:rowOff>
    </xdr:from>
    <xdr:to>
      <xdr:col>73</xdr:col>
      <xdr:colOff>44450</xdr:colOff>
      <xdr:row>15</xdr:row>
      <xdr:rowOff>30692</xdr:rowOff>
    </xdr:to>
    <xdr:sp macro="" textlink="">
      <xdr:nvSpPr>
        <xdr:cNvPr id="467" name="楕円 466"/>
        <xdr:cNvSpPr/>
      </xdr:nvSpPr>
      <xdr:spPr>
        <a:xfrm>
          <a:off x="15240000" y="2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40869</xdr:rowOff>
    </xdr:from>
    <xdr:ext cx="762000" cy="259045"/>
    <xdr:sp macro="" textlink="">
      <xdr:nvSpPr>
        <xdr:cNvPr id="468" name="テキスト ボックス 467"/>
        <xdr:cNvSpPr txBox="1"/>
      </xdr:nvSpPr>
      <xdr:spPr>
        <a:xfrm>
          <a:off x="14909800" y="226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80433</xdr:rowOff>
    </xdr:from>
    <xdr:to>
      <xdr:col>68</xdr:col>
      <xdr:colOff>203200</xdr:colOff>
      <xdr:row>15</xdr:row>
      <xdr:rowOff>10583</xdr:rowOff>
    </xdr:to>
    <xdr:sp macro="" textlink="">
      <xdr:nvSpPr>
        <xdr:cNvPr id="469" name="楕円 468"/>
        <xdr:cNvSpPr/>
      </xdr:nvSpPr>
      <xdr:spPr>
        <a:xfrm>
          <a:off x="143510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20760</xdr:rowOff>
    </xdr:from>
    <xdr:ext cx="762000" cy="259045"/>
    <xdr:sp macro="" textlink="">
      <xdr:nvSpPr>
        <xdr:cNvPr id="470" name="テキスト ボックス 469"/>
        <xdr:cNvSpPr txBox="1"/>
      </xdr:nvSpPr>
      <xdr:spPr>
        <a:xfrm>
          <a:off x="14020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121454</xdr:rowOff>
    </xdr:from>
    <xdr:to>
      <xdr:col>64</xdr:col>
      <xdr:colOff>152400</xdr:colOff>
      <xdr:row>15</xdr:row>
      <xdr:rowOff>51604</xdr:rowOff>
    </xdr:to>
    <xdr:sp macro="" textlink="">
      <xdr:nvSpPr>
        <xdr:cNvPr id="471" name="楕円 470"/>
        <xdr:cNvSpPr/>
      </xdr:nvSpPr>
      <xdr:spPr>
        <a:xfrm>
          <a:off x="13462000" y="25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61781</xdr:rowOff>
    </xdr:from>
    <xdr:ext cx="762000" cy="259045"/>
    <xdr:sp macro="" textlink="">
      <xdr:nvSpPr>
        <xdr:cNvPr id="472" name="テキスト ボックス 471"/>
        <xdr:cNvSpPr txBox="1"/>
      </xdr:nvSpPr>
      <xdr:spPr>
        <a:xfrm>
          <a:off x="13131800" y="229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98,056
96,813
331.78
40,312,815
39,604,992
672,535
25,639,818
41,382,731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比率は前年度より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17.9</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経常収支比率の分母となる経常一般財源等は</a:t>
          </a:r>
          <a:r>
            <a:rPr kumimoji="1" lang="en-US" altLang="ja-JP" sz="1200">
              <a:latin typeface="ＭＳ Ｐゴシック" panose="020B0600070205080204" pitchFamily="50" charset="-128"/>
              <a:ea typeface="ＭＳ Ｐゴシック" panose="020B0600070205080204" pitchFamily="50" charset="-128"/>
            </a:rPr>
            <a:t>260</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7002</a:t>
          </a:r>
          <a:r>
            <a:rPr kumimoji="1" lang="ja-JP" altLang="en-US" sz="1200">
              <a:latin typeface="ＭＳ Ｐゴシック" panose="020B0600070205080204" pitchFamily="50" charset="-128"/>
              <a:ea typeface="ＭＳ Ｐゴシック" panose="020B0600070205080204" pitchFamily="50" charset="-128"/>
            </a:rPr>
            <a:t>万円で、前年度比</a:t>
          </a:r>
          <a:r>
            <a:rPr kumimoji="1" lang="en-US" altLang="ja-JP" sz="1200">
              <a:latin typeface="ＭＳ Ｐゴシック" panose="020B0600070205080204" pitchFamily="50" charset="-128"/>
              <a:ea typeface="ＭＳ Ｐゴシック" panose="020B0600070205080204" pitchFamily="50" charset="-128"/>
            </a:rPr>
            <a:t>662</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千円となった。これは、地方税が前年度比</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1140</a:t>
          </a:r>
          <a:r>
            <a:rPr kumimoji="1" lang="ja-JP" altLang="en-US" sz="1200">
              <a:latin typeface="ＭＳ Ｐゴシック" panose="020B0600070205080204" pitchFamily="50" charset="-128"/>
              <a:ea typeface="ＭＳ Ｐゴシック" panose="020B0600070205080204" pitchFamily="50" charset="-128"/>
            </a:rPr>
            <a:t>万円</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千円、地方消費税交付金が</a:t>
          </a:r>
          <a:r>
            <a:rPr kumimoji="1" lang="en-US" altLang="ja-JP" sz="1200">
              <a:latin typeface="ＭＳ Ｐゴシック" panose="020B0600070205080204" pitchFamily="50" charset="-128"/>
              <a:ea typeface="ＭＳ Ｐゴシック" panose="020B0600070205080204" pitchFamily="50" charset="-128"/>
            </a:rPr>
            <a:t>+7100</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千円、臨時財政対策債が</a:t>
          </a:r>
          <a:r>
            <a:rPr kumimoji="1" lang="en-US" altLang="ja-JP" sz="1200">
              <a:latin typeface="ＭＳ Ｐゴシック" panose="020B0600070205080204" pitchFamily="50" charset="-128"/>
              <a:ea typeface="ＭＳ Ｐゴシック" panose="020B0600070205080204" pitchFamily="50" charset="-128"/>
            </a:rPr>
            <a:t>+7405</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千円、地方交付税△</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9233</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千円、前述の増額分が減額分を上回ったことによる。</a:t>
          </a:r>
        </a:p>
        <a:p>
          <a:r>
            <a:rPr kumimoji="1" lang="ja-JP" altLang="en-US" sz="1200">
              <a:latin typeface="ＭＳ Ｐゴシック" panose="020B0600070205080204" pitchFamily="50" charset="-128"/>
              <a:ea typeface="ＭＳ Ｐゴシック" panose="020B0600070205080204" pitchFamily="50" charset="-128"/>
            </a:rPr>
            <a:t>　分子となる人件費については、職員数は前年度比</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名減、金額では△</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6213</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千円の減額となった。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34</xdr:row>
      <xdr:rowOff>119380</xdr:rowOff>
    </xdr:to>
    <xdr:cxnSp macro="">
      <xdr:nvCxnSpPr>
        <xdr:cNvPr id="66" name="直線コネクタ 65"/>
        <xdr:cNvCxnSpPr/>
      </xdr:nvCxnSpPr>
      <xdr:spPr>
        <a:xfrm flipV="1">
          <a:off x="3987800" y="5872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104140</xdr:rowOff>
    </xdr:from>
    <xdr:to>
      <xdr:col>19</xdr:col>
      <xdr:colOff>187325</xdr:colOff>
      <xdr:row>34</xdr:row>
      <xdr:rowOff>119380</xdr:rowOff>
    </xdr:to>
    <xdr:cxnSp macro="">
      <xdr:nvCxnSpPr>
        <xdr:cNvPr id="69" name="直線コネクタ 68"/>
        <xdr:cNvCxnSpPr/>
      </xdr:nvCxnSpPr>
      <xdr:spPr>
        <a:xfrm>
          <a:off x="3098800" y="593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104140</xdr:rowOff>
    </xdr:to>
    <xdr:cxnSp macro="">
      <xdr:nvCxnSpPr>
        <xdr:cNvPr id="72" name="直線コネクタ 71"/>
        <xdr:cNvCxnSpPr/>
      </xdr:nvCxnSpPr>
      <xdr:spPr>
        <a:xfrm>
          <a:off x="2209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34</xdr:row>
      <xdr:rowOff>149860</xdr:rowOff>
    </xdr:to>
    <xdr:cxnSp macro="">
      <xdr:nvCxnSpPr>
        <xdr:cNvPr id="75" name="直線コネクタ 74"/>
        <xdr:cNvCxnSpPr/>
      </xdr:nvCxnSpPr>
      <xdr:spPr>
        <a:xfrm flipV="1">
          <a:off x="1320800" y="5933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163830</xdr:rowOff>
    </xdr:from>
    <xdr:to>
      <xdr:col>24</xdr:col>
      <xdr:colOff>76200</xdr:colOff>
      <xdr:row>34</xdr:row>
      <xdr:rowOff>93980</xdr:rowOff>
    </xdr:to>
    <xdr:sp macro="" textlink="">
      <xdr:nvSpPr>
        <xdr:cNvPr id="85" name="楕円 84"/>
        <xdr:cNvSpPr/>
      </xdr:nvSpPr>
      <xdr:spPr>
        <a:xfrm>
          <a:off x="4775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8907</xdr:rowOff>
    </xdr:from>
    <xdr:ext cx="762000" cy="259045"/>
    <xdr:sp macro="" textlink="">
      <xdr:nvSpPr>
        <xdr:cNvPr id="86" name="人件費該当値テキスト"/>
        <xdr:cNvSpPr txBox="1"/>
      </xdr:nvSpPr>
      <xdr:spPr>
        <a:xfrm>
          <a:off x="49149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68580</xdr:rowOff>
    </xdr:from>
    <xdr:to>
      <xdr:col>20</xdr:col>
      <xdr:colOff>38100</xdr:colOff>
      <xdr:row>34</xdr:row>
      <xdr:rowOff>170180</xdr:rowOff>
    </xdr:to>
    <xdr:sp macro="" textlink="">
      <xdr:nvSpPr>
        <xdr:cNvPr id="87" name="楕円 86"/>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88" name="テキスト ボックス 87"/>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9" name="楕円 88"/>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165117</xdr:rowOff>
    </xdr:from>
    <xdr:ext cx="762000" cy="259045"/>
    <xdr:sp macro="" textlink="">
      <xdr:nvSpPr>
        <xdr:cNvPr id="90" name="テキスト ボックス 89"/>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91" name="楕円 90"/>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165117</xdr:rowOff>
    </xdr:from>
    <xdr:ext cx="762000" cy="259045"/>
    <xdr:sp macro="" textlink="">
      <xdr:nvSpPr>
        <xdr:cNvPr id="92" name="テキスト ボックス 91"/>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比率は前年度に比べ</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13.6</a:t>
          </a:r>
          <a:r>
            <a:rPr kumimoji="1" lang="ja-JP" altLang="en-US" sz="1200">
              <a:latin typeface="ＭＳ Ｐゴシック" panose="020B0600070205080204" pitchFamily="50" charset="-128"/>
              <a:ea typeface="ＭＳ Ｐゴシック" panose="020B0600070205080204" pitchFamily="50" charset="-128"/>
            </a:rPr>
            <a:t>％である。</a:t>
          </a:r>
        </a:p>
        <a:p>
          <a:r>
            <a:rPr kumimoji="1" lang="ja-JP" altLang="en-US" sz="1200">
              <a:latin typeface="ＭＳ Ｐゴシック" panose="020B0600070205080204" pitchFamily="50" charset="-128"/>
              <a:ea typeface="ＭＳ Ｐゴシック" panose="020B0600070205080204" pitchFamily="50" charset="-128"/>
            </a:rPr>
            <a:t>　物件費は、前年度比</a:t>
          </a:r>
          <a:r>
            <a:rPr kumimoji="1" lang="en-US" altLang="ja-JP" sz="1200">
              <a:latin typeface="ＭＳ Ｐゴシック" panose="020B0600070205080204" pitchFamily="50" charset="-128"/>
              <a:ea typeface="ＭＳ Ｐゴシック" panose="020B0600070205080204" pitchFamily="50" charset="-128"/>
            </a:rPr>
            <a:t>+7447</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千円となっている。</a:t>
          </a:r>
        </a:p>
        <a:p>
          <a:r>
            <a:rPr kumimoji="1" lang="ja-JP" altLang="en-US" sz="1200">
              <a:latin typeface="ＭＳ Ｐゴシック" panose="020B0600070205080204" pitchFamily="50" charset="-128"/>
              <a:ea typeface="ＭＳ Ｐゴシック" panose="020B0600070205080204" pitchFamily="50" charset="-128"/>
            </a:rPr>
            <a:t>　今後については、公共施設再配置計画に基づき、各施設の数・規模を圧縮することで光熱水費等の減額を図り、施設管理費のスリム化を進めていく。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16</xdr:row>
      <xdr:rowOff>134620</xdr:rowOff>
    </xdr:to>
    <xdr:cxnSp macro="">
      <xdr:nvCxnSpPr>
        <xdr:cNvPr id="127" name="直線コネクタ 126"/>
        <xdr:cNvCxnSpPr/>
      </xdr:nvCxnSpPr>
      <xdr:spPr>
        <a:xfrm>
          <a:off x="15671800" y="2854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111760</xdr:rowOff>
    </xdr:to>
    <xdr:cxnSp macro="">
      <xdr:nvCxnSpPr>
        <xdr:cNvPr id="130" name="直線コネクタ 129"/>
        <xdr:cNvCxnSpPr/>
      </xdr:nvCxnSpPr>
      <xdr:spPr>
        <a:xfrm>
          <a:off x="14782800" y="2832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96520</xdr:rowOff>
    </xdr:to>
    <xdr:cxnSp macro="">
      <xdr:nvCxnSpPr>
        <xdr:cNvPr id="133" name="直線コネクタ 132"/>
        <xdr:cNvCxnSpPr/>
      </xdr:nvCxnSpPr>
      <xdr:spPr>
        <a:xfrm flipV="1">
          <a:off x="13893800" y="283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96520</xdr:rowOff>
    </xdr:to>
    <xdr:cxnSp macro="">
      <xdr:nvCxnSpPr>
        <xdr:cNvPr id="136" name="直線コネクタ 135"/>
        <xdr:cNvCxnSpPr/>
      </xdr:nvCxnSpPr>
      <xdr:spPr>
        <a:xfrm>
          <a:off x="13004800" y="2778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6" name="楕円 145"/>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100347</xdr:rowOff>
    </xdr:from>
    <xdr:ext cx="762000" cy="259045"/>
    <xdr:sp macro="" textlink="">
      <xdr:nvSpPr>
        <xdr:cNvPr id="147" name="物件費該当値テキスト"/>
        <xdr:cNvSpPr txBox="1"/>
      </xdr:nvSpPr>
      <xdr:spPr>
        <a:xfrm>
          <a:off x="165989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8" name="楕円 147"/>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49" name="テキスト ボックス 148"/>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1" name="テキスト ボックス 150"/>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45720</xdr:rowOff>
    </xdr:from>
    <xdr:to>
      <xdr:col>69</xdr:col>
      <xdr:colOff>142875</xdr:colOff>
      <xdr:row>16</xdr:row>
      <xdr:rowOff>147320</xdr:rowOff>
    </xdr:to>
    <xdr:sp macro="" textlink="">
      <xdr:nvSpPr>
        <xdr:cNvPr id="152" name="楕円 151"/>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53" name="テキスト ボックス 152"/>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4" name="楕円 153"/>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5" name="テキスト ボックス 154"/>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比率は</a:t>
          </a:r>
          <a:r>
            <a:rPr kumimoji="1" lang="en-US" altLang="ja-JP" sz="1200">
              <a:latin typeface="ＭＳ Ｐゴシック" panose="020B0600070205080204" pitchFamily="50" charset="-128"/>
              <a:ea typeface="ＭＳ Ｐゴシック" panose="020B0600070205080204" pitchFamily="50" charset="-128"/>
            </a:rPr>
            <a:t>8.7</a:t>
          </a:r>
          <a:r>
            <a:rPr kumimoji="1" lang="ja-JP" altLang="en-US" sz="1200">
              <a:latin typeface="ＭＳ Ｐゴシック" panose="020B0600070205080204" pitchFamily="50" charset="-128"/>
              <a:ea typeface="ＭＳ Ｐゴシック" panose="020B0600070205080204" pitchFamily="50" charset="-128"/>
            </a:rPr>
            <a:t>％で前年度より</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ポイント減となった。</a:t>
          </a:r>
        </a:p>
        <a:p>
          <a:r>
            <a:rPr kumimoji="1" lang="ja-JP" altLang="en-US" sz="1200">
              <a:latin typeface="ＭＳ Ｐゴシック" panose="020B0600070205080204" pitchFamily="50" charset="-128"/>
              <a:ea typeface="ＭＳ Ｐゴシック" panose="020B0600070205080204" pitchFamily="50" charset="-128"/>
            </a:rPr>
            <a:t>　人件費の分析欄にも記載した通り、分母となる経常一般財源等は前年度比</a:t>
          </a:r>
          <a:r>
            <a:rPr kumimoji="1" lang="en-US" altLang="ja-JP" sz="1200">
              <a:latin typeface="ＭＳ Ｐゴシック" panose="020B0600070205080204" pitchFamily="50" charset="-128"/>
              <a:ea typeface="ＭＳ Ｐゴシック" panose="020B0600070205080204" pitchFamily="50" charset="-128"/>
            </a:rPr>
            <a:t>662</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千円となっている。</a:t>
          </a:r>
        </a:p>
        <a:p>
          <a:r>
            <a:rPr kumimoji="1" lang="ja-JP" altLang="en-US" sz="1200">
              <a:latin typeface="ＭＳ Ｐゴシック" panose="020B0600070205080204" pitchFamily="50" charset="-128"/>
              <a:ea typeface="ＭＳ Ｐゴシック" panose="020B0600070205080204" pitchFamily="50" charset="-128"/>
            </a:rPr>
            <a:t>　分子となる扶助費は前年度比△</a:t>
          </a:r>
          <a:r>
            <a:rPr kumimoji="1" lang="en-US" altLang="ja-JP" sz="1200">
              <a:latin typeface="ＭＳ Ｐゴシック" panose="020B0600070205080204" pitchFamily="50" charset="-128"/>
              <a:ea typeface="ＭＳ Ｐゴシック" panose="020B0600070205080204" pitchFamily="50" charset="-128"/>
            </a:rPr>
            <a:t>5305</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千円減額しており、前年度より減少した比率が算定されている。</a:t>
          </a:r>
        </a:p>
        <a:p>
          <a:r>
            <a:rPr kumimoji="1" lang="ja-JP" altLang="en-US" sz="1200">
              <a:latin typeface="ＭＳ Ｐゴシック" panose="020B0600070205080204" pitchFamily="50" charset="-128"/>
              <a:ea typeface="ＭＳ Ｐゴシック" panose="020B0600070205080204" pitchFamily="50" charset="-128"/>
            </a:rPr>
            <a:t>　扶助費は、過去の水準と比べると、障がい者関係の事業費等を筆頭に全体的に上昇傾向にあり、各種手当への独自加算等の見直しを進めていくことで、財政を圧迫する上昇傾向に歯止めをかけるよう努める。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104140</xdr:rowOff>
    </xdr:from>
    <xdr:to>
      <xdr:col>24</xdr:col>
      <xdr:colOff>25400</xdr:colOff>
      <xdr:row>54</xdr:row>
      <xdr:rowOff>119380</xdr:rowOff>
    </xdr:to>
    <xdr:cxnSp macro="">
      <xdr:nvCxnSpPr>
        <xdr:cNvPr id="188" name="直線コネクタ 187"/>
        <xdr:cNvCxnSpPr/>
      </xdr:nvCxnSpPr>
      <xdr:spPr>
        <a:xfrm flipV="1">
          <a:off x="3987800" y="9362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58420</xdr:rowOff>
    </xdr:from>
    <xdr:to>
      <xdr:col>19</xdr:col>
      <xdr:colOff>187325</xdr:colOff>
      <xdr:row>54</xdr:row>
      <xdr:rowOff>119380</xdr:rowOff>
    </xdr:to>
    <xdr:cxnSp macro="">
      <xdr:nvCxnSpPr>
        <xdr:cNvPr id="191" name="直線コネクタ 190"/>
        <xdr:cNvCxnSpPr/>
      </xdr:nvCxnSpPr>
      <xdr:spPr>
        <a:xfrm>
          <a:off x="3098800" y="9316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58420</xdr:rowOff>
    </xdr:from>
    <xdr:to>
      <xdr:col>15</xdr:col>
      <xdr:colOff>98425</xdr:colOff>
      <xdr:row>54</xdr:row>
      <xdr:rowOff>58420</xdr:rowOff>
    </xdr:to>
    <xdr:cxnSp macro="">
      <xdr:nvCxnSpPr>
        <xdr:cNvPr id="194" name="直線コネクタ 193"/>
        <xdr:cNvCxnSpPr/>
      </xdr:nvCxnSpPr>
      <xdr:spPr>
        <a:xfrm>
          <a:off x="2209800" y="9316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54</xdr:row>
      <xdr:rowOff>58420</xdr:rowOff>
    </xdr:to>
    <xdr:cxnSp macro="">
      <xdr:nvCxnSpPr>
        <xdr:cNvPr id="197" name="直線コネクタ 196"/>
        <xdr:cNvCxnSpPr/>
      </xdr:nvCxnSpPr>
      <xdr:spPr>
        <a:xfrm>
          <a:off x="1320800" y="9316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53340</xdr:rowOff>
    </xdr:from>
    <xdr:to>
      <xdr:col>24</xdr:col>
      <xdr:colOff>76200</xdr:colOff>
      <xdr:row>54</xdr:row>
      <xdr:rowOff>154940</xdr:rowOff>
    </xdr:to>
    <xdr:sp macro="" textlink="">
      <xdr:nvSpPr>
        <xdr:cNvPr id="207" name="楕円 206"/>
        <xdr:cNvSpPr/>
      </xdr:nvSpPr>
      <xdr:spPr>
        <a:xfrm>
          <a:off x="4775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69867</xdr:rowOff>
    </xdr:from>
    <xdr:ext cx="762000" cy="259045"/>
    <xdr:sp macro="" textlink="">
      <xdr:nvSpPr>
        <xdr:cNvPr id="208" name="扶助費該当値テキスト"/>
        <xdr:cNvSpPr txBox="1"/>
      </xdr:nvSpPr>
      <xdr:spPr>
        <a:xfrm>
          <a:off x="4914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68580</xdr:rowOff>
    </xdr:from>
    <xdr:to>
      <xdr:col>20</xdr:col>
      <xdr:colOff>38100</xdr:colOff>
      <xdr:row>54</xdr:row>
      <xdr:rowOff>170180</xdr:rowOff>
    </xdr:to>
    <xdr:sp macro="" textlink="">
      <xdr:nvSpPr>
        <xdr:cNvPr id="209" name="楕円 208"/>
        <xdr:cNvSpPr/>
      </xdr:nvSpPr>
      <xdr:spPr>
        <a:xfrm>
          <a:off x="3937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8907</xdr:rowOff>
    </xdr:from>
    <xdr:ext cx="736600" cy="259045"/>
    <xdr:sp macro="" textlink="">
      <xdr:nvSpPr>
        <xdr:cNvPr id="210" name="テキスト ボックス 209"/>
        <xdr:cNvSpPr txBox="1"/>
      </xdr:nvSpPr>
      <xdr:spPr>
        <a:xfrm>
          <a:off x="3606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xdr:rowOff>
    </xdr:from>
    <xdr:to>
      <xdr:col>15</xdr:col>
      <xdr:colOff>149225</xdr:colOff>
      <xdr:row>54</xdr:row>
      <xdr:rowOff>109220</xdr:rowOff>
    </xdr:to>
    <xdr:sp macro="" textlink="">
      <xdr:nvSpPr>
        <xdr:cNvPr id="211" name="楕円 210"/>
        <xdr:cNvSpPr/>
      </xdr:nvSpPr>
      <xdr:spPr>
        <a:xfrm>
          <a:off x="3048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119397</xdr:rowOff>
    </xdr:from>
    <xdr:ext cx="762000" cy="259045"/>
    <xdr:sp macro="" textlink="">
      <xdr:nvSpPr>
        <xdr:cNvPr id="212" name="テキスト ボックス 211"/>
        <xdr:cNvSpPr txBox="1"/>
      </xdr:nvSpPr>
      <xdr:spPr>
        <a:xfrm>
          <a:off x="2717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xdr:rowOff>
    </xdr:from>
    <xdr:to>
      <xdr:col>11</xdr:col>
      <xdr:colOff>60325</xdr:colOff>
      <xdr:row>54</xdr:row>
      <xdr:rowOff>109220</xdr:rowOff>
    </xdr:to>
    <xdr:sp macro="" textlink="">
      <xdr:nvSpPr>
        <xdr:cNvPr id="213" name="楕円 212"/>
        <xdr:cNvSpPr/>
      </xdr:nvSpPr>
      <xdr:spPr>
        <a:xfrm>
          <a:off x="2159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119397</xdr:rowOff>
    </xdr:from>
    <xdr:ext cx="762000" cy="259045"/>
    <xdr:sp macro="" textlink="">
      <xdr:nvSpPr>
        <xdr:cNvPr id="214" name="テキスト ボックス 213"/>
        <xdr:cNvSpPr txBox="1"/>
      </xdr:nvSpPr>
      <xdr:spPr>
        <a:xfrm>
          <a:off x="1828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xdr:rowOff>
    </xdr:from>
    <xdr:to>
      <xdr:col>6</xdr:col>
      <xdr:colOff>171450</xdr:colOff>
      <xdr:row>54</xdr:row>
      <xdr:rowOff>109220</xdr:rowOff>
    </xdr:to>
    <xdr:sp macro="" textlink="">
      <xdr:nvSpPr>
        <xdr:cNvPr id="215" name="楕円 214"/>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119397</xdr:rowOff>
    </xdr:from>
    <xdr:ext cx="762000" cy="259045"/>
    <xdr:sp macro="" textlink="">
      <xdr:nvSpPr>
        <xdr:cNvPr id="216" name="テキスト ボックス 215"/>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比率は</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10.7</a:t>
          </a:r>
          <a:r>
            <a:rPr kumimoji="1" lang="ja-JP" altLang="en-US" sz="1200">
              <a:latin typeface="ＭＳ Ｐゴシック" panose="020B0600070205080204" pitchFamily="50" charset="-128"/>
              <a:ea typeface="ＭＳ Ｐゴシック" panose="020B0600070205080204" pitchFamily="50" charset="-128"/>
            </a:rPr>
            <a:t>％となった。この項目も、平成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年度に下水道事業が公営企業化（法適）したことにより比率が低下し、平成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年度もほぼ同水準の比率となっている。</a:t>
          </a:r>
        </a:p>
        <a:p>
          <a:r>
            <a:rPr kumimoji="1" lang="ja-JP" altLang="en-US" sz="1200">
              <a:latin typeface="ＭＳ Ｐゴシック" panose="020B0600070205080204" pitchFamily="50" charset="-128"/>
              <a:ea typeface="ＭＳ Ｐゴシック" panose="020B0600070205080204" pitchFamily="50" charset="-128"/>
            </a:rPr>
            <a:t>　この項目の経常的経費充当一般財源等は、</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4190</a:t>
          </a:r>
          <a:r>
            <a:rPr kumimoji="1" lang="ja-JP" altLang="en-US" sz="1200">
              <a:latin typeface="ＭＳ Ｐゴシック" panose="020B0600070205080204" pitchFamily="50" charset="-128"/>
              <a:ea typeface="ＭＳ Ｐゴシック" panose="020B0600070205080204" pitchFamily="50" charset="-128"/>
            </a:rPr>
            <a:t>万円</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千円で、前年度</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5973</a:t>
          </a:r>
          <a:r>
            <a:rPr kumimoji="1" lang="ja-JP" altLang="en-US" sz="1200">
              <a:latin typeface="ＭＳ Ｐゴシック" panose="020B0600070205080204" pitchFamily="50" charset="-128"/>
              <a:ea typeface="ＭＳ Ｐゴシック" panose="020B0600070205080204" pitchFamily="50" charset="-128"/>
            </a:rPr>
            <a:t>万円</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千円となった。</a:t>
          </a:r>
        </a:p>
        <a:p>
          <a:r>
            <a:rPr kumimoji="1" lang="ja-JP" altLang="en-US" sz="1200">
              <a:latin typeface="ＭＳ Ｐゴシック" panose="020B0600070205080204" pitchFamily="50" charset="-128"/>
              <a:ea typeface="ＭＳ Ｐゴシック" panose="020B0600070205080204" pitchFamily="50" charset="-128"/>
            </a:rPr>
            <a:t>　今後、下水道事業については経費を節減するとともに、独立採算の</a:t>
          </a:r>
        </a:p>
        <a:p>
          <a:r>
            <a:rPr kumimoji="1" lang="ja-JP" altLang="en-US" sz="1200">
              <a:latin typeface="ＭＳ Ｐゴシック" panose="020B0600070205080204" pitchFamily="50" charset="-128"/>
              <a:ea typeface="ＭＳ Ｐゴシック" panose="020B0600070205080204" pitchFamily="50" charset="-128"/>
            </a:rPr>
            <a:t>原則に立ち返った料金の適正化、特別会計においても保険料等の適正化を図るなど、普通会計の負担額を減らしていくよう努める。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100874</xdr:rowOff>
    </xdr:from>
    <xdr:to>
      <xdr:col>82</xdr:col>
      <xdr:colOff>107950</xdr:colOff>
      <xdr:row>54</xdr:row>
      <xdr:rowOff>140063</xdr:rowOff>
    </xdr:to>
    <xdr:cxnSp macro="">
      <xdr:nvCxnSpPr>
        <xdr:cNvPr id="251" name="直線コネクタ 250"/>
        <xdr:cNvCxnSpPr/>
      </xdr:nvCxnSpPr>
      <xdr:spPr>
        <a:xfrm>
          <a:off x="15671800" y="935917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100874</xdr:rowOff>
    </xdr:from>
    <xdr:to>
      <xdr:col>78</xdr:col>
      <xdr:colOff>69850</xdr:colOff>
      <xdr:row>57</xdr:row>
      <xdr:rowOff>122101</xdr:rowOff>
    </xdr:to>
    <xdr:cxnSp macro="">
      <xdr:nvCxnSpPr>
        <xdr:cNvPr id="254" name="直線コネクタ 253"/>
        <xdr:cNvCxnSpPr/>
      </xdr:nvCxnSpPr>
      <xdr:spPr>
        <a:xfrm flipV="1">
          <a:off x="14782800" y="9359174"/>
          <a:ext cx="889000" cy="53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82913</xdr:rowOff>
    </xdr:from>
    <xdr:to>
      <xdr:col>73</xdr:col>
      <xdr:colOff>180975</xdr:colOff>
      <xdr:row>57</xdr:row>
      <xdr:rowOff>122101</xdr:rowOff>
    </xdr:to>
    <xdr:cxnSp macro="">
      <xdr:nvCxnSpPr>
        <xdr:cNvPr id="257" name="直線コネクタ 256"/>
        <xdr:cNvCxnSpPr/>
      </xdr:nvCxnSpPr>
      <xdr:spPr>
        <a:xfrm>
          <a:off x="13893800" y="98555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152054</xdr:rowOff>
    </xdr:from>
    <xdr:ext cx="762000" cy="259045"/>
    <xdr:sp macro="" textlink="">
      <xdr:nvSpPr>
        <xdr:cNvPr id="259" name="テキスト ボックス 258"/>
        <xdr:cNvSpPr txBox="1"/>
      </xdr:nvSpPr>
      <xdr:spPr>
        <a:xfrm>
          <a:off x="14401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56787</xdr:rowOff>
    </xdr:from>
    <xdr:to>
      <xdr:col>69</xdr:col>
      <xdr:colOff>92075</xdr:colOff>
      <xdr:row>57</xdr:row>
      <xdr:rowOff>82913</xdr:rowOff>
    </xdr:to>
    <xdr:cxnSp macro="">
      <xdr:nvCxnSpPr>
        <xdr:cNvPr id="260" name="直線コネクタ 259"/>
        <xdr:cNvCxnSpPr/>
      </xdr:nvCxnSpPr>
      <xdr:spPr>
        <a:xfrm>
          <a:off x="13004800" y="98294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89263</xdr:rowOff>
    </xdr:from>
    <xdr:to>
      <xdr:col>82</xdr:col>
      <xdr:colOff>158750</xdr:colOff>
      <xdr:row>55</xdr:row>
      <xdr:rowOff>19413</xdr:rowOff>
    </xdr:to>
    <xdr:sp macro="" textlink="">
      <xdr:nvSpPr>
        <xdr:cNvPr id="270" name="楕円 269"/>
        <xdr:cNvSpPr/>
      </xdr:nvSpPr>
      <xdr:spPr>
        <a:xfrm>
          <a:off x="164592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105790</xdr:rowOff>
    </xdr:from>
    <xdr:ext cx="762000" cy="259045"/>
    <xdr:sp macro="" textlink="">
      <xdr:nvSpPr>
        <xdr:cNvPr id="271" name="その他該当値テキスト"/>
        <xdr:cNvSpPr txBox="1"/>
      </xdr:nvSpPr>
      <xdr:spPr>
        <a:xfrm>
          <a:off x="16598900" y="919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50074</xdr:rowOff>
    </xdr:from>
    <xdr:to>
      <xdr:col>78</xdr:col>
      <xdr:colOff>120650</xdr:colOff>
      <xdr:row>54</xdr:row>
      <xdr:rowOff>151674</xdr:rowOff>
    </xdr:to>
    <xdr:sp macro="" textlink="">
      <xdr:nvSpPr>
        <xdr:cNvPr id="272" name="楕円 271"/>
        <xdr:cNvSpPr/>
      </xdr:nvSpPr>
      <xdr:spPr>
        <a:xfrm>
          <a:off x="15621000" y="93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161851</xdr:rowOff>
    </xdr:from>
    <xdr:ext cx="736600" cy="259045"/>
    <xdr:sp macro="" textlink="">
      <xdr:nvSpPr>
        <xdr:cNvPr id="273" name="テキスト ボックス 272"/>
        <xdr:cNvSpPr txBox="1"/>
      </xdr:nvSpPr>
      <xdr:spPr>
        <a:xfrm>
          <a:off x="15290800" y="9077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71301</xdr:rowOff>
    </xdr:from>
    <xdr:to>
      <xdr:col>74</xdr:col>
      <xdr:colOff>31750</xdr:colOff>
      <xdr:row>58</xdr:row>
      <xdr:rowOff>1451</xdr:rowOff>
    </xdr:to>
    <xdr:sp macro="" textlink="">
      <xdr:nvSpPr>
        <xdr:cNvPr id="274" name="楕円 273"/>
        <xdr:cNvSpPr/>
      </xdr:nvSpPr>
      <xdr:spPr>
        <a:xfrm>
          <a:off x="14732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157678</xdr:rowOff>
    </xdr:from>
    <xdr:ext cx="762000" cy="259045"/>
    <xdr:sp macro="" textlink="">
      <xdr:nvSpPr>
        <xdr:cNvPr id="275" name="テキスト ボックス 274"/>
        <xdr:cNvSpPr txBox="1"/>
      </xdr:nvSpPr>
      <xdr:spPr>
        <a:xfrm>
          <a:off x="14401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32113</xdr:rowOff>
    </xdr:from>
    <xdr:to>
      <xdr:col>69</xdr:col>
      <xdr:colOff>142875</xdr:colOff>
      <xdr:row>57</xdr:row>
      <xdr:rowOff>133713</xdr:rowOff>
    </xdr:to>
    <xdr:sp macro="" textlink="">
      <xdr:nvSpPr>
        <xdr:cNvPr id="276" name="楕円 275"/>
        <xdr:cNvSpPr/>
      </xdr:nvSpPr>
      <xdr:spPr>
        <a:xfrm>
          <a:off x="13843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118490</xdr:rowOff>
    </xdr:from>
    <xdr:ext cx="762000" cy="259045"/>
    <xdr:sp macro="" textlink="">
      <xdr:nvSpPr>
        <xdr:cNvPr id="277" name="テキスト ボックス 276"/>
        <xdr:cNvSpPr txBox="1"/>
      </xdr:nvSpPr>
      <xdr:spPr>
        <a:xfrm>
          <a:off x="13512800" y="989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5987</xdr:rowOff>
    </xdr:from>
    <xdr:to>
      <xdr:col>65</xdr:col>
      <xdr:colOff>53975</xdr:colOff>
      <xdr:row>57</xdr:row>
      <xdr:rowOff>107587</xdr:rowOff>
    </xdr:to>
    <xdr:sp macro="" textlink="">
      <xdr:nvSpPr>
        <xdr:cNvPr id="278" name="楕円 277"/>
        <xdr:cNvSpPr/>
      </xdr:nvSpPr>
      <xdr:spPr>
        <a:xfrm>
          <a:off x="12954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92364</xdr:rowOff>
    </xdr:from>
    <xdr:ext cx="762000" cy="259045"/>
    <xdr:sp macro="" textlink="">
      <xdr:nvSpPr>
        <xdr:cNvPr id="279" name="テキスト ボックス 278"/>
        <xdr:cNvSpPr txBox="1"/>
      </xdr:nvSpPr>
      <xdr:spPr>
        <a:xfrm>
          <a:off x="12623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比率は前年度より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18.5</a:t>
          </a:r>
          <a:r>
            <a:rPr kumimoji="1" lang="ja-JP" altLang="en-US" sz="1200">
              <a:latin typeface="ＭＳ Ｐゴシック" panose="020B0600070205080204" pitchFamily="50" charset="-128"/>
              <a:ea typeface="ＭＳ Ｐゴシック" panose="020B0600070205080204" pitchFamily="50" charset="-128"/>
            </a:rPr>
            <a:t>％となった。平成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年度に下水道事業が公営企業化（法適）したことにより比率が上昇し、平成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年度も押し上げた比率とほぼ同水準となっている。</a:t>
          </a:r>
        </a:p>
        <a:p>
          <a:r>
            <a:rPr kumimoji="1" lang="ja-JP" altLang="en-US" sz="1200">
              <a:latin typeface="ＭＳ Ｐゴシック" panose="020B0600070205080204" pitchFamily="50" charset="-128"/>
              <a:ea typeface="ＭＳ Ｐゴシック" panose="020B0600070205080204" pitchFamily="50" charset="-128"/>
            </a:rPr>
            <a:t>　補助費等は</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2175</a:t>
          </a:r>
          <a:r>
            <a:rPr kumimoji="1" lang="ja-JP" altLang="en-US" sz="1200">
              <a:latin typeface="ＭＳ Ｐゴシック" panose="020B0600070205080204" pitchFamily="50" charset="-128"/>
              <a:ea typeface="ＭＳ Ｐゴシック" panose="020B0600070205080204" pitchFamily="50" charset="-128"/>
            </a:rPr>
            <a:t>万円</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千円で、前年度</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5915</a:t>
          </a:r>
          <a:r>
            <a:rPr kumimoji="1" lang="ja-JP" altLang="en-US" sz="1200">
              <a:latin typeface="ＭＳ Ｐゴシック" panose="020B0600070205080204" pitchFamily="50" charset="-128"/>
              <a:ea typeface="ＭＳ Ｐゴシック" panose="020B0600070205080204" pitchFamily="50" charset="-128"/>
            </a:rPr>
            <a:t>万円</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千円となった。</a:t>
          </a:r>
        </a:p>
        <a:p>
          <a:r>
            <a:rPr kumimoji="1" lang="ja-JP" altLang="en-US" sz="1200">
              <a:latin typeface="ＭＳ Ｐゴシック" panose="020B0600070205080204" pitchFamily="50" charset="-128"/>
              <a:ea typeface="ＭＳ Ｐゴシック" panose="020B0600070205080204" pitchFamily="50" charset="-128"/>
            </a:rPr>
            <a:t>　この項目が類似団体平均を上回っているのは、市の補助している事業・対象者等が多岐にわたっているためと考えられ、今後は補助金の交付について、必要性の低い補助金は見直しや廃止を行う方針である。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58420</xdr:rowOff>
    </xdr:to>
    <xdr:cxnSp macro="">
      <xdr:nvCxnSpPr>
        <xdr:cNvPr id="309" name="直線コネクタ 308"/>
        <xdr:cNvCxnSpPr/>
      </xdr:nvCxnSpPr>
      <xdr:spPr>
        <a:xfrm>
          <a:off x="15671800" y="65460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38</xdr:row>
      <xdr:rowOff>30988</xdr:rowOff>
    </xdr:to>
    <xdr:cxnSp macro="">
      <xdr:nvCxnSpPr>
        <xdr:cNvPr id="312" name="直線コネクタ 311"/>
        <xdr:cNvCxnSpPr/>
      </xdr:nvCxnSpPr>
      <xdr:spPr>
        <a:xfrm>
          <a:off x="14782800" y="619861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26416</xdr:rowOff>
    </xdr:to>
    <xdr:cxnSp macro="">
      <xdr:nvCxnSpPr>
        <xdr:cNvPr id="315" name="直線コネクタ 314"/>
        <xdr:cNvCxnSpPr/>
      </xdr:nvCxnSpPr>
      <xdr:spPr>
        <a:xfrm>
          <a:off x="13893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44704</xdr:rowOff>
    </xdr:to>
    <xdr:cxnSp macro="">
      <xdr:nvCxnSpPr>
        <xdr:cNvPr id="318" name="直線コネクタ 317"/>
        <xdr:cNvCxnSpPr/>
      </xdr:nvCxnSpPr>
      <xdr:spPr>
        <a:xfrm flipV="1">
          <a:off x="13004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8" name="楕円 327"/>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9"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30" name="楕円 329"/>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31" name="テキスト ボックス 330"/>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2" name="楕円 331"/>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61993</xdr:rowOff>
    </xdr:from>
    <xdr:ext cx="762000" cy="259045"/>
    <xdr:sp macro="" textlink="">
      <xdr:nvSpPr>
        <xdr:cNvPr id="333" name="テキスト ボックス 332"/>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4" name="楕円 333"/>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5" name="テキスト ボックス 334"/>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6" name="楕円 335"/>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80281</xdr:rowOff>
    </xdr:from>
    <xdr:ext cx="762000" cy="259045"/>
    <xdr:sp macro="" textlink="">
      <xdr:nvSpPr>
        <xdr:cNvPr id="337" name="テキスト ボックス 336"/>
        <xdr:cNvSpPr txBox="1"/>
      </xdr:nvSpPr>
      <xdr:spPr>
        <a:xfrm>
          <a:off x="12623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比率は</a:t>
          </a:r>
          <a:r>
            <a:rPr kumimoji="1" lang="en-US" altLang="ja-JP" sz="1200">
              <a:latin typeface="ＭＳ Ｐゴシック" panose="020B0600070205080204" pitchFamily="50" charset="-128"/>
              <a:ea typeface="ＭＳ Ｐゴシック" panose="020B0600070205080204" pitchFamily="50" charset="-128"/>
            </a:rPr>
            <a:t>16.4</a:t>
          </a:r>
          <a:r>
            <a:rPr kumimoji="1" lang="ja-JP" altLang="en-US" sz="1200">
              <a:latin typeface="ＭＳ Ｐゴシック" panose="020B0600070205080204" pitchFamily="50" charset="-128"/>
              <a:ea typeface="ＭＳ Ｐゴシック" panose="020B0600070205080204" pitchFamily="50" charset="-128"/>
            </a:rPr>
            <a:t>％で、前年度比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ポイントの減となった。</a:t>
          </a:r>
        </a:p>
        <a:p>
          <a:r>
            <a:rPr kumimoji="1" lang="ja-JP" altLang="en-US" sz="1200">
              <a:latin typeface="ＭＳ Ｐゴシック" panose="020B0600070205080204" pitchFamily="50" charset="-128"/>
              <a:ea typeface="ＭＳ Ｐゴシック" panose="020B0600070205080204" pitchFamily="50" charset="-128"/>
            </a:rPr>
            <a:t>　分子となる公債費は前年度比△</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1829</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千円減額しており、前年度より減少した比率が算定されている。</a:t>
          </a:r>
        </a:p>
        <a:p>
          <a:r>
            <a:rPr kumimoji="1" lang="ja-JP" altLang="en-US" sz="1200">
              <a:latin typeface="ＭＳ Ｐゴシック" panose="020B0600070205080204" pitchFamily="50" charset="-128"/>
              <a:ea typeface="ＭＳ Ｐゴシック" panose="020B0600070205080204" pitchFamily="50" charset="-128"/>
            </a:rPr>
            <a:t>　現在、金額の大きな起債（臨時財政対策債、合併特例事業債）の償還が重なり、公債費の負担は重いものになっているため、起債発行抑制・平準化を図る取り組みを進めていく。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58420</xdr:rowOff>
    </xdr:to>
    <xdr:cxnSp macro="">
      <xdr:nvCxnSpPr>
        <xdr:cNvPr id="366" name="直線コネクタ 365"/>
        <xdr:cNvCxnSpPr/>
      </xdr:nvCxnSpPr>
      <xdr:spPr>
        <a:xfrm flipV="1">
          <a:off x="3987800" y="130657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41275</xdr:rowOff>
    </xdr:from>
    <xdr:to>
      <xdr:col>19</xdr:col>
      <xdr:colOff>187325</xdr:colOff>
      <xdr:row>76</xdr:row>
      <xdr:rowOff>58420</xdr:rowOff>
    </xdr:to>
    <xdr:cxnSp macro="">
      <xdr:nvCxnSpPr>
        <xdr:cNvPr id="369" name="直線コネクタ 368"/>
        <xdr:cNvCxnSpPr/>
      </xdr:nvCxnSpPr>
      <xdr:spPr>
        <a:xfrm>
          <a:off x="3098800" y="130714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41275</xdr:rowOff>
    </xdr:from>
    <xdr:to>
      <xdr:col>15</xdr:col>
      <xdr:colOff>98425</xdr:colOff>
      <xdr:row>76</xdr:row>
      <xdr:rowOff>69850</xdr:rowOff>
    </xdr:to>
    <xdr:cxnSp macro="">
      <xdr:nvCxnSpPr>
        <xdr:cNvPr id="372" name="直線コネクタ 371"/>
        <xdr:cNvCxnSpPr/>
      </xdr:nvCxnSpPr>
      <xdr:spPr>
        <a:xfrm flipV="1">
          <a:off x="2209800" y="13071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69850</xdr:rowOff>
    </xdr:from>
    <xdr:to>
      <xdr:col>11</xdr:col>
      <xdr:colOff>9525</xdr:colOff>
      <xdr:row>76</xdr:row>
      <xdr:rowOff>69850</xdr:rowOff>
    </xdr:to>
    <xdr:cxnSp macro="">
      <xdr:nvCxnSpPr>
        <xdr:cNvPr id="375" name="直線コネクタ 374"/>
        <xdr:cNvCxnSpPr/>
      </xdr:nvCxnSpPr>
      <xdr:spPr>
        <a:xfrm>
          <a:off x="1320800" y="1310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5" name="楕円 384"/>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6"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7" name="楕円 386"/>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8" name="テキスト ボックス 387"/>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161925</xdr:rowOff>
    </xdr:from>
    <xdr:to>
      <xdr:col>15</xdr:col>
      <xdr:colOff>149225</xdr:colOff>
      <xdr:row>76</xdr:row>
      <xdr:rowOff>92075</xdr:rowOff>
    </xdr:to>
    <xdr:sp macro="" textlink="">
      <xdr:nvSpPr>
        <xdr:cNvPr id="389" name="楕円 388"/>
        <xdr:cNvSpPr/>
      </xdr:nvSpPr>
      <xdr:spPr>
        <a:xfrm>
          <a:off x="30480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102252</xdr:rowOff>
    </xdr:from>
    <xdr:ext cx="762000" cy="259045"/>
    <xdr:sp macro="" textlink="">
      <xdr:nvSpPr>
        <xdr:cNvPr id="390" name="テキスト ボックス 389"/>
        <xdr:cNvSpPr txBox="1"/>
      </xdr:nvSpPr>
      <xdr:spPr>
        <a:xfrm>
          <a:off x="2717800" y="1278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19050</xdr:rowOff>
    </xdr:from>
    <xdr:to>
      <xdr:col>11</xdr:col>
      <xdr:colOff>60325</xdr:colOff>
      <xdr:row>76</xdr:row>
      <xdr:rowOff>120650</xdr:rowOff>
    </xdr:to>
    <xdr:sp macro="" textlink="">
      <xdr:nvSpPr>
        <xdr:cNvPr id="391" name="楕円 390"/>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130827</xdr:rowOff>
    </xdr:from>
    <xdr:ext cx="762000" cy="259045"/>
    <xdr:sp macro="" textlink="">
      <xdr:nvSpPr>
        <xdr:cNvPr id="392" name="テキスト ボックス 391"/>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93" name="楕円 392"/>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394" name="テキスト ボックス 393"/>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この比率は、公債費の比率・経常収支比率全体比率により変動していくが、公債費比率に対しては高く、全体比率に対しては低くなるのが理想である。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公債費比率抑制とともに今後も注意を払っていく。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75</xdr:row>
      <xdr:rowOff>156718</xdr:rowOff>
    </xdr:to>
    <xdr:cxnSp macro="">
      <xdr:nvCxnSpPr>
        <xdr:cNvPr id="425" name="直線コネクタ 424"/>
        <xdr:cNvCxnSpPr/>
      </xdr:nvCxnSpPr>
      <xdr:spPr>
        <a:xfrm>
          <a:off x="15671800" y="130017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110998</xdr:rowOff>
    </xdr:from>
    <xdr:to>
      <xdr:col>78</xdr:col>
      <xdr:colOff>69850</xdr:colOff>
      <xdr:row>75</xdr:row>
      <xdr:rowOff>143002</xdr:rowOff>
    </xdr:to>
    <xdr:cxnSp macro="">
      <xdr:nvCxnSpPr>
        <xdr:cNvPr id="428" name="直線コネクタ 427"/>
        <xdr:cNvCxnSpPr/>
      </xdr:nvCxnSpPr>
      <xdr:spPr>
        <a:xfrm>
          <a:off x="14782800" y="12969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83566</xdr:rowOff>
    </xdr:from>
    <xdr:to>
      <xdr:col>73</xdr:col>
      <xdr:colOff>180975</xdr:colOff>
      <xdr:row>75</xdr:row>
      <xdr:rowOff>110998</xdr:rowOff>
    </xdr:to>
    <xdr:cxnSp macro="">
      <xdr:nvCxnSpPr>
        <xdr:cNvPr id="431" name="直線コネクタ 430"/>
        <xdr:cNvCxnSpPr/>
      </xdr:nvCxnSpPr>
      <xdr:spPr>
        <a:xfrm>
          <a:off x="13893800" y="12942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78994</xdr:rowOff>
    </xdr:from>
    <xdr:to>
      <xdr:col>69</xdr:col>
      <xdr:colOff>92075</xdr:colOff>
      <xdr:row>75</xdr:row>
      <xdr:rowOff>83566</xdr:rowOff>
    </xdr:to>
    <xdr:cxnSp macro="">
      <xdr:nvCxnSpPr>
        <xdr:cNvPr id="434" name="直線コネクタ 433"/>
        <xdr:cNvCxnSpPr/>
      </xdr:nvCxnSpPr>
      <xdr:spPr>
        <a:xfrm>
          <a:off x="13004800" y="12937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44" name="楕円 443"/>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45" name="公債費以外該当値テキスト"/>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46" name="楕円 445"/>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32529</xdr:rowOff>
    </xdr:from>
    <xdr:ext cx="736600" cy="259045"/>
    <xdr:sp macro="" textlink="">
      <xdr:nvSpPr>
        <xdr:cNvPr id="447" name="テキスト ボックス 446"/>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60198</xdr:rowOff>
    </xdr:from>
    <xdr:to>
      <xdr:col>74</xdr:col>
      <xdr:colOff>31750</xdr:colOff>
      <xdr:row>75</xdr:row>
      <xdr:rowOff>161798</xdr:rowOff>
    </xdr:to>
    <xdr:sp macro="" textlink="">
      <xdr:nvSpPr>
        <xdr:cNvPr id="448" name="楕円 447"/>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525</xdr:rowOff>
    </xdr:from>
    <xdr:ext cx="762000" cy="259045"/>
    <xdr:sp macro="" textlink="">
      <xdr:nvSpPr>
        <xdr:cNvPr id="449" name="テキスト ボックス 448"/>
        <xdr:cNvSpPr txBox="1"/>
      </xdr:nvSpPr>
      <xdr:spPr>
        <a:xfrm>
          <a:off x="14401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32766</xdr:rowOff>
    </xdr:from>
    <xdr:to>
      <xdr:col>69</xdr:col>
      <xdr:colOff>142875</xdr:colOff>
      <xdr:row>75</xdr:row>
      <xdr:rowOff>134366</xdr:rowOff>
    </xdr:to>
    <xdr:sp macro="" textlink="">
      <xdr:nvSpPr>
        <xdr:cNvPr id="450" name="楕円 449"/>
        <xdr:cNvSpPr/>
      </xdr:nvSpPr>
      <xdr:spPr>
        <a:xfrm>
          <a:off x="13843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144543</xdr:rowOff>
    </xdr:from>
    <xdr:ext cx="762000" cy="259045"/>
    <xdr:sp macro="" textlink="">
      <xdr:nvSpPr>
        <xdr:cNvPr id="451" name="テキスト ボックス 450"/>
        <xdr:cNvSpPr txBox="1"/>
      </xdr:nvSpPr>
      <xdr:spPr>
        <a:xfrm>
          <a:off x="13512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28194</xdr:rowOff>
    </xdr:from>
    <xdr:to>
      <xdr:col>65</xdr:col>
      <xdr:colOff>53975</xdr:colOff>
      <xdr:row>75</xdr:row>
      <xdr:rowOff>129794</xdr:rowOff>
    </xdr:to>
    <xdr:sp macro="" textlink="">
      <xdr:nvSpPr>
        <xdr:cNvPr id="452" name="楕円 451"/>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139971</xdr:rowOff>
    </xdr:from>
    <xdr:ext cx="762000" cy="259045"/>
    <xdr:sp macro="" textlink="">
      <xdr:nvSpPr>
        <xdr:cNvPr id="453" name="テキスト ボックス 452"/>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125019</xdr:rowOff>
    </xdr:from>
    <xdr:to>
      <xdr:col>29</xdr:col>
      <xdr:colOff>127000</xdr:colOff>
      <xdr:row>17</xdr:row>
      <xdr:rowOff>160419</xdr:rowOff>
    </xdr:to>
    <xdr:cxnSp macro="">
      <xdr:nvCxnSpPr>
        <xdr:cNvPr id="52" name="直線コネクタ 51"/>
        <xdr:cNvCxnSpPr/>
      </xdr:nvCxnSpPr>
      <xdr:spPr bwMode="auto">
        <a:xfrm>
          <a:off x="5003800" y="3087294"/>
          <a:ext cx="647700" cy="3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113377</xdr:rowOff>
    </xdr:from>
    <xdr:to>
      <xdr:col>26</xdr:col>
      <xdr:colOff>50800</xdr:colOff>
      <xdr:row>17</xdr:row>
      <xdr:rowOff>125019</xdr:rowOff>
    </xdr:to>
    <xdr:cxnSp macro="">
      <xdr:nvCxnSpPr>
        <xdr:cNvPr id="55" name="直線コネクタ 54"/>
        <xdr:cNvCxnSpPr/>
      </xdr:nvCxnSpPr>
      <xdr:spPr bwMode="auto">
        <a:xfrm>
          <a:off x="4305300" y="3075652"/>
          <a:ext cx="698500" cy="1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113377</xdr:rowOff>
    </xdr:from>
    <xdr:to>
      <xdr:col>22</xdr:col>
      <xdr:colOff>114300</xdr:colOff>
      <xdr:row>17</xdr:row>
      <xdr:rowOff>118096</xdr:rowOff>
    </xdr:to>
    <xdr:cxnSp macro="">
      <xdr:nvCxnSpPr>
        <xdr:cNvPr id="58" name="直線コネクタ 57"/>
        <xdr:cNvCxnSpPr/>
      </xdr:nvCxnSpPr>
      <xdr:spPr bwMode="auto">
        <a:xfrm flipV="1">
          <a:off x="3606800" y="3075652"/>
          <a:ext cx="698500" cy="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118096</xdr:rowOff>
    </xdr:from>
    <xdr:to>
      <xdr:col>18</xdr:col>
      <xdr:colOff>177800</xdr:colOff>
      <xdr:row>17</xdr:row>
      <xdr:rowOff>142980</xdr:rowOff>
    </xdr:to>
    <xdr:cxnSp macro="">
      <xdr:nvCxnSpPr>
        <xdr:cNvPr id="61" name="直線コネクタ 60"/>
        <xdr:cNvCxnSpPr/>
      </xdr:nvCxnSpPr>
      <xdr:spPr bwMode="auto">
        <a:xfrm flipV="1">
          <a:off x="2908300" y="3080371"/>
          <a:ext cx="698500" cy="24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159103</xdr:rowOff>
    </xdr:from>
    <xdr:ext cx="762000" cy="259045"/>
    <xdr:sp macro="" textlink="">
      <xdr:nvSpPr>
        <xdr:cNvPr id="63" name="テキスト ボックス 62"/>
        <xdr:cNvSpPr txBox="1"/>
      </xdr:nvSpPr>
      <xdr:spPr>
        <a:xfrm>
          <a:off x="32258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109619</xdr:rowOff>
    </xdr:from>
    <xdr:to>
      <xdr:col>29</xdr:col>
      <xdr:colOff>177800</xdr:colOff>
      <xdr:row>18</xdr:row>
      <xdr:rowOff>39769</xdr:rowOff>
    </xdr:to>
    <xdr:sp macro="" textlink="">
      <xdr:nvSpPr>
        <xdr:cNvPr id="71" name="楕円 70"/>
        <xdr:cNvSpPr/>
      </xdr:nvSpPr>
      <xdr:spPr bwMode="auto">
        <a:xfrm>
          <a:off x="5600700" y="3071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81696</xdr:rowOff>
    </xdr:from>
    <xdr:ext cx="762000" cy="259045"/>
    <xdr:sp macro="" textlink="">
      <xdr:nvSpPr>
        <xdr:cNvPr id="72" name="人口1人当たり決算額の推移該当値テキスト130"/>
        <xdr:cNvSpPr txBox="1"/>
      </xdr:nvSpPr>
      <xdr:spPr>
        <a:xfrm>
          <a:off x="5740400" y="304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74219</xdr:rowOff>
    </xdr:from>
    <xdr:to>
      <xdr:col>26</xdr:col>
      <xdr:colOff>101600</xdr:colOff>
      <xdr:row>18</xdr:row>
      <xdr:rowOff>4369</xdr:rowOff>
    </xdr:to>
    <xdr:sp macro="" textlink="">
      <xdr:nvSpPr>
        <xdr:cNvPr id="73" name="楕円 72"/>
        <xdr:cNvSpPr/>
      </xdr:nvSpPr>
      <xdr:spPr bwMode="auto">
        <a:xfrm>
          <a:off x="4953000" y="3036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160596</xdr:rowOff>
    </xdr:from>
    <xdr:ext cx="736600" cy="259045"/>
    <xdr:sp macro="" textlink="">
      <xdr:nvSpPr>
        <xdr:cNvPr id="74" name="テキスト ボックス 73"/>
        <xdr:cNvSpPr txBox="1"/>
      </xdr:nvSpPr>
      <xdr:spPr>
        <a:xfrm>
          <a:off x="4622800" y="3122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62577</xdr:rowOff>
    </xdr:from>
    <xdr:to>
      <xdr:col>22</xdr:col>
      <xdr:colOff>165100</xdr:colOff>
      <xdr:row>17</xdr:row>
      <xdr:rowOff>164177</xdr:rowOff>
    </xdr:to>
    <xdr:sp macro="" textlink="">
      <xdr:nvSpPr>
        <xdr:cNvPr id="75" name="楕円 74"/>
        <xdr:cNvSpPr/>
      </xdr:nvSpPr>
      <xdr:spPr bwMode="auto">
        <a:xfrm>
          <a:off x="4254500" y="3024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148954</xdr:rowOff>
    </xdr:from>
    <xdr:ext cx="762000" cy="259045"/>
    <xdr:sp macro="" textlink="">
      <xdr:nvSpPr>
        <xdr:cNvPr id="76" name="テキスト ボックス 75"/>
        <xdr:cNvSpPr txBox="1"/>
      </xdr:nvSpPr>
      <xdr:spPr>
        <a:xfrm>
          <a:off x="3924300" y="311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67296</xdr:rowOff>
    </xdr:from>
    <xdr:to>
      <xdr:col>19</xdr:col>
      <xdr:colOff>38100</xdr:colOff>
      <xdr:row>17</xdr:row>
      <xdr:rowOff>168896</xdr:rowOff>
    </xdr:to>
    <xdr:sp macro="" textlink="">
      <xdr:nvSpPr>
        <xdr:cNvPr id="77" name="楕円 76"/>
        <xdr:cNvSpPr/>
      </xdr:nvSpPr>
      <xdr:spPr bwMode="auto">
        <a:xfrm>
          <a:off x="3556000" y="3029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153673</xdr:rowOff>
    </xdr:from>
    <xdr:ext cx="762000" cy="259045"/>
    <xdr:sp macro="" textlink="">
      <xdr:nvSpPr>
        <xdr:cNvPr id="78" name="テキスト ボックス 77"/>
        <xdr:cNvSpPr txBox="1"/>
      </xdr:nvSpPr>
      <xdr:spPr>
        <a:xfrm>
          <a:off x="3225800" y="311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92180</xdr:rowOff>
    </xdr:from>
    <xdr:to>
      <xdr:col>15</xdr:col>
      <xdr:colOff>101600</xdr:colOff>
      <xdr:row>18</xdr:row>
      <xdr:rowOff>22330</xdr:rowOff>
    </xdr:to>
    <xdr:sp macro="" textlink="">
      <xdr:nvSpPr>
        <xdr:cNvPr id="79" name="楕円 78"/>
        <xdr:cNvSpPr/>
      </xdr:nvSpPr>
      <xdr:spPr bwMode="auto">
        <a:xfrm>
          <a:off x="2857500" y="3054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7107</xdr:rowOff>
    </xdr:from>
    <xdr:ext cx="762000" cy="259045"/>
    <xdr:sp macro="" textlink="">
      <xdr:nvSpPr>
        <xdr:cNvPr id="80" name="テキスト ボックス 79"/>
        <xdr:cNvSpPr txBox="1"/>
      </xdr:nvSpPr>
      <xdr:spPr>
        <a:xfrm>
          <a:off x="2527300" y="314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73165</xdr:rowOff>
    </xdr:from>
    <xdr:to>
      <xdr:col>29</xdr:col>
      <xdr:colOff>127000</xdr:colOff>
      <xdr:row>36</xdr:row>
      <xdr:rowOff>105786</xdr:rowOff>
    </xdr:to>
    <xdr:cxnSp macro="">
      <xdr:nvCxnSpPr>
        <xdr:cNvPr id="112" name="直線コネクタ 111"/>
        <xdr:cNvCxnSpPr/>
      </xdr:nvCxnSpPr>
      <xdr:spPr bwMode="auto">
        <a:xfrm>
          <a:off x="5003800" y="7026415"/>
          <a:ext cx="647700" cy="32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90563</xdr:rowOff>
    </xdr:from>
    <xdr:ext cx="762000" cy="259045"/>
    <xdr:sp macro="" textlink="">
      <xdr:nvSpPr>
        <xdr:cNvPr id="113" name="人口1人当たり決算額の推移平均値テキスト445"/>
        <xdr:cNvSpPr txBox="1"/>
      </xdr:nvSpPr>
      <xdr:spPr>
        <a:xfrm>
          <a:off x="5740400" y="7043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26393</xdr:rowOff>
    </xdr:from>
    <xdr:to>
      <xdr:col>26</xdr:col>
      <xdr:colOff>50800</xdr:colOff>
      <xdr:row>36</xdr:row>
      <xdr:rowOff>73165</xdr:rowOff>
    </xdr:to>
    <xdr:cxnSp macro="">
      <xdr:nvCxnSpPr>
        <xdr:cNvPr id="115" name="直線コネクタ 114"/>
        <xdr:cNvCxnSpPr/>
      </xdr:nvCxnSpPr>
      <xdr:spPr bwMode="auto">
        <a:xfrm>
          <a:off x="4305300" y="6979643"/>
          <a:ext cx="698500" cy="4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26393</xdr:rowOff>
    </xdr:from>
    <xdr:to>
      <xdr:col>22</xdr:col>
      <xdr:colOff>114300</xdr:colOff>
      <xdr:row>36</xdr:row>
      <xdr:rowOff>69553</xdr:rowOff>
    </xdr:to>
    <xdr:cxnSp macro="">
      <xdr:nvCxnSpPr>
        <xdr:cNvPr id="118" name="直線コネクタ 117"/>
        <xdr:cNvCxnSpPr/>
      </xdr:nvCxnSpPr>
      <xdr:spPr bwMode="auto">
        <a:xfrm flipV="1">
          <a:off x="3606800" y="6979643"/>
          <a:ext cx="698500" cy="43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288368</xdr:rowOff>
    </xdr:from>
    <xdr:to>
      <xdr:col>18</xdr:col>
      <xdr:colOff>177800</xdr:colOff>
      <xdr:row>36</xdr:row>
      <xdr:rowOff>69553</xdr:rowOff>
    </xdr:to>
    <xdr:cxnSp macro="">
      <xdr:nvCxnSpPr>
        <xdr:cNvPr id="121" name="直線コネクタ 120"/>
        <xdr:cNvCxnSpPr/>
      </xdr:nvCxnSpPr>
      <xdr:spPr bwMode="auto">
        <a:xfrm>
          <a:off x="2908300" y="6898718"/>
          <a:ext cx="698500" cy="124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54986</xdr:rowOff>
    </xdr:from>
    <xdr:to>
      <xdr:col>29</xdr:col>
      <xdr:colOff>177800</xdr:colOff>
      <xdr:row>36</xdr:row>
      <xdr:rowOff>156586</xdr:rowOff>
    </xdr:to>
    <xdr:sp macro="" textlink="">
      <xdr:nvSpPr>
        <xdr:cNvPr id="131" name="楕円 130"/>
        <xdr:cNvSpPr/>
      </xdr:nvSpPr>
      <xdr:spPr bwMode="auto">
        <a:xfrm>
          <a:off x="5600700" y="700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242963</xdr:rowOff>
    </xdr:from>
    <xdr:ext cx="762000" cy="259045"/>
    <xdr:sp macro="" textlink="">
      <xdr:nvSpPr>
        <xdr:cNvPr id="132" name="人口1人当たり決算額の推移該当値テキスト445"/>
        <xdr:cNvSpPr txBox="1"/>
      </xdr:nvSpPr>
      <xdr:spPr>
        <a:xfrm>
          <a:off x="5740400" y="68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22365</xdr:rowOff>
    </xdr:from>
    <xdr:to>
      <xdr:col>26</xdr:col>
      <xdr:colOff>101600</xdr:colOff>
      <xdr:row>36</xdr:row>
      <xdr:rowOff>123965</xdr:rowOff>
    </xdr:to>
    <xdr:sp macro="" textlink="">
      <xdr:nvSpPr>
        <xdr:cNvPr id="133" name="楕円 132"/>
        <xdr:cNvSpPr/>
      </xdr:nvSpPr>
      <xdr:spPr bwMode="auto">
        <a:xfrm>
          <a:off x="4953000" y="697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134142</xdr:rowOff>
    </xdr:from>
    <xdr:ext cx="736600" cy="259045"/>
    <xdr:sp macro="" textlink="">
      <xdr:nvSpPr>
        <xdr:cNvPr id="134" name="テキスト ボックス 133"/>
        <xdr:cNvSpPr txBox="1"/>
      </xdr:nvSpPr>
      <xdr:spPr>
        <a:xfrm>
          <a:off x="4622800" y="674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318493</xdr:rowOff>
    </xdr:from>
    <xdr:to>
      <xdr:col>22</xdr:col>
      <xdr:colOff>165100</xdr:colOff>
      <xdr:row>36</xdr:row>
      <xdr:rowOff>77193</xdr:rowOff>
    </xdr:to>
    <xdr:sp macro="" textlink="">
      <xdr:nvSpPr>
        <xdr:cNvPr id="135" name="楕円 134"/>
        <xdr:cNvSpPr/>
      </xdr:nvSpPr>
      <xdr:spPr bwMode="auto">
        <a:xfrm>
          <a:off x="4254500" y="6928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87370</xdr:rowOff>
    </xdr:from>
    <xdr:ext cx="762000" cy="259045"/>
    <xdr:sp macro="" textlink="">
      <xdr:nvSpPr>
        <xdr:cNvPr id="136" name="テキスト ボックス 135"/>
        <xdr:cNvSpPr txBox="1"/>
      </xdr:nvSpPr>
      <xdr:spPr>
        <a:xfrm>
          <a:off x="3924300" y="669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18753</xdr:rowOff>
    </xdr:from>
    <xdr:to>
      <xdr:col>19</xdr:col>
      <xdr:colOff>38100</xdr:colOff>
      <xdr:row>36</xdr:row>
      <xdr:rowOff>120353</xdr:rowOff>
    </xdr:to>
    <xdr:sp macro="" textlink="">
      <xdr:nvSpPr>
        <xdr:cNvPr id="137" name="楕円 136"/>
        <xdr:cNvSpPr/>
      </xdr:nvSpPr>
      <xdr:spPr bwMode="auto">
        <a:xfrm>
          <a:off x="3556000" y="697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130530</xdr:rowOff>
    </xdr:from>
    <xdr:ext cx="762000" cy="259045"/>
    <xdr:sp macro="" textlink="">
      <xdr:nvSpPr>
        <xdr:cNvPr id="138" name="テキスト ボックス 137"/>
        <xdr:cNvSpPr txBox="1"/>
      </xdr:nvSpPr>
      <xdr:spPr>
        <a:xfrm>
          <a:off x="3225800" y="6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237568</xdr:rowOff>
    </xdr:from>
    <xdr:to>
      <xdr:col>15</xdr:col>
      <xdr:colOff>101600</xdr:colOff>
      <xdr:row>35</xdr:row>
      <xdr:rowOff>339168</xdr:rowOff>
    </xdr:to>
    <xdr:sp macro="" textlink="">
      <xdr:nvSpPr>
        <xdr:cNvPr id="139" name="楕円 138"/>
        <xdr:cNvSpPr/>
      </xdr:nvSpPr>
      <xdr:spPr bwMode="auto">
        <a:xfrm>
          <a:off x="2857500" y="6847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6445</xdr:rowOff>
    </xdr:from>
    <xdr:ext cx="762000" cy="259045"/>
    <xdr:sp macro="" textlink="">
      <xdr:nvSpPr>
        <xdr:cNvPr id="140" name="テキスト ボックス 139"/>
        <xdr:cNvSpPr txBox="1"/>
      </xdr:nvSpPr>
      <xdr:spPr>
        <a:xfrm>
          <a:off x="2527300" y="661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98,056
96,813
331.78
40,312,815
39,604,992
672,535
25,639,818
41,382,731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23784</xdr:rowOff>
    </xdr:from>
    <xdr:to>
      <xdr:col>24</xdr:col>
      <xdr:colOff>63500</xdr:colOff>
      <xdr:row>38</xdr:row>
      <xdr:rowOff>65878</xdr:rowOff>
    </xdr:to>
    <xdr:cxnSp macro="">
      <xdr:nvCxnSpPr>
        <xdr:cNvPr id="63" name="直線コネクタ 62"/>
        <xdr:cNvCxnSpPr/>
      </xdr:nvCxnSpPr>
      <xdr:spPr>
        <a:xfrm>
          <a:off x="3797300" y="6538884"/>
          <a:ext cx="838200" cy="4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16632</xdr:rowOff>
    </xdr:from>
    <xdr:to>
      <xdr:col>19</xdr:col>
      <xdr:colOff>177800</xdr:colOff>
      <xdr:row>38</xdr:row>
      <xdr:rowOff>23784</xdr:rowOff>
    </xdr:to>
    <xdr:cxnSp macro="">
      <xdr:nvCxnSpPr>
        <xdr:cNvPr id="66" name="直線コネクタ 65"/>
        <xdr:cNvCxnSpPr/>
      </xdr:nvCxnSpPr>
      <xdr:spPr>
        <a:xfrm>
          <a:off x="2908300" y="6531732"/>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16632</xdr:rowOff>
    </xdr:from>
    <xdr:to>
      <xdr:col>15</xdr:col>
      <xdr:colOff>50800</xdr:colOff>
      <xdr:row>38</xdr:row>
      <xdr:rowOff>24420</xdr:rowOff>
    </xdr:to>
    <xdr:cxnSp macro="">
      <xdr:nvCxnSpPr>
        <xdr:cNvPr id="69" name="直線コネクタ 68"/>
        <xdr:cNvCxnSpPr/>
      </xdr:nvCxnSpPr>
      <xdr:spPr>
        <a:xfrm flipV="1">
          <a:off x="2019300" y="6531732"/>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24420</xdr:rowOff>
    </xdr:from>
    <xdr:to>
      <xdr:col>10</xdr:col>
      <xdr:colOff>114300</xdr:colOff>
      <xdr:row>38</xdr:row>
      <xdr:rowOff>29514</xdr:rowOff>
    </xdr:to>
    <xdr:cxnSp macro="">
      <xdr:nvCxnSpPr>
        <xdr:cNvPr id="72" name="直線コネクタ 71"/>
        <xdr:cNvCxnSpPr/>
      </xdr:nvCxnSpPr>
      <xdr:spPr>
        <a:xfrm flipV="1">
          <a:off x="1130300" y="6539520"/>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99030</xdr:rowOff>
    </xdr:from>
    <xdr:ext cx="534377" cy="259045"/>
    <xdr:sp macro="" textlink="">
      <xdr:nvSpPr>
        <xdr:cNvPr id="74" name="テキスト ボックス 73"/>
        <xdr:cNvSpPr txBox="1"/>
      </xdr:nvSpPr>
      <xdr:spPr>
        <a:xfrm>
          <a:off x="1752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105186</xdr:rowOff>
    </xdr:from>
    <xdr:ext cx="534377" cy="259045"/>
    <xdr:sp macro="" textlink="">
      <xdr:nvSpPr>
        <xdr:cNvPr id="76" name="テキスト ボックス 75"/>
        <xdr:cNvSpPr txBox="1"/>
      </xdr:nvSpPr>
      <xdr:spPr>
        <a:xfrm>
          <a:off x="863111" y="6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15078</xdr:rowOff>
    </xdr:from>
    <xdr:to>
      <xdr:col>24</xdr:col>
      <xdr:colOff>114300</xdr:colOff>
      <xdr:row>38</xdr:row>
      <xdr:rowOff>116678</xdr:rowOff>
    </xdr:to>
    <xdr:sp macro="" textlink="">
      <xdr:nvSpPr>
        <xdr:cNvPr id="82" name="楕円 81"/>
        <xdr:cNvSpPr/>
      </xdr:nvSpPr>
      <xdr:spPr>
        <a:xfrm>
          <a:off x="4584700" y="653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101456</xdr:rowOff>
    </xdr:from>
    <xdr:ext cx="534377" cy="259045"/>
    <xdr:sp macro="" textlink="">
      <xdr:nvSpPr>
        <xdr:cNvPr id="83" name="人件費該当値テキスト"/>
        <xdr:cNvSpPr txBox="1"/>
      </xdr:nvSpPr>
      <xdr:spPr>
        <a:xfrm>
          <a:off x="4686300" y="644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144433</xdr:rowOff>
    </xdr:from>
    <xdr:to>
      <xdr:col>20</xdr:col>
      <xdr:colOff>38100</xdr:colOff>
      <xdr:row>38</xdr:row>
      <xdr:rowOff>74583</xdr:rowOff>
    </xdr:to>
    <xdr:sp macro="" textlink="">
      <xdr:nvSpPr>
        <xdr:cNvPr id="84" name="楕円 83"/>
        <xdr:cNvSpPr/>
      </xdr:nvSpPr>
      <xdr:spPr>
        <a:xfrm>
          <a:off x="3746500" y="648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65711</xdr:rowOff>
    </xdr:from>
    <xdr:ext cx="534377" cy="259045"/>
    <xdr:sp macro="" textlink="">
      <xdr:nvSpPr>
        <xdr:cNvPr id="85" name="テキスト ボックス 84"/>
        <xdr:cNvSpPr txBox="1"/>
      </xdr:nvSpPr>
      <xdr:spPr>
        <a:xfrm>
          <a:off x="3530111" y="658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137282</xdr:rowOff>
    </xdr:from>
    <xdr:to>
      <xdr:col>15</xdr:col>
      <xdr:colOff>101600</xdr:colOff>
      <xdr:row>38</xdr:row>
      <xdr:rowOff>67432</xdr:rowOff>
    </xdr:to>
    <xdr:sp macro="" textlink="">
      <xdr:nvSpPr>
        <xdr:cNvPr id="86" name="楕円 85"/>
        <xdr:cNvSpPr/>
      </xdr:nvSpPr>
      <xdr:spPr>
        <a:xfrm>
          <a:off x="2857500" y="648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58559</xdr:rowOff>
    </xdr:from>
    <xdr:ext cx="534377" cy="259045"/>
    <xdr:sp macro="" textlink="">
      <xdr:nvSpPr>
        <xdr:cNvPr id="87" name="テキスト ボックス 86"/>
        <xdr:cNvSpPr txBox="1"/>
      </xdr:nvSpPr>
      <xdr:spPr>
        <a:xfrm>
          <a:off x="2641111" y="657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145070</xdr:rowOff>
    </xdr:from>
    <xdr:to>
      <xdr:col>10</xdr:col>
      <xdr:colOff>165100</xdr:colOff>
      <xdr:row>38</xdr:row>
      <xdr:rowOff>75220</xdr:rowOff>
    </xdr:to>
    <xdr:sp macro="" textlink="">
      <xdr:nvSpPr>
        <xdr:cNvPr id="88" name="楕円 87"/>
        <xdr:cNvSpPr/>
      </xdr:nvSpPr>
      <xdr:spPr>
        <a:xfrm>
          <a:off x="1968500" y="64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66347</xdr:rowOff>
    </xdr:from>
    <xdr:ext cx="534377" cy="259045"/>
    <xdr:sp macro="" textlink="">
      <xdr:nvSpPr>
        <xdr:cNvPr id="89" name="テキスト ボックス 88"/>
        <xdr:cNvSpPr txBox="1"/>
      </xdr:nvSpPr>
      <xdr:spPr>
        <a:xfrm>
          <a:off x="1752111" y="658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150165</xdr:rowOff>
    </xdr:from>
    <xdr:to>
      <xdr:col>6</xdr:col>
      <xdr:colOff>38100</xdr:colOff>
      <xdr:row>38</xdr:row>
      <xdr:rowOff>80314</xdr:rowOff>
    </xdr:to>
    <xdr:sp macro="" textlink="">
      <xdr:nvSpPr>
        <xdr:cNvPr id="90" name="楕円 89"/>
        <xdr:cNvSpPr/>
      </xdr:nvSpPr>
      <xdr:spPr>
        <a:xfrm>
          <a:off x="1079500" y="6493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71441</xdr:rowOff>
    </xdr:from>
    <xdr:ext cx="534377" cy="259045"/>
    <xdr:sp macro="" textlink="">
      <xdr:nvSpPr>
        <xdr:cNvPr id="91" name="テキスト ボックス 90"/>
        <xdr:cNvSpPr txBox="1"/>
      </xdr:nvSpPr>
      <xdr:spPr>
        <a:xfrm>
          <a:off x="863111" y="658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117493</xdr:rowOff>
    </xdr:from>
    <xdr:to>
      <xdr:col>24</xdr:col>
      <xdr:colOff>63500</xdr:colOff>
      <xdr:row>55</xdr:row>
      <xdr:rowOff>133920</xdr:rowOff>
    </xdr:to>
    <xdr:cxnSp macro="">
      <xdr:nvCxnSpPr>
        <xdr:cNvPr id="123" name="直線コネクタ 122"/>
        <xdr:cNvCxnSpPr/>
      </xdr:nvCxnSpPr>
      <xdr:spPr>
        <a:xfrm flipV="1">
          <a:off x="3797300" y="9547243"/>
          <a:ext cx="8382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115273</xdr:rowOff>
    </xdr:from>
    <xdr:to>
      <xdr:col>19</xdr:col>
      <xdr:colOff>177800</xdr:colOff>
      <xdr:row>55</xdr:row>
      <xdr:rowOff>133920</xdr:rowOff>
    </xdr:to>
    <xdr:cxnSp macro="">
      <xdr:nvCxnSpPr>
        <xdr:cNvPr id="126" name="直線コネクタ 125"/>
        <xdr:cNvCxnSpPr/>
      </xdr:nvCxnSpPr>
      <xdr:spPr>
        <a:xfrm>
          <a:off x="2908300" y="9545023"/>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68115</xdr:rowOff>
    </xdr:from>
    <xdr:to>
      <xdr:col>15</xdr:col>
      <xdr:colOff>50800</xdr:colOff>
      <xdr:row>55</xdr:row>
      <xdr:rowOff>115273</xdr:rowOff>
    </xdr:to>
    <xdr:cxnSp macro="">
      <xdr:nvCxnSpPr>
        <xdr:cNvPr id="129" name="直線コネクタ 128"/>
        <xdr:cNvCxnSpPr/>
      </xdr:nvCxnSpPr>
      <xdr:spPr>
        <a:xfrm>
          <a:off x="2019300" y="9497865"/>
          <a:ext cx="889000" cy="4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68115</xdr:rowOff>
    </xdr:from>
    <xdr:to>
      <xdr:col>10</xdr:col>
      <xdr:colOff>114300</xdr:colOff>
      <xdr:row>56</xdr:row>
      <xdr:rowOff>53861</xdr:rowOff>
    </xdr:to>
    <xdr:cxnSp macro="">
      <xdr:nvCxnSpPr>
        <xdr:cNvPr id="132" name="直線コネクタ 131"/>
        <xdr:cNvCxnSpPr/>
      </xdr:nvCxnSpPr>
      <xdr:spPr>
        <a:xfrm flipV="1">
          <a:off x="1130300" y="9497865"/>
          <a:ext cx="889000" cy="1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66693</xdr:rowOff>
    </xdr:from>
    <xdr:to>
      <xdr:col>24</xdr:col>
      <xdr:colOff>114300</xdr:colOff>
      <xdr:row>55</xdr:row>
      <xdr:rowOff>168293</xdr:rowOff>
    </xdr:to>
    <xdr:sp macro="" textlink="">
      <xdr:nvSpPr>
        <xdr:cNvPr id="142" name="楕円 141"/>
        <xdr:cNvSpPr/>
      </xdr:nvSpPr>
      <xdr:spPr>
        <a:xfrm>
          <a:off x="4584700" y="94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45120</xdr:rowOff>
    </xdr:from>
    <xdr:ext cx="534377" cy="259045"/>
    <xdr:sp macro="" textlink="">
      <xdr:nvSpPr>
        <xdr:cNvPr id="143" name="物件費該当値テキスト"/>
        <xdr:cNvSpPr txBox="1"/>
      </xdr:nvSpPr>
      <xdr:spPr>
        <a:xfrm>
          <a:off x="4686300" y="947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83120</xdr:rowOff>
    </xdr:from>
    <xdr:to>
      <xdr:col>20</xdr:col>
      <xdr:colOff>38100</xdr:colOff>
      <xdr:row>56</xdr:row>
      <xdr:rowOff>13270</xdr:rowOff>
    </xdr:to>
    <xdr:sp macro="" textlink="">
      <xdr:nvSpPr>
        <xdr:cNvPr id="144" name="楕円 143"/>
        <xdr:cNvSpPr/>
      </xdr:nvSpPr>
      <xdr:spPr>
        <a:xfrm>
          <a:off x="3746500" y="95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4397</xdr:rowOff>
    </xdr:from>
    <xdr:ext cx="534377" cy="259045"/>
    <xdr:sp macro="" textlink="">
      <xdr:nvSpPr>
        <xdr:cNvPr id="145" name="テキスト ボックス 144"/>
        <xdr:cNvSpPr txBox="1"/>
      </xdr:nvSpPr>
      <xdr:spPr>
        <a:xfrm>
          <a:off x="3530111" y="960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64473</xdr:rowOff>
    </xdr:from>
    <xdr:to>
      <xdr:col>15</xdr:col>
      <xdr:colOff>101600</xdr:colOff>
      <xdr:row>55</xdr:row>
      <xdr:rowOff>166073</xdr:rowOff>
    </xdr:to>
    <xdr:sp macro="" textlink="">
      <xdr:nvSpPr>
        <xdr:cNvPr id="146" name="楕円 145"/>
        <xdr:cNvSpPr/>
      </xdr:nvSpPr>
      <xdr:spPr>
        <a:xfrm>
          <a:off x="2857500" y="94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157200</xdr:rowOff>
    </xdr:from>
    <xdr:ext cx="534377" cy="259045"/>
    <xdr:sp macro="" textlink="">
      <xdr:nvSpPr>
        <xdr:cNvPr id="147" name="テキスト ボックス 146"/>
        <xdr:cNvSpPr txBox="1"/>
      </xdr:nvSpPr>
      <xdr:spPr>
        <a:xfrm>
          <a:off x="2641111" y="958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17315</xdr:rowOff>
    </xdr:from>
    <xdr:to>
      <xdr:col>10</xdr:col>
      <xdr:colOff>165100</xdr:colOff>
      <xdr:row>55</xdr:row>
      <xdr:rowOff>118915</xdr:rowOff>
    </xdr:to>
    <xdr:sp macro="" textlink="">
      <xdr:nvSpPr>
        <xdr:cNvPr id="148" name="楕円 147"/>
        <xdr:cNvSpPr/>
      </xdr:nvSpPr>
      <xdr:spPr>
        <a:xfrm>
          <a:off x="1968500" y="94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135442</xdr:rowOff>
    </xdr:from>
    <xdr:ext cx="534377" cy="259045"/>
    <xdr:sp macro="" textlink="">
      <xdr:nvSpPr>
        <xdr:cNvPr id="149" name="テキスト ボックス 148"/>
        <xdr:cNvSpPr txBox="1"/>
      </xdr:nvSpPr>
      <xdr:spPr>
        <a:xfrm>
          <a:off x="1752111" y="922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3061</xdr:rowOff>
    </xdr:from>
    <xdr:to>
      <xdr:col>6</xdr:col>
      <xdr:colOff>38100</xdr:colOff>
      <xdr:row>56</xdr:row>
      <xdr:rowOff>104661</xdr:rowOff>
    </xdr:to>
    <xdr:sp macro="" textlink="">
      <xdr:nvSpPr>
        <xdr:cNvPr id="150" name="楕円 149"/>
        <xdr:cNvSpPr/>
      </xdr:nvSpPr>
      <xdr:spPr>
        <a:xfrm>
          <a:off x="1079500" y="960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95788</xdr:rowOff>
    </xdr:from>
    <xdr:ext cx="534377" cy="259045"/>
    <xdr:sp macro="" textlink="">
      <xdr:nvSpPr>
        <xdr:cNvPr id="151" name="テキスト ボックス 150"/>
        <xdr:cNvSpPr txBox="1"/>
      </xdr:nvSpPr>
      <xdr:spPr>
        <a:xfrm>
          <a:off x="863111" y="969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109274</xdr:rowOff>
    </xdr:from>
    <xdr:to>
      <xdr:col>24</xdr:col>
      <xdr:colOff>63500</xdr:colOff>
      <xdr:row>78</xdr:row>
      <xdr:rowOff>116520</xdr:rowOff>
    </xdr:to>
    <xdr:cxnSp macro="">
      <xdr:nvCxnSpPr>
        <xdr:cNvPr id="178" name="直線コネクタ 177"/>
        <xdr:cNvCxnSpPr/>
      </xdr:nvCxnSpPr>
      <xdr:spPr>
        <a:xfrm flipV="1">
          <a:off x="3797300" y="13482374"/>
          <a:ext cx="8382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111010</xdr:rowOff>
    </xdr:from>
    <xdr:to>
      <xdr:col>19</xdr:col>
      <xdr:colOff>177800</xdr:colOff>
      <xdr:row>78</xdr:row>
      <xdr:rowOff>116520</xdr:rowOff>
    </xdr:to>
    <xdr:cxnSp macro="">
      <xdr:nvCxnSpPr>
        <xdr:cNvPr id="181" name="直線コネクタ 180"/>
        <xdr:cNvCxnSpPr/>
      </xdr:nvCxnSpPr>
      <xdr:spPr>
        <a:xfrm>
          <a:off x="2908300" y="13484110"/>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100952</xdr:rowOff>
    </xdr:from>
    <xdr:to>
      <xdr:col>15</xdr:col>
      <xdr:colOff>50800</xdr:colOff>
      <xdr:row>78</xdr:row>
      <xdr:rowOff>111010</xdr:rowOff>
    </xdr:to>
    <xdr:cxnSp macro="">
      <xdr:nvCxnSpPr>
        <xdr:cNvPr id="184" name="直線コネクタ 183"/>
        <xdr:cNvCxnSpPr/>
      </xdr:nvCxnSpPr>
      <xdr:spPr>
        <a:xfrm>
          <a:off x="2019300" y="1347405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100952</xdr:rowOff>
    </xdr:from>
    <xdr:to>
      <xdr:col>10</xdr:col>
      <xdr:colOff>114300</xdr:colOff>
      <xdr:row>78</xdr:row>
      <xdr:rowOff>109434</xdr:rowOff>
    </xdr:to>
    <xdr:cxnSp macro="">
      <xdr:nvCxnSpPr>
        <xdr:cNvPr id="187" name="直線コネクタ 186"/>
        <xdr:cNvCxnSpPr/>
      </xdr:nvCxnSpPr>
      <xdr:spPr>
        <a:xfrm flipV="1">
          <a:off x="1130300" y="13474052"/>
          <a:ext cx="889000" cy="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58474</xdr:rowOff>
    </xdr:from>
    <xdr:to>
      <xdr:col>24</xdr:col>
      <xdr:colOff>114300</xdr:colOff>
      <xdr:row>78</xdr:row>
      <xdr:rowOff>160074</xdr:rowOff>
    </xdr:to>
    <xdr:sp macro="" textlink="">
      <xdr:nvSpPr>
        <xdr:cNvPr id="197" name="楕円 196"/>
        <xdr:cNvSpPr/>
      </xdr:nvSpPr>
      <xdr:spPr>
        <a:xfrm>
          <a:off x="4584700" y="1343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144851</xdr:rowOff>
    </xdr:from>
    <xdr:ext cx="469744" cy="259045"/>
    <xdr:sp macro="" textlink="">
      <xdr:nvSpPr>
        <xdr:cNvPr id="198" name="維持補修費該当値テキスト"/>
        <xdr:cNvSpPr txBox="1"/>
      </xdr:nvSpPr>
      <xdr:spPr>
        <a:xfrm>
          <a:off x="4686300" y="1334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65720</xdr:rowOff>
    </xdr:from>
    <xdr:to>
      <xdr:col>20</xdr:col>
      <xdr:colOff>38100</xdr:colOff>
      <xdr:row>78</xdr:row>
      <xdr:rowOff>167320</xdr:rowOff>
    </xdr:to>
    <xdr:sp macro="" textlink="">
      <xdr:nvSpPr>
        <xdr:cNvPr id="199" name="楕円 198"/>
        <xdr:cNvSpPr/>
      </xdr:nvSpPr>
      <xdr:spPr>
        <a:xfrm>
          <a:off x="3746500" y="1343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158447</xdr:rowOff>
    </xdr:from>
    <xdr:ext cx="469744" cy="259045"/>
    <xdr:sp macro="" textlink="">
      <xdr:nvSpPr>
        <xdr:cNvPr id="200" name="テキスト ボックス 199"/>
        <xdr:cNvSpPr txBox="1"/>
      </xdr:nvSpPr>
      <xdr:spPr>
        <a:xfrm>
          <a:off x="3562428" y="1353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60210</xdr:rowOff>
    </xdr:from>
    <xdr:to>
      <xdr:col>15</xdr:col>
      <xdr:colOff>101600</xdr:colOff>
      <xdr:row>78</xdr:row>
      <xdr:rowOff>161810</xdr:rowOff>
    </xdr:to>
    <xdr:sp macro="" textlink="">
      <xdr:nvSpPr>
        <xdr:cNvPr id="201" name="楕円 200"/>
        <xdr:cNvSpPr/>
      </xdr:nvSpPr>
      <xdr:spPr>
        <a:xfrm>
          <a:off x="2857500" y="134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152937</xdr:rowOff>
    </xdr:from>
    <xdr:ext cx="469744" cy="259045"/>
    <xdr:sp macro="" textlink="">
      <xdr:nvSpPr>
        <xdr:cNvPr id="202" name="テキスト ボックス 201"/>
        <xdr:cNvSpPr txBox="1"/>
      </xdr:nvSpPr>
      <xdr:spPr>
        <a:xfrm>
          <a:off x="2673428" y="1352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50152</xdr:rowOff>
    </xdr:from>
    <xdr:to>
      <xdr:col>10</xdr:col>
      <xdr:colOff>165100</xdr:colOff>
      <xdr:row>78</xdr:row>
      <xdr:rowOff>151752</xdr:rowOff>
    </xdr:to>
    <xdr:sp macro="" textlink="">
      <xdr:nvSpPr>
        <xdr:cNvPr id="203" name="楕円 202"/>
        <xdr:cNvSpPr/>
      </xdr:nvSpPr>
      <xdr:spPr>
        <a:xfrm>
          <a:off x="1968500" y="134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142879</xdr:rowOff>
    </xdr:from>
    <xdr:ext cx="469744" cy="259045"/>
    <xdr:sp macro="" textlink="">
      <xdr:nvSpPr>
        <xdr:cNvPr id="204" name="テキスト ボックス 203"/>
        <xdr:cNvSpPr txBox="1"/>
      </xdr:nvSpPr>
      <xdr:spPr>
        <a:xfrm>
          <a:off x="1784428" y="1351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58634</xdr:rowOff>
    </xdr:from>
    <xdr:to>
      <xdr:col>6</xdr:col>
      <xdr:colOff>38100</xdr:colOff>
      <xdr:row>78</xdr:row>
      <xdr:rowOff>160234</xdr:rowOff>
    </xdr:to>
    <xdr:sp macro="" textlink="">
      <xdr:nvSpPr>
        <xdr:cNvPr id="205" name="楕円 204"/>
        <xdr:cNvSpPr/>
      </xdr:nvSpPr>
      <xdr:spPr>
        <a:xfrm>
          <a:off x="1079500" y="134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151361</xdr:rowOff>
    </xdr:from>
    <xdr:ext cx="469744" cy="259045"/>
    <xdr:sp macro="" textlink="">
      <xdr:nvSpPr>
        <xdr:cNvPr id="206" name="テキスト ボックス 205"/>
        <xdr:cNvSpPr txBox="1"/>
      </xdr:nvSpPr>
      <xdr:spPr>
        <a:xfrm>
          <a:off x="895428" y="1352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34316</xdr:rowOff>
    </xdr:from>
    <xdr:to>
      <xdr:col>24</xdr:col>
      <xdr:colOff>63500</xdr:colOff>
      <xdr:row>99</xdr:row>
      <xdr:rowOff>53747</xdr:rowOff>
    </xdr:to>
    <xdr:cxnSp macro="">
      <xdr:nvCxnSpPr>
        <xdr:cNvPr id="236" name="直線コネクタ 235"/>
        <xdr:cNvCxnSpPr/>
      </xdr:nvCxnSpPr>
      <xdr:spPr>
        <a:xfrm>
          <a:off x="3797300" y="17007866"/>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34316</xdr:rowOff>
    </xdr:from>
    <xdr:to>
      <xdr:col>19</xdr:col>
      <xdr:colOff>177800</xdr:colOff>
      <xdr:row>99</xdr:row>
      <xdr:rowOff>74561</xdr:rowOff>
    </xdr:to>
    <xdr:cxnSp macro="">
      <xdr:nvCxnSpPr>
        <xdr:cNvPr id="239" name="直線コネクタ 238"/>
        <xdr:cNvCxnSpPr/>
      </xdr:nvCxnSpPr>
      <xdr:spPr>
        <a:xfrm flipV="1">
          <a:off x="2908300" y="17007866"/>
          <a:ext cx="889000" cy="4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56414</xdr:rowOff>
    </xdr:from>
    <xdr:to>
      <xdr:col>15</xdr:col>
      <xdr:colOff>50800</xdr:colOff>
      <xdr:row>99</xdr:row>
      <xdr:rowOff>74561</xdr:rowOff>
    </xdr:to>
    <xdr:cxnSp macro="">
      <xdr:nvCxnSpPr>
        <xdr:cNvPr id="242" name="直線コネクタ 241"/>
        <xdr:cNvCxnSpPr/>
      </xdr:nvCxnSpPr>
      <xdr:spPr>
        <a:xfrm>
          <a:off x="2019300" y="17029964"/>
          <a:ext cx="889000" cy="1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56414</xdr:rowOff>
    </xdr:from>
    <xdr:to>
      <xdr:col>10</xdr:col>
      <xdr:colOff>114300</xdr:colOff>
      <xdr:row>99</xdr:row>
      <xdr:rowOff>111925</xdr:rowOff>
    </xdr:to>
    <xdr:cxnSp macro="">
      <xdr:nvCxnSpPr>
        <xdr:cNvPr id="245" name="直線コネクタ 244"/>
        <xdr:cNvCxnSpPr/>
      </xdr:nvCxnSpPr>
      <xdr:spPr>
        <a:xfrm flipV="1">
          <a:off x="1130300" y="17029964"/>
          <a:ext cx="889000" cy="5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2947</xdr:rowOff>
    </xdr:from>
    <xdr:to>
      <xdr:col>24</xdr:col>
      <xdr:colOff>114300</xdr:colOff>
      <xdr:row>99</xdr:row>
      <xdr:rowOff>104547</xdr:rowOff>
    </xdr:to>
    <xdr:sp macro="" textlink="">
      <xdr:nvSpPr>
        <xdr:cNvPr id="255" name="楕円 254"/>
        <xdr:cNvSpPr/>
      </xdr:nvSpPr>
      <xdr:spPr>
        <a:xfrm>
          <a:off x="4584700" y="169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89324</xdr:rowOff>
    </xdr:from>
    <xdr:ext cx="534377" cy="259045"/>
    <xdr:sp macro="" textlink="">
      <xdr:nvSpPr>
        <xdr:cNvPr id="256" name="扶助費該当値テキスト"/>
        <xdr:cNvSpPr txBox="1"/>
      </xdr:nvSpPr>
      <xdr:spPr>
        <a:xfrm>
          <a:off x="4686300" y="1689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154966</xdr:rowOff>
    </xdr:from>
    <xdr:to>
      <xdr:col>20</xdr:col>
      <xdr:colOff>38100</xdr:colOff>
      <xdr:row>99</xdr:row>
      <xdr:rowOff>85116</xdr:rowOff>
    </xdr:to>
    <xdr:sp macro="" textlink="">
      <xdr:nvSpPr>
        <xdr:cNvPr id="257" name="楕円 256"/>
        <xdr:cNvSpPr/>
      </xdr:nvSpPr>
      <xdr:spPr>
        <a:xfrm>
          <a:off x="3746500" y="169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76243</xdr:rowOff>
    </xdr:from>
    <xdr:ext cx="534377" cy="259045"/>
    <xdr:sp macro="" textlink="">
      <xdr:nvSpPr>
        <xdr:cNvPr id="258" name="テキスト ボックス 257"/>
        <xdr:cNvSpPr txBox="1"/>
      </xdr:nvSpPr>
      <xdr:spPr>
        <a:xfrm>
          <a:off x="3530111" y="1704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23761</xdr:rowOff>
    </xdr:from>
    <xdr:to>
      <xdr:col>15</xdr:col>
      <xdr:colOff>101600</xdr:colOff>
      <xdr:row>99</xdr:row>
      <xdr:rowOff>125361</xdr:rowOff>
    </xdr:to>
    <xdr:sp macro="" textlink="">
      <xdr:nvSpPr>
        <xdr:cNvPr id="259" name="楕円 258"/>
        <xdr:cNvSpPr/>
      </xdr:nvSpPr>
      <xdr:spPr>
        <a:xfrm>
          <a:off x="2857500" y="1699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116488</xdr:rowOff>
    </xdr:from>
    <xdr:ext cx="534377" cy="259045"/>
    <xdr:sp macro="" textlink="">
      <xdr:nvSpPr>
        <xdr:cNvPr id="260" name="テキスト ボックス 259"/>
        <xdr:cNvSpPr txBox="1"/>
      </xdr:nvSpPr>
      <xdr:spPr>
        <a:xfrm>
          <a:off x="2641111" y="1709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5614</xdr:rowOff>
    </xdr:from>
    <xdr:to>
      <xdr:col>10</xdr:col>
      <xdr:colOff>165100</xdr:colOff>
      <xdr:row>99</xdr:row>
      <xdr:rowOff>107214</xdr:rowOff>
    </xdr:to>
    <xdr:sp macro="" textlink="">
      <xdr:nvSpPr>
        <xdr:cNvPr id="261" name="楕円 260"/>
        <xdr:cNvSpPr/>
      </xdr:nvSpPr>
      <xdr:spPr>
        <a:xfrm>
          <a:off x="1968500" y="1697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98341</xdr:rowOff>
    </xdr:from>
    <xdr:ext cx="534377" cy="259045"/>
    <xdr:sp macro="" textlink="">
      <xdr:nvSpPr>
        <xdr:cNvPr id="262" name="テキスト ボックス 261"/>
        <xdr:cNvSpPr txBox="1"/>
      </xdr:nvSpPr>
      <xdr:spPr>
        <a:xfrm>
          <a:off x="1752111" y="1707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61125</xdr:rowOff>
    </xdr:from>
    <xdr:to>
      <xdr:col>6</xdr:col>
      <xdr:colOff>38100</xdr:colOff>
      <xdr:row>99</xdr:row>
      <xdr:rowOff>162725</xdr:rowOff>
    </xdr:to>
    <xdr:sp macro="" textlink="">
      <xdr:nvSpPr>
        <xdr:cNvPr id="263" name="楕円 262"/>
        <xdr:cNvSpPr/>
      </xdr:nvSpPr>
      <xdr:spPr>
        <a:xfrm>
          <a:off x="1079500" y="170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153852</xdr:rowOff>
    </xdr:from>
    <xdr:ext cx="534377" cy="259045"/>
    <xdr:sp macro="" textlink="">
      <xdr:nvSpPr>
        <xdr:cNvPr id="264" name="テキスト ボックス 263"/>
        <xdr:cNvSpPr txBox="1"/>
      </xdr:nvSpPr>
      <xdr:spPr>
        <a:xfrm>
          <a:off x="863111" y="1712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146281</xdr:rowOff>
    </xdr:from>
    <xdr:to>
      <xdr:col>55</xdr:col>
      <xdr:colOff>0</xdr:colOff>
      <xdr:row>34</xdr:row>
      <xdr:rowOff>168389</xdr:rowOff>
    </xdr:to>
    <xdr:cxnSp macro="">
      <xdr:nvCxnSpPr>
        <xdr:cNvPr id="296" name="直線コネクタ 295"/>
        <xdr:cNvCxnSpPr/>
      </xdr:nvCxnSpPr>
      <xdr:spPr>
        <a:xfrm>
          <a:off x="9639300" y="5975581"/>
          <a:ext cx="838200" cy="2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146281</xdr:rowOff>
    </xdr:from>
    <xdr:to>
      <xdr:col>50</xdr:col>
      <xdr:colOff>114300</xdr:colOff>
      <xdr:row>36</xdr:row>
      <xdr:rowOff>155065</xdr:rowOff>
    </xdr:to>
    <xdr:cxnSp macro="">
      <xdr:nvCxnSpPr>
        <xdr:cNvPr id="299" name="直線コネクタ 298"/>
        <xdr:cNvCxnSpPr/>
      </xdr:nvCxnSpPr>
      <xdr:spPr>
        <a:xfrm flipV="1">
          <a:off x="8750300" y="5975581"/>
          <a:ext cx="889000" cy="35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155065</xdr:rowOff>
    </xdr:from>
    <xdr:to>
      <xdr:col>45</xdr:col>
      <xdr:colOff>177800</xdr:colOff>
      <xdr:row>37</xdr:row>
      <xdr:rowOff>145562</xdr:rowOff>
    </xdr:to>
    <xdr:cxnSp macro="">
      <xdr:nvCxnSpPr>
        <xdr:cNvPr id="302" name="直線コネクタ 301"/>
        <xdr:cNvCxnSpPr/>
      </xdr:nvCxnSpPr>
      <xdr:spPr>
        <a:xfrm flipV="1">
          <a:off x="7861300" y="6327265"/>
          <a:ext cx="889000" cy="16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145562</xdr:rowOff>
    </xdr:from>
    <xdr:to>
      <xdr:col>41</xdr:col>
      <xdr:colOff>50800</xdr:colOff>
      <xdr:row>37</xdr:row>
      <xdr:rowOff>154494</xdr:rowOff>
    </xdr:to>
    <xdr:cxnSp macro="">
      <xdr:nvCxnSpPr>
        <xdr:cNvPr id="305" name="直線コネクタ 304"/>
        <xdr:cNvCxnSpPr/>
      </xdr:nvCxnSpPr>
      <xdr:spPr>
        <a:xfrm flipV="1">
          <a:off x="6972300" y="6489212"/>
          <a:ext cx="889000" cy="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117589</xdr:rowOff>
    </xdr:from>
    <xdr:to>
      <xdr:col>55</xdr:col>
      <xdr:colOff>50800</xdr:colOff>
      <xdr:row>35</xdr:row>
      <xdr:rowOff>47739</xdr:rowOff>
    </xdr:to>
    <xdr:sp macro="" textlink="">
      <xdr:nvSpPr>
        <xdr:cNvPr id="315" name="楕円 314"/>
        <xdr:cNvSpPr/>
      </xdr:nvSpPr>
      <xdr:spPr>
        <a:xfrm>
          <a:off x="10426700" y="594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140466</xdr:rowOff>
    </xdr:from>
    <xdr:ext cx="534377" cy="259045"/>
    <xdr:sp macro="" textlink="">
      <xdr:nvSpPr>
        <xdr:cNvPr id="316" name="補助費等該当値テキスト"/>
        <xdr:cNvSpPr txBox="1"/>
      </xdr:nvSpPr>
      <xdr:spPr>
        <a:xfrm>
          <a:off x="10528300" y="579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95481</xdr:rowOff>
    </xdr:from>
    <xdr:to>
      <xdr:col>50</xdr:col>
      <xdr:colOff>165100</xdr:colOff>
      <xdr:row>35</xdr:row>
      <xdr:rowOff>25631</xdr:rowOff>
    </xdr:to>
    <xdr:sp macro="" textlink="">
      <xdr:nvSpPr>
        <xdr:cNvPr id="317" name="楕円 316"/>
        <xdr:cNvSpPr/>
      </xdr:nvSpPr>
      <xdr:spPr>
        <a:xfrm>
          <a:off x="9588500" y="59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42158</xdr:rowOff>
    </xdr:from>
    <xdr:ext cx="534377" cy="259045"/>
    <xdr:sp macro="" textlink="">
      <xdr:nvSpPr>
        <xdr:cNvPr id="318" name="テキスト ボックス 317"/>
        <xdr:cNvSpPr txBox="1"/>
      </xdr:nvSpPr>
      <xdr:spPr>
        <a:xfrm>
          <a:off x="9372111" y="570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104265</xdr:rowOff>
    </xdr:from>
    <xdr:to>
      <xdr:col>46</xdr:col>
      <xdr:colOff>38100</xdr:colOff>
      <xdr:row>37</xdr:row>
      <xdr:rowOff>34415</xdr:rowOff>
    </xdr:to>
    <xdr:sp macro="" textlink="">
      <xdr:nvSpPr>
        <xdr:cNvPr id="319" name="楕円 318"/>
        <xdr:cNvSpPr/>
      </xdr:nvSpPr>
      <xdr:spPr>
        <a:xfrm>
          <a:off x="8699500" y="62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25542</xdr:rowOff>
    </xdr:from>
    <xdr:ext cx="534377" cy="259045"/>
    <xdr:sp macro="" textlink="">
      <xdr:nvSpPr>
        <xdr:cNvPr id="320" name="テキスト ボックス 319"/>
        <xdr:cNvSpPr txBox="1"/>
      </xdr:nvSpPr>
      <xdr:spPr>
        <a:xfrm>
          <a:off x="8483111" y="63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94762</xdr:rowOff>
    </xdr:from>
    <xdr:to>
      <xdr:col>41</xdr:col>
      <xdr:colOff>101600</xdr:colOff>
      <xdr:row>38</xdr:row>
      <xdr:rowOff>24912</xdr:rowOff>
    </xdr:to>
    <xdr:sp macro="" textlink="">
      <xdr:nvSpPr>
        <xdr:cNvPr id="321" name="楕円 320"/>
        <xdr:cNvSpPr/>
      </xdr:nvSpPr>
      <xdr:spPr>
        <a:xfrm>
          <a:off x="7810500" y="643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16039</xdr:rowOff>
    </xdr:from>
    <xdr:ext cx="534377" cy="259045"/>
    <xdr:sp macro="" textlink="">
      <xdr:nvSpPr>
        <xdr:cNvPr id="322" name="テキスト ボックス 321"/>
        <xdr:cNvSpPr txBox="1"/>
      </xdr:nvSpPr>
      <xdr:spPr>
        <a:xfrm>
          <a:off x="7594111" y="65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103694</xdr:rowOff>
    </xdr:from>
    <xdr:to>
      <xdr:col>36</xdr:col>
      <xdr:colOff>165100</xdr:colOff>
      <xdr:row>38</xdr:row>
      <xdr:rowOff>33844</xdr:rowOff>
    </xdr:to>
    <xdr:sp macro="" textlink="">
      <xdr:nvSpPr>
        <xdr:cNvPr id="323" name="楕円 322"/>
        <xdr:cNvSpPr/>
      </xdr:nvSpPr>
      <xdr:spPr>
        <a:xfrm>
          <a:off x="6921500" y="644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24971</xdr:rowOff>
    </xdr:from>
    <xdr:ext cx="534377" cy="259045"/>
    <xdr:sp macro="" textlink="">
      <xdr:nvSpPr>
        <xdr:cNvPr id="324" name="テキスト ボックス 323"/>
        <xdr:cNvSpPr txBox="1"/>
      </xdr:nvSpPr>
      <xdr:spPr>
        <a:xfrm>
          <a:off x="6705111" y="654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96517</xdr:rowOff>
    </xdr:from>
    <xdr:to>
      <xdr:col>55</xdr:col>
      <xdr:colOff>0</xdr:colOff>
      <xdr:row>55</xdr:row>
      <xdr:rowOff>168961</xdr:rowOff>
    </xdr:to>
    <xdr:cxnSp macro="">
      <xdr:nvCxnSpPr>
        <xdr:cNvPr id="355" name="直線コネクタ 354"/>
        <xdr:cNvCxnSpPr/>
      </xdr:nvCxnSpPr>
      <xdr:spPr>
        <a:xfrm>
          <a:off x="9639300" y="9526267"/>
          <a:ext cx="838200" cy="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18128</xdr:rowOff>
    </xdr:from>
    <xdr:to>
      <xdr:col>50</xdr:col>
      <xdr:colOff>114300</xdr:colOff>
      <xdr:row>55</xdr:row>
      <xdr:rowOff>96517</xdr:rowOff>
    </xdr:to>
    <xdr:cxnSp macro="">
      <xdr:nvCxnSpPr>
        <xdr:cNvPr id="358" name="直線コネクタ 357"/>
        <xdr:cNvCxnSpPr/>
      </xdr:nvCxnSpPr>
      <xdr:spPr>
        <a:xfrm>
          <a:off x="8750300" y="9447878"/>
          <a:ext cx="889000" cy="7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93251</xdr:rowOff>
    </xdr:from>
    <xdr:to>
      <xdr:col>45</xdr:col>
      <xdr:colOff>177800</xdr:colOff>
      <xdr:row>55</xdr:row>
      <xdr:rowOff>18128</xdr:rowOff>
    </xdr:to>
    <xdr:cxnSp macro="">
      <xdr:nvCxnSpPr>
        <xdr:cNvPr id="361" name="直線コネクタ 360"/>
        <xdr:cNvCxnSpPr/>
      </xdr:nvCxnSpPr>
      <xdr:spPr>
        <a:xfrm>
          <a:off x="7861300" y="9180101"/>
          <a:ext cx="889000" cy="26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93251</xdr:rowOff>
    </xdr:from>
    <xdr:to>
      <xdr:col>41</xdr:col>
      <xdr:colOff>50800</xdr:colOff>
      <xdr:row>55</xdr:row>
      <xdr:rowOff>87503</xdr:rowOff>
    </xdr:to>
    <xdr:cxnSp macro="">
      <xdr:nvCxnSpPr>
        <xdr:cNvPr id="364" name="直線コネクタ 363"/>
        <xdr:cNvCxnSpPr/>
      </xdr:nvCxnSpPr>
      <xdr:spPr>
        <a:xfrm flipV="1">
          <a:off x="6972300" y="9180101"/>
          <a:ext cx="889000" cy="33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118161</xdr:rowOff>
    </xdr:from>
    <xdr:to>
      <xdr:col>55</xdr:col>
      <xdr:colOff>50800</xdr:colOff>
      <xdr:row>56</xdr:row>
      <xdr:rowOff>48311</xdr:rowOff>
    </xdr:to>
    <xdr:sp macro="" textlink="">
      <xdr:nvSpPr>
        <xdr:cNvPr id="374" name="楕円 373"/>
        <xdr:cNvSpPr/>
      </xdr:nvSpPr>
      <xdr:spPr>
        <a:xfrm>
          <a:off x="10426700" y="95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96588</xdr:rowOff>
    </xdr:from>
    <xdr:ext cx="534377" cy="259045"/>
    <xdr:sp macro="" textlink="">
      <xdr:nvSpPr>
        <xdr:cNvPr id="375" name="普通建設事業費該当値テキスト"/>
        <xdr:cNvSpPr txBox="1"/>
      </xdr:nvSpPr>
      <xdr:spPr>
        <a:xfrm>
          <a:off x="10528300" y="952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45717</xdr:rowOff>
    </xdr:from>
    <xdr:to>
      <xdr:col>50</xdr:col>
      <xdr:colOff>165100</xdr:colOff>
      <xdr:row>55</xdr:row>
      <xdr:rowOff>147317</xdr:rowOff>
    </xdr:to>
    <xdr:sp macro="" textlink="">
      <xdr:nvSpPr>
        <xdr:cNvPr id="376" name="楕円 375"/>
        <xdr:cNvSpPr/>
      </xdr:nvSpPr>
      <xdr:spPr>
        <a:xfrm>
          <a:off x="9588500" y="947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138444</xdr:rowOff>
    </xdr:from>
    <xdr:ext cx="534377" cy="259045"/>
    <xdr:sp macro="" textlink="">
      <xdr:nvSpPr>
        <xdr:cNvPr id="377" name="テキスト ボックス 376"/>
        <xdr:cNvSpPr txBox="1"/>
      </xdr:nvSpPr>
      <xdr:spPr>
        <a:xfrm>
          <a:off x="9372111" y="956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138778</xdr:rowOff>
    </xdr:from>
    <xdr:to>
      <xdr:col>46</xdr:col>
      <xdr:colOff>38100</xdr:colOff>
      <xdr:row>55</xdr:row>
      <xdr:rowOff>68928</xdr:rowOff>
    </xdr:to>
    <xdr:sp macro="" textlink="">
      <xdr:nvSpPr>
        <xdr:cNvPr id="378" name="楕円 377"/>
        <xdr:cNvSpPr/>
      </xdr:nvSpPr>
      <xdr:spPr>
        <a:xfrm>
          <a:off x="8699500" y="93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60055</xdr:rowOff>
    </xdr:from>
    <xdr:ext cx="534377" cy="259045"/>
    <xdr:sp macro="" textlink="">
      <xdr:nvSpPr>
        <xdr:cNvPr id="379" name="テキスト ボックス 378"/>
        <xdr:cNvSpPr txBox="1"/>
      </xdr:nvSpPr>
      <xdr:spPr>
        <a:xfrm>
          <a:off x="8483111" y="948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42451</xdr:rowOff>
    </xdr:from>
    <xdr:to>
      <xdr:col>41</xdr:col>
      <xdr:colOff>101600</xdr:colOff>
      <xdr:row>53</xdr:row>
      <xdr:rowOff>144051</xdr:rowOff>
    </xdr:to>
    <xdr:sp macro="" textlink="">
      <xdr:nvSpPr>
        <xdr:cNvPr id="380" name="楕円 379"/>
        <xdr:cNvSpPr/>
      </xdr:nvSpPr>
      <xdr:spPr>
        <a:xfrm>
          <a:off x="7810500" y="912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160578</xdr:rowOff>
    </xdr:from>
    <xdr:ext cx="534377" cy="259045"/>
    <xdr:sp macro="" textlink="">
      <xdr:nvSpPr>
        <xdr:cNvPr id="381" name="テキスト ボックス 380"/>
        <xdr:cNvSpPr txBox="1"/>
      </xdr:nvSpPr>
      <xdr:spPr>
        <a:xfrm>
          <a:off x="7594111" y="890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36703</xdr:rowOff>
    </xdr:from>
    <xdr:to>
      <xdr:col>36</xdr:col>
      <xdr:colOff>165100</xdr:colOff>
      <xdr:row>55</xdr:row>
      <xdr:rowOff>138303</xdr:rowOff>
    </xdr:to>
    <xdr:sp macro="" textlink="">
      <xdr:nvSpPr>
        <xdr:cNvPr id="382" name="楕円 381"/>
        <xdr:cNvSpPr/>
      </xdr:nvSpPr>
      <xdr:spPr>
        <a:xfrm>
          <a:off x="6921500" y="94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154830</xdr:rowOff>
    </xdr:from>
    <xdr:ext cx="534377" cy="259045"/>
    <xdr:sp macro="" textlink="">
      <xdr:nvSpPr>
        <xdr:cNvPr id="383" name="テキスト ボックス 382"/>
        <xdr:cNvSpPr txBox="1"/>
      </xdr:nvSpPr>
      <xdr:spPr>
        <a:xfrm>
          <a:off x="6705111" y="92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8407</xdr:rowOff>
    </xdr:from>
    <xdr:to>
      <xdr:col>55</xdr:col>
      <xdr:colOff>0</xdr:colOff>
      <xdr:row>78</xdr:row>
      <xdr:rowOff>68802</xdr:rowOff>
    </xdr:to>
    <xdr:cxnSp macro="">
      <xdr:nvCxnSpPr>
        <xdr:cNvPr id="414" name="直線コネクタ 413"/>
        <xdr:cNvCxnSpPr/>
      </xdr:nvCxnSpPr>
      <xdr:spPr>
        <a:xfrm>
          <a:off x="9639300" y="13381507"/>
          <a:ext cx="838200" cy="6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8407</xdr:rowOff>
    </xdr:from>
    <xdr:to>
      <xdr:col>50</xdr:col>
      <xdr:colOff>114300</xdr:colOff>
      <xdr:row>78</xdr:row>
      <xdr:rowOff>118952</xdr:rowOff>
    </xdr:to>
    <xdr:cxnSp macro="">
      <xdr:nvCxnSpPr>
        <xdr:cNvPr id="417" name="直線コネクタ 416"/>
        <xdr:cNvCxnSpPr/>
      </xdr:nvCxnSpPr>
      <xdr:spPr>
        <a:xfrm flipV="1">
          <a:off x="8750300" y="13381507"/>
          <a:ext cx="889000" cy="1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23670</xdr:rowOff>
    </xdr:from>
    <xdr:to>
      <xdr:col>45</xdr:col>
      <xdr:colOff>177800</xdr:colOff>
      <xdr:row>78</xdr:row>
      <xdr:rowOff>118952</xdr:rowOff>
    </xdr:to>
    <xdr:cxnSp macro="">
      <xdr:nvCxnSpPr>
        <xdr:cNvPr id="420" name="直線コネクタ 419"/>
        <xdr:cNvCxnSpPr/>
      </xdr:nvCxnSpPr>
      <xdr:spPr>
        <a:xfrm>
          <a:off x="7861300" y="13053870"/>
          <a:ext cx="889000" cy="43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18002</xdr:rowOff>
    </xdr:from>
    <xdr:to>
      <xdr:col>55</xdr:col>
      <xdr:colOff>50800</xdr:colOff>
      <xdr:row>78</xdr:row>
      <xdr:rowOff>119602</xdr:rowOff>
    </xdr:to>
    <xdr:sp macro="" textlink="">
      <xdr:nvSpPr>
        <xdr:cNvPr id="430" name="楕円 429"/>
        <xdr:cNvSpPr/>
      </xdr:nvSpPr>
      <xdr:spPr>
        <a:xfrm>
          <a:off x="10426700" y="133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40879</xdr:rowOff>
    </xdr:from>
    <xdr:ext cx="534377" cy="259045"/>
    <xdr:sp macro="" textlink="">
      <xdr:nvSpPr>
        <xdr:cNvPr id="431" name="普通建設事業費 （ うち新規整備　）該当値テキスト"/>
        <xdr:cNvSpPr txBox="1"/>
      </xdr:nvSpPr>
      <xdr:spPr>
        <a:xfrm>
          <a:off x="10528300" y="132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129057</xdr:rowOff>
    </xdr:from>
    <xdr:to>
      <xdr:col>50</xdr:col>
      <xdr:colOff>165100</xdr:colOff>
      <xdr:row>78</xdr:row>
      <xdr:rowOff>59207</xdr:rowOff>
    </xdr:to>
    <xdr:sp macro="" textlink="">
      <xdr:nvSpPr>
        <xdr:cNvPr id="432" name="楕円 431"/>
        <xdr:cNvSpPr/>
      </xdr:nvSpPr>
      <xdr:spPr>
        <a:xfrm>
          <a:off x="9588500" y="1333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75734</xdr:rowOff>
    </xdr:from>
    <xdr:ext cx="534377" cy="259045"/>
    <xdr:sp macro="" textlink="">
      <xdr:nvSpPr>
        <xdr:cNvPr id="433" name="テキスト ボックス 432"/>
        <xdr:cNvSpPr txBox="1"/>
      </xdr:nvSpPr>
      <xdr:spPr>
        <a:xfrm>
          <a:off x="9372111" y="1310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68152</xdr:rowOff>
    </xdr:from>
    <xdr:to>
      <xdr:col>46</xdr:col>
      <xdr:colOff>38100</xdr:colOff>
      <xdr:row>78</xdr:row>
      <xdr:rowOff>169752</xdr:rowOff>
    </xdr:to>
    <xdr:sp macro="" textlink="">
      <xdr:nvSpPr>
        <xdr:cNvPr id="434" name="楕円 433"/>
        <xdr:cNvSpPr/>
      </xdr:nvSpPr>
      <xdr:spPr>
        <a:xfrm>
          <a:off x="8699500" y="1344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160879</xdr:rowOff>
    </xdr:from>
    <xdr:ext cx="534377" cy="259045"/>
    <xdr:sp macro="" textlink="">
      <xdr:nvSpPr>
        <xdr:cNvPr id="435" name="テキスト ボックス 434"/>
        <xdr:cNvSpPr txBox="1"/>
      </xdr:nvSpPr>
      <xdr:spPr>
        <a:xfrm>
          <a:off x="8483111" y="1353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144319</xdr:rowOff>
    </xdr:from>
    <xdr:to>
      <xdr:col>41</xdr:col>
      <xdr:colOff>101600</xdr:colOff>
      <xdr:row>76</xdr:row>
      <xdr:rowOff>74470</xdr:rowOff>
    </xdr:to>
    <xdr:sp macro="" textlink="">
      <xdr:nvSpPr>
        <xdr:cNvPr id="436" name="楕円 435"/>
        <xdr:cNvSpPr/>
      </xdr:nvSpPr>
      <xdr:spPr>
        <a:xfrm>
          <a:off x="7810500" y="13003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90996</xdr:rowOff>
    </xdr:from>
    <xdr:ext cx="534377" cy="259045"/>
    <xdr:sp macro="" textlink="">
      <xdr:nvSpPr>
        <xdr:cNvPr id="437" name="テキスト ボックス 436"/>
        <xdr:cNvSpPr txBox="1"/>
      </xdr:nvSpPr>
      <xdr:spPr>
        <a:xfrm>
          <a:off x="7594111" y="127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128219</xdr:rowOff>
    </xdr:from>
    <xdr:to>
      <xdr:col>55</xdr:col>
      <xdr:colOff>0</xdr:colOff>
      <xdr:row>96</xdr:row>
      <xdr:rowOff>132893</xdr:rowOff>
    </xdr:to>
    <xdr:cxnSp macro="">
      <xdr:nvCxnSpPr>
        <xdr:cNvPr id="466" name="直線コネクタ 465"/>
        <xdr:cNvCxnSpPr/>
      </xdr:nvCxnSpPr>
      <xdr:spPr>
        <a:xfrm flipV="1">
          <a:off x="9639300" y="16587419"/>
          <a:ext cx="8382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99073</xdr:rowOff>
    </xdr:from>
    <xdr:to>
      <xdr:col>50</xdr:col>
      <xdr:colOff>114300</xdr:colOff>
      <xdr:row>96</xdr:row>
      <xdr:rowOff>132893</xdr:rowOff>
    </xdr:to>
    <xdr:cxnSp macro="">
      <xdr:nvCxnSpPr>
        <xdr:cNvPr id="469" name="直線コネクタ 468"/>
        <xdr:cNvCxnSpPr/>
      </xdr:nvCxnSpPr>
      <xdr:spPr>
        <a:xfrm>
          <a:off x="8750300" y="16386823"/>
          <a:ext cx="889000" cy="20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99073</xdr:rowOff>
    </xdr:from>
    <xdr:to>
      <xdr:col>45</xdr:col>
      <xdr:colOff>177800</xdr:colOff>
      <xdr:row>96</xdr:row>
      <xdr:rowOff>124067</xdr:rowOff>
    </xdr:to>
    <xdr:cxnSp macro="">
      <xdr:nvCxnSpPr>
        <xdr:cNvPr id="472" name="直線コネクタ 471"/>
        <xdr:cNvCxnSpPr/>
      </xdr:nvCxnSpPr>
      <xdr:spPr>
        <a:xfrm flipV="1">
          <a:off x="7861300" y="16386823"/>
          <a:ext cx="889000" cy="19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4" name="テキスト ボックス 473"/>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6" name="テキスト ボックス 475"/>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77419</xdr:rowOff>
    </xdr:from>
    <xdr:to>
      <xdr:col>55</xdr:col>
      <xdr:colOff>50800</xdr:colOff>
      <xdr:row>97</xdr:row>
      <xdr:rowOff>7569</xdr:rowOff>
    </xdr:to>
    <xdr:sp macro="" textlink="">
      <xdr:nvSpPr>
        <xdr:cNvPr id="482" name="楕円 481"/>
        <xdr:cNvSpPr/>
      </xdr:nvSpPr>
      <xdr:spPr>
        <a:xfrm>
          <a:off x="10426700" y="1653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55846</xdr:rowOff>
    </xdr:from>
    <xdr:ext cx="534377" cy="259045"/>
    <xdr:sp macro="" textlink="">
      <xdr:nvSpPr>
        <xdr:cNvPr id="483" name="普通建設事業費 （ うち更新整備　）該当値テキスト"/>
        <xdr:cNvSpPr txBox="1"/>
      </xdr:nvSpPr>
      <xdr:spPr>
        <a:xfrm>
          <a:off x="10528300" y="1651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82093</xdr:rowOff>
    </xdr:from>
    <xdr:to>
      <xdr:col>50</xdr:col>
      <xdr:colOff>165100</xdr:colOff>
      <xdr:row>97</xdr:row>
      <xdr:rowOff>12243</xdr:rowOff>
    </xdr:to>
    <xdr:sp macro="" textlink="">
      <xdr:nvSpPr>
        <xdr:cNvPr id="484" name="楕円 483"/>
        <xdr:cNvSpPr/>
      </xdr:nvSpPr>
      <xdr:spPr>
        <a:xfrm>
          <a:off x="9588500" y="165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3370</xdr:rowOff>
    </xdr:from>
    <xdr:ext cx="534377" cy="259045"/>
    <xdr:sp macro="" textlink="">
      <xdr:nvSpPr>
        <xdr:cNvPr id="485" name="テキスト ボックス 484"/>
        <xdr:cNvSpPr txBox="1"/>
      </xdr:nvSpPr>
      <xdr:spPr>
        <a:xfrm>
          <a:off x="9372111" y="1663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48273</xdr:rowOff>
    </xdr:from>
    <xdr:to>
      <xdr:col>46</xdr:col>
      <xdr:colOff>38100</xdr:colOff>
      <xdr:row>95</xdr:row>
      <xdr:rowOff>149873</xdr:rowOff>
    </xdr:to>
    <xdr:sp macro="" textlink="">
      <xdr:nvSpPr>
        <xdr:cNvPr id="486" name="楕円 485"/>
        <xdr:cNvSpPr/>
      </xdr:nvSpPr>
      <xdr:spPr>
        <a:xfrm>
          <a:off x="8699500" y="163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166400</xdr:rowOff>
    </xdr:from>
    <xdr:ext cx="534377" cy="259045"/>
    <xdr:sp macro="" textlink="">
      <xdr:nvSpPr>
        <xdr:cNvPr id="487" name="テキスト ボックス 486"/>
        <xdr:cNvSpPr txBox="1"/>
      </xdr:nvSpPr>
      <xdr:spPr>
        <a:xfrm>
          <a:off x="8483111" y="161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73267</xdr:rowOff>
    </xdr:from>
    <xdr:to>
      <xdr:col>41</xdr:col>
      <xdr:colOff>101600</xdr:colOff>
      <xdr:row>97</xdr:row>
      <xdr:rowOff>3417</xdr:rowOff>
    </xdr:to>
    <xdr:sp macro="" textlink="">
      <xdr:nvSpPr>
        <xdr:cNvPr id="488" name="楕円 487"/>
        <xdr:cNvSpPr/>
      </xdr:nvSpPr>
      <xdr:spPr>
        <a:xfrm>
          <a:off x="7810500" y="165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19944</xdr:rowOff>
    </xdr:from>
    <xdr:ext cx="534377" cy="259045"/>
    <xdr:sp macro="" textlink="">
      <xdr:nvSpPr>
        <xdr:cNvPr id="489" name="テキスト ボックス 488"/>
        <xdr:cNvSpPr txBox="1"/>
      </xdr:nvSpPr>
      <xdr:spPr>
        <a:xfrm>
          <a:off x="7594111" y="1630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96838</xdr:rowOff>
    </xdr:from>
    <xdr:to>
      <xdr:col>85</xdr:col>
      <xdr:colOff>127000</xdr:colOff>
      <xdr:row>39</xdr:row>
      <xdr:rowOff>97311</xdr:rowOff>
    </xdr:to>
    <xdr:cxnSp macro="">
      <xdr:nvCxnSpPr>
        <xdr:cNvPr id="520" name="直線コネクタ 519"/>
        <xdr:cNvCxnSpPr/>
      </xdr:nvCxnSpPr>
      <xdr:spPr>
        <a:xfrm flipV="1">
          <a:off x="15481300" y="6783388"/>
          <a:ext cx="8382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97311</xdr:rowOff>
    </xdr:from>
    <xdr:to>
      <xdr:col>81</xdr:col>
      <xdr:colOff>50800</xdr:colOff>
      <xdr:row>39</xdr:row>
      <xdr:rowOff>98878</xdr:rowOff>
    </xdr:to>
    <xdr:cxnSp macro="">
      <xdr:nvCxnSpPr>
        <xdr:cNvPr id="523" name="直線コネクタ 522"/>
        <xdr:cNvCxnSpPr/>
      </xdr:nvCxnSpPr>
      <xdr:spPr>
        <a:xfrm flipV="1">
          <a:off x="14592300" y="6783861"/>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94013</xdr:rowOff>
    </xdr:from>
    <xdr:to>
      <xdr:col>71</xdr:col>
      <xdr:colOff>177800</xdr:colOff>
      <xdr:row>39</xdr:row>
      <xdr:rowOff>98878</xdr:rowOff>
    </xdr:to>
    <xdr:cxnSp macro="">
      <xdr:nvCxnSpPr>
        <xdr:cNvPr id="529" name="直線コネクタ 528"/>
        <xdr:cNvCxnSpPr/>
      </xdr:nvCxnSpPr>
      <xdr:spPr>
        <a:xfrm>
          <a:off x="12814300" y="6780563"/>
          <a:ext cx="8890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46038</xdr:rowOff>
    </xdr:from>
    <xdr:to>
      <xdr:col>85</xdr:col>
      <xdr:colOff>177800</xdr:colOff>
      <xdr:row>39</xdr:row>
      <xdr:rowOff>147638</xdr:rowOff>
    </xdr:to>
    <xdr:sp macro="" textlink="">
      <xdr:nvSpPr>
        <xdr:cNvPr id="539" name="楕円 538"/>
        <xdr:cNvSpPr/>
      </xdr:nvSpPr>
      <xdr:spPr>
        <a:xfrm>
          <a:off x="16268700" y="6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137720</xdr:rowOff>
    </xdr:from>
    <xdr:ext cx="378565" cy="259045"/>
    <xdr:sp macro="" textlink="">
      <xdr:nvSpPr>
        <xdr:cNvPr id="540" name="災害復旧事業費該当値テキスト"/>
        <xdr:cNvSpPr txBox="1"/>
      </xdr:nvSpPr>
      <xdr:spPr>
        <a:xfrm>
          <a:off x="16370300" y="6652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46511</xdr:rowOff>
    </xdr:from>
    <xdr:to>
      <xdr:col>81</xdr:col>
      <xdr:colOff>101600</xdr:colOff>
      <xdr:row>39</xdr:row>
      <xdr:rowOff>148111</xdr:rowOff>
    </xdr:to>
    <xdr:sp macro="" textlink="">
      <xdr:nvSpPr>
        <xdr:cNvPr id="541" name="楕円 540"/>
        <xdr:cNvSpPr/>
      </xdr:nvSpPr>
      <xdr:spPr>
        <a:xfrm>
          <a:off x="15430500" y="67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139238</xdr:rowOff>
    </xdr:from>
    <xdr:ext cx="313932" cy="259045"/>
    <xdr:sp macro="" textlink="">
      <xdr:nvSpPr>
        <xdr:cNvPr id="542" name="テキスト ボックス 541"/>
        <xdr:cNvSpPr txBox="1"/>
      </xdr:nvSpPr>
      <xdr:spPr>
        <a:xfrm>
          <a:off x="15324333" y="6825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43213</xdr:rowOff>
    </xdr:from>
    <xdr:to>
      <xdr:col>67</xdr:col>
      <xdr:colOff>101600</xdr:colOff>
      <xdr:row>39</xdr:row>
      <xdr:rowOff>144813</xdr:rowOff>
    </xdr:to>
    <xdr:sp macro="" textlink="">
      <xdr:nvSpPr>
        <xdr:cNvPr id="547" name="楕円 546"/>
        <xdr:cNvSpPr/>
      </xdr:nvSpPr>
      <xdr:spPr>
        <a:xfrm>
          <a:off x="12763500" y="67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135940</xdr:rowOff>
    </xdr:from>
    <xdr:ext cx="378565" cy="259045"/>
    <xdr:sp macro="" textlink="">
      <xdr:nvSpPr>
        <xdr:cNvPr id="548" name="テキスト ボックス 547"/>
        <xdr:cNvSpPr txBox="1"/>
      </xdr:nvSpPr>
      <xdr:spPr>
        <a:xfrm>
          <a:off x="12625017" y="6822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110795</xdr:rowOff>
    </xdr:from>
    <xdr:to>
      <xdr:col>85</xdr:col>
      <xdr:colOff>127000</xdr:colOff>
      <xdr:row>75</xdr:row>
      <xdr:rowOff>146938</xdr:rowOff>
    </xdr:to>
    <xdr:cxnSp macro="">
      <xdr:nvCxnSpPr>
        <xdr:cNvPr id="626" name="直線コネクタ 625"/>
        <xdr:cNvCxnSpPr/>
      </xdr:nvCxnSpPr>
      <xdr:spPr>
        <a:xfrm>
          <a:off x="15481300" y="12969545"/>
          <a:ext cx="838200" cy="3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110795</xdr:rowOff>
    </xdr:from>
    <xdr:to>
      <xdr:col>81</xdr:col>
      <xdr:colOff>50800</xdr:colOff>
      <xdr:row>75</xdr:row>
      <xdr:rowOff>158229</xdr:rowOff>
    </xdr:to>
    <xdr:cxnSp macro="">
      <xdr:nvCxnSpPr>
        <xdr:cNvPr id="629" name="直線コネクタ 628"/>
        <xdr:cNvCxnSpPr/>
      </xdr:nvCxnSpPr>
      <xdr:spPr>
        <a:xfrm flipV="1">
          <a:off x="14592300" y="12969545"/>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157518</xdr:rowOff>
    </xdr:from>
    <xdr:to>
      <xdr:col>76</xdr:col>
      <xdr:colOff>114300</xdr:colOff>
      <xdr:row>75</xdr:row>
      <xdr:rowOff>158229</xdr:rowOff>
    </xdr:to>
    <xdr:cxnSp macro="">
      <xdr:nvCxnSpPr>
        <xdr:cNvPr id="632" name="直線コネクタ 631"/>
        <xdr:cNvCxnSpPr/>
      </xdr:nvCxnSpPr>
      <xdr:spPr>
        <a:xfrm>
          <a:off x="13703300" y="13016268"/>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4" name="テキスト ボックス 633"/>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157518</xdr:rowOff>
    </xdr:from>
    <xdr:to>
      <xdr:col>71</xdr:col>
      <xdr:colOff>177800</xdr:colOff>
      <xdr:row>75</xdr:row>
      <xdr:rowOff>166739</xdr:rowOff>
    </xdr:to>
    <xdr:cxnSp macro="">
      <xdr:nvCxnSpPr>
        <xdr:cNvPr id="635" name="直線コネクタ 634"/>
        <xdr:cNvCxnSpPr/>
      </xdr:nvCxnSpPr>
      <xdr:spPr>
        <a:xfrm flipV="1">
          <a:off x="12814300" y="13016268"/>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39" name="テキスト ボックス 63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96139</xdr:rowOff>
    </xdr:from>
    <xdr:to>
      <xdr:col>85</xdr:col>
      <xdr:colOff>177800</xdr:colOff>
      <xdr:row>76</xdr:row>
      <xdr:rowOff>26290</xdr:rowOff>
    </xdr:to>
    <xdr:sp macro="" textlink="">
      <xdr:nvSpPr>
        <xdr:cNvPr id="645" name="楕円 644"/>
        <xdr:cNvSpPr/>
      </xdr:nvSpPr>
      <xdr:spPr>
        <a:xfrm>
          <a:off x="16268700" y="12954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74566</xdr:rowOff>
    </xdr:from>
    <xdr:ext cx="534377" cy="259045"/>
    <xdr:sp macro="" textlink="">
      <xdr:nvSpPr>
        <xdr:cNvPr id="646" name="公債費該当値テキスト"/>
        <xdr:cNvSpPr txBox="1"/>
      </xdr:nvSpPr>
      <xdr:spPr>
        <a:xfrm>
          <a:off x="16370300" y="129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59995</xdr:rowOff>
    </xdr:from>
    <xdr:to>
      <xdr:col>81</xdr:col>
      <xdr:colOff>101600</xdr:colOff>
      <xdr:row>75</xdr:row>
      <xdr:rowOff>161595</xdr:rowOff>
    </xdr:to>
    <xdr:sp macro="" textlink="">
      <xdr:nvSpPr>
        <xdr:cNvPr id="647" name="楕円 646"/>
        <xdr:cNvSpPr/>
      </xdr:nvSpPr>
      <xdr:spPr>
        <a:xfrm>
          <a:off x="15430500" y="129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152722</xdr:rowOff>
    </xdr:from>
    <xdr:ext cx="534377" cy="259045"/>
    <xdr:sp macro="" textlink="">
      <xdr:nvSpPr>
        <xdr:cNvPr id="648" name="テキスト ボックス 647"/>
        <xdr:cNvSpPr txBox="1"/>
      </xdr:nvSpPr>
      <xdr:spPr>
        <a:xfrm>
          <a:off x="15214111" y="130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107429</xdr:rowOff>
    </xdr:from>
    <xdr:to>
      <xdr:col>76</xdr:col>
      <xdr:colOff>165100</xdr:colOff>
      <xdr:row>76</xdr:row>
      <xdr:rowOff>37579</xdr:rowOff>
    </xdr:to>
    <xdr:sp macro="" textlink="">
      <xdr:nvSpPr>
        <xdr:cNvPr id="649" name="楕円 648"/>
        <xdr:cNvSpPr/>
      </xdr:nvSpPr>
      <xdr:spPr>
        <a:xfrm>
          <a:off x="14541500" y="129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28706</xdr:rowOff>
    </xdr:from>
    <xdr:ext cx="534377" cy="259045"/>
    <xdr:sp macro="" textlink="">
      <xdr:nvSpPr>
        <xdr:cNvPr id="650" name="テキスト ボックス 649"/>
        <xdr:cNvSpPr txBox="1"/>
      </xdr:nvSpPr>
      <xdr:spPr>
        <a:xfrm>
          <a:off x="14325111" y="1305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106718</xdr:rowOff>
    </xdr:from>
    <xdr:to>
      <xdr:col>72</xdr:col>
      <xdr:colOff>38100</xdr:colOff>
      <xdr:row>76</xdr:row>
      <xdr:rowOff>36869</xdr:rowOff>
    </xdr:to>
    <xdr:sp macro="" textlink="">
      <xdr:nvSpPr>
        <xdr:cNvPr id="651" name="楕円 650"/>
        <xdr:cNvSpPr/>
      </xdr:nvSpPr>
      <xdr:spPr>
        <a:xfrm>
          <a:off x="13652500" y="12965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53395</xdr:rowOff>
    </xdr:from>
    <xdr:ext cx="534377" cy="259045"/>
    <xdr:sp macro="" textlink="">
      <xdr:nvSpPr>
        <xdr:cNvPr id="652" name="テキスト ボックス 651"/>
        <xdr:cNvSpPr txBox="1"/>
      </xdr:nvSpPr>
      <xdr:spPr>
        <a:xfrm>
          <a:off x="13436111" y="127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115939</xdr:rowOff>
    </xdr:from>
    <xdr:to>
      <xdr:col>67</xdr:col>
      <xdr:colOff>101600</xdr:colOff>
      <xdr:row>76</xdr:row>
      <xdr:rowOff>46089</xdr:rowOff>
    </xdr:to>
    <xdr:sp macro="" textlink="">
      <xdr:nvSpPr>
        <xdr:cNvPr id="653" name="楕円 652"/>
        <xdr:cNvSpPr/>
      </xdr:nvSpPr>
      <xdr:spPr>
        <a:xfrm>
          <a:off x="12763500" y="129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37216</xdr:rowOff>
    </xdr:from>
    <xdr:ext cx="534377" cy="259045"/>
    <xdr:sp macro="" textlink="">
      <xdr:nvSpPr>
        <xdr:cNvPr id="654" name="テキスト ボックス 653"/>
        <xdr:cNvSpPr txBox="1"/>
      </xdr:nvSpPr>
      <xdr:spPr>
        <a:xfrm>
          <a:off x="12547111" y="130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132637</xdr:rowOff>
    </xdr:from>
    <xdr:to>
      <xdr:col>85</xdr:col>
      <xdr:colOff>127000</xdr:colOff>
      <xdr:row>96</xdr:row>
      <xdr:rowOff>139700</xdr:rowOff>
    </xdr:to>
    <xdr:cxnSp macro="">
      <xdr:nvCxnSpPr>
        <xdr:cNvPr id="681" name="直線コネクタ 680"/>
        <xdr:cNvCxnSpPr/>
      </xdr:nvCxnSpPr>
      <xdr:spPr>
        <a:xfrm>
          <a:off x="15481300" y="16591837"/>
          <a:ext cx="8382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132637</xdr:rowOff>
    </xdr:from>
    <xdr:to>
      <xdr:col>81</xdr:col>
      <xdr:colOff>50800</xdr:colOff>
      <xdr:row>97</xdr:row>
      <xdr:rowOff>10519</xdr:rowOff>
    </xdr:to>
    <xdr:cxnSp macro="">
      <xdr:nvCxnSpPr>
        <xdr:cNvPr id="684" name="直線コネクタ 683"/>
        <xdr:cNvCxnSpPr/>
      </xdr:nvCxnSpPr>
      <xdr:spPr>
        <a:xfrm flipV="1">
          <a:off x="14592300" y="16591837"/>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6" name="テキスト ボックス 685"/>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10519</xdr:rowOff>
    </xdr:from>
    <xdr:to>
      <xdr:col>76</xdr:col>
      <xdr:colOff>114300</xdr:colOff>
      <xdr:row>98</xdr:row>
      <xdr:rowOff>895</xdr:rowOff>
    </xdr:to>
    <xdr:cxnSp macro="">
      <xdr:nvCxnSpPr>
        <xdr:cNvPr id="687" name="直線コネクタ 686"/>
        <xdr:cNvCxnSpPr/>
      </xdr:nvCxnSpPr>
      <xdr:spPr>
        <a:xfrm flipV="1">
          <a:off x="13703300" y="16641169"/>
          <a:ext cx="889000" cy="16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20028</xdr:rowOff>
    </xdr:from>
    <xdr:to>
      <xdr:col>71</xdr:col>
      <xdr:colOff>177800</xdr:colOff>
      <xdr:row>98</xdr:row>
      <xdr:rowOff>895</xdr:rowOff>
    </xdr:to>
    <xdr:cxnSp macro="">
      <xdr:nvCxnSpPr>
        <xdr:cNvPr id="690" name="直線コネクタ 689"/>
        <xdr:cNvCxnSpPr/>
      </xdr:nvCxnSpPr>
      <xdr:spPr>
        <a:xfrm>
          <a:off x="12814300" y="16307778"/>
          <a:ext cx="889000" cy="49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70916</xdr:rowOff>
    </xdr:from>
    <xdr:ext cx="534377" cy="259045"/>
    <xdr:sp macro="" textlink="">
      <xdr:nvSpPr>
        <xdr:cNvPr id="694" name="テキスト ボックス 693"/>
        <xdr:cNvSpPr txBox="1"/>
      </xdr:nvSpPr>
      <xdr:spPr>
        <a:xfrm>
          <a:off x="12547111" y="165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88900</xdr:rowOff>
    </xdr:from>
    <xdr:to>
      <xdr:col>85</xdr:col>
      <xdr:colOff>177800</xdr:colOff>
      <xdr:row>97</xdr:row>
      <xdr:rowOff>19050</xdr:rowOff>
    </xdr:to>
    <xdr:sp macro="" textlink="">
      <xdr:nvSpPr>
        <xdr:cNvPr id="700" name="楕円 699"/>
        <xdr:cNvSpPr/>
      </xdr:nvSpPr>
      <xdr:spPr>
        <a:xfrm>
          <a:off x="162687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67327</xdr:rowOff>
    </xdr:from>
    <xdr:ext cx="534377" cy="259045"/>
    <xdr:sp macro="" textlink="">
      <xdr:nvSpPr>
        <xdr:cNvPr id="701" name="積立金該当値テキスト"/>
        <xdr:cNvSpPr txBox="1"/>
      </xdr:nvSpPr>
      <xdr:spPr>
        <a:xfrm>
          <a:off x="16370300" y="165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81837</xdr:rowOff>
    </xdr:from>
    <xdr:to>
      <xdr:col>81</xdr:col>
      <xdr:colOff>101600</xdr:colOff>
      <xdr:row>97</xdr:row>
      <xdr:rowOff>11987</xdr:rowOff>
    </xdr:to>
    <xdr:sp macro="" textlink="">
      <xdr:nvSpPr>
        <xdr:cNvPr id="702" name="楕円 701"/>
        <xdr:cNvSpPr/>
      </xdr:nvSpPr>
      <xdr:spPr>
        <a:xfrm>
          <a:off x="15430500" y="1654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28514</xdr:rowOff>
    </xdr:from>
    <xdr:ext cx="534377" cy="259045"/>
    <xdr:sp macro="" textlink="">
      <xdr:nvSpPr>
        <xdr:cNvPr id="703" name="テキスト ボックス 702"/>
        <xdr:cNvSpPr txBox="1"/>
      </xdr:nvSpPr>
      <xdr:spPr>
        <a:xfrm>
          <a:off x="15214111" y="163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131169</xdr:rowOff>
    </xdr:from>
    <xdr:to>
      <xdr:col>76</xdr:col>
      <xdr:colOff>165100</xdr:colOff>
      <xdr:row>97</xdr:row>
      <xdr:rowOff>61319</xdr:rowOff>
    </xdr:to>
    <xdr:sp macro="" textlink="">
      <xdr:nvSpPr>
        <xdr:cNvPr id="704" name="楕円 703"/>
        <xdr:cNvSpPr/>
      </xdr:nvSpPr>
      <xdr:spPr>
        <a:xfrm>
          <a:off x="14541500" y="1659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52446</xdr:rowOff>
    </xdr:from>
    <xdr:ext cx="534377" cy="259045"/>
    <xdr:sp macro="" textlink="">
      <xdr:nvSpPr>
        <xdr:cNvPr id="705" name="テキスト ボックス 704"/>
        <xdr:cNvSpPr txBox="1"/>
      </xdr:nvSpPr>
      <xdr:spPr>
        <a:xfrm>
          <a:off x="14325111" y="1668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121545</xdr:rowOff>
    </xdr:from>
    <xdr:to>
      <xdr:col>72</xdr:col>
      <xdr:colOff>38100</xdr:colOff>
      <xdr:row>98</xdr:row>
      <xdr:rowOff>51695</xdr:rowOff>
    </xdr:to>
    <xdr:sp macro="" textlink="">
      <xdr:nvSpPr>
        <xdr:cNvPr id="706" name="楕円 705"/>
        <xdr:cNvSpPr/>
      </xdr:nvSpPr>
      <xdr:spPr>
        <a:xfrm>
          <a:off x="13652500" y="167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42822</xdr:rowOff>
    </xdr:from>
    <xdr:ext cx="469744" cy="259045"/>
    <xdr:sp macro="" textlink="">
      <xdr:nvSpPr>
        <xdr:cNvPr id="707" name="テキスト ボックス 706"/>
        <xdr:cNvSpPr txBox="1"/>
      </xdr:nvSpPr>
      <xdr:spPr>
        <a:xfrm>
          <a:off x="13468428" y="1684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140678</xdr:rowOff>
    </xdr:from>
    <xdr:to>
      <xdr:col>67</xdr:col>
      <xdr:colOff>101600</xdr:colOff>
      <xdr:row>95</xdr:row>
      <xdr:rowOff>70828</xdr:rowOff>
    </xdr:to>
    <xdr:sp macro="" textlink="">
      <xdr:nvSpPr>
        <xdr:cNvPr id="708" name="楕円 707"/>
        <xdr:cNvSpPr/>
      </xdr:nvSpPr>
      <xdr:spPr>
        <a:xfrm>
          <a:off x="12763500" y="162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87355</xdr:rowOff>
    </xdr:from>
    <xdr:ext cx="534377" cy="259045"/>
    <xdr:sp macro="" textlink="">
      <xdr:nvSpPr>
        <xdr:cNvPr id="709" name="テキスト ボックス 708"/>
        <xdr:cNvSpPr txBox="1"/>
      </xdr:nvSpPr>
      <xdr:spPr>
        <a:xfrm>
          <a:off x="12547111" y="1603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98933</xdr:rowOff>
    </xdr:from>
    <xdr:to>
      <xdr:col>111</xdr:col>
      <xdr:colOff>177800</xdr:colOff>
      <xdr:row>39</xdr:row>
      <xdr:rowOff>44450</xdr:rowOff>
    </xdr:to>
    <xdr:cxnSp macro="">
      <xdr:nvCxnSpPr>
        <xdr:cNvPr id="741" name="直線コネクタ 740"/>
        <xdr:cNvCxnSpPr/>
      </xdr:nvCxnSpPr>
      <xdr:spPr>
        <a:xfrm>
          <a:off x="20434300" y="6614033"/>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59817</xdr:rowOff>
    </xdr:from>
    <xdr:to>
      <xdr:col>107</xdr:col>
      <xdr:colOff>50800</xdr:colOff>
      <xdr:row>38</xdr:row>
      <xdr:rowOff>98933</xdr:rowOff>
    </xdr:to>
    <xdr:cxnSp macro="">
      <xdr:nvCxnSpPr>
        <xdr:cNvPr id="744" name="直線コネクタ 743"/>
        <xdr:cNvCxnSpPr/>
      </xdr:nvCxnSpPr>
      <xdr:spPr>
        <a:xfrm>
          <a:off x="19545300" y="6232017"/>
          <a:ext cx="889000" cy="38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59817</xdr:rowOff>
    </xdr:from>
    <xdr:to>
      <xdr:col>102</xdr:col>
      <xdr:colOff>114300</xdr:colOff>
      <xdr:row>36</xdr:row>
      <xdr:rowOff>67691</xdr:rowOff>
    </xdr:to>
    <xdr:cxnSp macro="">
      <xdr:nvCxnSpPr>
        <xdr:cNvPr id="747" name="直線コネクタ 746"/>
        <xdr:cNvCxnSpPr/>
      </xdr:nvCxnSpPr>
      <xdr:spPr>
        <a:xfrm flipV="1">
          <a:off x="18656300" y="6232017"/>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99712</xdr:rowOff>
    </xdr:from>
    <xdr:ext cx="469744" cy="259045"/>
    <xdr:sp macro="" textlink="">
      <xdr:nvSpPr>
        <xdr:cNvPr id="749" name="テキスト ボックス 748"/>
        <xdr:cNvSpPr txBox="1"/>
      </xdr:nvSpPr>
      <xdr:spPr>
        <a:xfrm>
          <a:off x="19310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43832</xdr:rowOff>
    </xdr:from>
    <xdr:ext cx="469744" cy="259045"/>
    <xdr:sp macro="" textlink="">
      <xdr:nvSpPr>
        <xdr:cNvPr id="751" name="テキスト ボックス 750"/>
        <xdr:cNvSpPr txBox="1"/>
      </xdr:nvSpPr>
      <xdr:spPr>
        <a:xfrm>
          <a:off x="18421428"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48133</xdr:rowOff>
    </xdr:from>
    <xdr:to>
      <xdr:col>107</xdr:col>
      <xdr:colOff>101600</xdr:colOff>
      <xdr:row>38</xdr:row>
      <xdr:rowOff>149733</xdr:rowOff>
    </xdr:to>
    <xdr:sp macro="" textlink="">
      <xdr:nvSpPr>
        <xdr:cNvPr id="761" name="楕円 760"/>
        <xdr:cNvSpPr/>
      </xdr:nvSpPr>
      <xdr:spPr>
        <a:xfrm>
          <a:off x="20383500" y="65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140860</xdr:rowOff>
    </xdr:from>
    <xdr:ext cx="378565" cy="259045"/>
    <xdr:sp macro="" textlink="">
      <xdr:nvSpPr>
        <xdr:cNvPr id="762" name="テキスト ボックス 761"/>
        <xdr:cNvSpPr txBox="1"/>
      </xdr:nvSpPr>
      <xdr:spPr>
        <a:xfrm>
          <a:off x="20245017" y="665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9017</xdr:rowOff>
    </xdr:from>
    <xdr:to>
      <xdr:col>102</xdr:col>
      <xdr:colOff>165100</xdr:colOff>
      <xdr:row>36</xdr:row>
      <xdr:rowOff>110617</xdr:rowOff>
    </xdr:to>
    <xdr:sp macro="" textlink="">
      <xdr:nvSpPr>
        <xdr:cNvPr id="763" name="楕円 762"/>
        <xdr:cNvSpPr/>
      </xdr:nvSpPr>
      <xdr:spPr>
        <a:xfrm>
          <a:off x="19494500" y="61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127144</xdr:rowOff>
    </xdr:from>
    <xdr:ext cx="469744" cy="259045"/>
    <xdr:sp macro="" textlink="">
      <xdr:nvSpPr>
        <xdr:cNvPr id="764" name="テキスト ボックス 763"/>
        <xdr:cNvSpPr txBox="1"/>
      </xdr:nvSpPr>
      <xdr:spPr>
        <a:xfrm>
          <a:off x="19310428" y="595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16891</xdr:rowOff>
    </xdr:from>
    <xdr:to>
      <xdr:col>98</xdr:col>
      <xdr:colOff>38100</xdr:colOff>
      <xdr:row>36</xdr:row>
      <xdr:rowOff>118491</xdr:rowOff>
    </xdr:to>
    <xdr:sp macro="" textlink="">
      <xdr:nvSpPr>
        <xdr:cNvPr id="765" name="楕円 764"/>
        <xdr:cNvSpPr/>
      </xdr:nvSpPr>
      <xdr:spPr>
        <a:xfrm>
          <a:off x="18605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135018</xdr:rowOff>
    </xdr:from>
    <xdr:ext cx="469744" cy="259045"/>
    <xdr:sp macro="" textlink="">
      <xdr:nvSpPr>
        <xdr:cNvPr id="766" name="テキスト ボックス 765"/>
        <xdr:cNvSpPr txBox="1"/>
      </xdr:nvSpPr>
      <xdr:spPr>
        <a:xfrm>
          <a:off x="18421428" y="596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8827</xdr:rowOff>
    </xdr:from>
    <xdr:to>
      <xdr:col>116</xdr:col>
      <xdr:colOff>63500</xdr:colOff>
      <xdr:row>57</xdr:row>
      <xdr:rowOff>14008</xdr:rowOff>
    </xdr:to>
    <xdr:cxnSp macro="">
      <xdr:nvCxnSpPr>
        <xdr:cNvPr id="795" name="直線コネクタ 794"/>
        <xdr:cNvCxnSpPr/>
      </xdr:nvCxnSpPr>
      <xdr:spPr>
        <a:xfrm>
          <a:off x="21323300" y="9781477"/>
          <a:ext cx="8382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99445</xdr:rowOff>
    </xdr:from>
    <xdr:ext cx="469744" cy="259045"/>
    <xdr:sp macro="" textlink="">
      <xdr:nvSpPr>
        <xdr:cNvPr id="796" name="貸付金平均値テキスト"/>
        <xdr:cNvSpPr txBox="1"/>
      </xdr:nvSpPr>
      <xdr:spPr>
        <a:xfrm>
          <a:off x="22212300" y="9872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8827</xdr:rowOff>
    </xdr:from>
    <xdr:to>
      <xdr:col>111</xdr:col>
      <xdr:colOff>177800</xdr:colOff>
      <xdr:row>57</xdr:row>
      <xdr:rowOff>13780</xdr:rowOff>
    </xdr:to>
    <xdr:cxnSp macro="">
      <xdr:nvCxnSpPr>
        <xdr:cNvPr id="798" name="直線コネクタ 797"/>
        <xdr:cNvCxnSpPr/>
      </xdr:nvCxnSpPr>
      <xdr:spPr>
        <a:xfrm flipV="1">
          <a:off x="20434300" y="978147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800" name="テキスト ボックス 799"/>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13780</xdr:rowOff>
    </xdr:from>
    <xdr:to>
      <xdr:col>107</xdr:col>
      <xdr:colOff>50800</xdr:colOff>
      <xdr:row>57</xdr:row>
      <xdr:rowOff>14504</xdr:rowOff>
    </xdr:to>
    <xdr:cxnSp macro="">
      <xdr:nvCxnSpPr>
        <xdr:cNvPr id="801" name="直線コネクタ 800"/>
        <xdr:cNvCxnSpPr/>
      </xdr:nvCxnSpPr>
      <xdr:spPr>
        <a:xfrm flipV="1">
          <a:off x="19545300" y="978643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803" name="テキスト ボックス 802"/>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7989</xdr:rowOff>
    </xdr:from>
    <xdr:to>
      <xdr:col>102</xdr:col>
      <xdr:colOff>114300</xdr:colOff>
      <xdr:row>57</xdr:row>
      <xdr:rowOff>14504</xdr:rowOff>
    </xdr:to>
    <xdr:cxnSp macro="">
      <xdr:nvCxnSpPr>
        <xdr:cNvPr id="804" name="直線コネクタ 803"/>
        <xdr:cNvCxnSpPr/>
      </xdr:nvCxnSpPr>
      <xdr:spPr>
        <a:xfrm>
          <a:off x="18656300" y="9780639"/>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806" name="テキスト ボックス 805"/>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808" name="テキスト ボックス 807"/>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134658</xdr:rowOff>
    </xdr:from>
    <xdr:to>
      <xdr:col>116</xdr:col>
      <xdr:colOff>114300</xdr:colOff>
      <xdr:row>57</xdr:row>
      <xdr:rowOff>64808</xdr:rowOff>
    </xdr:to>
    <xdr:sp macro="" textlink="">
      <xdr:nvSpPr>
        <xdr:cNvPr id="814" name="楕円 813"/>
        <xdr:cNvSpPr/>
      </xdr:nvSpPr>
      <xdr:spPr>
        <a:xfrm>
          <a:off x="22110700" y="973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157535</xdr:rowOff>
    </xdr:from>
    <xdr:ext cx="469744" cy="259045"/>
    <xdr:sp macro="" textlink="">
      <xdr:nvSpPr>
        <xdr:cNvPr id="815" name="貸付金該当値テキスト"/>
        <xdr:cNvSpPr txBox="1"/>
      </xdr:nvSpPr>
      <xdr:spPr>
        <a:xfrm>
          <a:off x="22212300" y="958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129477</xdr:rowOff>
    </xdr:from>
    <xdr:to>
      <xdr:col>112</xdr:col>
      <xdr:colOff>38100</xdr:colOff>
      <xdr:row>57</xdr:row>
      <xdr:rowOff>59627</xdr:rowOff>
    </xdr:to>
    <xdr:sp macro="" textlink="">
      <xdr:nvSpPr>
        <xdr:cNvPr id="816" name="楕円 815"/>
        <xdr:cNvSpPr/>
      </xdr:nvSpPr>
      <xdr:spPr>
        <a:xfrm>
          <a:off x="21272500" y="97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76154</xdr:rowOff>
    </xdr:from>
    <xdr:ext cx="469744" cy="259045"/>
    <xdr:sp macro="" textlink="">
      <xdr:nvSpPr>
        <xdr:cNvPr id="817" name="テキスト ボックス 816"/>
        <xdr:cNvSpPr txBox="1"/>
      </xdr:nvSpPr>
      <xdr:spPr>
        <a:xfrm>
          <a:off x="21088428" y="950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134430</xdr:rowOff>
    </xdr:from>
    <xdr:to>
      <xdr:col>107</xdr:col>
      <xdr:colOff>101600</xdr:colOff>
      <xdr:row>57</xdr:row>
      <xdr:rowOff>64580</xdr:rowOff>
    </xdr:to>
    <xdr:sp macro="" textlink="">
      <xdr:nvSpPr>
        <xdr:cNvPr id="818" name="楕円 817"/>
        <xdr:cNvSpPr/>
      </xdr:nvSpPr>
      <xdr:spPr>
        <a:xfrm>
          <a:off x="20383500" y="97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81107</xdr:rowOff>
    </xdr:from>
    <xdr:ext cx="469744" cy="259045"/>
    <xdr:sp macro="" textlink="">
      <xdr:nvSpPr>
        <xdr:cNvPr id="819" name="テキスト ボックス 818"/>
        <xdr:cNvSpPr txBox="1"/>
      </xdr:nvSpPr>
      <xdr:spPr>
        <a:xfrm>
          <a:off x="20199428" y="951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135154</xdr:rowOff>
    </xdr:from>
    <xdr:to>
      <xdr:col>102</xdr:col>
      <xdr:colOff>165100</xdr:colOff>
      <xdr:row>57</xdr:row>
      <xdr:rowOff>65304</xdr:rowOff>
    </xdr:to>
    <xdr:sp macro="" textlink="">
      <xdr:nvSpPr>
        <xdr:cNvPr id="820" name="楕円 819"/>
        <xdr:cNvSpPr/>
      </xdr:nvSpPr>
      <xdr:spPr>
        <a:xfrm>
          <a:off x="19494500" y="97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81831</xdr:rowOff>
    </xdr:from>
    <xdr:ext cx="469744" cy="259045"/>
    <xdr:sp macro="" textlink="">
      <xdr:nvSpPr>
        <xdr:cNvPr id="821" name="テキスト ボックス 820"/>
        <xdr:cNvSpPr txBox="1"/>
      </xdr:nvSpPr>
      <xdr:spPr>
        <a:xfrm>
          <a:off x="19310428" y="951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128639</xdr:rowOff>
    </xdr:from>
    <xdr:to>
      <xdr:col>98</xdr:col>
      <xdr:colOff>38100</xdr:colOff>
      <xdr:row>57</xdr:row>
      <xdr:rowOff>58789</xdr:rowOff>
    </xdr:to>
    <xdr:sp macro="" textlink="">
      <xdr:nvSpPr>
        <xdr:cNvPr id="822" name="楕円 821"/>
        <xdr:cNvSpPr/>
      </xdr:nvSpPr>
      <xdr:spPr>
        <a:xfrm>
          <a:off x="18605500" y="97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75316</xdr:rowOff>
    </xdr:from>
    <xdr:ext cx="469744" cy="259045"/>
    <xdr:sp macro="" textlink="">
      <xdr:nvSpPr>
        <xdr:cNvPr id="823" name="テキスト ボックス 822"/>
        <xdr:cNvSpPr txBox="1"/>
      </xdr:nvSpPr>
      <xdr:spPr>
        <a:xfrm>
          <a:off x="18421428" y="950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115660</xdr:rowOff>
    </xdr:from>
    <xdr:to>
      <xdr:col>116</xdr:col>
      <xdr:colOff>63500</xdr:colOff>
      <xdr:row>77</xdr:row>
      <xdr:rowOff>131508</xdr:rowOff>
    </xdr:to>
    <xdr:cxnSp macro="">
      <xdr:nvCxnSpPr>
        <xdr:cNvPr id="853" name="直線コネクタ 852"/>
        <xdr:cNvCxnSpPr/>
      </xdr:nvCxnSpPr>
      <xdr:spPr>
        <a:xfrm flipV="1">
          <a:off x="21323300" y="13317310"/>
          <a:ext cx="838200" cy="1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40602</xdr:rowOff>
    </xdr:from>
    <xdr:to>
      <xdr:col>111</xdr:col>
      <xdr:colOff>177800</xdr:colOff>
      <xdr:row>77</xdr:row>
      <xdr:rowOff>131508</xdr:rowOff>
    </xdr:to>
    <xdr:cxnSp macro="">
      <xdr:nvCxnSpPr>
        <xdr:cNvPr id="856" name="直線コネクタ 855"/>
        <xdr:cNvCxnSpPr/>
      </xdr:nvCxnSpPr>
      <xdr:spPr>
        <a:xfrm>
          <a:off x="20434300" y="12899352"/>
          <a:ext cx="889000" cy="43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40602</xdr:rowOff>
    </xdr:from>
    <xdr:to>
      <xdr:col>107</xdr:col>
      <xdr:colOff>50800</xdr:colOff>
      <xdr:row>75</xdr:row>
      <xdr:rowOff>122403</xdr:rowOff>
    </xdr:to>
    <xdr:cxnSp macro="">
      <xdr:nvCxnSpPr>
        <xdr:cNvPr id="859" name="直線コネクタ 858"/>
        <xdr:cNvCxnSpPr/>
      </xdr:nvCxnSpPr>
      <xdr:spPr>
        <a:xfrm flipV="1">
          <a:off x="19545300" y="12899352"/>
          <a:ext cx="889000" cy="8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122403</xdr:rowOff>
    </xdr:from>
    <xdr:to>
      <xdr:col>102</xdr:col>
      <xdr:colOff>114300</xdr:colOff>
      <xdr:row>76</xdr:row>
      <xdr:rowOff>34068</xdr:rowOff>
    </xdr:to>
    <xdr:cxnSp macro="">
      <xdr:nvCxnSpPr>
        <xdr:cNvPr id="862" name="直線コネクタ 861"/>
        <xdr:cNvCxnSpPr/>
      </xdr:nvCxnSpPr>
      <xdr:spPr>
        <a:xfrm flipV="1">
          <a:off x="18656300" y="12981153"/>
          <a:ext cx="889000" cy="8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64860</xdr:rowOff>
    </xdr:from>
    <xdr:to>
      <xdr:col>116</xdr:col>
      <xdr:colOff>114300</xdr:colOff>
      <xdr:row>77</xdr:row>
      <xdr:rowOff>166460</xdr:rowOff>
    </xdr:to>
    <xdr:sp macro="" textlink="">
      <xdr:nvSpPr>
        <xdr:cNvPr id="872" name="楕円 871"/>
        <xdr:cNvSpPr/>
      </xdr:nvSpPr>
      <xdr:spPr>
        <a:xfrm>
          <a:off x="22110700" y="132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43287</xdr:rowOff>
    </xdr:from>
    <xdr:ext cx="534377" cy="259045"/>
    <xdr:sp macro="" textlink="">
      <xdr:nvSpPr>
        <xdr:cNvPr id="873" name="繰出金該当値テキスト"/>
        <xdr:cNvSpPr txBox="1"/>
      </xdr:nvSpPr>
      <xdr:spPr>
        <a:xfrm>
          <a:off x="22212300" y="132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80708</xdr:rowOff>
    </xdr:from>
    <xdr:to>
      <xdr:col>112</xdr:col>
      <xdr:colOff>38100</xdr:colOff>
      <xdr:row>78</xdr:row>
      <xdr:rowOff>10858</xdr:rowOff>
    </xdr:to>
    <xdr:sp macro="" textlink="">
      <xdr:nvSpPr>
        <xdr:cNvPr id="874" name="楕円 873"/>
        <xdr:cNvSpPr/>
      </xdr:nvSpPr>
      <xdr:spPr>
        <a:xfrm>
          <a:off x="21272500" y="132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1985</xdr:rowOff>
    </xdr:from>
    <xdr:ext cx="534377" cy="259045"/>
    <xdr:sp macro="" textlink="">
      <xdr:nvSpPr>
        <xdr:cNvPr id="875" name="テキスト ボックス 874"/>
        <xdr:cNvSpPr txBox="1"/>
      </xdr:nvSpPr>
      <xdr:spPr>
        <a:xfrm>
          <a:off x="21056111" y="133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161252</xdr:rowOff>
    </xdr:from>
    <xdr:to>
      <xdr:col>107</xdr:col>
      <xdr:colOff>101600</xdr:colOff>
      <xdr:row>75</xdr:row>
      <xdr:rowOff>91402</xdr:rowOff>
    </xdr:to>
    <xdr:sp macro="" textlink="">
      <xdr:nvSpPr>
        <xdr:cNvPr id="876" name="楕円 875"/>
        <xdr:cNvSpPr/>
      </xdr:nvSpPr>
      <xdr:spPr>
        <a:xfrm>
          <a:off x="20383500" y="128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107929</xdr:rowOff>
    </xdr:from>
    <xdr:ext cx="534377" cy="259045"/>
    <xdr:sp macro="" textlink="">
      <xdr:nvSpPr>
        <xdr:cNvPr id="877" name="テキスト ボックス 876"/>
        <xdr:cNvSpPr txBox="1"/>
      </xdr:nvSpPr>
      <xdr:spPr>
        <a:xfrm>
          <a:off x="20167111" y="1262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71603</xdr:rowOff>
    </xdr:from>
    <xdr:to>
      <xdr:col>102</xdr:col>
      <xdr:colOff>165100</xdr:colOff>
      <xdr:row>76</xdr:row>
      <xdr:rowOff>1752</xdr:rowOff>
    </xdr:to>
    <xdr:sp macro="" textlink="">
      <xdr:nvSpPr>
        <xdr:cNvPr id="878" name="楕円 877"/>
        <xdr:cNvSpPr/>
      </xdr:nvSpPr>
      <xdr:spPr>
        <a:xfrm>
          <a:off x="19494500" y="129303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18280</xdr:rowOff>
    </xdr:from>
    <xdr:ext cx="534377" cy="259045"/>
    <xdr:sp macro="" textlink="">
      <xdr:nvSpPr>
        <xdr:cNvPr id="879" name="テキスト ボックス 878"/>
        <xdr:cNvSpPr txBox="1"/>
      </xdr:nvSpPr>
      <xdr:spPr>
        <a:xfrm>
          <a:off x="19278111" y="127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154718</xdr:rowOff>
    </xdr:from>
    <xdr:to>
      <xdr:col>98</xdr:col>
      <xdr:colOff>38100</xdr:colOff>
      <xdr:row>76</xdr:row>
      <xdr:rowOff>84868</xdr:rowOff>
    </xdr:to>
    <xdr:sp macro="" textlink="">
      <xdr:nvSpPr>
        <xdr:cNvPr id="880" name="楕円 879"/>
        <xdr:cNvSpPr/>
      </xdr:nvSpPr>
      <xdr:spPr>
        <a:xfrm>
          <a:off x="18605500" y="130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101395</xdr:rowOff>
    </xdr:from>
    <xdr:ext cx="534377" cy="259045"/>
    <xdr:sp macro="" textlink="">
      <xdr:nvSpPr>
        <xdr:cNvPr id="881" name="テキスト ボックス 880"/>
        <xdr:cNvSpPr txBox="1"/>
      </xdr:nvSpPr>
      <xdr:spPr>
        <a:xfrm>
          <a:off x="18389111" y="1278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性質別歳出では、普通建設事業費（うち新規整備）、補助金、貸付金は類似団体を上回ったが、それ以外の費用については類似団体平均値を下回る結果となった。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前年対比では、物件費、維持補修費、災害復旧事業費、繰出金の各費用において住民一人当たりのコストが増加したが、普通建設事業費（新規整備、更新整備ともに）、人件費等の各項目では減少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今後、新総合体育館建設や穂高広域施設組合の新ごみ処理施設建て替え、学校施設改修等による普通建設事業や補助費等のコスト増加が見込まれるが、住民サービス低下防止を視野に入れながら事務事業のスリム化を目指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98,056
96,813
331.78
40,312,815
39,604,992
672,535
25,639,818
41,382,731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137414</xdr:rowOff>
    </xdr:from>
    <xdr:to>
      <xdr:col>24</xdr:col>
      <xdr:colOff>63500</xdr:colOff>
      <xdr:row>37</xdr:row>
      <xdr:rowOff>28601</xdr:rowOff>
    </xdr:to>
    <xdr:cxnSp macro="">
      <xdr:nvCxnSpPr>
        <xdr:cNvPr id="59" name="直線コネクタ 58"/>
        <xdr:cNvCxnSpPr/>
      </xdr:nvCxnSpPr>
      <xdr:spPr>
        <a:xfrm>
          <a:off x="3797300" y="6309614"/>
          <a:ext cx="8382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23571</xdr:rowOff>
    </xdr:from>
    <xdr:to>
      <xdr:col>19</xdr:col>
      <xdr:colOff>177800</xdr:colOff>
      <xdr:row>36</xdr:row>
      <xdr:rowOff>137414</xdr:rowOff>
    </xdr:to>
    <xdr:cxnSp macro="">
      <xdr:nvCxnSpPr>
        <xdr:cNvPr id="62" name="直線コネクタ 61"/>
        <xdr:cNvCxnSpPr/>
      </xdr:nvCxnSpPr>
      <xdr:spPr>
        <a:xfrm>
          <a:off x="2908300" y="6195771"/>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23571</xdr:rowOff>
    </xdr:from>
    <xdr:to>
      <xdr:col>15</xdr:col>
      <xdr:colOff>50800</xdr:colOff>
      <xdr:row>36</xdr:row>
      <xdr:rowOff>120498</xdr:rowOff>
    </xdr:to>
    <xdr:cxnSp macro="">
      <xdr:nvCxnSpPr>
        <xdr:cNvPr id="65" name="直線コネクタ 64"/>
        <xdr:cNvCxnSpPr/>
      </xdr:nvCxnSpPr>
      <xdr:spPr>
        <a:xfrm flipV="1">
          <a:off x="2019300" y="6195771"/>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120498</xdr:rowOff>
    </xdr:from>
    <xdr:to>
      <xdr:col>10</xdr:col>
      <xdr:colOff>114300</xdr:colOff>
      <xdr:row>36</xdr:row>
      <xdr:rowOff>164846</xdr:rowOff>
    </xdr:to>
    <xdr:cxnSp macro="">
      <xdr:nvCxnSpPr>
        <xdr:cNvPr id="68" name="直線コネクタ 67"/>
        <xdr:cNvCxnSpPr/>
      </xdr:nvCxnSpPr>
      <xdr:spPr>
        <a:xfrm flipV="1">
          <a:off x="1130300" y="6292698"/>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149251</xdr:rowOff>
    </xdr:from>
    <xdr:to>
      <xdr:col>24</xdr:col>
      <xdr:colOff>114300</xdr:colOff>
      <xdr:row>37</xdr:row>
      <xdr:rowOff>79401</xdr:rowOff>
    </xdr:to>
    <xdr:sp macro="" textlink="">
      <xdr:nvSpPr>
        <xdr:cNvPr id="78" name="楕円 77"/>
        <xdr:cNvSpPr/>
      </xdr:nvSpPr>
      <xdr:spPr>
        <a:xfrm>
          <a:off x="45847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64178</xdr:rowOff>
    </xdr:from>
    <xdr:ext cx="469744" cy="259045"/>
    <xdr:sp macro="" textlink="">
      <xdr:nvSpPr>
        <xdr:cNvPr id="79" name="議会費該当値テキスト"/>
        <xdr:cNvSpPr txBox="1"/>
      </xdr:nvSpPr>
      <xdr:spPr>
        <a:xfrm>
          <a:off x="4686300" y="623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86614</xdr:rowOff>
    </xdr:from>
    <xdr:to>
      <xdr:col>20</xdr:col>
      <xdr:colOff>38100</xdr:colOff>
      <xdr:row>37</xdr:row>
      <xdr:rowOff>16764</xdr:rowOff>
    </xdr:to>
    <xdr:sp macro="" textlink="">
      <xdr:nvSpPr>
        <xdr:cNvPr id="80" name="楕円 79"/>
        <xdr:cNvSpPr/>
      </xdr:nvSpPr>
      <xdr:spPr>
        <a:xfrm>
          <a:off x="3746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7891</xdr:rowOff>
    </xdr:from>
    <xdr:ext cx="469744" cy="259045"/>
    <xdr:sp macro="" textlink="">
      <xdr:nvSpPr>
        <xdr:cNvPr id="81" name="テキスト ボックス 80"/>
        <xdr:cNvSpPr txBox="1"/>
      </xdr:nvSpPr>
      <xdr:spPr>
        <a:xfrm>
          <a:off x="3562428"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144221</xdr:rowOff>
    </xdr:from>
    <xdr:to>
      <xdr:col>15</xdr:col>
      <xdr:colOff>101600</xdr:colOff>
      <xdr:row>36</xdr:row>
      <xdr:rowOff>74371</xdr:rowOff>
    </xdr:to>
    <xdr:sp macro="" textlink="">
      <xdr:nvSpPr>
        <xdr:cNvPr id="82" name="楕円 81"/>
        <xdr:cNvSpPr/>
      </xdr:nvSpPr>
      <xdr:spPr>
        <a:xfrm>
          <a:off x="2857500" y="6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65498</xdr:rowOff>
    </xdr:from>
    <xdr:ext cx="469744" cy="259045"/>
    <xdr:sp macro="" textlink="">
      <xdr:nvSpPr>
        <xdr:cNvPr id="83" name="テキスト ボックス 82"/>
        <xdr:cNvSpPr txBox="1"/>
      </xdr:nvSpPr>
      <xdr:spPr>
        <a:xfrm>
          <a:off x="2673428" y="62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69698</xdr:rowOff>
    </xdr:from>
    <xdr:to>
      <xdr:col>10</xdr:col>
      <xdr:colOff>165100</xdr:colOff>
      <xdr:row>36</xdr:row>
      <xdr:rowOff>171298</xdr:rowOff>
    </xdr:to>
    <xdr:sp macro="" textlink="">
      <xdr:nvSpPr>
        <xdr:cNvPr id="84" name="楕円 83"/>
        <xdr:cNvSpPr/>
      </xdr:nvSpPr>
      <xdr:spPr>
        <a:xfrm>
          <a:off x="1968500" y="624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162425</xdr:rowOff>
    </xdr:from>
    <xdr:ext cx="469744" cy="259045"/>
    <xdr:sp macro="" textlink="">
      <xdr:nvSpPr>
        <xdr:cNvPr id="85" name="テキスト ボックス 84"/>
        <xdr:cNvSpPr txBox="1"/>
      </xdr:nvSpPr>
      <xdr:spPr>
        <a:xfrm>
          <a:off x="1784428" y="63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114046</xdr:rowOff>
    </xdr:from>
    <xdr:to>
      <xdr:col>6</xdr:col>
      <xdr:colOff>38100</xdr:colOff>
      <xdr:row>37</xdr:row>
      <xdr:rowOff>44196</xdr:rowOff>
    </xdr:to>
    <xdr:sp macro="" textlink="">
      <xdr:nvSpPr>
        <xdr:cNvPr id="86" name="楕円 85"/>
        <xdr:cNvSpPr/>
      </xdr:nvSpPr>
      <xdr:spPr>
        <a:xfrm>
          <a:off x="1079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35323</xdr:rowOff>
    </xdr:from>
    <xdr:ext cx="469744" cy="259045"/>
    <xdr:sp macro="" textlink="">
      <xdr:nvSpPr>
        <xdr:cNvPr id="87" name="テキスト ボックス 86"/>
        <xdr:cNvSpPr txBox="1"/>
      </xdr:nvSpPr>
      <xdr:spPr>
        <a:xfrm>
          <a:off x="895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47117</xdr:rowOff>
    </xdr:from>
    <xdr:to>
      <xdr:col>24</xdr:col>
      <xdr:colOff>63500</xdr:colOff>
      <xdr:row>57</xdr:row>
      <xdr:rowOff>97472</xdr:rowOff>
    </xdr:to>
    <xdr:cxnSp macro="">
      <xdr:nvCxnSpPr>
        <xdr:cNvPr id="117" name="直線コネクタ 116"/>
        <xdr:cNvCxnSpPr/>
      </xdr:nvCxnSpPr>
      <xdr:spPr>
        <a:xfrm>
          <a:off x="3797300" y="9819767"/>
          <a:ext cx="838200" cy="5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95834</xdr:rowOff>
    </xdr:from>
    <xdr:to>
      <xdr:col>19</xdr:col>
      <xdr:colOff>177800</xdr:colOff>
      <xdr:row>57</xdr:row>
      <xdr:rowOff>47117</xdr:rowOff>
    </xdr:to>
    <xdr:cxnSp macro="">
      <xdr:nvCxnSpPr>
        <xdr:cNvPr id="120" name="直線コネクタ 119"/>
        <xdr:cNvCxnSpPr/>
      </xdr:nvCxnSpPr>
      <xdr:spPr>
        <a:xfrm>
          <a:off x="2908300" y="9697034"/>
          <a:ext cx="889000" cy="1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115786</xdr:rowOff>
    </xdr:from>
    <xdr:to>
      <xdr:col>15</xdr:col>
      <xdr:colOff>50800</xdr:colOff>
      <xdr:row>56</xdr:row>
      <xdr:rowOff>95834</xdr:rowOff>
    </xdr:to>
    <xdr:cxnSp macro="">
      <xdr:nvCxnSpPr>
        <xdr:cNvPr id="123" name="直線コネクタ 122"/>
        <xdr:cNvCxnSpPr/>
      </xdr:nvCxnSpPr>
      <xdr:spPr>
        <a:xfrm>
          <a:off x="2019300" y="9545536"/>
          <a:ext cx="889000" cy="15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115786</xdr:rowOff>
    </xdr:from>
    <xdr:to>
      <xdr:col>10</xdr:col>
      <xdr:colOff>114300</xdr:colOff>
      <xdr:row>55</xdr:row>
      <xdr:rowOff>132029</xdr:rowOff>
    </xdr:to>
    <xdr:cxnSp macro="">
      <xdr:nvCxnSpPr>
        <xdr:cNvPr id="126" name="直線コネクタ 125"/>
        <xdr:cNvCxnSpPr/>
      </xdr:nvCxnSpPr>
      <xdr:spPr>
        <a:xfrm flipV="1">
          <a:off x="1130300" y="9545536"/>
          <a:ext cx="889000" cy="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46672</xdr:rowOff>
    </xdr:from>
    <xdr:to>
      <xdr:col>24</xdr:col>
      <xdr:colOff>114300</xdr:colOff>
      <xdr:row>57</xdr:row>
      <xdr:rowOff>148272</xdr:rowOff>
    </xdr:to>
    <xdr:sp macro="" textlink="">
      <xdr:nvSpPr>
        <xdr:cNvPr id="136" name="楕円 135"/>
        <xdr:cNvSpPr/>
      </xdr:nvSpPr>
      <xdr:spPr>
        <a:xfrm>
          <a:off x="4584700" y="98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25099</xdr:rowOff>
    </xdr:from>
    <xdr:ext cx="534377" cy="259045"/>
    <xdr:sp macro="" textlink="">
      <xdr:nvSpPr>
        <xdr:cNvPr id="137" name="総務費該当値テキスト"/>
        <xdr:cNvSpPr txBox="1"/>
      </xdr:nvSpPr>
      <xdr:spPr>
        <a:xfrm>
          <a:off x="4686300" y="97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167767</xdr:rowOff>
    </xdr:from>
    <xdr:to>
      <xdr:col>20</xdr:col>
      <xdr:colOff>38100</xdr:colOff>
      <xdr:row>57</xdr:row>
      <xdr:rowOff>97917</xdr:rowOff>
    </xdr:to>
    <xdr:sp macro="" textlink="">
      <xdr:nvSpPr>
        <xdr:cNvPr id="138" name="楕円 137"/>
        <xdr:cNvSpPr/>
      </xdr:nvSpPr>
      <xdr:spPr>
        <a:xfrm>
          <a:off x="3746500" y="97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89044</xdr:rowOff>
    </xdr:from>
    <xdr:ext cx="534377" cy="259045"/>
    <xdr:sp macro="" textlink="">
      <xdr:nvSpPr>
        <xdr:cNvPr id="139" name="テキスト ボックス 138"/>
        <xdr:cNvSpPr txBox="1"/>
      </xdr:nvSpPr>
      <xdr:spPr>
        <a:xfrm>
          <a:off x="3530111" y="986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45034</xdr:rowOff>
    </xdr:from>
    <xdr:to>
      <xdr:col>15</xdr:col>
      <xdr:colOff>101600</xdr:colOff>
      <xdr:row>56</xdr:row>
      <xdr:rowOff>146634</xdr:rowOff>
    </xdr:to>
    <xdr:sp macro="" textlink="">
      <xdr:nvSpPr>
        <xdr:cNvPr id="140" name="楕円 139"/>
        <xdr:cNvSpPr/>
      </xdr:nvSpPr>
      <xdr:spPr>
        <a:xfrm>
          <a:off x="2857500" y="96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137761</xdr:rowOff>
    </xdr:from>
    <xdr:ext cx="534377" cy="259045"/>
    <xdr:sp macro="" textlink="">
      <xdr:nvSpPr>
        <xdr:cNvPr id="141" name="テキスト ボックス 140"/>
        <xdr:cNvSpPr txBox="1"/>
      </xdr:nvSpPr>
      <xdr:spPr>
        <a:xfrm>
          <a:off x="2641111" y="97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64986</xdr:rowOff>
    </xdr:from>
    <xdr:to>
      <xdr:col>10</xdr:col>
      <xdr:colOff>165100</xdr:colOff>
      <xdr:row>55</xdr:row>
      <xdr:rowOff>166586</xdr:rowOff>
    </xdr:to>
    <xdr:sp macro="" textlink="">
      <xdr:nvSpPr>
        <xdr:cNvPr id="142" name="楕円 141"/>
        <xdr:cNvSpPr/>
      </xdr:nvSpPr>
      <xdr:spPr>
        <a:xfrm>
          <a:off x="1968500" y="94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11663</xdr:rowOff>
    </xdr:from>
    <xdr:ext cx="534377" cy="259045"/>
    <xdr:sp macro="" textlink="">
      <xdr:nvSpPr>
        <xdr:cNvPr id="143" name="テキスト ボックス 142"/>
        <xdr:cNvSpPr txBox="1"/>
      </xdr:nvSpPr>
      <xdr:spPr>
        <a:xfrm>
          <a:off x="1752111" y="926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81229</xdr:rowOff>
    </xdr:from>
    <xdr:to>
      <xdr:col>6</xdr:col>
      <xdr:colOff>38100</xdr:colOff>
      <xdr:row>56</xdr:row>
      <xdr:rowOff>11379</xdr:rowOff>
    </xdr:to>
    <xdr:sp macro="" textlink="">
      <xdr:nvSpPr>
        <xdr:cNvPr id="144" name="楕円 143"/>
        <xdr:cNvSpPr/>
      </xdr:nvSpPr>
      <xdr:spPr>
        <a:xfrm>
          <a:off x="1079500" y="951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27906</xdr:rowOff>
    </xdr:from>
    <xdr:ext cx="534377" cy="259045"/>
    <xdr:sp macro="" textlink="">
      <xdr:nvSpPr>
        <xdr:cNvPr id="145" name="テキスト ボックス 144"/>
        <xdr:cNvSpPr txBox="1"/>
      </xdr:nvSpPr>
      <xdr:spPr>
        <a:xfrm>
          <a:off x="863111" y="92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109318</xdr:rowOff>
    </xdr:from>
    <xdr:to>
      <xdr:col>24</xdr:col>
      <xdr:colOff>62865</xdr:colOff>
      <xdr:row>77</xdr:row>
      <xdr:rowOff>134703</xdr:rowOff>
    </xdr:to>
    <xdr:cxnSp macro="">
      <xdr:nvCxnSpPr>
        <xdr:cNvPr id="172" name="直線コネクタ 171"/>
        <xdr:cNvCxnSpPr/>
      </xdr:nvCxnSpPr>
      <xdr:spPr>
        <a:xfrm flipV="1">
          <a:off x="4633595" y="12110818"/>
          <a:ext cx="1270" cy="122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138530</xdr:rowOff>
    </xdr:from>
    <xdr:ext cx="599010" cy="259045"/>
    <xdr:sp macro="" textlink="">
      <xdr:nvSpPr>
        <xdr:cNvPr id="173" name="民生費最小値テキスト"/>
        <xdr:cNvSpPr txBox="1"/>
      </xdr:nvSpPr>
      <xdr:spPr>
        <a:xfrm>
          <a:off x="4686300" y="1334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134703</xdr:rowOff>
    </xdr:from>
    <xdr:to>
      <xdr:col>24</xdr:col>
      <xdr:colOff>152400</xdr:colOff>
      <xdr:row>77</xdr:row>
      <xdr:rowOff>134703</xdr:rowOff>
    </xdr:to>
    <xdr:cxnSp macro="">
      <xdr:nvCxnSpPr>
        <xdr:cNvPr id="174" name="直線コネクタ 173"/>
        <xdr:cNvCxnSpPr/>
      </xdr:nvCxnSpPr>
      <xdr:spPr>
        <a:xfrm>
          <a:off x="4546600" y="13336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55995</xdr:rowOff>
    </xdr:from>
    <xdr:ext cx="599010" cy="259045"/>
    <xdr:sp macro="" textlink="">
      <xdr:nvSpPr>
        <xdr:cNvPr id="175" name="民生費最大値テキスト"/>
        <xdr:cNvSpPr txBox="1"/>
      </xdr:nvSpPr>
      <xdr:spPr>
        <a:xfrm>
          <a:off x="4686300" y="1188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109318</xdr:rowOff>
    </xdr:from>
    <xdr:to>
      <xdr:col>24</xdr:col>
      <xdr:colOff>152400</xdr:colOff>
      <xdr:row>70</xdr:row>
      <xdr:rowOff>109318</xdr:rowOff>
    </xdr:to>
    <xdr:cxnSp macro="">
      <xdr:nvCxnSpPr>
        <xdr:cNvPr id="176" name="直線コネクタ 175"/>
        <xdr:cNvCxnSpPr/>
      </xdr:nvCxnSpPr>
      <xdr:spPr>
        <a:xfrm>
          <a:off x="4546600" y="1211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124101</xdr:rowOff>
    </xdr:from>
    <xdr:to>
      <xdr:col>24</xdr:col>
      <xdr:colOff>63500</xdr:colOff>
      <xdr:row>77</xdr:row>
      <xdr:rowOff>8973</xdr:rowOff>
    </xdr:to>
    <xdr:cxnSp macro="">
      <xdr:nvCxnSpPr>
        <xdr:cNvPr id="177" name="直線コネクタ 176"/>
        <xdr:cNvCxnSpPr/>
      </xdr:nvCxnSpPr>
      <xdr:spPr>
        <a:xfrm flipV="1">
          <a:off x="3797300" y="13154301"/>
          <a:ext cx="838200" cy="5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113726</xdr:rowOff>
    </xdr:from>
    <xdr:ext cx="599010" cy="259045"/>
    <xdr:sp macro="" textlink="">
      <xdr:nvSpPr>
        <xdr:cNvPr id="178" name="民生費平均値テキスト"/>
        <xdr:cNvSpPr txBox="1"/>
      </xdr:nvSpPr>
      <xdr:spPr>
        <a:xfrm>
          <a:off x="4686300" y="1262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90849</xdr:rowOff>
    </xdr:from>
    <xdr:to>
      <xdr:col>24</xdr:col>
      <xdr:colOff>114300</xdr:colOff>
      <xdr:row>75</xdr:row>
      <xdr:rowOff>20999</xdr:rowOff>
    </xdr:to>
    <xdr:sp macro="" textlink="">
      <xdr:nvSpPr>
        <xdr:cNvPr id="179" name="フローチャート: 判断 178"/>
        <xdr:cNvSpPr/>
      </xdr:nvSpPr>
      <xdr:spPr>
        <a:xfrm>
          <a:off x="4584700" y="1277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8973</xdr:rowOff>
    </xdr:from>
    <xdr:to>
      <xdr:col>19</xdr:col>
      <xdr:colOff>177800</xdr:colOff>
      <xdr:row>77</xdr:row>
      <xdr:rowOff>108469</xdr:rowOff>
    </xdr:to>
    <xdr:cxnSp macro="">
      <xdr:nvCxnSpPr>
        <xdr:cNvPr id="180" name="直線コネクタ 179"/>
        <xdr:cNvCxnSpPr/>
      </xdr:nvCxnSpPr>
      <xdr:spPr>
        <a:xfrm flipV="1">
          <a:off x="2908300" y="13210623"/>
          <a:ext cx="889000" cy="9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129101</xdr:rowOff>
    </xdr:from>
    <xdr:to>
      <xdr:col>20</xdr:col>
      <xdr:colOff>38100</xdr:colOff>
      <xdr:row>75</xdr:row>
      <xdr:rowOff>59251</xdr:rowOff>
    </xdr:to>
    <xdr:sp macro="" textlink="">
      <xdr:nvSpPr>
        <xdr:cNvPr id="181" name="フローチャート: 判断 180"/>
        <xdr:cNvSpPr/>
      </xdr:nvSpPr>
      <xdr:spPr>
        <a:xfrm>
          <a:off x="3746500" y="128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75778</xdr:rowOff>
    </xdr:from>
    <xdr:ext cx="599010" cy="259045"/>
    <xdr:sp macro="" textlink="">
      <xdr:nvSpPr>
        <xdr:cNvPr id="182" name="テキスト ボックス 181"/>
        <xdr:cNvSpPr txBox="1"/>
      </xdr:nvSpPr>
      <xdr:spPr>
        <a:xfrm>
          <a:off x="3497795" y="1259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98182</xdr:rowOff>
    </xdr:from>
    <xdr:to>
      <xdr:col>15</xdr:col>
      <xdr:colOff>50800</xdr:colOff>
      <xdr:row>77</xdr:row>
      <xdr:rowOff>108469</xdr:rowOff>
    </xdr:to>
    <xdr:cxnSp macro="">
      <xdr:nvCxnSpPr>
        <xdr:cNvPr id="183" name="直線コネクタ 182"/>
        <xdr:cNvCxnSpPr/>
      </xdr:nvCxnSpPr>
      <xdr:spPr>
        <a:xfrm>
          <a:off x="2019300" y="1329983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55687</xdr:rowOff>
    </xdr:from>
    <xdr:to>
      <xdr:col>15</xdr:col>
      <xdr:colOff>101600</xdr:colOff>
      <xdr:row>74</xdr:row>
      <xdr:rowOff>157287</xdr:rowOff>
    </xdr:to>
    <xdr:sp macro="" textlink="">
      <xdr:nvSpPr>
        <xdr:cNvPr id="184" name="フローチャート: 判断 183"/>
        <xdr:cNvSpPr/>
      </xdr:nvSpPr>
      <xdr:spPr>
        <a:xfrm>
          <a:off x="2857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2364</xdr:rowOff>
    </xdr:from>
    <xdr:ext cx="599010" cy="259045"/>
    <xdr:sp macro="" textlink="">
      <xdr:nvSpPr>
        <xdr:cNvPr id="185" name="テキスト ボックス 184"/>
        <xdr:cNvSpPr txBox="1"/>
      </xdr:nvSpPr>
      <xdr:spPr>
        <a:xfrm>
          <a:off x="2608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98182</xdr:rowOff>
    </xdr:from>
    <xdr:to>
      <xdr:col>10</xdr:col>
      <xdr:colOff>114300</xdr:colOff>
      <xdr:row>78</xdr:row>
      <xdr:rowOff>25825</xdr:rowOff>
    </xdr:to>
    <xdr:cxnSp macro="">
      <xdr:nvCxnSpPr>
        <xdr:cNvPr id="186" name="直線コネクタ 185"/>
        <xdr:cNvCxnSpPr/>
      </xdr:nvCxnSpPr>
      <xdr:spPr>
        <a:xfrm flipV="1">
          <a:off x="1130300" y="13299832"/>
          <a:ext cx="889000" cy="9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143633</xdr:rowOff>
    </xdr:from>
    <xdr:to>
      <xdr:col>10</xdr:col>
      <xdr:colOff>165100</xdr:colOff>
      <xdr:row>76</xdr:row>
      <xdr:rowOff>73783</xdr:rowOff>
    </xdr:to>
    <xdr:sp macro="" textlink="">
      <xdr:nvSpPr>
        <xdr:cNvPr id="187" name="フローチャート: 判断 186"/>
        <xdr:cNvSpPr/>
      </xdr:nvSpPr>
      <xdr:spPr>
        <a:xfrm>
          <a:off x="1968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90310</xdr:rowOff>
    </xdr:from>
    <xdr:ext cx="599010" cy="259045"/>
    <xdr:sp macro="" textlink="">
      <xdr:nvSpPr>
        <xdr:cNvPr id="188" name="テキスト ボックス 187"/>
        <xdr:cNvSpPr txBox="1"/>
      </xdr:nvSpPr>
      <xdr:spPr>
        <a:xfrm>
          <a:off x="1719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43996</xdr:rowOff>
    </xdr:from>
    <xdr:to>
      <xdr:col>6</xdr:col>
      <xdr:colOff>38100</xdr:colOff>
      <xdr:row>76</xdr:row>
      <xdr:rowOff>145596</xdr:rowOff>
    </xdr:to>
    <xdr:sp macro="" textlink="">
      <xdr:nvSpPr>
        <xdr:cNvPr id="189" name="フローチャート: 判断 188"/>
        <xdr:cNvSpPr/>
      </xdr:nvSpPr>
      <xdr:spPr>
        <a:xfrm>
          <a:off x="1079500" y="1307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162124</xdr:rowOff>
    </xdr:from>
    <xdr:ext cx="599010" cy="259045"/>
    <xdr:sp macro="" textlink="">
      <xdr:nvSpPr>
        <xdr:cNvPr id="190" name="テキスト ボックス 189"/>
        <xdr:cNvSpPr txBox="1"/>
      </xdr:nvSpPr>
      <xdr:spPr>
        <a:xfrm>
          <a:off x="830795" y="1284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73301</xdr:rowOff>
    </xdr:from>
    <xdr:to>
      <xdr:col>24</xdr:col>
      <xdr:colOff>114300</xdr:colOff>
      <xdr:row>77</xdr:row>
      <xdr:rowOff>3451</xdr:rowOff>
    </xdr:to>
    <xdr:sp macro="" textlink="">
      <xdr:nvSpPr>
        <xdr:cNvPr id="196" name="楕円 195"/>
        <xdr:cNvSpPr/>
      </xdr:nvSpPr>
      <xdr:spPr>
        <a:xfrm>
          <a:off x="4584700" y="1310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51728</xdr:rowOff>
    </xdr:from>
    <xdr:ext cx="599010" cy="259045"/>
    <xdr:sp macro="" textlink="">
      <xdr:nvSpPr>
        <xdr:cNvPr id="197" name="民生費該当値テキスト"/>
        <xdr:cNvSpPr txBox="1"/>
      </xdr:nvSpPr>
      <xdr:spPr>
        <a:xfrm>
          <a:off x="4686300" y="1308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129623</xdr:rowOff>
    </xdr:from>
    <xdr:to>
      <xdr:col>20</xdr:col>
      <xdr:colOff>38100</xdr:colOff>
      <xdr:row>77</xdr:row>
      <xdr:rowOff>59773</xdr:rowOff>
    </xdr:to>
    <xdr:sp macro="" textlink="">
      <xdr:nvSpPr>
        <xdr:cNvPr id="198" name="楕円 197"/>
        <xdr:cNvSpPr/>
      </xdr:nvSpPr>
      <xdr:spPr>
        <a:xfrm>
          <a:off x="3746500" y="131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50900</xdr:rowOff>
    </xdr:from>
    <xdr:ext cx="599010" cy="259045"/>
    <xdr:sp macro="" textlink="">
      <xdr:nvSpPr>
        <xdr:cNvPr id="199" name="テキスト ボックス 198"/>
        <xdr:cNvSpPr txBox="1"/>
      </xdr:nvSpPr>
      <xdr:spPr>
        <a:xfrm>
          <a:off x="3497795" y="1325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57669</xdr:rowOff>
    </xdr:from>
    <xdr:to>
      <xdr:col>15</xdr:col>
      <xdr:colOff>101600</xdr:colOff>
      <xdr:row>77</xdr:row>
      <xdr:rowOff>159269</xdr:rowOff>
    </xdr:to>
    <xdr:sp macro="" textlink="">
      <xdr:nvSpPr>
        <xdr:cNvPr id="200" name="楕円 199"/>
        <xdr:cNvSpPr/>
      </xdr:nvSpPr>
      <xdr:spPr>
        <a:xfrm>
          <a:off x="2857500" y="1325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150396</xdr:rowOff>
    </xdr:from>
    <xdr:ext cx="599010" cy="259045"/>
    <xdr:sp macro="" textlink="">
      <xdr:nvSpPr>
        <xdr:cNvPr id="201" name="テキスト ボックス 200"/>
        <xdr:cNvSpPr txBox="1"/>
      </xdr:nvSpPr>
      <xdr:spPr>
        <a:xfrm>
          <a:off x="2608795" y="1335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47382</xdr:rowOff>
    </xdr:from>
    <xdr:to>
      <xdr:col>10</xdr:col>
      <xdr:colOff>165100</xdr:colOff>
      <xdr:row>77</xdr:row>
      <xdr:rowOff>148982</xdr:rowOff>
    </xdr:to>
    <xdr:sp macro="" textlink="">
      <xdr:nvSpPr>
        <xdr:cNvPr id="202" name="楕円 201"/>
        <xdr:cNvSpPr/>
      </xdr:nvSpPr>
      <xdr:spPr>
        <a:xfrm>
          <a:off x="1968500" y="1324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140109</xdr:rowOff>
    </xdr:from>
    <xdr:ext cx="599010" cy="259045"/>
    <xdr:sp macro="" textlink="">
      <xdr:nvSpPr>
        <xdr:cNvPr id="203" name="テキスト ボックス 202"/>
        <xdr:cNvSpPr txBox="1"/>
      </xdr:nvSpPr>
      <xdr:spPr>
        <a:xfrm>
          <a:off x="1719795" y="1334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146475</xdr:rowOff>
    </xdr:from>
    <xdr:to>
      <xdr:col>6</xdr:col>
      <xdr:colOff>38100</xdr:colOff>
      <xdr:row>78</xdr:row>
      <xdr:rowOff>76625</xdr:rowOff>
    </xdr:to>
    <xdr:sp macro="" textlink="">
      <xdr:nvSpPr>
        <xdr:cNvPr id="204" name="楕円 203"/>
        <xdr:cNvSpPr/>
      </xdr:nvSpPr>
      <xdr:spPr>
        <a:xfrm>
          <a:off x="1079500" y="133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67752</xdr:rowOff>
    </xdr:from>
    <xdr:ext cx="599010" cy="259045"/>
    <xdr:sp macro="" textlink="">
      <xdr:nvSpPr>
        <xdr:cNvPr id="205" name="テキスト ボックス 204"/>
        <xdr:cNvSpPr txBox="1"/>
      </xdr:nvSpPr>
      <xdr:spPr>
        <a:xfrm>
          <a:off x="830795"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9" name="直線コネクタ 228"/>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30"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31" name="直線コネクタ 230"/>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2"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3" name="直線コネクタ 232"/>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75743</xdr:rowOff>
    </xdr:from>
    <xdr:to>
      <xdr:col>24</xdr:col>
      <xdr:colOff>63500</xdr:colOff>
      <xdr:row>97</xdr:row>
      <xdr:rowOff>87973</xdr:rowOff>
    </xdr:to>
    <xdr:cxnSp macro="">
      <xdr:nvCxnSpPr>
        <xdr:cNvPr id="234" name="直線コネクタ 233"/>
        <xdr:cNvCxnSpPr/>
      </xdr:nvCxnSpPr>
      <xdr:spPr>
        <a:xfrm>
          <a:off x="3797300" y="16706393"/>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5"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6" name="フローチャート: 判断 235"/>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68974</xdr:rowOff>
    </xdr:from>
    <xdr:to>
      <xdr:col>19</xdr:col>
      <xdr:colOff>177800</xdr:colOff>
      <xdr:row>97</xdr:row>
      <xdr:rowOff>75743</xdr:rowOff>
    </xdr:to>
    <xdr:cxnSp macro="">
      <xdr:nvCxnSpPr>
        <xdr:cNvPr id="237" name="直線コネクタ 236"/>
        <xdr:cNvCxnSpPr/>
      </xdr:nvCxnSpPr>
      <xdr:spPr>
        <a:xfrm>
          <a:off x="2908300" y="16699624"/>
          <a:ext cx="889000" cy="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8" name="フローチャート: 判断 237"/>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9" name="テキスト ボックス 238"/>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36322</xdr:rowOff>
    </xdr:from>
    <xdr:to>
      <xdr:col>15</xdr:col>
      <xdr:colOff>50800</xdr:colOff>
      <xdr:row>97</xdr:row>
      <xdr:rowOff>68974</xdr:rowOff>
    </xdr:to>
    <xdr:cxnSp macro="">
      <xdr:nvCxnSpPr>
        <xdr:cNvPr id="240" name="直線コネクタ 239"/>
        <xdr:cNvCxnSpPr/>
      </xdr:nvCxnSpPr>
      <xdr:spPr>
        <a:xfrm>
          <a:off x="2019300" y="16666972"/>
          <a:ext cx="889000" cy="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41" name="フローチャート: 判断 240"/>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2" name="テキスト ボックス 241"/>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36322</xdr:rowOff>
    </xdr:from>
    <xdr:to>
      <xdr:col>10</xdr:col>
      <xdr:colOff>114300</xdr:colOff>
      <xdr:row>97</xdr:row>
      <xdr:rowOff>38506</xdr:rowOff>
    </xdr:to>
    <xdr:cxnSp macro="">
      <xdr:nvCxnSpPr>
        <xdr:cNvPr id="243" name="直線コネクタ 242"/>
        <xdr:cNvCxnSpPr/>
      </xdr:nvCxnSpPr>
      <xdr:spPr>
        <a:xfrm flipV="1">
          <a:off x="1130300" y="16666972"/>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4" name="フローチャート: 判断 243"/>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5" name="テキスト ボックス 244"/>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6" name="フローチャート: 判断 245"/>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7" name="テキスト ボックス 246"/>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37173</xdr:rowOff>
    </xdr:from>
    <xdr:to>
      <xdr:col>24</xdr:col>
      <xdr:colOff>114300</xdr:colOff>
      <xdr:row>97</xdr:row>
      <xdr:rowOff>138773</xdr:rowOff>
    </xdr:to>
    <xdr:sp macro="" textlink="">
      <xdr:nvSpPr>
        <xdr:cNvPr id="253" name="楕円 252"/>
        <xdr:cNvSpPr/>
      </xdr:nvSpPr>
      <xdr:spPr>
        <a:xfrm>
          <a:off x="4584700" y="166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123550</xdr:rowOff>
    </xdr:from>
    <xdr:ext cx="534377" cy="259045"/>
    <xdr:sp macro="" textlink="">
      <xdr:nvSpPr>
        <xdr:cNvPr id="254" name="衛生費該当値テキスト"/>
        <xdr:cNvSpPr txBox="1"/>
      </xdr:nvSpPr>
      <xdr:spPr>
        <a:xfrm>
          <a:off x="4686300" y="1658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24943</xdr:rowOff>
    </xdr:from>
    <xdr:to>
      <xdr:col>20</xdr:col>
      <xdr:colOff>38100</xdr:colOff>
      <xdr:row>97</xdr:row>
      <xdr:rowOff>126543</xdr:rowOff>
    </xdr:to>
    <xdr:sp macro="" textlink="">
      <xdr:nvSpPr>
        <xdr:cNvPr id="255" name="楕円 254"/>
        <xdr:cNvSpPr/>
      </xdr:nvSpPr>
      <xdr:spPr>
        <a:xfrm>
          <a:off x="3746500" y="1665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117670</xdr:rowOff>
    </xdr:from>
    <xdr:ext cx="534377" cy="259045"/>
    <xdr:sp macro="" textlink="">
      <xdr:nvSpPr>
        <xdr:cNvPr id="256" name="テキスト ボックス 255"/>
        <xdr:cNvSpPr txBox="1"/>
      </xdr:nvSpPr>
      <xdr:spPr>
        <a:xfrm>
          <a:off x="3530111" y="1674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18174</xdr:rowOff>
    </xdr:from>
    <xdr:to>
      <xdr:col>15</xdr:col>
      <xdr:colOff>101600</xdr:colOff>
      <xdr:row>97</xdr:row>
      <xdr:rowOff>119774</xdr:rowOff>
    </xdr:to>
    <xdr:sp macro="" textlink="">
      <xdr:nvSpPr>
        <xdr:cNvPr id="257" name="楕円 256"/>
        <xdr:cNvSpPr/>
      </xdr:nvSpPr>
      <xdr:spPr>
        <a:xfrm>
          <a:off x="2857500" y="1664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110901</xdr:rowOff>
    </xdr:from>
    <xdr:ext cx="534377" cy="259045"/>
    <xdr:sp macro="" textlink="">
      <xdr:nvSpPr>
        <xdr:cNvPr id="258" name="テキスト ボックス 257"/>
        <xdr:cNvSpPr txBox="1"/>
      </xdr:nvSpPr>
      <xdr:spPr>
        <a:xfrm>
          <a:off x="2641111" y="1674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156972</xdr:rowOff>
    </xdr:from>
    <xdr:to>
      <xdr:col>10</xdr:col>
      <xdr:colOff>165100</xdr:colOff>
      <xdr:row>97</xdr:row>
      <xdr:rowOff>87122</xdr:rowOff>
    </xdr:to>
    <xdr:sp macro="" textlink="">
      <xdr:nvSpPr>
        <xdr:cNvPr id="259" name="楕円 258"/>
        <xdr:cNvSpPr/>
      </xdr:nvSpPr>
      <xdr:spPr>
        <a:xfrm>
          <a:off x="1968500" y="166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78249</xdr:rowOff>
    </xdr:from>
    <xdr:ext cx="534377" cy="259045"/>
    <xdr:sp macro="" textlink="">
      <xdr:nvSpPr>
        <xdr:cNvPr id="260" name="テキスト ボックス 259"/>
        <xdr:cNvSpPr txBox="1"/>
      </xdr:nvSpPr>
      <xdr:spPr>
        <a:xfrm>
          <a:off x="1752111" y="167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159156</xdr:rowOff>
    </xdr:from>
    <xdr:to>
      <xdr:col>6</xdr:col>
      <xdr:colOff>38100</xdr:colOff>
      <xdr:row>97</xdr:row>
      <xdr:rowOff>89306</xdr:rowOff>
    </xdr:to>
    <xdr:sp macro="" textlink="">
      <xdr:nvSpPr>
        <xdr:cNvPr id="261" name="楕円 260"/>
        <xdr:cNvSpPr/>
      </xdr:nvSpPr>
      <xdr:spPr>
        <a:xfrm>
          <a:off x="1079500" y="1661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80433</xdr:rowOff>
    </xdr:from>
    <xdr:ext cx="534377" cy="259045"/>
    <xdr:sp macro="" textlink="">
      <xdr:nvSpPr>
        <xdr:cNvPr id="262" name="テキスト ボックス 261"/>
        <xdr:cNvSpPr txBox="1"/>
      </xdr:nvSpPr>
      <xdr:spPr>
        <a:xfrm>
          <a:off x="863111" y="1671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4" name="テキスト ボックス 283"/>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8" name="直線コネクタ 287"/>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91"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2" name="直線コネクタ 291"/>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10051</xdr:rowOff>
    </xdr:from>
    <xdr:to>
      <xdr:col>55</xdr:col>
      <xdr:colOff>0</xdr:colOff>
      <xdr:row>38</xdr:row>
      <xdr:rowOff>43688</xdr:rowOff>
    </xdr:to>
    <xdr:cxnSp macro="">
      <xdr:nvCxnSpPr>
        <xdr:cNvPr id="293" name="直線コネクタ 292"/>
        <xdr:cNvCxnSpPr/>
      </xdr:nvCxnSpPr>
      <xdr:spPr>
        <a:xfrm>
          <a:off x="9639300" y="6525151"/>
          <a:ext cx="8382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4"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5" name="フローチャート: 判断 294"/>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10051</xdr:rowOff>
    </xdr:from>
    <xdr:to>
      <xdr:col>50</xdr:col>
      <xdr:colOff>114300</xdr:colOff>
      <xdr:row>38</xdr:row>
      <xdr:rowOff>12011</xdr:rowOff>
    </xdr:to>
    <xdr:cxnSp macro="">
      <xdr:nvCxnSpPr>
        <xdr:cNvPr id="296" name="直線コネクタ 295"/>
        <xdr:cNvCxnSpPr/>
      </xdr:nvCxnSpPr>
      <xdr:spPr>
        <a:xfrm flipV="1">
          <a:off x="8750300" y="6525151"/>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7" name="フローチャート: 判断 296"/>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71572</xdr:rowOff>
    </xdr:from>
    <xdr:ext cx="378565" cy="259045"/>
    <xdr:sp macro="" textlink="">
      <xdr:nvSpPr>
        <xdr:cNvPr id="298" name="テキスト ボックス 297"/>
        <xdr:cNvSpPr txBox="1"/>
      </xdr:nvSpPr>
      <xdr:spPr>
        <a:xfrm>
          <a:off x="9450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161580</xdr:rowOff>
    </xdr:from>
    <xdr:to>
      <xdr:col>45</xdr:col>
      <xdr:colOff>177800</xdr:colOff>
      <xdr:row>38</xdr:row>
      <xdr:rowOff>12011</xdr:rowOff>
    </xdr:to>
    <xdr:cxnSp macro="">
      <xdr:nvCxnSpPr>
        <xdr:cNvPr id="299" name="直線コネクタ 298"/>
        <xdr:cNvCxnSpPr/>
      </xdr:nvCxnSpPr>
      <xdr:spPr>
        <a:xfrm>
          <a:off x="7861300" y="6505230"/>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300" name="フローチャート: 判断 299"/>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301" name="テキスト ボックス 300"/>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88428</xdr:rowOff>
    </xdr:from>
    <xdr:to>
      <xdr:col>41</xdr:col>
      <xdr:colOff>50800</xdr:colOff>
      <xdr:row>37</xdr:row>
      <xdr:rowOff>161580</xdr:rowOff>
    </xdr:to>
    <xdr:cxnSp macro="">
      <xdr:nvCxnSpPr>
        <xdr:cNvPr id="302" name="直線コネクタ 301"/>
        <xdr:cNvCxnSpPr/>
      </xdr:nvCxnSpPr>
      <xdr:spPr>
        <a:xfrm>
          <a:off x="6972300" y="643207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3" name="フローチャート: 判断 302"/>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4" name="テキスト ボックス 303"/>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5" name="フローチャート: 判断 304"/>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6" name="テキスト ボックス 305"/>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164338</xdr:rowOff>
    </xdr:from>
    <xdr:to>
      <xdr:col>55</xdr:col>
      <xdr:colOff>50800</xdr:colOff>
      <xdr:row>38</xdr:row>
      <xdr:rowOff>94488</xdr:rowOff>
    </xdr:to>
    <xdr:sp macro="" textlink="">
      <xdr:nvSpPr>
        <xdr:cNvPr id="312" name="楕円 311"/>
        <xdr:cNvSpPr/>
      </xdr:nvSpPr>
      <xdr:spPr>
        <a:xfrm>
          <a:off x="104267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142765</xdr:rowOff>
    </xdr:from>
    <xdr:ext cx="378565" cy="259045"/>
    <xdr:sp macro="" textlink="">
      <xdr:nvSpPr>
        <xdr:cNvPr id="313" name="労働費該当値テキスト"/>
        <xdr:cNvSpPr txBox="1"/>
      </xdr:nvSpPr>
      <xdr:spPr>
        <a:xfrm>
          <a:off x="10528300"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130701</xdr:rowOff>
    </xdr:from>
    <xdr:to>
      <xdr:col>50</xdr:col>
      <xdr:colOff>165100</xdr:colOff>
      <xdr:row>38</xdr:row>
      <xdr:rowOff>60851</xdr:rowOff>
    </xdr:to>
    <xdr:sp macro="" textlink="">
      <xdr:nvSpPr>
        <xdr:cNvPr id="314" name="楕円 313"/>
        <xdr:cNvSpPr/>
      </xdr:nvSpPr>
      <xdr:spPr>
        <a:xfrm>
          <a:off x="9588500" y="647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77378</xdr:rowOff>
    </xdr:from>
    <xdr:ext cx="378565" cy="259045"/>
    <xdr:sp macro="" textlink="">
      <xdr:nvSpPr>
        <xdr:cNvPr id="315" name="テキスト ボックス 314"/>
        <xdr:cNvSpPr txBox="1"/>
      </xdr:nvSpPr>
      <xdr:spPr>
        <a:xfrm>
          <a:off x="9450017" y="6249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132661</xdr:rowOff>
    </xdr:from>
    <xdr:to>
      <xdr:col>46</xdr:col>
      <xdr:colOff>38100</xdr:colOff>
      <xdr:row>38</xdr:row>
      <xdr:rowOff>62810</xdr:rowOff>
    </xdr:to>
    <xdr:sp macro="" textlink="">
      <xdr:nvSpPr>
        <xdr:cNvPr id="316" name="楕円 315"/>
        <xdr:cNvSpPr/>
      </xdr:nvSpPr>
      <xdr:spPr>
        <a:xfrm>
          <a:off x="8699500" y="64763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53938</xdr:rowOff>
    </xdr:from>
    <xdr:ext cx="378565" cy="259045"/>
    <xdr:sp macro="" textlink="">
      <xdr:nvSpPr>
        <xdr:cNvPr id="317" name="テキスト ボックス 316"/>
        <xdr:cNvSpPr txBox="1"/>
      </xdr:nvSpPr>
      <xdr:spPr>
        <a:xfrm>
          <a:off x="8561017" y="656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110780</xdr:rowOff>
    </xdr:from>
    <xdr:to>
      <xdr:col>41</xdr:col>
      <xdr:colOff>101600</xdr:colOff>
      <xdr:row>38</xdr:row>
      <xdr:rowOff>40931</xdr:rowOff>
    </xdr:to>
    <xdr:sp macro="" textlink="">
      <xdr:nvSpPr>
        <xdr:cNvPr id="318" name="楕円 317"/>
        <xdr:cNvSpPr/>
      </xdr:nvSpPr>
      <xdr:spPr>
        <a:xfrm>
          <a:off x="7810500" y="64544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32057</xdr:rowOff>
    </xdr:from>
    <xdr:ext cx="378565" cy="259045"/>
    <xdr:sp macro="" textlink="">
      <xdr:nvSpPr>
        <xdr:cNvPr id="319" name="テキスト ボックス 318"/>
        <xdr:cNvSpPr txBox="1"/>
      </xdr:nvSpPr>
      <xdr:spPr>
        <a:xfrm>
          <a:off x="7672017" y="654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37628</xdr:rowOff>
    </xdr:from>
    <xdr:to>
      <xdr:col>36</xdr:col>
      <xdr:colOff>165100</xdr:colOff>
      <xdr:row>37</xdr:row>
      <xdr:rowOff>139228</xdr:rowOff>
    </xdr:to>
    <xdr:sp macro="" textlink="">
      <xdr:nvSpPr>
        <xdr:cNvPr id="320" name="楕円 319"/>
        <xdr:cNvSpPr/>
      </xdr:nvSpPr>
      <xdr:spPr>
        <a:xfrm>
          <a:off x="6921500" y="63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130355</xdr:rowOff>
    </xdr:from>
    <xdr:ext cx="469744" cy="259045"/>
    <xdr:sp macro="" textlink="">
      <xdr:nvSpPr>
        <xdr:cNvPr id="321" name="テキスト ボックス 320"/>
        <xdr:cNvSpPr txBox="1"/>
      </xdr:nvSpPr>
      <xdr:spPr>
        <a:xfrm>
          <a:off x="6737428" y="647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5" name="直線コネクタ 344"/>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6"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7" name="直線コネクタ 346"/>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8"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9" name="直線コネクタ 348"/>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123717</xdr:rowOff>
    </xdr:from>
    <xdr:to>
      <xdr:col>55</xdr:col>
      <xdr:colOff>0</xdr:colOff>
      <xdr:row>57</xdr:row>
      <xdr:rowOff>20790</xdr:rowOff>
    </xdr:to>
    <xdr:cxnSp macro="">
      <xdr:nvCxnSpPr>
        <xdr:cNvPr id="350" name="直線コネクタ 349"/>
        <xdr:cNvCxnSpPr/>
      </xdr:nvCxnSpPr>
      <xdr:spPr>
        <a:xfrm>
          <a:off x="9639300" y="9724917"/>
          <a:ext cx="838200" cy="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51"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2" name="フローチャート: 判断 351"/>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70015</xdr:rowOff>
    </xdr:from>
    <xdr:to>
      <xdr:col>50</xdr:col>
      <xdr:colOff>114300</xdr:colOff>
      <xdr:row>56</xdr:row>
      <xdr:rowOff>123717</xdr:rowOff>
    </xdr:to>
    <xdr:cxnSp macro="">
      <xdr:nvCxnSpPr>
        <xdr:cNvPr id="353" name="直線コネクタ 352"/>
        <xdr:cNvCxnSpPr/>
      </xdr:nvCxnSpPr>
      <xdr:spPr>
        <a:xfrm>
          <a:off x="8750300" y="9671215"/>
          <a:ext cx="889000" cy="5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4" name="フローチャート: 判断 353"/>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5" name="テキスト ボックス 354"/>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70015</xdr:rowOff>
    </xdr:from>
    <xdr:to>
      <xdr:col>45</xdr:col>
      <xdr:colOff>177800</xdr:colOff>
      <xdr:row>56</xdr:row>
      <xdr:rowOff>98495</xdr:rowOff>
    </xdr:to>
    <xdr:cxnSp macro="">
      <xdr:nvCxnSpPr>
        <xdr:cNvPr id="356" name="直線コネクタ 355"/>
        <xdr:cNvCxnSpPr/>
      </xdr:nvCxnSpPr>
      <xdr:spPr>
        <a:xfrm flipV="1">
          <a:off x="7861300" y="9671215"/>
          <a:ext cx="889000" cy="2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7" name="フローチャート: 判断 356"/>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8" name="テキスト ボックス 357"/>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98495</xdr:rowOff>
    </xdr:from>
    <xdr:to>
      <xdr:col>41</xdr:col>
      <xdr:colOff>50800</xdr:colOff>
      <xdr:row>57</xdr:row>
      <xdr:rowOff>22237</xdr:rowOff>
    </xdr:to>
    <xdr:cxnSp macro="">
      <xdr:nvCxnSpPr>
        <xdr:cNvPr id="359" name="直線コネクタ 358"/>
        <xdr:cNvCxnSpPr/>
      </xdr:nvCxnSpPr>
      <xdr:spPr>
        <a:xfrm flipV="1">
          <a:off x="6972300" y="9699695"/>
          <a:ext cx="889000" cy="9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60" name="フローチャート: 判断 359"/>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61" name="テキスト ボックス 360"/>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2" name="フローチャート: 判断 361"/>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3" name="テキスト ボックス 362"/>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141440</xdr:rowOff>
    </xdr:from>
    <xdr:to>
      <xdr:col>55</xdr:col>
      <xdr:colOff>50800</xdr:colOff>
      <xdr:row>57</xdr:row>
      <xdr:rowOff>71590</xdr:rowOff>
    </xdr:to>
    <xdr:sp macro="" textlink="">
      <xdr:nvSpPr>
        <xdr:cNvPr id="369" name="楕円 368"/>
        <xdr:cNvSpPr/>
      </xdr:nvSpPr>
      <xdr:spPr>
        <a:xfrm>
          <a:off x="10426700" y="97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119867</xdr:rowOff>
    </xdr:from>
    <xdr:ext cx="534377" cy="259045"/>
    <xdr:sp macro="" textlink="">
      <xdr:nvSpPr>
        <xdr:cNvPr id="370" name="農林水産業費該当値テキスト"/>
        <xdr:cNvSpPr txBox="1"/>
      </xdr:nvSpPr>
      <xdr:spPr>
        <a:xfrm>
          <a:off x="10528300" y="972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72917</xdr:rowOff>
    </xdr:from>
    <xdr:to>
      <xdr:col>50</xdr:col>
      <xdr:colOff>165100</xdr:colOff>
      <xdr:row>57</xdr:row>
      <xdr:rowOff>3067</xdr:rowOff>
    </xdr:to>
    <xdr:sp macro="" textlink="">
      <xdr:nvSpPr>
        <xdr:cNvPr id="371" name="楕円 370"/>
        <xdr:cNvSpPr/>
      </xdr:nvSpPr>
      <xdr:spPr>
        <a:xfrm>
          <a:off x="9588500" y="96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19594</xdr:rowOff>
    </xdr:from>
    <xdr:ext cx="534377" cy="259045"/>
    <xdr:sp macro="" textlink="">
      <xdr:nvSpPr>
        <xdr:cNvPr id="372" name="テキスト ボックス 371"/>
        <xdr:cNvSpPr txBox="1"/>
      </xdr:nvSpPr>
      <xdr:spPr>
        <a:xfrm>
          <a:off x="9372111" y="94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19215</xdr:rowOff>
    </xdr:from>
    <xdr:to>
      <xdr:col>46</xdr:col>
      <xdr:colOff>38100</xdr:colOff>
      <xdr:row>56</xdr:row>
      <xdr:rowOff>120815</xdr:rowOff>
    </xdr:to>
    <xdr:sp macro="" textlink="">
      <xdr:nvSpPr>
        <xdr:cNvPr id="373" name="楕円 372"/>
        <xdr:cNvSpPr/>
      </xdr:nvSpPr>
      <xdr:spPr>
        <a:xfrm>
          <a:off x="8699500" y="96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111942</xdr:rowOff>
    </xdr:from>
    <xdr:ext cx="534377" cy="259045"/>
    <xdr:sp macro="" textlink="">
      <xdr:nvSpPr>
        <xdr:cNvPr id="374" name="テキスト ボックス 373"/>
        <xdr:cNvSpPr txBox="1"/>
      </xdr:nvSpPr>
      <xdr:spPr>
        <a:xfrm>
          <a:off x="8483111" y="971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47695</xdr:rowOff>
    </xdr:from>
    <xdr:to>
      <xdr:col>41</xdr:col>
      <xdr:colOff>101600</xdr:colOff>
      <xdr:row>56</xdr:row>
      <xdr:rowOff>149295</xdr:rowOff>
    </xdr:to>
    <xdr:sp macro="" textlink="">
      <xdr:nvSpPr>
        <xdr:cNvPr id="375" name="楕円 374"/>
        <xdr:cNvSpPr/>
      </xdr:nvSpPr>
      <xdr:spPr>
        <a:xfrm>
          <a:off x="7810500" y="96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165822</xdr:rowOff>
    </xdr:from>
    <xdr:ext cx="534377" cy="259045"/>
    <xdr:sp macro="" textlink="">
      <xdr:nvSpPr>
        <xdr:cNvPr id="376" name="テキスト ボックス 375"/>
        <xdr:cNvSpPr txBox="1"/>
      </xdr:nvSpPr>
      <xdr:spPr>
        <a:xfrm>
          <a:off x="7594111" y="942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142887</xdr:rowOff>
    </xdr:from>
    <xdr:to>
      <xdr:col>36</xdr:col>
      <xdr:colOff>165100</xdr:colOff>
      <xdr:row>57</xdr:row>
      <xdr:rowOff>73037</xdr:rowOff>
    </xdr:to>
    <xdr:sp macro="" textlink="">
      <xdr:nvSpPr>
        <xdr:cNvPr id="377" name="楕円 376"/>
        <xdr:cNvSpPr/>
      </xdr:nvSpPr>
      <xdr:spPr>
        <a:xfrm>
          <a:off x="6921500" y="974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89564</xdr:rowOff>
    </xdr:from>
    <xdr:ext cx="534377" cy="259045"/>
    <xdr:sp macro="" textlink="">
      <xdr:nvSpPr>
        <xdr:cNvPr id="378" name="テキスト ボックス 377"/>
        <xdr:cNvSpPr txBox="1"/>
      </xdr:nvSpPr>
      <xdr:spPr>
        <a:xfrm>
          <a:off x="6705111" y="951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400" name="直線コネクタ 399"/>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401"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2" name="直線コネクタ 401"/>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3"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4" name="直線コネクタ 403"/>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165418</xdr:rowOff>
    </xdr:from>
    <xdr:to>
      <xdr:col>55</xdr:col>
      <xdr:colOff>0</xdr:colOff>
      <xdr:row>76</xdr:row>
      <xdr:rowOff>46659</xdr:rowOff>
    </xdr:to>
    <xdr:cxnSp macro="">
      <xdr:nvCxnSpPr>
        <xdr:cNvPr id="405" name="直線コネクタ 404"/>
        <xdr:cNvCxnSpPr/>
      </xdr:nvCxnSpPr>
      <xdr:spPr>
        <a:xfrm>
          <a:off x="9639300" y="12852718"/>
          <a:ext cx="838200" cy="2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6" name="商工費平均値テキスト"/>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7" name="フローチャート: 判断 406"/>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165418</xdr:rowOff>
    </xdr:from>
    <xdr:to>
      <xdr:col>50</xdr:col>
      <xdr:colOff>114300</xdr:colOff>
      <xdr:row>75</xdr:row>
      <xdr:rowOff>133162</xdr:rowOff>
    </xdr:to>
    <xdr:cxnSp macro="">
      <xdr:nvCxnSpPr>
        <xdr:cNvPr id="408" name="直線コネクタ 407"/>
        <xdr:cNvCxnSpPr/>
      </xdr:nvCxnSpPr>
      <xdr:spPr>
        <a:xfrm flipV="1">
          <a:off x="8750300" y="12852718"/>
          <a:ext cx="889000" cy="13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9" name="フローチャート: 判断 408"/>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10" name="テキスト ボックス 409"/>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133162</xdr:rowOff>
    </xdr:from>
    <xdr:to>
      <xdr:col>45</xdr:col>
      <xdr:colOff>177800</xdr:colOff>
      <xdr:row>76</xdr:row>
      <xdr:rowOff>111948</xdr:rowOff>
    </xdr:to>
    <xdr:cxnSp macro="">
      <xdr:nvCxnSpPr>
        <xdr:cNvPr id="411" name="直線コネクタ 410"/>
        <xdr:cNvCxnSpPr/>
      </xdr:nvCxnSpPr>
      <xdr:spPr>
        <a:xfrm flipV="1">
          <a:off x="7861300" y="12991912"/>
          <a:ext cx="889000" cy="15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2" name="フローチャート: 判断 411"/>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38363</xdr:rowOff>
    </xdr:from>
    <xdr:ext cx="534377" cy="259045"/>
    <xdr:sp macro="" textlink="">
      <xdr:nvSpPr>
        <xdr:cNvPr id="413" name="テキスト ボックス 412"/>
        <xdr:cNvSpPr txBox="1"/>
      </xdr:nvSpPr>
      <xdr:spPr>
        <a:xfrm>
          <a:off x="8483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21034</xdr:rowOff>
    </xdr:from>
    <xdr:to>
      <xdr:col>41</xdr:col>
      <xdr:colOff>50800</xdr:colOff>
      <xdr:row>76</xdr:row>
      <xdr:rowOff>111948</xdr:rowOff>
    </xdr:to>
    <xdr:cxnSp macro="">
      <xdr:nvCxnSpPr>
        <xdr:cNvPr id="414" name="直線コネクタ 413"/>
        <xdr:cNvCxnSpPr/>
      </xdr:nvCxnSpPr>
      <xdr:spPr>
        <a:xfrm>
          <a:off x="6972300" y="13051234"/>
          <a:ext cx="889000" cy="9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5" name="フローチャート: 判断 414"/>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6" name="テキスト ボックス 415"/>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7" name="フローチャート: 判断 416"/>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8" name="テキスト ボックス 417"/>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167309</xdr:rowOff>
    </xdr:from>
    <xdr:to>
      <xdr:col>55</xdr:col>
      <xdr:colOff>50800</xdr:colOff>
      <xdr:row>76</xdr:row>
      <xdr:rowOff>97459</xdr:rowOff>
    </xdr:to>
    <xdr:sp macro="" textlink="">
      <xdr:nvSpPr>
        <xdr:cNvPr id="424" name="楕円 423"/>
        <xdr:cNvSpPr/>
      </xdr:nvSpPr>
      <xdr:spPr>
        <a:xfrm>
          <a:off x="10426700" y="130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18737</xdr:rowOff>
    </xdr:from>
    <xdr:ext cx="534377" cy="259045"/>
    <xdr:sp macro="" textlink="">
      <xdr:nvSpPr>
        <xdr:cNvPr id="425" name="商工費該当値テキスト"/>
        <xdr:cNvSpPr txBox="1"/>
      </xdr:nvSpPr>
      <xdr:spPr>
        <a:xfrm>
          <a:off x="10528300" y="128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114618</xdr:rowOff>
    </xdr:from>
    <xdr:to>
      <xdr:col>50</xdr:col>
      <xdr:colOff>165100</xdr:colOff>
      <xdr:row>75</xdr:row>
      <xdr:rowOff>44768</xdr:rowOff>
    </xdr:to>
    <xdr:sp macro="" textlink="">
      <xdr:nvSpPr>
        <xdr:cNvPr id="426" name="楕円 425"/>
        <xdr:cNvSpPr/>
      </xdr:nvSpPr>
      <xdr:spPr>
        <a:xfrm>
          <a:off x="9588500" y="128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61295</xdr:rowOff>
    </xdr:from>
    <xdr:ext cx="534377" cy="259045"/>
    <xdr:sp macro="" textlink="">
      <xdr:nvSpPr>
        <xdr:cNvPr id="427" name="テキスト ボックス 426"/>
        <xdr:cNvSpPr txBox="1"/>
      </xdr:nvSpPr>
      <xdr:spPr>
        <a:xfrm>
          <a:off x="9372111" y="125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82362</xdr:rowOff>
    </xdr:from>
    <xdr:to>
      <xdr:col>46</xdr:col>
      <xdr:colOff>38100</xdr:colOff>
      <xdr:row>76</xdr:row>
      <xdr:rowOff>12512</xdr:rowOff>
    </xdr:to>
    <xdr:sp macro="" textlink="">
      <xdr:nvSpPr>
        <xdr:cNvPr id="428" name="楕円 427"/>
        <xdr:cNvSpPr/>
      </xdr:nvSpPr>
      <xdr:spPr>
        <a:xfrm>
          <a:off x="8699500" y="1294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29039</xdr:rowOff>
    </xdr:from>
    <xdr:ext cx="534377" cy="259045"/>
    <xdr:sp macro="" textlink="">
      <xdr:nvSpPr>
        <xdr:cNvPr id="429" name="テキスト ボックス 428"/>
        <xdr:cNvSpPr txBox="1"/>
      </xdr:nvSpPr>
      <xdr:spPr>
        <a:xfrm>
          <a:off x="8483111" y="1271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61148</xdr:rowOff>
    </xdr:from>
    <xdr:to>
      <xdr:col>41</xdr:col>
      <xdr:colOff>101600</xdr:colOff>
      <xdr:row>76</xdr:row>
      <xdr:rowOff>162748</xdr:rowOff>
    </xdr:to>
    <xdr:sp macro="" textlink="">
      <xdr:nvSpPr>
        <xdr:cNvPr id="430" name="楕円 429"/>
        <xdr:cNvSpPr/>
      </xdr:nvSpPr>
      <xdr:spPr>
        <a:xfrm>
          <a:off x="7810500" y="1309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7825</xdr:rowOff>
    </xdr:from>
    <xdr:ext cx="534377" cy="259045"/>
    <xdr:sp macro="" textlink="">
      <xdr:nvSpPr>
        <xdr:cNvPr id="431" name="テキスト ボックス 430"/>
        <xdr:cNvSpPr txBox="1"/>
      </xdr:nvSpPr>
      <xdr:spPr>
        <a:xfrm>
          <a:off x="7594111" y="1286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141684</xdr:rowOff>
    </xdr:from>
    <xdr:to>
      <xdr:col>36</xdr:col>
      <xdr:colOff>165100</xdr:colOff>
      <xdr:row>76</xdr:row>
      <xdr:rowOff>71834</xdr:rowOff>
    </xdr:to>
    <xdr:sp macro="" textlink="">
      <xdr:nvSpPr>
        <xdr:cNvPr id="432" name="楕円 431"/>
        <xdr:cNvSpPr/>
      </xdr:nvSpPr>
      <xdr:spPr>
        <a:xfrm>
          <a:off x="6921500" y="1300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88361</xdr:rowOff>
    </xdr:from>
    <xdr:ext cx="534377" cy="259045"/>
    <xdr:sp macro="" textlink="">
      <xdr:nvSpPr>
        <xdr:cNvPr id="433" name="テキスト ボックス 432"/>
        <xdr:cNvSpPr txBox="1"/>
      </xdr:nvSpPr>
      <xdr:spPr>
        <a:xfrm>
          <a:off x="6705111" y="1277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9" name="直線コネクタ 458"/>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60"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61" name="直線コネクタ 460"/>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2"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3" name="直線コネクタ 462"/>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92292</xdr:rowOff>
    </xdr:from>
    <xdr:to>
      <xdr:col>55</xdr:col>
      <xdr:colOff>0</xdr:colOff>
      <xdr:row>96</xdr:row>
      <xdr:rowOff>108458</xdr:rowOff>
    </xdr:to>
    <xdr:cxnSp macro="">
      <xdr:nvCxnSpPr>
        <xdr:cNvPr id="464" name="直線コネクタ 463"/>
        <xdr:cNvCxnSpPr/>
      </xdr:nvCxnSpPr>
      <xdr:spPr>
        <a:xfrm flipV="1">
          <a:off x="9639300" y="16551492"/>
          <a:ext cx="8382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5"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6" name="フローチャート: 判断 465"/>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63043</xdr:rowOff>
    </xdr:from>
    <xdr:to>
      <xdr:col>50</xdr:col>
      <xdr:colOff>114300</xdr:colOff>
      <xdr:row>96</xdr:row>
      <xdr:rowOff>108458</xdr:rowOff>
    </xdr:to>
    <xdr:cxnSp macro="">
      <xdr:nvCxnSpPr>
        <xdr:cNvPr id="467" name="直線コネクタ 466"/>
        <xdr:cNvCxnSpPr/>
      </xdr:nvCxnSpPr>
      <xdr:spPr>
        <a:xfrm>
          <a:off x="8750300" y="16522243"/>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8" name="フローチャート: 判断 467"/>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9" name="テキスト ボックス 468"/>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63043</xdr:rowOff>
    </xdr:from>
    <xdr:to>
      <xdr:col>45</xdr:col>
      <xdr:colOff>177800</xdr:colOff>
      <xdr:row>96</xdr:row>
      <xdr:rowOff>122000</xdr:rowOff>
    </xdr:to>
    <xdr:cxnSp macro="">
      <xdr:nvCxnSpPr>
        <xdr:cNvPr id="470" name="直線コネクタ 469"/>
        <xdr:cNvCxnSpPr/>
      </xdr:nvCxnSpPr>
      <xdr:spPr>
        <a:xfrm flipV="1">
          <a:off x="7861300" y="16522243"/>
          <a:ext cx="889000" cy="5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71" name="フローチャート: 判断 470"/>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2" name="テキスト ボックス 471"/>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122000</xdr:rowOff>
    </xdr:from>
    <xdr:to>
      <xdr:col>41</xdr:col>
      <xdr:colOff>50800</xdr:colOff>
      <xdr:row>96</xdr:row>
      <xdr:rowOff>140049</xdr:rowOff>
    </xdr:to>
    <xdr:cxnSp macro="">
      <xdr:nvCxnSpPr>
        <xdr:cNvPr id="473" name="直線コネクタ 472"/>
        <xdr:cNvCxnSpPr/>
      </xdr:nvCxnSpPr>
      <xdr:spPr>
        <a:xfrm flipV="1">
          <a:off x="6972300" y="16581200"/>
          <a:ext cx="889000" cy="1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4" name="フローチャート: 判断 473"/>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5" name="テキスト ボックス 474"/>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6" name="フローチャート: 判断 475"/>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7" name="テキスト ボックス 476"/>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41492</xdr:rowOff>
    </xdr:from>
    <xdr:to>
      <xdr:col>55</xdr:col>
      <xdr:colOff>50800</xdr:colOff>
      <xdr:row>96</xdr:row>
      <xdr:rowOff>143092</xdr:rowOff>
    </xdr:to>
    <xdr:sp macro="" textlink="">
      <xdr:nvSpPr>
        <xdr:cNvPr id="483" name="楕円 482"/>
        <xdr:cNvSpPr/>
      </xdr:nvSpPr>
      <xdr:spPr>
        <a:xfrm>
          <a:off x="10426700" y="165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19919</xdr:rowOff>
    </xdr:from>
    <xdr:ext cx="534377" cy="259045"/>
    <xdr:sp macro="" textlink="">
      <xdr:nvSpPr>
        <xdr:cNvPr id="484" name="土木費該当値テキスト"/>
        <xdr:cNvSpPr txBox="1"/>
      </xdr:nvSpPr>
      <xdr:spPr>
        <a:xfrm>
          <a:off x="10528300" y="164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57658</xdr:rowOff>
    </xdr:from>
    <xdr:to>
      <xdr:col>50</xdr:col>
      <xdr:colOff>165100</xdr:colOff>
      <xdr:row>96</xdr:row>
      <xdr:rowOff>159258</xdr:rowOff>
    </xdr:to>
    <xdr:sp macro="" textlink="">
      <xdr:nvSpPr>
        <xdr:cNvPr id="485" name="楕円 484"/>
        <xdr:cNvSpPr/>
      </xdr:nvSpPr>
      <xdr:spPr>
        <a:xfrm>
          <a:off x="9588500" y="165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150385</xdr:rowOff>
    </xdr:from>
    <xdr:ext cx="534377" cy="259045"/>
    <xdr:sp macro="" textlink="">
      <xdr:nvSpPr>
        <xdr:cNvPr id="486" name="テキスト ボックス 485"/>
        <xdr:cNvSpPr txBox="1"/>
      </xdr:nvSpPr>
      <xdr:spPr>
        <a:xfrm>
          <a:off x="9372111" y="1660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12243</xdr:rowOff>
    </xdr:from>
    <xdr:to>
      <xdr:col>46</xdr:col>
      <xdr:colOff>38100</xdr:colOff>
      <xdr:row>96</xdr:row>
      <xdr:rowOff>113843</xdr:rowOff>
    </xdr:to>
    <xdr:sp macro="" textlink="">
      <xdr:nvSpPr>
        <xdr:cNvPr id="487" name="楕円 486"/>
        <xdr:cNvSpPr/>
      </xdr:nvSpPr>
      <xdr:spPr>
        <a:xfrm>
          <a:off x="8699500" y="164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104970</xdr:rowOff>
    </xdr:from>
    <xdr:ext cx="534377" cy="259045"/>
    <xdr:sp macro="" textlink="">
      <xdr:nvSpPr>
        <xdr:cNvPr id="488" name="テキスト ボックス 487"/>
        <xdr:cNvSpPr txBox="1"/>
      </xdr:nvSpPr>
      <xdr:spPr>
        <a:xfrm>
          <a:off x="8483111" y="1656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71200</xdr:rowOff>
    </xdr:from>
    <xdr:to>
      <xdr:col>41</xdr:col>
      <xdr:colOff>101600</xdr:colOff>
      <xdr:row>97</xdr:row>
      <xdr:rowOff>1350</xdr:rowOff>
    </xdr:to>
    <xdr:sp macro="" textlink="">
      <xdr:nvSpPr>
        <xdr:cNvPr id="489" name="楕円 488"/>
        <xdr:cNvSpPr/>
      </xdr:nvSpPr>
      <xdr:spPr>
        <a:xfrm>
          <a:off x="7810500" y="165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163927</xdr:rowOff>
    </xdr:from>
    <xdr:ext cx="534377" cy="259045"/>
    <xdr:sp macro="" textlink="">
      <xdr:nvSpPr>
        <xdr:cNvPr id="490" name="テキスト ボックス 489"/>
        <xdr:cNvSpPr txBox="1"/>
      </xdr:nvSpPr>
      <xdr:spPr>
        <a:xfrm>
          <a:off x="7594111" y="1662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89249</xdr:rowOff>
    </xdr:from>
    <xdr:to>
      <xdr:col>36</xdr:col>
      <xdr:colOff>165100</xdr:colOff>
      <xdr:row>97</xdr:row>
      <xdr:rowOff>19399</xdr:rowOff>
    </xdr:to>
    <xdr:sp macro="" textlink="">
      <xdr:nvSpPr>
        <xdr:cNvPr id="491" name="楕円 490"/>
        <xdr:cNvSpPr/>
      </xdr:nvSpPr>
      <xdr:spPr>
        <a:xfrm>
          <a:off x="6921500" y="1654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10526</xdr:rowOff>
    </xdr:from>
    <xdr:ext cx="534377" cy="259045"/>
    <xdr:sp macro="" textlink="">
      <xdr:nvSpPr>
        <xdr:cNvPr id="492" name="テキスト ボックス 491"/>
        <xdr:cNvSpPr txBox="1"/>
      </xdr:nvSpPr>
      <xdr:spPr>
        <a:xfrm>
          <a:off x="6705111" y="166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5" name="直線コネクタ 514"/>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6"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7" name="直線コネクタ 516"/>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8"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9" name="直線コネクタ 518"/>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146375</xdr:rowOff>
    </xdr:from>
    <xdr:to>
      <xdr:col>85</xdr:col>
      <xdr:colOff>127000</xdr:colOff>
      <xdr:row>37</xdr:row>
      <xdr:rowOff>167726</xdr:rowOff>
    </xdr:to>
    <xdr:cxnSp macro="">
      <xdr:nvCxnSpPr>
        <xdr:cNvPr id="520" name="直線コネクタ 519"/>
        <xdr:cNvCxnSpPr/>
      </xdr:nvCxnSpPr>
      <xdr:spPr>
        <a:xfrm>
          <a:off x="15481300" y="6490025"/>
          <a:ext cx="8382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21"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2" name="フローチャート: 判断 521"/>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138328</xdr:rowOff>
    </xdr:from>
    <xdr:to>
      <xdr:col>81</xdr:col>
      <xdr:colOff>50800</xdr:colOff>
      <xdr:row>37</xdr:row>
      <xdr:rowOff>146375</xdr:rowOff>
    </xdr:to>
    <xdr:cxnSp macro="">
      <xdr:nvCxnSpPr>
        <xdr:cNvPr id="523" name="直線コネクタ 522"/>
        <xdr:cNvCxnSpPr/>
      </xdr:nvCxnSpPr>
      <xdr:spPr>
        <a:xfrm>
          <a:off x="14592300" y="6481978"/>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4" name="フローチャート: 判断 523"/>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5" name="テキスト ボックス 524"/>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25400</xdr:rowOff>
    </xdr:from>
    <xdr:to>
      <xdr:col>76</xdr:col>
      <xdr:colOff>114300</xdr:colOff>
      <xdr:row>37</xdr:row>
      <xdr:rowOff>138328</xdr:rowOff>
    </xdr:to>
    <xdr:cxnSp macro="">
      <xdr:nvCxnSpPr>
        <xdr:cNvPr id="526" name="直線コネクタ 525"/>
        <xdr:cNvCxnSpPr/>
      </xdr:nvCxnSpPr>
      <xdr:spPr>
        <a:xfrm>
          <a:off x="13703300" y="6197600"/>
          <a:ext cx="889000" cy="28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7" name="フローチャート: 判断 526"/>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8" name="テキスト ボックス 527"/>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25400</xdr:rowOff>
    </xdr:from>
    <xdr:to>
      <xdr:col>71</xdr:col>
      <xdr:colOff>177800</xdr:colOff>
      <xdr:row>37</xdr:row>
      <xdr:rowOff>170469</xdr:rowOff>
    </xdr:to>
    <xdr:cxnSp macro="">
      <xdr:nvCxnSpPr>
        <xdr:cNvPr id="529" name="直線コネクタ 528"/>
        <xdr:cNvCxnSpPr/>
      </xdr:nvCxnSpPr>
      <xdr:spPr>
        <a:xfrm flipV="1">
          <a:off x="12814300" y="6197600"/>
          <a:ext cx="889000" cy="31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30" name="フローチャート: 判断 529"/>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31" name="テキスト ボックス 530"/>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2" name="フローチャート: 判断 531"/>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3" name="テキスト ボックス 532"/>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116926</xdr:rowOff>
    </xdr:from>
    <xdr:to>
      <xdr:col>85</xdr:col>
      <xdr:colOff>177800</xdr:colOff>
      <xdr:row>38</xdr:row>
      <xdr:rowOff>47076</xdr:rowOff>
    </xdr:to>
    <xdr:sp macro="" textlink="">
      <xdr:nvSpPr>
        <xdr:cNvPr id="539" name="楕円 538"/>
        <xdr:cNvSpPr/>
      </xdr:nvSpPr>
      <xdr:spPr>
        <a:xfrm>
          <a:off x="16268700" y="646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95353</xdr:rowOff>
    </xdr:from>
    <xdr:ext cx="534377" cy="259045"/>
    <xdr:sp macro="" textlink="">
      <xdr:nvSpPr>
        <xdr:cNvPr id="540" name="消防費該当値テキスト"/>
        <xdr:cNvSpPr txBox="1"/>
      </xdr:nvSpPr>
      <xdr:spPr>
        <a:xfrm>
          <a:off x="16370300" y="643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95575</xdr:rowOff>
    </xdr:from>
    <xdr:to>
      <xdr:col>81</xdr:col>
      <xdr:colOff>101600</xdr:colOff>
      <xdr:row>38</xdr:row>
      <xdr:rowOff>25726</xdr:rowOff>
    </xdr:to>
    <xdr:sp macro="" textlink="">
      <xdr:nvSpPr>
        <xdr:cNvPr id="541" name="楕円 540"/>
        <xdr:cNvSpPr/>
      </xdr:nvSpPr>
      <xdr:spPr>
        <a:xfrm>
          <a:off x="15430500" y="6439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16852</xdr:rowOff>
    </xdr:from>
    <xdr:ext cx="534377" cy="259045"/>
    <xdr:sp macro="" textlink="">
      <xdr:nvSpPr>
        <xdr:cNvPr id="542" name="テキスト ボックス 541"/>
        <xdr:cNvSpPr txBox="1"/>
      </xdr:nvSpPr>
      <xdr:spPr>
        <a:xfrm>
          <a:off x="15214111" y="653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87528</xdr:rowOff>
    </xdr:from>
    <xdr:to>
      <xdr:col>76</xdr:col>
      <xdr:colOff>165100</xdr:colOff>
      <xdr:row>38</xdr:row>
      <xdr:rowOff>17678</xdr:rowOff>
    </xdr:to>
    <xdr:sp macro="" textlink="">
      <xdr:nvSpPr>
        <xdr:cNvPr id="543" name="楕円 542"/>
        <xdr:cNvSpPr/>
      </xdr:nvSpPr>
      <xdr:spPr>
        <a:xfrm>
          <a:off x="14541500" y="64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8806</xdr:rowOff>
    </xdr:from>
    <xdr:ext cx="534377" cy="259045"/>
    <xdr:sp macro="" textlink="">
      <xdr:nvSpPr>
        <xdr:cNvPr id="544" name="テキスト ボックス 543"/>
        <xdr:cNvSpPr txBox="1"/>
      </xdr:nvSpPr>
      <xdr:spPr>
        <a:xfrm>
          <a:off x="14325111" y="65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146050</xdr:rowOff>
    </xdr:from>
    <xdr:to>
      <xdr:col>72</xdr:col>
      <xdr:colOff>38100</xdr:colOff>
      <xdr:row>36</xdr:row>
      <xdr:rowOff>76200</xdr:rowOff>
    </xdr:to>
    <xdr:sp macro="" textlink="">
      <xdr:nvSpPr>
        <xdr:cNvPr id="545" name="楕円 544"/>
        <xdr:cNvSpPr/>
      </xdr:nvSpPr>
      <xdr:spPr>
        <a:xfrm>
          <a:off x="13652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92727</xdr:rowOff>
    </xdr:from>
    <xdr:ext cx="534377" cy="259045"/>
    <xdr:sp macro="" textlink="">
      <xdr:nvSpPr>
        <xdr:cNvPr id="546" name="テキスト ボックス 545"/>
        <xdr:cNvSpPr txBox="1"/>
      </xdr:nvSpPr>
      <xdr:spPr>
        <a:xfrm>
          <a:off x="13436111" y="59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119669</xdr:rowOff>
    </xdr:from>
    <xdr:to>
      <xdr:col>67</xdr:col>
      <xdr:colOff>101600</xdr:colOff>
      <xdr:row>38</xdr:row>
      <xdr:rowOff>49819</xdr:rowOff>
    </xdr:to>
    <xdr:sp macro="" textlink="">
      <xdr:nvSpPr>
        <xdr:cNvPr id="547" name="楕円 546"/>
        <xdr:cNvSpPr/>
      </xdr:nvSpPr>
      <xdr:spPr>
        <a:xfrm>
          <a:off x="12763500" y="646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40946</xdr:rowOff>
    </xdr:from>
    <xdr:ext cx="534377" cy="259045"/>
    <xdr:sp macro="" textlink="">
      <xdr:nvSpPr>
        <xdr:cNvPr id="548" name="テキスト ボックス 547"/>
        <xdr:cNvSpPr txBox="1"/>
      </xdr:nvSpPr>
      <xdr:spPr>
        <a:xfrm>
          <a:off x="12547111" y="655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3" name="直線コネクタ 572"/>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4"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5" name="直線コネクタ 574"/>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6"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7" name="直線コネクタ 576"/>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103524</xdr:rowOff>
    </xdr:from>
    <xdr:to>
      <xdr:col>85</xdr:col>
      <xdr:colOff>127000</xdr:colOff>
      <xdr:row>56</xdr:row>
      <xdr:rowOff>141033</xdr:rowOff>
    </xdr:to>
    <xdr:cxnSp macro="">
      <xdr:nvCxnSpPr>
        <xdr:cNvPr id="578" name="直線コネクタ 577"/>
        <xdr:cNvCxnSpPr/>
      </xdr:nvCxnSpPr>
      <xdr:spPr>
        <a:xfrm flipV="1">
          <a:off x="15481300" y="9704724"/>
          <a:ext cx="838200" cy="3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9"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80" name="フローチャート: 判断 579"/>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77406</xdr:rowOff>
    </xdr:from>
    <xdr:to>
      <xdr:col>81</xdr:col>
      <xdr:colOff>50800</xdr:colOff>
      <xdr:row>56</xdr:row>
      <xdr:rowOff>141033</xdr:rowOff>
    </xdr:to>
    <xdr:cxnSp macro="">
      <xdr:nvCxnSpPr>
        <xdr:cNvPr id="581" name="直線コネクタ 580"/>
        <xdr:cNvCxnSpPr/>
      </xdr:nvCxnSpPr>
      <xdr:spPr>
        <a:xfrm>
          <a:off x="14592300" y="9678606"/>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2" name="フローチャート: 判断 581"/>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3" name="テキスト ボックス 582"/>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29001</xdr:rowOff>
    </xdr:from>
    <xdr:to>
      <xdr:col>76</xdr:col>
      <xdr:colOff>114300</xdr:colOff>
      <xdr:row>56</xdr:row>
      <xdr:rowOff>77406</xdr:rowOff>
    </xdr:to>
    <xdr:cxnSp macro="">
      <xdr:nvCxnSpPr>
        <xdr:cNvPr id="584" name="直線コネクタ 583"/>
        <xdr:cNvCxnSpPr/>
      </xdr:nvCxnSpPr>
      <xdr:spPr>
        <a:xfrm>
          <a:off x="13703300" y="9630201"/>
          <a:ext cx="889000" cy="4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5" name="フローチャート: 判断 584"/>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6" name="テキスト ボックス 585"/>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29001</xdr:rowOff>
    </xdr:from>
    <xdr:to>
      <xdr:col>71</xdr:col>
      <xdr:colOff>177800</xdr:colOff>
      <xdr:row>57</xdr:row>
      <xdr:rowOff>24543</xdr:rowOff>
    </xdr:to>
    <xdr:cxnSp macro="">
      <xdr:nvCxnSpPr>
        <xdr:cNvPr id="587" name="直線コネクタ 586"/>
        <xdr:cNvCxnSpPr/>
      </xdr:nvCxnSpPr>
      <xdr:spPr>
        <a:xfrm flipV="1">
          <a:off x="12814300" y="9630201"/>
          <a:ext cx="889000" cy="16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8" name="フローチャート: 判断 587"/>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9" name="テキスト ボックス 588"/>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90" name="フローチャート: 判断 589"/>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91" name="テキスト ボックス 590"/>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52724</xdr:rowOff>
    </xdr:from>
    <xdr:to>
      <xdr:col>85</xdr:col>
      <xdr:colOff>177800</xdr:colOff>
      <xdr:row>56</xdr:row>
      <xdr:rowOff>154324</xdr:rowOff>
    </xdr:to>
    <xdr:sp macro="" textlink="">
      <xdr:nvSpPr>
        <xdr:cNvPr id="597" name="楕円 596"/>
        <xdr:cNvSpPr/>
      </xdr:nvSpPr>
      <xdr:spPr>
        <a:xfrm>
          <a:off x="16268700" y="96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31151</xdr:rowOff>
    </xdr:from>
    <xdr:ext cx="534377" cy="259045"/>
    <xdr:sp macro="" textlink="">
      <xdr:nvSpPr>
        <xdr:cNvPr id="598" name="教育費該当値テキスト"/>
        <xdr:cNvSpPr txBox="1"/>
      </xdr:nvSpPr>
      <xdr:spPr>
        <a:xfrm>
          <a:off x="16370300" y="963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90233</xdr:rowOff>
    </xdr:from>
    <xdr:to>
      <xdr:col>81</xdr:col>
      <xdr:colOff>101600</xdr:colOff>
      <xdr:row>57</xdr:row>
      <xdr:rowOff>20383</xdr:rowOff>
    </xdr:to>
    <xdr:sp macro="" textlink="">
      <xdr:nvSpPr>
        <xdr:cNvPr id="599" name="楕円 598"/>
        <xdr:cNvSpPr/>
      </xdr:nvSpPr>
      <xdr:spPr>
        <a:xfrm>
          <a:off x="15430500" y="969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11510</xdr:rowOff>
    </xdr:from>
    <xdr:ext cx="534377" cy="259045"/>
    <xdr:sp macro="" textlink="">
      <xdr:nvSpPr>
        <xdr:cNvPr id="600" name="テキスト ボックス 599"/>
        <xdr:cNvSpPr txBox="1"/>
      </xdr:nvSpPr>
      <xdr:spPr>
        <a:xfrm>
          <a:off x="15214111" y="97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26606</xdr:rowOff>
    </xdr:from>
    <xdr:to>
      <xdr:col>76</xdr:col>
      <xdr:colOff>165100</xdr:colOff>
      <xdr:row>56</xdr:row>
      <xdr:rowOff>128206</xdr:rowOff>
    </xdr:to>
    <xdr:sp macro="" textlink="">
      <xdr:nvSpPr>
        <xdr:cNvPr id="601" name="楕円 600"/>
        <xdr:cNvSpPr/>
      </xdr:nvSpPr>
      <xdr:spPr>
        <a:xfrm>
          <a:off x="14541500" y="962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119333</xdr:rowOff>
    </xdr:from>
    <xdr:ext cx="534377" cy="259045"/>
    <xdr:sp macro="" textlink="">
      <xdr:nvSpPr>
        <xdr:cNvPr id="602" name="テキスト ボックス 601"/>
        <xdr:cNvSpPr txBox="1"/>
      </xdr:nvSpPr>
      <xdr:spPr>
        <a:xfrm>
          <a:off x="14325111" y="972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149651</xdr:rowOff>
    </xdr:from>
    <xdr:to>
      <xdr:col>72</xdr:col>
      <xdr:colOff>38100</xdr:colOff>
      <xdr:row>56</xdr:row>
      <xdr:rowOff>79801</xdr:rowOff>
    </xdr:to>
    <xdr:sp macro="" textlink="">
      <xdr:nvSpPr>
        <xdr:cNvPr id="603" name="楕円 602"/>
        <xdr:cNvSpPr/>
      </xdr:nvSpPr>
      <xdr:spPr>
        <a:xfrm>
          <a:off x="13652500" y="95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96328</xdr:rowOff>
    </xdr:from>
    <xdr:ext cx="534377" cy="259045"/>
    <xdr:sp macro="" textlink="">
      <xdr:nvSpPr>
        <xdr:cNvPr id="604" name="テキスト ボックス 603"/>
        <xdr:cNvSpPr txBox="1"/>
      </xdr:nvSpPr>
      <xdr:spPr>
        <a:xfrm>
          <a:off x="13436111" y="935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145193</xdr:rowOff>
    </xdr:from>
    <xdr:to>
      <xdr:col>67</xdr:col>
      <xdr:colOff>101600</xdr:colOff>
      <xdr:row>57</xdr:row>
      <xdr:rowOff>75343</xdr:rowOff>
    </xdr:to>
    <xdr:sp macro="" textlink="">
      <xdr:nvSpPr>
        <xdr:cNvPr id="605" name="楕円 604"/>
        <xdr:cNvSpPr/>
      </xdr:nvSpPr>
      <xdr:spPr>
        <a:xfrm>
          <a:off x="12763500" y="97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66470</xdr:rowOff>
    </xdr:from>
    <xdr:ext cx="534377" cy="259045"/>
    <xdr:sp macro="" textlink="">
      <xdr:nvSpPr>
        <xdr:cNvPr id="606" name="テキスト ボックス 605"/>
        <xdr:cNvSpPr txBox="1"/>
      </xdr:nvSpPr>
      <xdr:spPr>
        <a:xfrm>
          <a:off x="12547111" y="983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2" name="直線コネクタ 631"/>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5"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6" name="直線コネクタ 635"/>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96838</xdr:rowOff>
    </xdr:from>
    <xdr:to>
      <xdr:col>85</xdr:col>
      <xdr:colOff>127000</xdr:colOff>
      <xdr:row>79</xdr:row>
      <xdr:rowOff>97310</xdr:rowOff>
    </xdr:to>
    <xdr:cxnSp macro="">
      <xdr:nvCxnSpPr>
        <xdr:cNvPr id="637" name="直線コネクタ 636"/>
        <xdr:cNvCxnSpPr/>
      </xdr:nvCxnSpPr>
      <xdr:spPr>
        <a:xfrm flipV="1">
          <a:off x="15481300" y="13641388"/>
          <a:ext cx="8382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8"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9" name="フローチャート: 判断 638"/>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97310</xdr:rowOff>
    </xdr:from>
    <xdr:to>
      <xdr:col>81</xdr:col>
      <xdr:colOff>50800</xdr:colOff>
      <xdr:row>79</xdr:row>
      <xdr:rowOff>98879</xdr:rowOff>
    </xdr:to>
    <xdr:cxnSp macro="">
      <xdr:nvCxnSpPr>
        <xdr:cNvPr id="640" name="直線コネクタ 639"/>
        <xdr:cNvCxnSpPr/>
      </xdr:nvCxnSpPr>
      <xdr:spPr>
        <a:xfrm flipV="1">
          <a:off x="14592300" y="13641860"/>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41" name="フローチャート: 判断 640"/>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2" name="テキスト ボックス 641"/>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4" name="フローチャート: 判断 643"/>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5" name="テキスト ボックス 644"/>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94013</xdr:rowOff>
    </xdr:from>
    <xdr:to>
      <xdr:col>71</xdr:col>
      <xdr:colOff>177800</xdr:colOff>
      <xdr:row>79</xdr:row>
      <xdr:rowOff>98879</xdr:rowOff>
    </xdr:to>
    <xdr:cxnSp macro="">
      <xdr:nvCxnSpPr>
        <xdr:cNvPr id="646" name="直線コネクタ 645"/>
        <xdr:cNvCxnSpPr/>
      </xdr:nvCxnSpPr>
      <xdr:spPr>
        <a:xfrm>
          <a:off x="12814300" y="13638563"/>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7" name="フローチャート: 判断 646"/>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8" name="テキスト ボックス 647"/>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9" name="フローチャート: 判断 648"/>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50" name="テキスト ボックス 649"/>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46038</xdr:rowOff>
    </xdr:from>
    <xdr:to>
      <xdr:col>85</xdr:col>
      <xdr:colOff>177800</xdr:colOff>
      <xdr:row>79</xdr:row>
      <xdr:rowOff>147638</xdr:rowOff>
    </xdr:to>
    <xdr:sp macro="" textlink="">
      <xdr:nvSpPr>
        <xdr:cNvPr id="656" name="楕円 655"/>
        <xdr:cNvSpPr/>
      </xdr:nvSpPr>
      <xdr:spPr>
        <a:xfrm>
          <a:off x="16268700" y="135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378565" cy="259045"/>
    <xdr:sp macro="" textlink="">
      <xdr:nvSpPr>
        <xdr:cNvPr id="657" name="災害復旧費該当値テキスト"/>
        <xdr:cNvSpPr txBox="1"/>
      </xdr:nvSpPr>
      <xdr:spPr>
        <a:xfrm>
          <a:off x="16370300" y="13510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46510</xdr:rowOff>
    </xdr:from>
    <xdr:to>
      <xdr:col>81</xdr:col>
      <xdr:colOff>101600</xdr:colOff>
      <xdr:row>79</xdr:row>
      <xdr:rowOff>148110</xdr:rowOff>
    </xdr:to>
    <xdr:sp macro="" textlink="">
      <xdr:nvSpPr>
        <xdr:cNvPr id="658" name="楕円 657"/>
        <xdr:cNvSpPr/>
      </xdr:nvSpPr>
      <xdr:spPr>
        <a:xfrm>
          <a:off x="15430500" y="135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139237</xdr:rowOff>
    </xdr:from>
    <xdr:ext cx="313932" cy="259045"/>
    <xdr:sp macro="" textlink="">
      <xdr:nvSpPr>
        <xdr:cNvPr id="659" name="テキスト ボックス 658"/>
        <xdr:cNvSpPr txBox="1"/>
      </xdr:nvSpPr>
      <xdr:spPr>
        <a:xfrm>
          <a:off x="15324333" y="1368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43213</xdr:rowOff>
    </xdr:from>
    <xdr:to>
      <xdr:col>67</xdr:col>
      <xdr:colOff>101600</xdr:colOff>
      <xdr:row>79</xdr:row>
      <xdr:rowOff>144813</xdr:rowOff>
    </xdr:to>
    <xdr:sp macro="" textlink="">
      <xdr:nvSpPr>
        <xdr:cNvPr id="664" name="楕円 663"/>
        <xdr:cNvSpPr/>
      </xdr:nvSpPr>
      <xdr:spPr>
        <a:xfrm>
          <a:off x="12763500" y="135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135940</xdr:rowOff>
    </xdr:from>
    <xdr:ext cx="378565" cy="259045"/>
    <xdr:sp macro="" textlink="">
      <xdr:nvSpPr>
        <xdr:cNvPr id="665" name="テキスト ボックス 664"/>
        <xdr:cNvSpPr txBox="1"/>
      </xdr:nvSpPr>
      <xdr:spPr>
        <a:xfrm>
          <a:off x="12625017" y="13680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9" name="直線コネクタ 688"/>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90"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91" name="直線コネクタ 690"/>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2"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3" name="直線コネクタ 692"/>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110795</xdr:rowOff>
    </xdr:from>
    <xdr:to>
      <xdr:col>85</xdr:col>
      <xdr:colOff>127000</xdr:colOff>
      <xdr:row>95</xdr:row>
      <xdr:rowOff>146938</xdr:rowOff>
    </xdr:to>
    <xdr:cxnSp macro="">
      <xdr:nvCxnSpPr>
        <xdr:cNvPr id="694" name="直線コネクタ 693"/>
        <xdr:cNvCxnSpPr/>
      </xdr:nvCxnSpPr>
      <xdr:spPr>
        <a:xfrm>
          <a:off x="15481300" y="16398545"/>
          <a:ext cx="838200" cy="3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5"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6" name="フローチャート: 判断 695"/>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110795</xdr:rowOff>
    </xdr:from>
    <xdr:to>
      <xdr:col>81</xdr:col>
      <xdr:colOff>50800</xdr:colOff>
      <xdr:row>95</xdr:row>
      <xdr:rowOff>158229</xdr:rowOff>
    </xdr:to>
    <xdr:cxnSp macro="">
      <xdr:nvCxnSpPr>
        <xdr:cNvPr id="697" name="直線コネクタ 696"/>
        <xdr:cNvCxnSpPr/>
      </xdr:nvCxnSpPr>
      <xdr:spPr>
        <a:xfrm flipV="1">
          <a:off x="14592300" y="16398545"/>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8" name="フローチャート: 判断 697"/>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9" name="テキスト ボックス 698"/>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157518</xdr:rowOff>
    </xdr:from>
    <xdr:to>
      <xdr:col>76</xdr:col>
      <xdr:colOff>114300</xdr:colOff>
      <xdr:row>95</xdr:row>
      <xdr:rowOff>158229</xdr:rowOff>
    </xdr:to>
    <xdr:cxnSp macro="">
      <xdr:nvCxnSpPr>
        <xdr:cNvPr id="700" name="直線コネクタ 699"/>
        <xdr:cNvCxnSpPr/>
      </xdr:nvCxnSpPr>
      <xdr:spPr>
        <a:xfrm>
          <a:off x="13703300" y="16445268"/>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701" name="フローチャート: 判断 700"/>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2" name="テキスト ボックス 701"/>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157518</xdr:rowOff>
    </xdr:from>
    <xdr:to>
      <xdr:col>71</xdr:col>
      <xdr:colOff>177800</xdr:colOff>
      <xdr:row>95</xdr:row>
      <xdr:rowOff>166739</xdr:rowOff>
    </xdr:to>
    <xdr:cxnSp macro="">
      <xdr:nvCxnSpPr>
        <xdr:cNvPr id="703" name="直線コネクタ 702"/>
        <xdr:cNvCxnSpPr/>
      </xdr:nvCxnSpPr>
      <xdr:spPr>
        <a:xfrm flipV="1">
          <a:off x="12814300" y="16445268"/>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4" name="フローチャート: 判断 703"/>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5" name="テキスト ボックス 704"/>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6" name="フローチャート: 判断 705"/>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7" name="テキスト ボックス 706"/>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96138</xdr:rowOff>
    </xdr:from>
    <xdr:to>
      <xdr:col>85</xdr:col>
      <xdr:colOff>177800</xdr:colOff>
      <xdr:row>96</xdr:row>
      <xdr:rowOff>26288</xdr:rowOff>
    </xdr:to>
    <xdr:sp macro="" textlink="">
      <xdr:nvSpPr>
        <xdr:cNvPr id="713" name="楕円 712"/>
        <xdr:cNvSpPr/>
      </xdr:nvSpPr>
      <xdr:spPr>
        <a:xfrm>
          <a:off x="16268700" y="163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74565</xdr:rowOff>
    </xdr:from>
    <xdr:ext cx="534377" cy="259045"/>
    <xdr:sp macro="" textlink="">
      <xdr:nvSpPr>
        <xdr:cNvPr id="714" name="公債費該当値テキスト"/>
        <xdr:cNvSpPr txBox="1"/>
      </xdr:nvSpPr>
      <xdr:spPr>
        <a:xfrm>
          <a:off x="16370300" y="1636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59995</xdr:rowOff>
    </xdr:from>
    <xdr:to>
      <xdr:col>81</xdr:col>
      <xdr:colOff>101600</xdr:colOff>
      <xdr:row>95</xdr:row>
      <xdr:rowOff>161595</xdr:rowOff>
    </xdr:to>
    <xdr:sp macro="" textlink="">
      <xdr:nvSpPr>
        <xdr:cNvPr id="715" name="楕円 714"/>
        <xdr:cNvSpPr/>
      </xdr:nvSpPr>
      <xdr:spPr>
        <a:xfrm>
          <a:off x="15430500" y="163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152722</xdr:rowOff>
    </xdr:from>
    <xdr:ext cx="534377" cy="259045"/>
    <xdr:sp macro="" textlink="">
      <xdr:nvSpPr>
        <xdr:cNvPr id="716" name="テキスト ボックス 715"/>
        <xdr:cNvSpPr txBox="1"/>
      </xdr:nvSpPr>
      <xdr:spPr>
        <a:xfrm>
          <a:off x="15214111" y="164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107429</xdr:rowOff>
    </xdr:from>
    <xdr:to>
      <xdr:col>76</xdr:col>
      <xdr:colOff>165100</xdr:colOff>
      <xdr:row>96</xdr:row>
      <xdr:rowOff>37579</xdr:rowOff>
    </xdr:to>
    <xdr:sp macro="" textlink="">
      <xdr:nvSpPr>
        <xdr:cNvPr id="717" name="楕円 716"/>
        <xdr:cNvSpPr/>
      </xdr:nvSpPr>
      <xdr:spPr>
        <a:xfrm>
          <a:off x="14541500" y="163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28706</xdr:rowOff>
    </xdr:from>
    <xdr:ext cx="534377" cy="259045"/>
    <xdr:sp macro="" textlink="">
      <xdr:nvSpPr>
        <xdr:cNvPr id="718" name="テキスト ボックス 717"/>
        <xdr:cNvSpPr txBox="1"/>
      </xdr:nvSpPr>
      <xdr:spPr>
        <a:xfrm>
          <a:off x="14325111" y="164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106718</xdr:rowOff>
    </xdr:from>
    <xdr:to>
      <xdr:col>72</xdr:col>
      <xdr:colOff>38100</xdr:colOff>
      <xdr:row>96</xdr:row>
      <xdr:rowOff>36868</xdr:rowOff>
    </xdr:to>
    <xdr:sp macro="" textlink="">
      <xdr:nvSpPr>
        <xdr:cNvPr id="719" name="楕円 718"/>
        <xdr:cNvSpPr/>
      </xdr:nvSpPr>
      <xdr:spPr>
        <a:xfrm>
          <a:off x="13652500" y="163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53395</xdr:rowOff>
    </xdr:from>
    <xdr:ext cx="534377" cy="259045"/>
    <xdr:sp macro="" textlink="">
      <xdr:nvSpPr>
        <xdr:cNvPr id="720" name="テキスト ボックス 719"/>
        <xdr:cNvSpPr txBox="1"/>
      </xdr:nvSpPr>
      <xdr:spPr>
        <a:xfrm>
          <a:off x="13436111" y="161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115939</xdr:rowOff>
    </xdr:from>
    <xdr:to>
      <xdr:col>67</xdr:col>
      <xdr:colOff>101600</xdr:colOff>
      <xdr:row>96</xdr:row>
      <xdr:rowOff>46089</xdr:rowOff>
    </xdr:to>
    <xdr:sp macro="" textlink="">
      <xdr:nvSpPr>
        <xdr:cNvPr id="721" name="楕円 720"/>
        <xdr:cNvSpPr/>
      </xdr:nvSpPr>
      <xdr:spPr>
        <a:xfrm>
          <a:off x="12763500" y="164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37216</xdr:rowOff>
    </xdr:from>
    <xdr:ext cx="534377" cy="259045"/>
    <xdr:sp macro="" textlink="">
      <xdr:nvSpPr>
        <xdr:cNvPr id="722" name="テキスト ボックス 721"/>
        <xdr:cNvSpPr txBox="1"/>
      </xdr:nvSpPr>
      <xdr:spPr>
        <a:xfrm>
          <a:off x="12547111" y="164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8" name="直線コネクタ 747"/>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51"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2" name="直線コネクタ 751"/>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4"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5" name="フローチャート: 判断 754"/>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7" name="フローチャート: 判断 756"/>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8" name="テキスト ボックス 757"/>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60" name="フローチャート: 判断 759"/>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61" name="テキスト ボックス 760"/>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3" name="フローチャート: 判断 762"/>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4" name="テキスト ボックス 763"/>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5" name="フローチャート: 判断 764"/>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6" name="テキスト ボックス 765"/>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目的別歳出では、商工費が類似団体内平均値を上回ったが、それ以外の費用では類似団体平均値を下回る結果となった。</a:t>
          </a:r>
        </a:p>
        <a:p>
          <a:r>
            <a:rPr kumimoji="1" lang="ja-JP" altLang="en-US" sz="1300">
              <a:latin typeface="ＭＳ Ｐゴシック" panose="020B0600070205080204" pitchFamily="50" charset="-128"/>
              <a:ea typeface="ＭＳ Ｐゴシック" panose="020B0600070205080204" pitchFamily="50" charset="-128"/>
            </a:rPr>
            <a:t>前年度対比では、民生費、土木費、教育費、災害復旧費の各費用において住民一人当たりのコストが増加した。</a:t>
          </a:r>
        </a:p>
        <a:p>
          <a:r>
            <a:rPr kumimoji="1" lang="ja-JP" altLang="en-US" sz="1300">
              <a:latin typeface="ＭＳ Ｐゴシック" panose="020B0600070205080204" pitchFamily="50" charset="-128"/>
              <a:ea typeface="ＭＳ Ｐゴシック" panose="020B0600070205080204" pitchFamily="50" charset="-128"/>
            </a:rPr>
            <a:t>主な内容としては、民生費で保育園建設事業（</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園）、教育費で三郷交流学習センター整備事業・文書館等改修事業が行われたことが挙げられる。</a:t>
          </a:r>
        </a:p>
        <a:p>
          <a:r>
            <a:rPr kumimoji="1" lang="ja-JP" altLang="en-US" sz="1300">
              <a:latin typeface="ＭＳ Ｐゴシック" panose="020B0600070205080204" pitchFamily="50" charset="-128"/>
              <a:ea typeface="ＭＳ Ｐゴシック" panose="020B0600070205080204" pitchFamily="50" charset="-128"/>
            </a:rPr>
            <a:t>前年度対比減額になった主な内容としては、農林水産業費で産地パワーアップ交付金事業、松枯損木伐倒処理費の減額、商工費でしゃくなげの湯整備事業の完了が挙げられる。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Ｈ</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年度の財政調整基金現在高は</a:t>
          </a:r>
          <a:r>
            <a:rPr kumimoji="1" lang="en-US" altLang="ja-JP" sz="1200">
              <a:latin typeface="ＭＳ ゴシック" pitchFamily="49" charset="-128"/>
              <a:ea typeface="ＭＳ ゴシック" pitchFamily="49" charset="-128"/>
            </a:rPr>
            <a:t>52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8368</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千円で、Ｈ</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年度と比較して</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5973</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千円増加している。</a:t>
          </a:r>
        </a:p>
        <a:p>
          <a:r>
            <a:rPr kumimoji="1" lang="ja-JP" altLang="en-US" sz="1200">
              <a:latin typeface="ＭＳ ゴシック" pitchFamily="49" charset="-128"/>
              <a:ea typeface="ＭＳ ゴシック" pitchFamily="49" charset="-128"/>
            </a:rPr>
            <a:t>　財政調整基金については、決算剰余金を中心に積み立てるとともに、最低水準の取り崩しに努めている。平成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年度は景気回復の進捗による市税の増収（前年度比</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1140</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千円）などにより、残高が回復した。実質収支比率は、一般的に適正範囲と言われている</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に近い数値で推移している。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健全財政の堅持、収支バランスの適正化に注視した行財政運営が引き続き必要と考える。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全会計が黒字決算であった。なお、黒字額については、一般会計</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　</a:t>
          </a:r>
          <a:r>
            <a:rPr kumimoji="1" lang="en-US" altLang="ja-JP" sz="1400">
              <a:latin typeface="ＭＳ ゴシック" pitchFamily="49" charset="-128"/>
              <a:ea typeface="ＭＳ ゴシック" pitchFamily="49" charset="-128"/>
            </a:rPr>
            <a:t>7,253</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千円、国民健康保険特別会計</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9,393</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千円、介護保険特別会計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5,016</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千円、後期高齢者医療特別会計</a:t>
          </a:r>
          <a:r>
            <a:rPr kumimoji="1" lang="en-US" altLang="ja-JP" sz="1400">
              <a:latin typeface="ＭＳ ゴシック" pitchFamily="49" charset="-128"/>
              <a:ea typeface="ＭＳ ゴシック" pitchFamily="49" charset="-128"/>
            </a:rPr>
            <a:t>2,119</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千円、水道事業会計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3,921</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千円、下水道事業会計</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3,008</a:t>
          </a:r>
          <a:r>
            <a:rPr kumimoji="1" lang="ja-JP" altLang="en-US" sz="1400">
              <a:latin typeface="ＭＳ ゴシック" pitchFamily="49" charset="-128"/>
              <a:ea typeface="ＭＳ ゴシック" pitchFamily="49" charset="-128"/>
            </a:rPr>
            <a:t>万円、観光宿泊施設特別会計</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千円、産業団地造成事業特別会計</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千円となり、</a:t>
          </a:r>
          <a:r>
            <a:rPr kumimoji="1" lang="en-US" altLang="ja-JP" sz="1400">
              <a:latin typeface="ＭＳ ゴシック" pitchFamily="49" charset="-128"/>
              <a:ea typeface="ＭＳ ゴシック" pitchFamily="49" charset="-128"/>
            </a:rPr>
            <a:t>H17</a:t>
          </a:r>
          <a:r>
            <a:rPr kumimoji="1" lang="ja-JP" altLang="en-US" sz="1400">
              <a:latin typeface="ＭＳ ゴシック" pitchFamily="49" charset="-128"/>
              <a:ea typeface="ＭＳ ゴシック" pitchFamily="49" charset="-128"/>
            </a:rPr>
            <a:t>年度の安曇野市発足以来、全会計が黒字決算を維持している状況となっている。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0.1.24\&#32068;&#32340;h26\03&#36001;&#25919;&#37096;\01&#36001;&#25919;&#35506;\01&#36001;&#25919;&#25285;&#24403;\H19&#12363;&#12425;&#31227;&#34892;\&#29031;&#20250;&#65288;&#22238;&#31572;&#65289;&#38306;&#20418;\H30&#24180;&#24230;\H310308%2015&#26178;&#12294;&#12305;&#24179;&#25104;29&#24180;&#24230;&#36001;&#25919;&#29366;&#27841;&#36039;&#26009;&#38598;&#12398;&#20316;&#25104;&#21450;&#12403;&#25552;&#20986;&#12395;&#12388;&#12356;&#12390;&#65288;&#20381;&#38972;&#65289;\&#20316;&#26989;\&#36196;&#38920;\akasu&#12304;&#36001;&#25919;&#29366;&#27841;&#36039;&#26009;&#38598;&#12305;_202207_&#23433;&#26311;&#37326;&#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性質別歳出決算分析表（住民一人当たりのコスト） (28)"/>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71">
          <cell r="B71" t="str">
            <v>H27</v>
          </cell>
          <cell r="C71" t="str">
            <v>H28</v>
          </cell>
          <cell r="D71" t="str">
            <v>H29</v>
          </cell>
        </row>
        <row r="72">
          <cell r="A72" t="str">
            <v>財政調整基金</v>
          </cell>
          <cell r="B72">
            <v>5147</v>
          </cell>
          <cell r="C72">
            <v>4949</v>
          </cell>
          <cell r="D72">
            <v>5284</v>
          </cell>
        </row>
        <row r="73">
          <cell r="A73" t="str">
            <v>減債基金</v>
          </cell>
          <cell r="B73">
            <v>2082</v>
          </cell>
          <cell r="C73">
            <v>1721</v>
          </cell>
          <cell r="D73">
            <v>1509</v>
          </cell>
        </row>
        <row r="74">
          <cell r="A74" t="str">
            <v>その他特定目的基金</v>
          </cell>
          <cell r="B74">
            <v>7934</v>
          </cell>
          <cell r="C74">
            <v>7820</v>
          </cell>
          <cell r="D74">
            <v>7914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40312815</v>
      </c>
      <c r="BO4" s="441"/>
      <c r="BP4" s="441"/>
      <c r="BQ4" s="441"/>
      <c r="BR4" s="441"/>
      <c r="BS4" s="441"/>
      <c r="BT4" s="441"/>
      <c r="BU4" s="442"/>
      <c r="BV4" s="440">
        <v>41624725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2.6</v>
      </c>
      <c r="CU4" s="622"/>
      <c r="CV4" s="622"/>
      <c r="CW4" s="622"/>
      <c r="CX4" s="622"/>
      <c r="CY4" s="622"/>
      <c r="CZ4" s="622"/>
      <c r="DA4" s="623"/>
      <c r="DB4" s="621">
        <v>2.4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39604992</v>
      </c>
      <c r="BO5" s="446"/>
      <c r="BP5" s="446"/>
      <c r="BQ5" s="446"/>
      <c r="BR5" s="446"/>
      <c r="BS5" s="446"/>
      <c r="BT5" s="446"/>
      <c r="BU5" s="447"/>
      <c r="BV5" s="445">
        <v>40919763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85.8</v>
      </c>
      <c r="CU5" s="416"/>
      <c r="CV5" s="416"/>
      <c r="CW5" s="416"/>
      <c r="CX5" s="416"/>
      <c r="CY5" s="416"/>
      <c r="CZ5" s="416"/>
      <c r="DA5" s="417"/>
      <c r="DB5" s="415">
        <v>85.9</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707823</v>
      </c>
      <c r="BO6" s="446"/>
      <c r="BP6" s="446"/>
      <c r="BQ6" s="446"/>
      <c r="BR6" s="446"/>
      <c r="BS6" s="446"/>
      <c r="BT6" s="446"/>
      <c r="BU6" s="447"/>
      <c r="BV6" s="445">
        <v>704962</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91.2</v>
      </c>
      <c r="CU6" s="596"/>
      <c r="CV6" s="596"/>
      <c r="CW6" s="596"/>
      <c r="CX6" s="596"/>
      <c r="CY6" s="596"/>
      <c r="CZ6" s="596"/>
      <c r="DA6" s="597"/>
      <c r="DB6" s="595">
        <v>91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35288</v>
      </c>
      <c r="BO7" s="446"/>
      <c r="BP7" s="446"/>
      <c r="BQ7" s="446"/>
      <c r="BR7" s="446"/>
      <c r="BS7" s="446"/>
      <c r="BT7" s="446"/>
      <c r="BU7" s="447"/>
      <c r="BV7" s="445">
        <v>69419</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25639818</v>
      </c>
      <c r="CU7" s="446"/>
      <c r="CV7" s="446"/>
      <c r="CW7" s="446"/>
      <c r="CX7" s="446"/>
      <c r="CY7" s="446"/>
      <c r="CZ7" s="446"/>
      <c r="DA7" s="447"/>
      <c r="DB7" s="445">
        <v>25995733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672535</v>
      </c>
      <c r="BO8" s="446"/>
      <c r="BP8" s="446"/>
      <c r="BQ8" s="446"/>
      <c r="BR8" s="446"/>
      <c r="BS8" s="446"/>
      <c r="BT8" s="446"/>
      <c r="BU8" s="447"/>
      <c r="BV8" s="445">
        <v>635543</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0.56000000000000005</v>
      </c>
      <c r="CU8" s="559"/>
      <c r="CV8" s="559"/>
      <c r="CW8" s="559"/>
      <c r="CX8" s="559"/>
      <c r="CY8" s="559"/>
      <c r="CZ8" s="559"/>
      <c r="DA8" s="560"/>
      <c r="DB8" s="558">
        <v>0.56999999999999995</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95282</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36992</v>
      </c>
      <c r="BO9" s="446"/>
      <c r="BP9" s="446"/>
      <c r="BQ9" s="446"/>
      <c r="BR9" s="446"/>
      <c r="BS9" s="446"/>
      <c r="BT9" s="446"/>
      <c r="BU9" s="447"/>
      <c r="BV9" s="445">
        <v>-40847</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16.2</v>
      </c>
      <c r="CU9" s="416"/>
      <c r="CV9" s="416"/>
      <c r="CW9" s="416"/>
      <c r="CX9" s="416"/>
      <c r="CY9" s="416"/>
      <c r="CZ9" s="416"/>
      <c r="DA9" s="417"/>
      <c r="DB9" s="415">
        <v>16.600000000000001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96479</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334826</v>
      </c>
      <c r="BO10" s="446"/>
      <c r="BP10" s="446"/>
      <c r="BQ10" s="446"/>
      <c r="BR10" s="446"/>
      <c r="BS10" s="446"/>
      <c r="BT10" s="446"/>
      <c r="BU10" s="447"/>
      <c r="BV10" s="445">
        <v>361493</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88</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98056</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114</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559697</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96813</v>
      </c>
      <c r="S13" s="549"/>
      <c r="T13" s="549"/>
      <c r="U13" s="549"/>
      <c r="V13" s="550"/>
      <c r="W13" s="536" t="s">
        <v>133</v>
      </c>
      <c r="X13" s="458"/>
      <c r="Y13" s="458"/>
      <c r="Z13" s="458"/>
      <c r="AA13" s="458"/>
      <c r="AB13" s="459"/>
      <c r="AC13" s="421">
        <v>4239</v>
      </c>
      <c r="AD13" s="422"/>
      <c r="AE13" s="422"/>
      <c r="AF13" s="422"/>
      <c r="AG13" s="423"/>
      <c r="AH13" s="421">
        <v>4281</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371818</v>
      </c>
      <c r="BO13" s="446"/>
      <c r="BP13" s="446"/>
      <c r="BQ13" s="446"/>
      <c r="BR13" s="446"/>
      <c r="BS13" s="446"/>
      <c r="BT13" s="446"/>
      <c r="BU13" s="447"/>
      <c r="BV13" s="445">
        <v>-239051</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9.4</v>
      </c>
      <c r="CU13" s="416"/>
      <c r="CV13" s="416"/>
      <c r="CW13" s="416"/>
      <c r="CX13" s="416"/>
      <c r="CY13" s="416"/>
      <c r="CZ13" s="416"/>
      <c r="DA13" s="417"/>
      <c r="DB13" s="415">
        <v>9.6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98099</v>
      </c>
      <c r="S14" s="549"/>
      <c r="T14" s="549"/>
      <c r="U14" s="549"/>
      <c r="V14" s="550"/>
      <c r="W14" s="551"/>
      <c r="X14" s="461"/>
      <c r="Y14" s="461"/>
      <c r="Z14" s="461"/>
      <c r="AA14" s="461"/>
      <c r="AB14" s="462"/>
      <c r="AC14" s="541">
        <v>9</v>
      </c>
      <c r="AD14" s="542"/>
      <c r="AE14" s="542"/>
      <c r="AF14" s="542"/>
      <c r="AG14" s="543"/>
      <c r="AH14" s="541">
        <v>9.1999999999999993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18.2</v>
      </c>
      <c r="CU14" s="553"/>
      <c r="CV14" s="553"/>
      <c r="CW14" s="553"/>
      <c r="CX14" s="553"/>
      <c r="CY14" s="553"/>
      <c r="CZ14" s="553"/>
      <c r="DA14" s="554"/>
      <c r="DB14" s="552">
        <v>22.2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96898</v>
      </c>
      <c r="S15" s="549"/>
      <c r="T15" s="549"/>
      <c r="U15" s="549"/>
      <c r="V15" s="550"/>
      <c r="W15" s="536" t="s">
        <v>141</v>
      </c>
      <c r="X15" s="458"/>
      <c r="Y15" s="458"/>
      <c r="Z15" s="458"/>
      <c r="AA15" s="458"/>
      <c r="AB15" s="459"/>
      <c r="AC15" s="421">
        <v>13529</v>
      </c>
      <c r="AD15" s="422"/>
      <c r="AE15" s="422"/>
      <c r="AF15" s="422"/>
      <c r="AG15" s="423"/>
      <c r="AH15" s="421">
        <v>13713</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11286719</v>
      </c>
      <c r="BO15" s="441"/>
      <c r="BP15" s="441"/>
      <c r="BQ15" s="441"/>
      <c r="BR15" s="441"/>
      <c r="BS15" s="441"/>
      <c r="BT15" s="441"/>
      <c r="BU15" s="442"/>
      <c r="BV15" s="440">
        <v>11298010</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28.6</v>
      </c>
      <c r="AD16" s="542"/>
      <c r="AE16" s="542"/>
      <c r="AF16" s="542"/>
      <c r="AG16" s="543"/>
      <c r="AH16" s="541">
        <v>29.4</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20296367</v>
      </c>
      <c r="BO16" s="446"/>
      <c r="BP16" s="446"/>
      <c r="BQ16" s="446"/>
      <c r="BR16" s="446"/>
      <c r="BS16" s="446"/>
      <c r="BT16" s="446"/>
      <c r="BU16" s="447"/>
      <c r="BV16" s="445">
        <v>20098577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29560</v>
      </c>
      <c r="AD17" s="422"/>
      <c r="AE17" s="422"/>
      <c r="AF17" s="422"/>
      <c r="AG17" s="423"/>
      <c r="AH17" s="421">
        <v>28647</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14319956</v>
      </c>
      <c r="BO17" s="446"/>
      <c r="BP17" s="446"/>
      <c r="BQ17" s="446"/>
      <c r="BR17" s="446"/>
      <c r="BS17" s="446"/>
      <c r="BT17" s="446"/>
      <c r="BU17" s="447"/>
      <c r="BV17" s="445">
        <v>14308590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331.78</v>
      </c>
      <c r="M18" s="510"/>
      <c r="N18" s="510"/>
      <c r="O18" s="510"/>
      <c r="P18" s="510"/>
      <c r="Q18" s="510"/>
      <c r="R18" s="511"/>
      <c r="S18" s="511"/>
      <c r="T18" s="511"/>
      <c r="U18" s="511"/>
      <c r="V18" s="512"/>
      <c r="W18" s="526"/>
      <c r="X18" s="527"/>
      <c r="Y18" s="527"/>
      <c r="Z18" s="527"/>
      <c r="AA18" s="527"/>
      <c r="AB18" s="537"/>
      <c r="AC18" s="409">
        <v>62.5</v>
      </c>
      <c r="AD18" s="410"/>
      <c r="AE18" s="410"/>
      <c r="AF18" s="410"/>
      <c r="AG18" s="513"/>
      <c r="AH18" s="409">
        <v>61.4</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22380402</v>
      </c>
      <c r="BO18" s="446"/>
      <c r="BP18" s="446"/>
      <c r="BQ18" s="446"/>
      <c r="BR18" s="446"/>
      <c r="BS18" s="446"/>
      <c r="BT18" s="446"/>
      <c r="BU18" s="447"/>
      <c r="BV18" s="445">
        <v>22400764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287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27696481</v>
      </c>
      <c r="BO19" s="446"/>
      <c r="BP19" s="446"/>
      <c r="BQ19" s="446"/>
      <c r="BR19" s="446"/>
      <c r="BS19" s="446"/>
      <c r="BT19" s="446"/>
      <c r="BU19" s="447"/>
      <c r="BV19" s="445">
        <v>28547377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34732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41382731</v>
      </c>
      <c r="BO23" s="446"/>
      <c r="BP23" s="446"/>
      <c r="BQ23" s="446"/>
      <c r="BR23" s="446"/>
      <c r="BS23" s="446"/>
      <c r="BT23" s="446"/>
      <c r="BU23" s="447"/>
      <c r="BV23" s="445">
        <v>41756634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9280</v>
      </c>
      <c r="R24" s="422"/>
      <c r="S24" s="422"/>
      <c r="T24" s="422"/>
      <c r="U24" s="422"/>
      <c r="V24" s="423"/>
      <c r="W24" s="487"/>
      <c r="X24" s="478"/>
      <c r="Y24" s="479"/>
      <c r="Z24" s="418" t="s">
        <v>165</v>
      </c>
      <c r="AA24" s="419"/>
      <c r="AB24" s="419"/>
      <c r="AC24" s="419"/>
      <c r="AD24" s="419"/>
      <c r="AE24" s="419"/>
      <c r="AF24" s="419"/>
      <c r="AG24" s="420"/>
      <c r="AH24" s="421">
        <v>660</v>
      </c>
      <c r="AI24" s="422"/>
      <c r="AJ24" s="422"/>
      <c r="AK24" s="422"/>
      <c r="AL24" s="423"/>
      <c r="AM24" s="421">
        <v>2056560</v>
      </c>
      <c r="AN24" s="422"/>
      <c r="AO24" s="422"/>
      <c r="AP24" s="422"/>
      <c r="AQ24" s="422"/>
      <c r="AR24" s="423"/>
      <c r="AS24" s="421">
        <v>3116</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16497560</v>
      </c>
      <c r="BO24" s="446"/>
      <c r="BP24" s="446"/>
      <c r="BQ24" s="446"/>
      <c r="BR24" s="446"/>
      <c r="BS24" s="446"/>
      <c r="BT24" s="446"/>
      <c r="BU24" s="447"/>
      <c r="BV24" s="445">
        <v>16417976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7680</v>
      </c>
      <c r="R25" s="422"/>
      <c r="S25" s="422"/>
      <c r="T25" s="422"/>
      <c r="U25" s="422"/>
      <c r="V25" s="423"/>
      <c r="W25" s="487"/>
      <c r="X25" s="478"/>
      <c r="Y25" s="479"/>
      <c r="Z25" s="418" t="s">
        <v>168</v>
      </c>
      <c r="AA25" s="419"/>
      <c r="AB25" s="419"/>
      <c r="AC25" s="419"/>
      <c r="AD25" s="419"/>
      <c r="AE25" s="419"/>
      <c r="AF25" s="419"/>
      <c r="AG25" s="420"/>
      <c r="AH25" s="421" t="s">
        <v>169</v>
      </c>
      <c r="AI25" s="422"/>
      <c r="AJ25" s="422"/>
      <c r="AK25" s="422"/>
      <c r="AL25" s="423"/>
      <c r="AM25" s="421" t="s">
        <v>169</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5727641</v>
      </c>
      <c r="BO25" s="441"/>
      <c r="BP25" s="441"/>
      <c r="BQ25" s="441"/>
      <c r="BR25" s="441"/>
      <c r="BS25" s="441"/>
      <c r="BT25" s="441"/>
      <c r="BU25" s="442"/>
      <c r="BV25" s="440">
        <v>5220837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6540</v>
      </c>
      <c r="R26" s="422"/>
      <c r="S26" s="422"/>
      <c r="T26" s="422"/>
      <c r="U26" s="422"/>
      <c r="V26" s="423"/>
      <c r="W26" s="487"/>
      <c r="X26" s="478"/>
      <c r="Y26" s="479"/>
      <c r="Z26" s="418" t="s">
        <v>172</v>
      </c>
      <c r="AA26" s="500"/>
      <c r="AB26" s="500"/>
      <c r="AC26" s="500"/>
      <c r="AD26" s="500"/>
      <c r="AE26" s="500"/>
      <c r="AF26" s="500"/>
      <c r="AG26" s="501"/>
      <c r="AH26" s="421" t="s">
        <v>169</v>
      </c>
      <c r="AI26" s="422"/>
      <c r="AJ26" s="422"/>
      <c r="AK26" s="422"/>
      <c r="AL26" s="423"/>
      <c r="AM26" s="421" t="s">
        <v>169</v>
      </c>
      <c r="AN26" s="422"/>
      <c r="AO26" s="422"/>
      <c r="AP26" s="422"/>
      <c r="AQ26" s="422"/>
      <c r="AR26" s="423"/>
      <c r="AS26" s="421" t="s">
        <v>123</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174</v>
      </c>
      <c r="BO26" s="446"/>
      <c r="BP26" s="446"/>
      <c r="BQ26" s="446"/>
      <c r="BR26" s="446"/>
      <c r="BS26" s="446"/>
      <c r="BT26" s="446"/>
      <c r="BU26" s="447"/>
      <c r="BV26" s="445" t="s">
        <v>123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175</v>
      </c>
      <c r="F27" s="419"/>
      <c r="G27" s="419"/>
      <c r="H27" s="419"/>
      <c r="I27" s="419"/>
      <c r="J27" s="419"/>
      <c r="K27" s="420"/>
      <c r="L27" s="421">
        <v>1</v>
      </c>
      <c r="M27" s="422"/>
      <c r="N27" s="422"/>
      <c r="O27" s="422"/>
      <c r="P27" s="423"/>
      <c r="Q27" s="421">
        <v>4590</v>
      </c>
      <c r="R27" s="422"/>
      <c r="S27" s="422"/>
      <c r="T27" s="422"/>
      <c r="U27" s="422"/>
      <c r="V27" s="423"/>
      <c r="W27" s="487"/>
      <c r="X27" s="478"/>
      <c r="Y27" s="479"/>
      <c r="Z27" s="418" t="s">
        <v>176</v>
      </c>
      <c r="AA27" s="419"/>
      <c r="AB27" s="419"/>
      <c r="AC27" s="419"/>
      <c r="AD27" s="419"/>
      <c r="AE27" s="419"/>
      <c r="AF27" s="419"/>
      <c r="AG27" s="420"/>
      <c r="AH27" s="421">
        <v>5</v>
      </c>
      <c r="AI27" s="422"/>
      <c r="AJ27" s="422"/>
      <c r="AK27" s="422"/>
      <c r="AL27" s="423"/>
      <c r="AM27" s="421">
        <v>17134</v>
      </c>
      <c r="AN27" s="422"/>
      <c r="AO27" s="422"/>
      <c r="AP27" s="422"/>
      <c r="AQ27" s="422"/>
      <c r="AR27" s="423"/>
      <c r="AS27" s="421">
        <v>3427</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250963</v>
      </c>
      <c r="BO27" s="449"/>
      <c r="BP27" s="449"/>
      <c r="BQ27" s="449"/>
      <c r="BR27" s="449"/>
      <c r="BS27" s="449"/>
      <c r="BT27" s="449"/>
      <c r="BU27" s="450"/>
      <c r="BV27" s="448">
        <v>288784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3830</v>
      </c>
      <c r="R28" s="422"/>
      <c r="S28" s="422"/>
      <c r="T28" s="422"/>
      <c r="U28" s="422"/>
      <c r="V28" s="423"/>
      <c r="W28" s="487"/>
      <c r="X28" s="478"/>
      <c r="Y28" s="479"/>
      <c r="Z28" s="418" t="s">
        <v>179</v>
      </c>
      <c r="AA28" s="419"/>
      <c r="AB28" s="419"/>
      <c r="AC28" s="419"/>
      <c r="AD28" s="419"/>
      <c r="AE28" s="419"/>
      <c r="AF28" s="419"/>
      <c r="AG28" s="420"/>
      <c r="AH28" s="421" t="s">
        <v>169</v>
      </c>
      <c r="AI28" s="422"/>
      <c r="AJ28" s="422"/>
      <c r="AK28" s="422"/>
      <c r="AL28" s="423"/>
      <c r="AM28" s="421" t="s">
        <v>122</v>
      </c>
      <c r="AN28" s="422"/>
      <c r="AO28" s="422"/>
      <c r="AP28" s="422"/>
      <c r="AQ28" s="422"/>
      <c r="AR28" s="423"/>
      <c r="AS28" s="421" t="s">
        <v>169</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5283684</v>
      </c>
      <c r="BO28" s="441"/>
      <c r="BP28" s="441"/>
      <c r="BQ28" s="441"/>
      <c r="BR28" s="441"/>
      <c r="BS28" s="441"/>
      <c r="BT28" s="441"/>
      <c r="BU28" s="442"/>
      <c r="BV28" s="440">
        <v>4948858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23</v>
      </c>
      <c r="M29" s="422"/>
      <c r="N29" s="422"/>
      <c r="O29" s="422"/>
      <c r="P29" s="423"/>
      <c r="Q29" s="421">
        <v>3600</v>
      </c>
      <c r="R29" s="422"/>
      <c r="S29" s="422"/>
      <c r="T29" s="422"/>
      <c r="U29" s="422"/>
      <c r="V29" s="423"/>
      <c r="W29" s="488"/>
      <c r="X29" s="489"/>
      <c r="Y29" s="490"/>
      <c r="Z29" s="418" t="s">
        <v>182</v>
      </c>
      <c r="AA29" s="419"/>
      <c r="AB29" s="419"/>
      <c r="AC29" s="419"/>
      <c r="AD29" s="419"/>
      <c r="AE29" s="419"/>
      <c r="AF29" s="419"/>
      <c r="AG29" s="420"/>
      <c r="AH29" s="421">
        <v>665</v>
      </c>
      <c r="AI29" s="422"/>
      <c r="AJ29" s="422"/>
      <c r="AK29" s="422"/>
      <c r="AL29" s="423"/>
      <c r="AM29" s="421">
        <v>2073694</v>
      </c>
      <c r="AN29" s="422"/>
      <c r="AO29" s="422"/>
      <c r="AP29" s="422"/>
      <c r="AQ29" s="422"/>
      <c r="AR29" s="423"/>
      <c r="AS29" s="421">
        <v>3118</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1508856</v>
      </c>
      <c r="BO29" s="446"/>
      <c r="BP29" s="446"/>
      <c r="BQ29" s="446"/>
      <c r="BR29" s="446"/>
      <c r="BS29" s="446"/>
      <c r="BT29" s="446"/>
      <c r="BU29" s="447"/>
      <c r="BV29" s="445">
        <v>1720633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96.8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7914258</v>
      </c>
      <c r="BO30" s="449"/>
      <c r="BP30" s="449"/>
      <c r="BQ30" s="449"/>
      <c r="BR30" s="449"/>
      <c r="BS30" s="449"/>
      <c r="BT30" s="449"/>
      <c r="BU30" s="450"/>
      <c r="BV30" s="448">
        <v>7819714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193</v>
      </c>
      <c r="X33" s="407"/>
      <c r="Y33" s="407"/>
      <c r="Z33" s="407"/>
      <c r="AA33" s="407"/>
      <c r="AB33" s="407"/>
      <c r="AC33" s="407"/>
      <c r="AD33" s="407"/>
      <c r="AE33" s="407"/>
      <c r="AF33" s="407"/>
      <c r="AG33" s="407"/>
      <c r="AH33" s="407"/>
      <c r="AI33" s="407"/>
      <c r="AJ33" s="407"/>
      <c r="AK33" s="407"/>
      <c r="AL33" s="195"/>
      <c r="AM33" s="408" t="s">
        <v>194</v>
      </c>
      <c r="AN33" s="408"/>
      <c r="AO33" s="407" t="s">
        <v>193</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198</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観光宿泊施設特別会計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松本広域連合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社団法人豊科開発公社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下水道事業会計</v>
      </c>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産業団地造成事業特別会計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穂高広域施設組合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ほりでーゆー四季の郷</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安曇野松筑広域環境施設組合</v>
      </c>
      <c r="BZ36" s="403"/>
      <c r="CA36" s="403"/>
      <c r="CB36" s="403"/>
      <c r="CC36" s="403"/>
      <c r="CD36" s="403"/>
      <c r="CE36" s="403"/>
      <c r="CF36" s="403"/>
      <c r="CG36" s="403"/>
      <c r="CH36" s="403"/>
      <c r="CI36" s="403"/>
      <c r="CJ36" s="403"/>
      <c r="CK36" s="403"/>
      <c r="CL36" s="403"/>
      <c r="CM36" s="403"/>
      <c r="CN36" s="193"/>
      <c r="CO36" s="404">
        <f t="shared" si="3"/>
        <v>21</v>
      </c>
      <c r="CP36" s="404"/>
      <c r="CQ36" s="403" t="str">
        <f>IF('各会計、関係団体の財政状況及び健全化判断比率'!BS9="","",'各会計、関係団体の財政状況及び健全化判断比率'!BS9)</f>
        <v>穂高温泉供給株式会社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松塩安筑老人福祉施設組合</v>
      </c>
      <c r="BZ37" s="403"/>
      <c r="CA37" s="403"/>
      <c r="CB37" s="403"/>
      <c r="CC37" s="403"/>
      <c r="CD37" s="403"/>
      <c r="CE37" s="403"/>
      <c r="CF37" s="403"/>
      <c r="CG37" s="403"/>
      <c r="CH37" s="403"/>
      <c r="CI37" s="403"/>
      <c r="CJ37" s="403"/>
      <c r="CK37" s="403"/>
      <c r="CL37" s="403"/>
      <c r="CM37" s="403"/>
      <c r="CN37" s="193"/>
      <c r="CO37" s="404">
        <f t="shared" si="3"/>
        <v>22</v>
      </c>
      <c r="CP37" s="404"/>
      <c r="CQ37" s="403" t="str">
        <f>IF('各会計、関係団体の財政状況及び健全化判断比率'!BS10="","",'各会計、関係団体の財政状況及び健全化判断比率'!BS10)</f>
        <v>ファインビュー室山</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安曇野・松本行政事務組合</v>
      </c>
      <c r="BZ38" s="403"/>
      <c r="CA38" s="403"/>
      <c r="CB38" s="403"/>
      <c r="CC38" s="403"/>
      <c r="CD38" s="403"/>
      <c r="CE38" s="403"/>
      <c r="CF38" s="403"/>
      <c r="CG38" s="403"/>
      <c r="CH38" s="403"/>
      <c r="CI38" s="403"/>
      <c r="CJ38" s="403"/>
      <c r="CK38" s="403"/>
      <c r="CL38" s="403"/>
      <c r="CM38" s="403"/>
      <c r="CN38" s="193"/>
      <c r="CO38" s="404">
        <f t="shared" si="3"/>
        <v>23</v>
      </c>
      <c r="CP38" s="404"/>
      <c r="CQ38" s="403" t="str">
        <f>IF('各会計、関係団体の財政状況及び健全化判断比率'!BS11="","",'各会計、関係団体の財政状況及び健全化判断比率'!BS11)</f>
        <v>三郷農業振興公社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長野県後期高齢者医療広域連合(一般会計）</v>
      </c>
      <c r="BZ39" s="403"/>
      <c r="CA39" s="403"/>
      <c r="CB39" s="403"/>
      <c r="CC39" s="403"/>
      <c r="CD39" s="403"/>
      <c r="CE39" s="403"/>
      <c r="CF39" s="403"/>
      <c r="CG39" s="403"/>
      <c r="CH39" s="403"/>
      <c r="CI39" s="403"/>
      <c r="CJ39" s="403"/>
      <c r="CK39" s="403"/>
      <c r="CL39" s="403"/>
      <c r="CM39" s="403"/>
      <c r="CN39" s="193"/>
      <c r="CO39" s="404">
        <f t="shared" si="3"/>
        <v>24</v>
      </c>
      <c r="CP39" s="404"/>
      <c r="CQ39" s="403" t="str">
        <f>IF('各会計、関係団体の財政状況及び健全化判断比率'!BS12="","",'各会計、関係団体の財政状況及び健全化判断比率'!BS12)</f>
        <v>安曇野市土地開発公社</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長野県後期高齢者医療広域連合(後期高齢者医療事業会計）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長野県市町村総合事務組合（一般会計）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長野県市町村総合事務組合（非常勤職員公務災害補償特別会計）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長野県市町村自治振興組合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RQJvZsPBZfh4nzzwxRzr2OxxK6WBbhXd2D617xwof7/bD5OQZCc0lZ5iHxhMjAtl0zAG0AZQ8wAZlGAt7jBvmA==" saltValue="9szvnKUlWvmUhl25LEYa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24" t="s">
        <v>567</v>
      </c>
      <c r="D34" s="1224"/>
      <c r="E34" s="1225"/>
      <c r="F34" s="32">
        <v>14.33</v>
      </c>
      <c r="G34" s="33">
        <v>12.55</v>
      </c>
      <c r="H34" s="33">
        <v>12.63</v>
      </c>
      <c r="I34" s="33">
        <v>12.51</v>
      </c>
      <c r="J34" s="34">
        <v>12.24</v>
      </c>
      <c r="K34" s="22"/>
      <c r="L34" s="22"/>
      <c r="M34" s="22"/>
      <c r="N34" s="22"/>
      <c r="O34" s="22"/>
      <c r="P34" s="22"/>
    </row>
    <row r="35" spans="1:16" ht="39" customHeight="1">
      <c r="A35" s="22"/>
      <c r="B35" s="35"/>
      <c r="C35" s="1218" t="s">
        <v>568</v>
      </c>
      <c r="D35" s="1219"/>
      <c r="E35" s="1220"/>
      <c r="F35" s="36">
        <v>3.31</v>
      </c>
      <c r="G35" s="37">
        <v>3.05</v>
      </c>
      <c r="H35" s="37">
        <v>2.56</v>
      </c>
      <c r="I35" s="37">
        <v>2.44</v>
      </c>
      <c r="J35" s="38">
        <v>2.62</v>
      </c>
      <c r="K35" s="22"/>
      <c r="L35" s="22"/>
      <c r="M35" s="22"/>
      <c r="N35" s="22"/>
      <c r="O35" s="22"/>
      <c r="P35" s="22"/>
    </row>
    <row r="36" spans="1:16" ht="39" customHeight="1">
      <c r="A36" s="22"/>
      <c r="B36" s="35"/>
      <c r="C36" s="1218" t="s">
        <v>569</v>
      </c>
      <c r="D36" s="1219"/>
      <c r="E36" s="1220"/>
      <c r="F36" s="36" t="s">
        <v>517</v>
      </c>
      <c r="G36" s="37" t="s">
        <v>517</v>
      </c>
      <c r="H36" s="37" t="s">
        <v>517</v>
      </c>
      <c r="I36" s="37">
        <v>2.76</v>
      </c>
      <c r="J36" s="38">
        <v>2.4500000000000002</v>
      </c>
      <c r="K36" s="22"/>
      <c r="L36" s="22"/>
      <c r="M36" s="22"/>
      <c r="N36" s="22"/>
      <c r="O36" s="22"/>
      <c r="P36" s="22"/>
    </row>
    <row r="37" spans="1:16" ht="39" customHeight="1">
      <c r="A37" s="22"/>
      <c r="B37" s="35"/>
      <c r="C37" s="1218" t="s">
        <v>570</v>
      </c>
      <c r="D37" s="1219"/>
      <c r="E37" s="1220"/>
      <c r="F37" s="36">
        <v>1.1499999999999999</v>
      </c>
      <c r="G37" s="37">
        <v>1.58</v>
      </c>
      <c r="H37" s="37">
        <v>1.49</v>
      </c>
      <c r="I37" s="37">
        <v>1.83</v>
      </c>
      <c r="J37" s="38">
        <v>1.1399999999999999</v>
      </c>
      <c r="K37" s="22"/>
      <c r="L37" s="22"/>
      <c r="M37" s="22"/>
      <c r="N37" s="22"/>
      <c r="O37" s="22"/>
      <c r="P37" s="22"/>
    </row>
    <row r="38" spans="1:16" ht="39" customHeight="1">
      <c r="A38" s="22"/>
      <c r="B38" s="35"/>
      <c r="C38" s="1218" t="s">
        <v>571</v>
      </c>
      <c r="D38" s="1219"/>
      <c r="E38" s="1220"/>
      <c r="F38" s="36">
        <v>0.28999999999999998</v>
      </c>
      <c r="G38" s="37">
        <v>0.21</v>
      </c>
      <c r="H38" s="37">
        <v>0.15</v>
      </c>
      <c r="I38" s="37">
        <v>0.54</v>
      </c>
      <c r="J38" s="38">
        <v>0.57999999999999996</v>
      </c>
      <c r="K38" s="22"/>
      <c r="L38" s="22"/>
      <c r="M38" s="22"/>
      <c r="N38" s="22"/>
      <c r="O38" s="22"/>
      <c r="P38" s="22"/>
    </row>
    <row r="39" spans="1:16" ht="39" customHeight="1">
      <c r="A39" s="22"/>
      <c r="B39" s="35"/>
      <c r="C39" s="1218" t="s">
        <v>572</v>
      </c>
      <c r="D39" s="1219"/>
      <c r="E39" s="1220"/>
      <c r="F39" s="36">
        <v>0.06</v>
      </c>
      <c r="G39" s="37">
        <v>7.0000000000000007E-2</v>
      </c>
      <c r="H39" s="37">
        <v>0.06</v>
      </c>
      <c r="I39" s="37">
        <v>7.0000000000000007E-2</v>
      </c>
      <c r="J39" s="38">
        <v>0.08</v>
      </c>
      <c r="K39" s="22"/>
      <c r="L39" s="22"/>
      <c r="M39" s="22"/>
      <c r="N39" s="22"/>
      <c r="O39" s="22"/>
      <c r="P39" s="22"/>
    </row>
    <row r="40" spans="1:16" ht="39" customHeight="1">
      <c r="A40" s="22"/>
      <c r="B40" s="35"/>
      <c r="C40" s="1218" t="s">
        <v>573</v>
      </c>
      <c r="D40" s="1219"/>
      <c r="E40" s="1220"/>
      <c r="F40" s="36">
        <v>0</v>
      </c>
      <c r="G40" s="37">
        <v>0</v>
      </c>
      <c r="H40" s="37">
        <v>0</v>
      </c>
      <c r="I40" s="37">
        <v>0</v>
      </c>
      <c r="J40" s="38">
        <v>0</v>
      </c>
      <c r="K40" s="22"/>
      <c r="L40" s="22"/>
      <c r="M40" s="22"/>
      <c r="N40" s="22"/>
      <c r="O40" s="22"/>
      <c r="P40" s="22"/>
    </row>
    <row r="41" spans="1:16" ht="39" customHeight="1">
      <c r="A41" s="22"/>
      <c r="B41" s="35"/>
      <c r="C41" s="1218" t="s">
        <v>574</v>
      </c>
      <c r="D41" s="1219"/>
      <c r="E41" s="1220"/>
      <c r="F41" s="36" t="s">
        <v>517</v>
      </c>
      <c r="G41" s="37">
        <v>0</v>
      </c>
      <c r="H41" s="37">
        <v>0</v>
      </c>
      <c r="I41" s="37">
        <v>0</v>
      </c>
      <c r="J41" s="38">
        <v>0</v>
      </c>
      <c r="K41" s="22"/>
      <c r="L41" s="22"/>
      <c r="M41" s="22"/>
      <c r="N41" s="22"/>
      <c r="O41" s="22"/>
      <c r="P41" s="22"/>
    </row>
    <row r="42" spans="1:16" ht="39" customHeight="1">
      <c r="A42" s="22"/>
      <c r="B42" s="39"/>
      <c r="C42" s="1218" t="s">
        <v>575</v>
      </c>
      <c r="D42" s="1219"/>
      <c r="E42" s="1220"/>
      <c r="F42" s="36" t="s">
        <v>517</v>
      </c>
      <c r="G42" s="37" t="s">
        <v>517</v>
      </c>
      <c r="H42" s="37" t="s">
        <v>517</v>
      </c>
      <c r="I42" s="37" t="s">
        <v>517</v>
      </c>
      <c r="J42" s="38" t="s">
        <v>517</v>
      </c>
      <c r="K42" s="22"/>
      <c r="L42" s="22"/>
      <c r="M42" s="22"/>
      <c r="N42" s="22"/>
      <c r="O42" s="22"/>
      <c r="P42" s="22"/>
    </row>
    <row r="43" spans="1:16" ht="39" customHeight="1" thickBot="1">
      <c r="A43" s="22"/>
      <c r="B43" s="40"/>
      <c r="C43" s="1221" t="s">
        <v>576</v>
      </c>
      <c r="D43" s="1222"/>
      <c r="E43" s="1223"/>
      <c r="F43" s="41">
        <v>1.47</v>
      </c>
      <c r="G43" s="42">
        <v>0.15</v>
      </c>
      <c r="H43" s="42">
        <v>1.23</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2UF9HFdq6+VprVAuU4VnC+Grotia0i37LSEQf1NH/M5EXq0c7jQVQueeoAAIwNqbQOBbjq15cl+muZxXb6l/w==" saltValue="cnTpjHrcpGlTaKqSRRGW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34" t="s">
        <v>11</v>
      </c>
      <c r="C45" s="1235"/>
      <c r="D45" s="58"/>
      <c r="E45" s="1240" t="s">
        <v>12</v>
      </c>
      <c r="F45" s="1240"/>
      <c r="G45" s="1240"/>
      <c r="H45" s="1240"/>
      <c r="I45" s="1240"/>
      <c r="J45" s="1241"/>
      <c r="K45" s="59">
        <v>4358</v>
      </c>
      <c r="L45" s="60">
        <v>4446</v>
      </c>
      <c r="M45" s="60">
        <v>4436</v>
      </c>
      <c r="N45" s="60">
        <v>4784</v>
      </c>
      <c r="O45" s="61">
        <v>4503</v>
      </c>
      <c r="P45" s="48"/>
      <c r="Q45" s="48"/>
      <c r="R45" s="48"/>
      <c r="S45" s="48"/>
      <c r="T45" s="48"/>
      <c r="U45" s="48"/>
    </row>
    <row r="46" spans="1:21" ht="30.75" customHeight="1">
      <c r="A46" s="48"/>
      <c r="B46" s="1236"/>
      <c r="C46" s="1237"/>
      <c r="D46" s="62"/>
      <c r="E46" s="1228" t="s">
        <v>13</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c r="A47" s="48"/>
      <c r="B47" s="1236"/>
      <c r="C47" s="1237"/>
      <c r="D47" s="62"/>
      <c r="E47" s="1228" t="s">
        <v>14</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c r="A48" s="48"/>
      <c r="B48" s="1236"/>
      <c r="C48" s="1237"/>
      <c r="D48" s="62"/>
      <c r="E48" s="1228" t="s">
        <v>15</v>
      </c>
      <c r="F48" s="1228"/>
      <c r="G48" s="1228"/>
      <c r="H48" s="1228"/>
      <c r="I48" s="1228"/>
      <c r="J48" s="1229"/>
      <c r="K48" s="63">
        <v>1932</v>
      </c>
      <c r="L48" s="64">
        <v>2071</v>
      </c>
      <c r="M48" s="64">
        <v>2331</v>
      </c>
      <c r="N48" s="64">
        <v>2110</v>
      </c>
      <c r="O48" s="65">
        <v>2154</v>
      </c>
      <c r="P48" s="48"/>
      <c r="Q48" s="48"/>
      <c r="R48" s="48"/>
      <c r="S48" s="48"/>
      <c r="T48" s="48"/>
      <c r="U48" s="48"/>
    </row>
    <row r="49" spans="1:21" ht="30.75" customHeight="1">
      <c r="A49" s="48"/>
      <c r="B49" s="1236"/>
      <c r="C49" s="1237"/>
      <c r="D49" s="62"/>
      <c r="E49" s="1228" t="s">
        <v>16</v>
      </c>
      <c r="F49" s="1228"/>
      <c r="G49" s="1228"/>
      <c r="H49" s="1228"/>
      <c r="I49" s="1228"/>
      <c r="J49" s="1229"/>
      <c r="K49" s="63">
        <v>135</v>
      </c>
      <c r="L49" s="64">
        <v>163</v>
      </c>
      <c r="M49" s="64">
        <v>164</v>
      </c>
      <c r="N49" s="64">
        <v>125</v>
      </c>
      <c r="O49" s="65">
        <v>125</v>
      </c>
      <c r="P49" s="48"/>
      <c r="Q49" s="48"/>
      <c r="R49" s="48"/>
      <c r="S49" s="48"/>
      <c r="T49" s="48"/>
      <c r="U49" s="48"/>
    </row>
    <row r="50" spans="1:21" ht="30.75" customHeight="1">
      <c r="A50" s="48"/>
      <c r="B50" s="1236"/>
      <c r="C50" s="1237"/>
      <c r="D50" s="62"/>
      <c r="E50" s="1228" t="s">
        <v>17</v>
      </c>
      <c r="F50" s="1228"/>
      <c r="G50" s="1228"/>
      <c r="H50" s="1228"/>
      <c r="I50" s="1228"/>
      <c r="J50" s="1229"/>
      <c r="K50" s="63">
        <v>729</v>
      </c>
      <c r="L50" s="64">
        <v>219</v>
      </c>
      <c r="M50" s="64">
        <v>195</v>
      </c>
      <c r="N50" s="64">
        <v>184</v>
      </c>
      <c r="O50" s="65">
        <v>131</v>
      </c>
      <c r="P50" s="48"/>
      <c r="Q50" s="48"/>
      <c r="R50" s="48"/>
      <c r="S50" s="48"/>
      <c r="T50" s="48"/>
      <c r="U50" s="48"/>
    </row>
    <row r="51" spans="1:21" ht="30.75" customHeight="1">
      <c r="A51" s="48"/>
      <c r="B51" s="1238"/>
      <c r="C51" s="1239"/>
      <c r="D51" s="66"/>
      <c r="E51" s="1228" t="s">
        <v>18</v>
      </c>
      <c r="F51" s="1228"/>
      <c r="G51" s="1228"/>
      <c r="H51" s="1228"/>
      <c r="I51" s="1228"/>
      <c r="J51" s="1229"/>
      <c r="K51" s="63">
        <v>0</v>
      </c>
      <c r="L51" s="64">
        <v>2</v>
      </c>
      <c r="M51" s="64">
        <v>1</v>
      </c>
      <c r="N51" s="64">
        <v>0</v>
      </c>
      <c r="O51" s="65" t="s">
        <v>517</v>
      </c>
      <c r="P51" s="48"/>
      <c r="Q51" s="48"/>
      <c r="R51" s="48"/>
      <c r="S51" s="48"/>
      <c r="T51" s="48"/>
      <c r="U51" s="48"/>
    </row>
    <row r="52" spans="1:21" ht="30.75" customHeight="1">
      <c r="A52" s="48"/>
      <c r="B52" s="1226" t="s">
        <v>19</v>
      </c>
      <c r="C52" s="1227"/>
      <c r="D52" s="66"/>
      <c r="E52" s="1228" t="s">
        <v>20</v>
      </c>
      <c r="F52" s="1228"/>
      <c r="G52" s="1228"/>
      <c r="H52" s="1228"/>
      <c r="I52" s="1228"/>
      <c r="J52" s="1229"/>
      <c r="K52" s="63">
        <v>4632</v>
      </c>
      <c r="L52" s="64">
        <v>4928</v>
      </c>
      <c r="M52" s="64">
        <v>4970</v>
      </c>
      <c r="N52" s="64">
        <v>5255</v>
      </c>
      <c r="O52" s="65">
        <v>5105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2522</v>
      </c>
      <c r="L53" s="69">
        <v>1973</v>
      </c>
      <c r="M53" s="69">
        <v>2157</v>
      </c>
      <c r="N53" s="69">
        <v>1948</v>
      </c>
      <c r="O53" s="70">
        <v>1808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y1VQZUx5bcW6j3wsGshHCrsgBJut5t6MzNXVhzvProAep2LLjFhPcrctCJNcghzd1fjT3vTIdcym9zutGhqLw==" saltValue="o/sBiPTJcbIef/Flg4XKa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560</v>
      </c>
      <c r="J40" s="79" t="s">
        <v>561</v>
      </c>
      <c r="K40" s="79" t="s">
        <v>562</v>
      </c>
      <c r="L40" s="79" t="s">
        <v>563</v>
      </c>
      <c r="M40" s="80" t="s">
        <v>564</v>
      </c>
    </row>
    <row r="41" spans="2:13" ht="27.75" customHeight="1">
      <c r="B41" s="1254" t="s">
        <v>24</v>
      </c>
      <c r="C41" s="1255"/>
      <c r="D41" s="81"/>
      <c r="E41" s="1256" t="s">
        <v>25</v>
      </c>
      <c r="F41" s="1256"/>
      <c r="G41" s="1256"/>
      <c r="H41" s="1257"/>
      <c r="I41" s="82">
        <v>37727</v>
      </c>
      <c r="J41" s="83">
        <v>41666</v>
      </c>
      <c r="K41" s="83">
        <v>42081</v>
      </c>
      <c r="L41" s="83">
        <v>41757</v>
      </c>
      <c r="M41" s="84">
        <v>41383</v>
      </c>
    </row>
    <row r="42" spans="2:13" ht="27.75" customHeight="1">
      <c r="B42" s="1244"/>
      <c r="C42" s="1245"/>
      <c r="D42" s="85"/>
      <c r="E42" s="1248" t="s">
        <v>26</v>
      </c>
      <c r="F42" s="1248"/>
      <c r="G42" s="1248"/>
      <c r="H42" s="1249"/>
      <c r="I42" s="86">
        <v>1228</v>
      </c>
      <c r="J42" s="87">
        <v>1009</v>
      </c>
      <c r="K42" s="87">
        <v>757</v>
      </c>
      <c r="L42" s="87">
        <v>551</v>
      </c>
      <c r="M42" s="88">
        <v>554</v>
      </c>
    </row>
    <row r="43" spans="2:13" ht="27.75" customHeight="1">
      <c r="B43" s="1244"/>
      <c r="C43" s="1245"/>
      <c r="D43" s="85"/>
      <c r="E43" s="1248" t="s">
        <v>27</v>
      </c>
      <c r="F43" s="1248"/>
      <c r="G43" s="1248"/>
      <c r="H43" s="1249"/>
      <c r="I43" s="86">
        <v>26869</v>
      </c>
      <c r="J43" s="87">
        <v>26511</v>
      </c>
      <c r="K43" s="87">
        <v>27127</v>
      </c>
      <c r="L43" s="87">
        <v>25454</v>
      </c>
      <c r="M43" s="88">
        <v>24241</v>
      </c>
    </row>
    <row r="44" spans="2:13" ht="27.75" customHeight="1">
      <c r="B44" s="1244"/>
      <c r="C44" s="1245"/>
      <c r="D44" s="85"/>
      <c r="E44" s="1248" t="s">
        <v>28</v>
      </c>
      <c r="F44" s="1248"/>
      <c r="G44" s="1248"/>
      <c r="H44" s="1249"/>
      <c r="I44" s="86">
        <v>853</v>
      </c>
      <c r="J44" s="87">
        <v>680</v>
      </c>
      <c r="K44" s="87">
        <v>513</v>
      </c>
      <c r="L44" s="87">
        <v>411</v>
      </c>
      <c r="M44" s="88">
        <v>311</v>
      </c>
    </row>
    <row r="45" spans="2:13" ht="27.75" customHeight="1">
      <c r="B45" s="1244"/>
      <c r="C45" s="1245"/>
      <c r="D45" s="85"/>
      <c r="E45" s="1248" t="s">
        <v>29</v>
      </c>
      <c r="F45" s="1248"/>
      <c r="G45" s="1248"/>
      <c r="H45" s="1249"/>
      <c r="I45" s="86">
        <v>7545</v>
      </c>
      <c r="J45" s="87">
        <v>6988</v>
      </c>
      <c r="K45" s="87">
        <v>6763</v>
      </c>
      <c r="L45" s="87">
        <v>6724</v>
      </c>
      <c r="M45" s="88">
        <v>6513</v>
      </c>
    </row>
    <row r="46" spans="2:13" ht="27.75" customHeight="1">
      <c r="B46" s="1244"/>
      <c r="C46" s="1245"/>
      <c r="D46" s="89"/>
      <c r="E46" s="1248" t="s">
        <v>30</v>
      </c>
      <c r="F46" s="1248"/>
      <c r="G46" s="1248"/>
      <c r="H46" s="1249"/>
      <c r="I46" s="86" t="s">
        <v>517</v>
      </c>
      <c r="J46" s="87" t="s">
        <v>517</v>
      </c>
      <c r="K46" s="87" t="s">
        <v>517</v>
      </c>
      <c r="L46" s="87" t="s">
        <v>517</v>
      </c>
      <c r="M46" s="88" t="s">
        <v>517</v>
      </c>
    </row>
    <row r="47" spans="2:13" ht="27.75" customHeight="1">
      <c r="B47" s="1244"/>
      <c r="C47" s="1245"/>
      <c r="D47" s="90"/>
      <c r="E47" s="1258" t="s">
        <v>31</v>
      </c>
      <c r="F47" s="1259"/>
      <c r="G47" s="1259"/>
      <c r="H47" s="1260"/>
      <c r="I47" s="86" t="s">
        <v>517</v>
      </c>
      <c r="J47" s="87" t="s">
        <v>517</v>
      </c>
      <c r="K47" s="87" t="s">
        <v>517</v>
      </c>
      <c r="L47" s="87" t="s">
        <v>517</v>
      </c>
      <c r="M47" s="88" t="s">
        <v>517</v>
      </c>
    </row>
    <row r="48" spans="2:13" ht="27.75" customHeight="1">
      <c r="B48" s="1244"/>
      <c r="C48" s="1245"/>
      <c r="D48" s="85"/>
      <c r="E48" s="1248" t="s">
        <v>32</v>
      </c>
      <c r="F48" s="1248"/>
      <c r="G48" s="1248"/>
      <c r="H48" s="1249"/>
      <c r="I48" s="86" t="s">
        <v>517</v>
      </c>
      <c r="J48" s="87" t="s">
        <v>517</v>
      </c>
      <c r="K48" s="87" t="s">
        <v>517</v>
      </c>
      <c r="L48" s="87" t="s">
        <v>517</v>
      </c>
      <c r="M48" s="88" t="s">
        <v>517</v>
      </c>
    </row>
    <row r="49" spans="2:13" ht="27.75" customHeight="1">
      <c r="B49" s="1246"/>
      <c r="C49" s="1247"/>
      <c r="D49" s="85"/>
      <c r="E49" s="1248" t="s">
        <v>33</v>
      </c>
      <c r="F49" s="1248"/>
      <c r="G49" s="1248"/>
      <c r="H49" s="1249"/>
      <c r="I49" s="86" t="s">
        <v>517</v>
      </c>
      <c r="J49" s="87" t="s">
        <v>517</v>
      </c>
      <c r="K49" s="87" t="s">
        <v>517</v>
      </c>
      <c r="L49" s="87" t="s">
        <v>517</v>
      </c>
      <c r="M49" s="88" t="s">
        <v>517</v>
      </c>
    </row>
    <row r="50" spans="2:13" ht="27.75" customHeight="1">
      <c r="B50" s="1242" t="s">
        <v>34</v>
      </c>
      <c r="C50" s="1243"/>
      <c r="D50" s="91"/>
      <c r="E50" s="1248" t="s">
        <v>35</v>
      </c>
      <c r="F50" s="1248"/>
      <c r="G50" s="1248"/>
      <c r="H50" s="1249"/>
      <c r="I50" s="86">
        <v>14056</v>
      </c>
      <c r="J50" s="87">
        <v>13656</v>
      </c>
      <c r="K50" s="87">
        <v>13964</v>
      </c>
      <c r="L50" s="87">
        <v>13166</v>
      </c>
      <c r="M50" s="88">
        <v>13658</v>
      </c>
    </row>
    <row r="51" spans="2:13" ht="27.75" customHeight="1">
      <c r="B51" s="1244"/>
      <c r="C51" s="1245"/>
      <c r="D51" s="85"/>
      <c r="E51" s="1248" t="s">
        <v>36</v>
      </c>
      <c r="F51" s="1248"/>
      <c r="G51" s="1248"/>
      <c r="H51" s="1249"/>
      <c r="I51" s="86">
        <v>275</v>
      </c>
      <c r="J51" s="87">
        <v>216</v>
      </c>
      <c r="K51" s="87">
        <v>187</v>
      </c>
      <c r="L51" s="87">
        <v>157</v>
      </c>
      <c r="M51" s="88">
        <v>166</v>
      </c>
    </row>
    <row r="52" spans="2:13" ht="27.75" customHeight="1">
      <c r="B52" s="1246"/>
      <c r="C52" s="1247"/>
      <c r="D52" s="85"/>
      <c r="E52" s="1248" t="s">
        <v>37</v>
      </c>
      <c r="F52" s="1248"/>
      <c r="G52" s="1248"/>
      <c r="H52" s="1249"/>
      <c r="I52" s="86">
        <v>54610</v>
      </c>
      <c r="J52" s="87">
        <v>58850</v>
      </c>
      <c r="K52" s="87">
        <v>58263</v>
      </c>
      <c r="L52" s="87">
        <v>56945</v>
      </c>
      <c r="M52" s="88">
        <v>55436</v>
      </c>
    </row>
    <row r="53" spans="2:13" ht="27.75" customHeight="1" thickBot="1">
      <c r="B53" s="1250" t="s">
        <v>38</v>
      </c>
      <c r="C53" s="1251"/>
      <c r="D53" s="92"/>
      <c r="E53" s="1252" t="s">
        <v>39</v>
      </c>
      <c r="F53" s="1252"/>
      <c r="G53" s="1252"/>
      <c r="H53" s="1253"/>
      <c r="I53" s="93">
        <v>5281</v>
      </c>
      <c r="J53" s="94">
        <v>4132</v>
      </c>
      <c r="K53" s="94">
        <v>4827</v>
      </c>
      <c r="L53" s="94">
        <v>4629</v>
      </c>
      <c r="M53" s="95">
        <v>3742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7Nfv3AqOPRy2RkvXW0hsnBKX7/TliCi7/rTOGSxtz+8lKX7P0TWmyFWh3694/qBH8R+oIlK5xda7RYgysDO4Q==" saltValue="UcLOew3jt7ayfqfRYHVf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7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562</v>
      </c>
      <c r="G54" s="104" t="s">
        <v>563</v>
      </c>
      <c r="H54" s="105" t="s">
        <v>564</v>
      </c>
    </row>
    <row r="55" spans="2:8" ht="52.5" customHeight="1">
      <c r="B55" s="106"/>
      <c r="C55" s="1269" t="s">
        <v>42</v>
      </c>
      <c r="D55" s="1269"/>
      <c r="E55" s="1270"/>
      <c r="F55" s="107">
        <v>5147</v>
      </c>
      <c r="G55" s="107">
        <v>4949</v>
      </c>
      <c r="H55" s="108">
        <v>5284</v>
      </c>
    </row>
    <row r="56" spans="2:8" ht="52.5" customHeight="1">
      <c r="B56" s="109"/>
      <c r="C56" s="1271" t="s">
        <v>43</v>
      </c>
      <c r="D56" s="1271"/>
      <c r="E56" s="1272"/>
      <c r="F56" s="110">
        <v>2082</v>
      </c>
      <c r="G56" s="110">
        <v>1721</v>
      </c>
      <c r="H56" s="111">
        <v>1509</v>
      </c>
    </row>
    <row r="57" spans="2:8" ht="53.25" customHeight="1">
      <c r="B57" s="109"/>
      <c r="C57" s="1273" t="s">
        <v>44</v>
      </c>
      <c r="D57" s="1273"/>
      <c r="E57" s="1274"/>
      <c r="F57" s="112">
        <v>7934</v>
      </c>
      <c r="G57" s="112">
        <v>7820</v>
      </c>
      <c r="H57" s="113">
        <v>7914</v>
      </c>
    </row>
    <row r="58" spans="2:8" ht="45.75" customHeight="1">
      <c r="B58" s="114"/>
      <c r="C58" s="1261" t="s">
        <v>599</v>
      </c>
      <c r="D58" s="1262"/>
      <c r="E58" s="1263"/>
      <c r="F58" s="115">
        <v>2458</v>
      </c>
      <c r="G58" s="115">
        <v>2554</v>
      </c>
      <c r="H58" s="116">
        <v>2562</v>
      </c>
    </row>
    <row r="59" spans="2:8" ht="45.75" customHeight="1">
      <c r="B59" s="114"/>
      <c r="C59" s="1261" t="s">
        <v>600</v>
      </c>
      <c r="D59" s="1262"/>
      <c r="E59" s="1263"/>
      <c r="F59" s="115">
        <v>3435</v>
      </c>
      <c r="G59" s="115">
        <v>2745</v>
      </c>
      <c r="H59" s="116">
        <v>2296</v>
      </c>
    </row>
    <row r="60" spans="2:8" ht="45.75" customHeight="1">
      <c r="B60" s="114"/>
      <c r="C60" s="1261" t="s">
        <v>603</v>
      </c>
      <c r="D60" s="1262"/>
      <c r="E60" s="1263"/>
      <c r="F60" s="115">
        <v>622</v>
      </c>
      <c r="G60" s="115">
        <v>1159</v>
      </c>
      <c r="H60" s="116">
        <v>1751</v>
      </c>
    </row>
    <row r="61" spans="2:8" ht="45.75" customHeight="1">
      <c r="B61" s="114"/>
      <c r="C61" s="1261" t="s">
        <v>601</v>
      </c>
      <c r="D61" s="1262"/>
      <c r="E61" s="1263"/>
      <c r="F61" s="115">
        <v>434</v>
      </c>
      <c r="G61" s="115">
        <v>295</v>
      </c>
      <c r="H61" s="116">
        <v>297</v>
      </c>
    </row>
    <row r="62" spans="2:8" ht="45.75" customHeight="1" thickBot="1">
      <c r="B62" s="117"/>
      <c r="C62" s="1264" t="s">
        <v>602</v>
      </c>
      <c r="D62" s="1265"/>
      <c r="E62" s="1266"/>
      <c r="F62" s="118" t="s">
        <v>597</v>
      </c>
      <c r="G62" s="118">
        <v>100</v>
      </c>
      <c r="H62" s="119">
        <v>200</v>
      </c>
    </row>
    <row r="63" spans="2:8" ht="52.5" customHeight="1" thickBot="1">
      <c r="B63" s="120"/>
      <c r="C63" s="1267" t="s">
        <v>45</v>
      </c>
      <c r="D63" s="1267"/>
      <c r="E63" s="1268"/>
      <c r="F63" s="121">
        <v>15164</v>
      </c>
      <c r="G63" s="121">
        <v>14489</v>
      </c>
      <c r="H63" s="122">
        <v>14707</v>
      </c>
    </row>
    <row r="64" spans="2:8" ht="15" customHeight="1"/>
    <row r="65" ht="0" hidden="1" customHeight="1"/>
    <row r="66" ht="0" hidden="1" customHeight="1"/>
  </sheetData>
  <sheetProtection algorithmName="SHA-512" hashValue="/FfOGhKW2WC+/amHxNmsFufSoqoh/hfB7T26QFeipxFWEE/ePb70w8jioTasbhspzfYo6Aow1hOGu6b8fF8EAA==" saltValue="ROGr56uUgbjfKEz5dZ7X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618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607</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560</v>
      </c>
      <c r="BQ50" s="1279"/>
      <c r="BR50" s="1279"/>
      <c r="BS50" s="1279"/>
      <c r="BT50" s="1279"/>
      <c r="BU50" s="1279"/>
      <c r="BV50" s="1279"/>
      <c r="BW50" s="1279"/>
      <c r="BX50" s="1279" t="s">
        <v>561</v>
      </c>
      <c r="BY50" s="1279"/>
      <c r="BZ50" s="1279"/>
      <c r="CA50" s="1279"/>
      <c r="CB50" s="1279"/>
      <c r="CC50" s="1279"/>
      <c r="CD50" s="1279"/>
      <c r="CE50" s="1279"/>
      <c r="CF50" s="1279" t="s">
        <v>562</v>
      </c>
      <c r="CG50" s="1279"/>
      <c r="CH50" s="1279"/>
      <c r="CI50" s="1279"/>
      <c r="CJ50" s="1279"/>
      <c r="CK50" s="1279"/>
      <c r="CL50" s="1279"/>
      <c r="CM50" s="1279"/>
      <c r="CN50" s="1279" t="s">
        <v>563</v>
      </c>
      <c r="CO50" s="1279"/>
      <c r="CP50" s="1279"/>
      <c r="CQ50" s="1279"/>
      <c r="CR50" s="1279"/>
      <c r="CS50" s="1279"/>
      <c r="CT50" s="1279"/>
      <c r="CU50" s="1279"/>
      <c r="CV50" s="1279" t="s">
        <v>564</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608</v>
      </c>
      <c r="AO51" s="1282"/>
      <c r="AP51" s="1282"/>
      <c r="AQ51" s="1282"/>
      <c r="AR51" s="1282"/>
      <c r="AS51" s="1282"/>
      <c r="AT51" s="1282"/>
      <c r="AU51" s="1282"/>
      <c r="AV51" s="1282"/>
      <c r="AW51" s="1282"/>
      <c r="AX51" s="1282"/>
      <c r="AY51" s="1282"/>
      <c r="AZ51" s="1282"/>
      <c r="BA51" s="1282"/>
      <c r="BB51" s="1282" t="s">
        <v>609</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1"/>
      <c r="CG51" s="1280"/>
      <c r="CH51" s="1280"/>
      <c r="CI51" s="1280"/>
      <c r="CJ51" s="1280"/>
      <c r="CK51" s="1280"/>
      <c r="CL51" s="1280"/>
      <c r="CM51" s="1280"/>
      <c r="CN51" s="1280">
        <v>22.2</v>
      </c>
      <c r="CO51" s="1280"/>
      <c r="CP51" s="1280"/>
      <c r="CQ51" s="1280"/>
      <c r="CR51" s="1280"/>
      <c r="CS51" s="1280"/>
      <c r="CT51" s="1280"/>
      <c r="CU51" s="1280"/>
      <c r="CV51" s="1280">
        <v>18.2</v>
      </c>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610</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1"/>
      <c r="CG53" s="1280"/>
      <c r="CH53" s="1280"/>
      <c r="CI53" s="1280"/>
      <c r="CJ53" s="1280"/>
      <c r="CK53" s="1280"/>
      <c r="CL53" s="1280"/>
      <c r="CM53" s="1280"/>
      <c r="CN53" s="1280">
        <v>50.8</v>
      </c>
      <c r="CO53" s="1280"/>
      <c r="CP53" s="1280"/>
      <c r="CQ53" s="1280"/>
      <c r="CR53" s="1280"/>
      <c r="CS53" s="1280"/>
      <c r="CT53" s="1280"/>
      <c r="CU53" s="1280"/>
      <c r="CV53" s="1280">
        <v>52</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611</v>
      </c>
      <c r="AO55" s="1279"/>
      <c r="AP55" s="1279"/>
      <c r="AQ55" s="1279"/>
      <c r="AR55" s="1279"/>
      <c r="AS55" s="1279"/>
      <c r="AT55" s="1279"/>
      <c r="AU55" s="1279"/>
      <c r="AV55" s="1279"/>
      <c r="AW55" s="1279"/>
      <c r="AX55" s="1279"/>
      <c r="AY55" s="1279"/>
      <c r="AZ55" s="1279"/>
      <c r="BA55" s="1279"/>
      <c r="BB55" s="1282" t="s">
        <v>612</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1"/>
      <c r="CG55" s="1280"/>
      <c r="CH55" s="1280"/>
      <c r="CI55" s="1280"/>
      <c r="CJ55" s="1280"/>
      <c r="CK55" s="1280"/>
      <c r="CL55" s="1280"/>
      <c r="CM55" s="1280"/>
      <c r="CN55" s="1280">
        <v>32.5</v>
      </c>
      <c r="CO55" s="1280"/>
      <c r="CP55" s="1280"/>
      <c r="CQ55" s="1280"/>
      <c r="CR55" s="1280"/>
      <c r="CS55" s="1280"/>
      <c r="CT55" s="1280"/>
      <c r="CU55" s="1280"/>
      <c r="CV55" s="1280">
        <v>30.2</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613</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1"/>
      <c r="CG57" s="1280"/>
      <c r="CH57" s="1280"/>
      <c r="CI57" s="1280"/>
      <c r="CJ57" s="1280"/>
      <c r="CK57" s="1280"/>
      <c r="CL57" s="1280"/>
      <c r="CM57" s="1280"/>
      <c r="CN57" s="1280">
        <v>57</v>
      </c>
      <c r="CO57" s="1280"/>
      <c r="CP57" s="1280"/>
      <c r="CQ57" s="1280"/>
      <c r="CR57" s="1280"/>
      <c r="CS57" s="1280"/>
      <c r="CT57" s="1280"/>
      <c r="CU57" s="1280"/>
      <c r="CV57" s="1280">
        <v>57.6</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614</v>
      </c>
    </row>
    <row r="64" spans="1:109">
      <c r="B64" s="374"/>
      <c r="G64" s="381"/>
      <c r="I64" s="394"/>
      <c r="J64" s="394"/>
      <c r="K64" s="394"/>
      <c r="L64" s="394"/>
      <c r="M64" s="394"/>
      <c r="N64" s="395"/>
      <c r="AM64" s="381"/>
      <c r="AN64" s="381" t="s">
        <v>606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617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607</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560</v>
      </c>
      <c r="BQ72" s="1279"/>
      <c r="BR72" s="1279"/>
      <c r="BS72" s="1279"/>
      <c r="BT72" s="1279"/>
      <c r="BU72" s="1279"/>
      <c r="BV72" s="1279"/>
      <c r="BW72" s="1279"/>
      <c r="BX72" s="1279" t="s">
        <v>561</v>
      </c>
      <c r="BY72" s="1279"/>
      <c r="BZ72" s="1279"/>
      <c r="CA72" s="1279"/>
      <c r="CB72" s="1279"/>
      <c r="CC72" s="1279"/>
      <c r="CD72" s="1279"/>
      <c r="CE72" s="1279"/>
      <c r="CF72" s="1279" t="s">
        <v>562</v>
      </c>
      <c r="CG72" s="1279"/>
      <c r="CH72" s="1279"/>
      <c r="CI72" s="1279"/>
      <c r="CJ72" s="1279"/>
      <c r="CK72" s="1279"/>
      <c r="CL72" s="1279"/>
      <c r="CM72" s="1279"/>
      <c r="CN72" s="1279" t="s">
        <v>563</v>
      </c>
      <c r="CO72" s="1279"/>
      <c r="CP72" s="1279"/>
      <c r="CQ72" s="1279"/>
      <c r="CR72" s="1279"/>
      <c r="CS72" s="1279"/>
      <c r="CT72" s="1279"/>
      <c r="CU72" s="1279"/>
      <c r="CV72" s="1279" t="s">
        <v>564</v>
      </c>
      <c r="CW72" s="1279"/>
      <c r="CX72" s="1279"/>
      <c r="CY72" s="1279"/>
      <c r="CZ72" s="1279"/>
      <c r="DA72" s="1279"/>
      <c r="DB72" s="1279"/>
      <c r="DC72" s="1279"/>
    </row>
    <row r="73" spans="2:107">
      <c r="B73" s="374"/>
      <c r="G73" s="1293"/>
      <c r="H73" s="1293"/>
      <c r="I73" s="1293"/>
      <c r="J73" s="1293"/>
      <c r="K73" s="1296"/>
      <c r="L73" s="1296"/>
      <c r="M73" s="1296"/>
      <c r="N73" s="1296"/>
      <c r="AM73" s="383"/>
      <c r="AN73" s="1282" t="s">
        <v>608</v>
      </c>
      <c r="AO73" s="1282"/>
      <c r="AP73" s="1282"/>
      <c r="AQ73" s="1282"/>
      <c r="AR73" s="1282"/>
      <c r="AS73" s="1282"/>
      <c r="AT73" s="1282"/>
      <c r="AU73" s="1282"/>
      <c r="AV73" s="1282"/>
      <c r="AW73" s="1282"/>
      <c r="AX73" s="1282"/>
      <c r="AY73" s="1282"/>
      <c r="AZ73" s="1282"/>
      <c r="BA73" s="1282"/>
      <c r="BB73" s="1282" t="s">
        <v>609</v>
      </c>
      <c r="BC73" s="1282"/>
      <c r="BD73" s="1282"/>
      <c r="BE73" s="1282"/>
      <c r="BF73" s="1282"/>
      <c r="BG73" s="1282"/>
      <c r="BH73" s="1282"/>
      <c r="BI73" s="1282"/>
      <c r="BJ73" s="1282"/>
      <c r="BK73" s="1282"/>
      <c r="BL73" s="1282"/>
      <c r="BM73" s="1282"/>
      <c r="BN73" s="1282"/>
      <c r="BO73" s="1282"/>
      <c r="BP73" s="1280">
        <v>25.1</v>
      </c>
      <c r="BQ73" s="1280"/>
      <c r="BR73" s="1280"/>
      <c r="BS73" s="1280"/>
      <c r="BT73" s="1280"/>
      <c r="BU73" s="1280"/>
      <c r="BV73" s="1280"/>
      <c r="BW73" s="1280"/>
      <c r="BX73" s="1280">
        <v>20</v>
      </c>
      <c r="BY73" s="1280"/>
      <c r="BZ73" s="1280"/>
      <c r="CA73" s="1280"/>
      <c r="CB73" s="1280"/>
      <c r="CC73" s="1280"/>
      <c r="CD73" s="1280"/>
      <c r="CE73" s="1280"/>
      <c r="CF73" s="1280">
        <v>22.5</v>
      </c>
      <c r="CG73" s="1280"/>
      <c r="CH73" s="1280"/>
      <c r="CI73" s="1280"/>
      <c r="CJ73" s="1280"/>
      <c r="CK73" s="1280"/>
      <c r="CL73" s="1280"/>
      <c r="CM73" s="1280"/>
      <c r="CN73" s="1280">
        <v>22.2</v>
      </c>
      <c r="CO73" s="1280"/>
      <c r="CP73" s="1280"/>
      <c r="CQ73" s="1280"/>
      <c r="CR73" s="1280"/>
      <c r="CS73" s="1280"/>
      <c r="CT73" s="1280"/>
      <c r="CU73" s="1280"/>
      <c r="CV73" s="1280">
        <v>18.2</v>
      </c>
      <c r="CW73" s="1280"/>
      <c r="CX73" s="1280"/>
      <c r="CY73" s="1280"/>
      <c r="CZ73" s="1280"/>
      <c r="DA73" s="1280"/>
      <c r="DB73" s="1280"/>
      <c r="DC73" s="1280"/>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615</v>
      </c>
      <c r="BC75" s="1282"/>
      <c r="BD75" s="1282"/>
      <c r="BE75" s="1282"/>
      <c r="BF75" s="1282"/>
      <c r="BG75" s="1282"/>
      <c r="BH75" s="1282"/>
      <c r="BI75" s="1282"/>
      <c r="BJ75" s="1282"/>
      <c r="BK75" s="1282"/>
      <c r="BL75" s="1282"/>
      <c r="BM75" s="1282"/>
      <c r="BN75" s="1282"/>
      <c r="BO75" s="1282"/>
      <c r="BP75" s="1280">
        <v>11.7</v>
      </c>
      <c r="BQ75" s="1280"/>
      <c r="BR75" s="1280"/>
      <c r="BS75" s="1280"/>
      <c r="BT75" s="1280"/>
      <c r="BU75" s="1280"/>
      <c r="BV75" s="1280"/>
      <c r="BW75" s="1280"/>
      <c r="BX75" s="1280">
        <v>10.7</v>
      </c>
      <c r="BY75" s="1280"/>
      <c r="BZ75" s="1280"/>
      <c r="CA75" s="1280"/>
      <c r="CB75" s="1280"/>
      <c r="CC75" s="1280"/>
      <c r="CD75" s="1280"/>
      <c r="CE75" s="1280"/>
      <c r="CF75" s="1280">
        <v>10.5</v>
      </c>
      <c r="CG75" s="1280"/>
      <c r="CH75" s="1280"/>
      <c r="CI75" s="1280"/>
      <c r="CJ75" s="1280"/>
      <c r="CK75" s="1280"/>
      <c r="CL75" s="1280"/>
      <c r="CM75" s="1280"/>
      <c r="CN75" s="1280">
        <v>9.6</v>
      </c>
      <c r="CO75" s="1280"/>
      <c r="CP75" s="1280"/>
      <c r="CQ75" s="1280"/>
      <c r="CR75" s="1280"/>
      <c r="CS75" s="1280"/>
      <c r="CT75" s="1280"/>
      <c r="CU75" s="1280"/>
      <c r="CV75" s="1280">
        <v>9.4</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96"/>
      <c r="L77" s="1296"/>
      <c r="M77" s="1296"/>
      <c r="N77" s="1296"/>
      <c r="AN77" s="1279" t="s">
        <v>611</v>
      </c>
      <c r="AO77" s="1279"/>
      <c r="AP77" s="1279"/>
      <c r="AQ77" s="1279"/>
      <c r="AR77" s="1279"/>
      <c r="AS77" s="1279"/>
      <c r="AT77" s="1279"/>
      <c r="AU77" s="1279"/>
      <c r="AV77" s="1279"/>
      <c r="AW77" s="1279"/>
      <c r="AX77" s="1279"/>
      <c r="AY77" s="1279"/>
      <c r="AZ77" s="1279"/>
      <c r="BA77" s="1279"/>
      <c r="BB77" s="1282" t="s">
        <v>612</v>
      </c>
      <c r="BC77" s="1282"/>
      <c r="BD77" s="1282"/>
      <c r="BE77" s="1282"/>
      <c r="BF77" s="1282"/>
      <c r="BG77" s="1282"/>
      <c r="BH77" s="1282"/>
      <c r="BI77" s="1282"/>
      <c r="BJ77" s="1282"/>
      <c r="BK77" s="1282"/>
      <c r="BL77" s="1282"/>
      <c r="BM77" s="1282"/>
      <c r="BN77" s="1282"/>
      <c r="BO77" s="1282"/>
      <c r="BP77" s="1280">
        <v>50.3</v>
      </c>
      <c r="BQ77" s="1280"/>
      <c r="BR77" s="1280"/>
      <c r="BS77" s="1280"/>
      <c r="BT77" s="1280"/>
      <c r="BU77" s="1280"/>
      <c r="BV77" s="1280"/>
      <c r="BW77" s="1280"/>
      <c r="BX77" s="1280">
        <v>45.9</v>
      </c>
      <c r="BY77" s="1280"/>
      <c r="BZ77" s="1280"/>
      <c r="CA77" s="1280"/>
      <c r="CB77" s="1280"/>
      <c r="CC77" s="1280"/>
      <c r="CD77" s="1280"/>
      <c r="CE77" s="1280"/>
      <c r="CF77" s="1280">
        <v>39</v>
      </c>
      <c r="CG77" s="1280"/>
      <c r="CH77" s="1280"/>
      <c r="CI77" s="1280"/>
      <c r="CJ77" s="1280"/>
      <c r="CK77" s="1280"/>
      <c r="CL77" s="1280"/>
      <c r="CM77" s="1280"/>
      <c r="CN77" s="1280">
        <v>32.5</v>
      </c>
      <c r="CO77" s="1280"/>
      <c r="CP77" s="1280"/>
      <c r="CQ77" s="1280"/>
      <c r="CR77" s="1280"/>
      <c r="CS77" s="1280"/>
      <c r="CT77" s="1280"/>
      <c r="CU77" s="1280"/>
      <c r="CV77" s="1280">
        <v>30.2</v>
      </c>
      <c r="CW77" s="1280"/>
      <c r="CX77" s="1280"/>
      <c r="CY77" s="1280"/>
      <c r="CZ77" s="1280"/>
      <c r="DA77" s="1280"/>
      <c r="DB77" s="1280"/>
      <c r="DC77" s="1280"/>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616</v>
      </c>
      <c r="BC79" s="1282"/>
      <c r="BD79" s="1282"/>
      <c r="BE79" s="1282"/>
      <c r="BF79" s="1282"/>
      <c r="BG79" s="1282"/>
      <c r="BH79" s="1282"/>
      <c r="BI79" s="1282"/>
      <c r="BJ79" s="1282"/>
      <c r="BK79" s="1282"/>
      <c r="BL79" s="1282"/>
      <c r="BM79" s="1282"/>
      <c r="BN79" s="1282"/>
      <c r="BO79" s="1282"/>
      <c r="BP79" s="1280">
        <v>9.6</v>
      </c>
      <c r="BQ79" s="1280"/>
      <c r="BR79" s="1280"/>
      <c r="BS79" s="1280"/>
      <c r="BT79" s="1280"/>
      <c r="BU79" s="1280"/>
      <c r="BV79" s="1280"/>
      <c r="BW79" s="1280"/>
      <c r="BX79" s="1280">
        <v>8.8000000000000007</v>
      </c>
      <c r="BY79" s="1280"/>
      <c r="BZ79" s="1280"/>
      <c r="CA79" s="1280"/>
      <c r="CB79" s="1280"/>
      <c r="CC79" s="1280"/>
      <c r="CD79" s="1280"/>
      <c r="CE79" s="1280"/>
      <c r="CF79" s="1280">
        <v>9</v>
      </c>
      <c r="CG79" s="1280"/>
      <c r="CH79" s="1280"/>
      <c r="CI79" s="1280"/>
      <c r="CJ79" s="1280"/>
      <c r="CK79" s="1280"/>
      <c r="CL79" s="1280"/>
      <c r="CM79" s="1280"/>
      <c r="CN79" s="1280">
        <v>8.1999999999999993</v>
      </c>
      <c r="CO79" s="1280"/>
      <c r="CP79" s="1280"/>
      <c r="CQ79" s="1280"/>
      <c r="CR79" s="1280"/>
      <c r="CS79" s="1280"/>
      <c r="CT79" s="1280"/>
      <c r="CU79" s="1280"/>
      <c r="CV79" s="1280">
        <v>8</v>
      </c>
      <c r="CW79" s="1280"/>
      <c r="CX79" s="1280"/>
      <c r="CY79" s="1280"/>
      <c r="CZ79" s="1280"/>
      <c r="DA79" s="1280"/>
      <c r="DB79" s="1280"/>
      <c r="DC79" s="1280"/>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Si94ThOpX0D2lsY56mRYVNUD38C5arIkMSJXZl6+uHD1Z+eBnqj6+DwYBOE08+dFPApilzv3mdsm7h4TfWuA==" saltValue="bqbqGCb4AKw5bC0qC6pLd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558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Mn9Q5kXC+celpejdR0X8IELytvOrc4cxpG6cvXR98HGfF4fsrawBCG1whB7E1kmvD7zTrtsOZYBmSWK2t95vg==" saltValue="kIhTvZV8K9GUcViCzRV1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558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fpy0gtflMH2YjqPG07W0Ea3U/hjH8kUnbO40KBVteUBPl8yVqvCJb3ptP+pLy35tgKWhDqN9b9dumIqm3VAKw==" saltValue="gcv/3Kl7erQx07c/BGT34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557</v>
      </c>
      <c r="G2" s="136"/>
      <c r="H2" s="137"/>
    </row>
    <row r="3" spans="1:8">
      <c r="A3" s="133" t="s">
        <v>550</v>
      </c>
      <c r="B3" s="138"/>
      <c r="C3" s="139"/>
      <c r="D3" s="140">
        <v>64045</v>
      </c>
      <c r="E3" s="141"/>
      <c r="F3" s="142">
        <v>63956</v>
      </c>
      <c r="G3" s="143"/>
      <c r="H3" s="144"/>
    </row>
    <row r="4" spans="1:8">
      <c r="A4" s="145"/>
      <c r="B4" s="146"/>
      <c r="C4" s="147"/>
      <c r="D4" s="148">
        <v>49092</v>
      </c>
      <c r="E4" s="149"/>
      <c r="F4" s="150">
        <v>29239</v>
      </c>
      <c r="G4" s="151"/>
      <c r="H4" s="152"/>
    </row>
    <row r="5" spans="1:8">
      <c r="A5" s="133" t="s">
        <v>552</v>
      </c>
      <c r="B5" s="138"/>
      <c r="C5" s="139"/>
      <c r="D5" s="140">
        <v>95017</v>
      </c>
      <c r="E5" s="141"/>
      <c r="F5" s="142">
        <v>66255</v>
      </c>
      <c r="G5" s="143"/>
      <c r="H5" s="144"/>
    </row>
    <row r="6" spans="1:8">
      <c r="A6" s="145"/>
      <c r="B6" s="146"/>
      <c r="C6" s="147"/>
      <c r="D6" s="148">
        <v>83157</v>
      </c>
      <c r="E6" s="149"/>
      <c r="F6" s="150">
        <v>31822</v>
      </c>
      <c r="G6" s="151"/>
      <c r="H6" s="152"/>
    </row>
    <row r="7" spans="1:8">
      <c r="A7" s="133" t="s">
        <v>553</v>
      </c>
      <c r="B7" s="138"/>
      <c r="C7" s="139"/>
      <c r="D7" s="140">
        <v>70418</v>
      </c>
      <c r="E7" s="141"/>
      <c r="F7" s="142">
        <v>92247</v>
      </c>
      <c r="G7" s="143"/>
      <c r="H7" s="144"/>
    </row>
    <row r="8" spans="1:8">
      <c r="A8" s="145"/>
      <c r="B8" s="146"/>
      <c r="C8" s="147"/>
      <c r="D8" s="148">
        <v>49273</v>
      </c>
      <c r="E8" s="149"/>
      <c r="F8" s="150">
        <v>37204</v>
      </c>
      <c r="G8" s="151"/>
      <c r="H8" s="152"/>
    </row>
    <row r="9" spans="1:8">
      <c r="A9" s="133" t="s">
        <v>554</v>
      </c>
      <c r="B9" s="138"/>
      <c r="C9" s="139"/>
      <c r="D9" s="140">
        <v>63217</v>
      </c>
      <c r="E9" s="141"/>
      <c r="F9" s="142">
        <v>67319</v>
      </c>
      <c r="G9" s="143"/>
      <c r="H9" s="144"/>
    </row>
    <row r="10" spans="1:8">
      <c r="A10" s="145"/>
      <c r="B10" s="146"/>
      <c r="C10" s="147"/>
      <c r="D10" s="148">
        <v>45510</v>
      </c>
      <c r="E10" s="149"/>
      <c r="F10" s="150">
        <v>38101</v>
      </c>
      <c r="G10" s="151"/>
      <c r="H10" s="152"/>
    </row>
    <row r="11" spans="1:8">
      <c r="A11" s="133" t="s">
        <v>555</v>
      </c>
      <c r="B11" s="138"/>
      <c r="C11" s="139"/>
      <c r="D11" s="140">
        <v>56562</v>
      </c>
      <c r="E11" s="141"/>
      <c r="F11" s="142">
        <v>70615</v>
      </c>
      <c r="G11" s="143"/>
      <c r="H11" s="144"/>
    </row>
    <row r="12" spans="1:8">
      <c r="A12" s="145"/>
      <c r="B12" s="146"/>
      <c r="C12" s="153"/>
      <c r="D12" s="148">
        <v>37539</v>
      </c>
      <c r="E12" s="149"/>
      <c r="F12" s="150">
        <v>37382</v>
      </c>
      <c r="G12" s="151"/>
      <c r="H12" s="152"/>
    </row>
    <row r="13" spans="1:8">
      <c r="A13" s="133"/>
      <c r="B13" s="138"/>
      <c r="C13" s="154"/>
      <c r="D13" s="155">
        <v>69852</v>
      </c>
      <c r="E13" s="156"/>
      <c r="F13" s="157">
        <v>72078</v>
      </c>
      <c r="G13" s="158"/>
      <c r="H13" s="144"/>
    </row>
    <row r="14" spans="1:8">
      <c r="A14" s="145"/>
      <c r="B14" s="146"/>
      <c r="C14" s="147"/>
      <c r="D14" s="148">
        <v>52914</v>
      </c>
      <c r="E14" s="149"/>
      <c r="F14" s="150">
        <v>34750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3.31</v>
      </c>
      <c r="C19" s="159">
        <f>ROUND(VALUE(SUBSTITUTE(実質収支比率等に係る経年分析!G$48,"▲","-")),2)</f>
        <v>3.06</v>
      </c>
      <c r="D19" s="159">
        <f>ROUND(VALUE(SUBSTITUTE(実質収支比率等に係る経年分析!H$48,"▲","-")),2)</f>
        <v>2.57</v>
      </c>
      <c r="E19" s="159">
        <f>ROUND(VALUE(SUBSTITUTE(実質収支比率等に係る経年分析!I$48,"▲","-")),2)</f>
        <v>2.44</v>
      </c>
      <c r="F19" s="159">
        <f>ROUND(VALUE(SUBSTITUTE(実質収支比率等に係る経年分析!J$48,"▲","-")),2)</f>
        <v>2.62</v>
      </c>
    </row>
    <row r="20" spans="1:11">
      <c r="A20" s="159" t="s">
        <v>49</v>
      </c>
      <c r="B20" s="159">
        <f>ROUND(VALUE(SUBSTITUTE(実質収支比率等に係る経年分析!F$47,"▲","-")),2)</f>
        <v>19.350000000000001</v>
      </c>
      <c r="C20" s="159">
        <f>ROUND(VALUE(SUBSTITUTE(実質収支比率等に係る経年分析!G$47,"▲","-")),2)</f>
        <v>20.02</v>
      </c>
      <c r="D20" s="159">
        <f>ROUND(VALUE(SUBSTITUTE(実質収支比率等に係る経年分析!H$47,"▲","-")),2)</f>
        <v>19.53</v>
      </c>
      <c r="E20" s="159">
        <f>ROUND(VALUE(SUBSTITUTE(実質収支比率等に係る経年分析!I$47,"▲","-")),2)</f>
        <v>19.04</v>
      </c>
      <c r="F20" s="159">
        <f>ROUND(VALUE(SUBSTITUTE(実質収支比率等に係る経年分析!J$47,"▲","-")),2)</f>
        <v>20.61</v>
      </c>
    </row>
    <row r="21" spans="1:11">
      <c r="A21" s="159" t="s">
        <v>50</v>
      </c>
      <c r="B21" s="159">
        <f>IF(ISNUMBER(VALUE(SUBSTITUTE(実質収支比率等に係る経年分析!F$49,"▲","-"))),ROUND(VALUE(SUBSTITUTE(実質収支比率等に係る経年分析!F$49,"▲","-")),2),NA())</f>
        <v>1.2</v>
      </c>
      <c r="C21" s="159">
        <f>IF(ISNUMBER(VALUE(SUBSTITUTE(実質収支比率等に係る経年分析!G$49,"▲","-"))),ROUND(VALUE(SUBSTITUTE(実質収支比率等に係る経年分析!G$49,"▲","-")),2),NA())</f>
        <v>0.37</v>
      </c>
      <c r="D21" s="159">
        <f>IF(ISNUMBER(VALUE(SUBSTITUTE(実質収支比率等に係る経年分析!H$49,"▲","-"))),ROUND(VALUE(SUBSTITUTE(実質収支比率等に係る経年分析!H$49,"▲","-")),2),NA())</f>
        <v>-0.27</v>
      </c>
      <c r="E21" s="159">
        <f>IF(ISNUMBER(VALUE(SUBSTITUTE(実質収支比率等に係る経年分析!I$49,"▲","-"))),ROUND(VALUE(SUBSTITUTE(実質収支比率等に係る経年分析!I$49,"▲","-")),2),NA())</f>
        <v>-0.92</v>
      </c>
      <c r="F21" s="159">
        <f>IF(ISNUMBER(VALUE(SUBSTITUTE(実質収支比率等に係る経年分析!J$49,"▲","-"))),ROUND(VALUE(SUBSTITUTE(実質収支比率等に係る経年分析!J$49,"▲","-")),2),NA())</f>
        <v>1.45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1.47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1.23</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観光宿泊施設特別会計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産業団地造成事業特別会計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0.57999999999999996</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1.1499999999999999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1.58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1.1399999999999999</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2.76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2.4500000000000002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3.05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2.56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2.62</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14.33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12.55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12.63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12.51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12.24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4632</v>
      </c>
      <c r="E42" s="161"/>
      <c r="F42" s="161"/>
      <c r="G42" s="161">
        <f>'実質公債費比率（分子）の構造'!L$52</f>
        <v>4928</v>
      </c>
      <c r="H42" s="161"/>
      <c r="I42" s="161"/>
      <c r="J42" s="161">
        <f>'実質公債費比率（分子）の構造'!M$52</f>
        <v>4970</v>
      </c>
      <c r="K42" s="161"/>
      <c r="L42" s="161"/>
      <c r="M42" s="161">
        <f>'実質公債費比率（分子）の構造'!N$52</f>
        <v>5255</v>
      </c>
      <c r="N42" s="161"/>
      <c r="O42" s="161"/>
      <c r="P42" s="161">
        <f>'実質公債費比率（分子）の構造'!O$52</f>
        <v>5105</v>
      </c>
    </row>
    <row r="43" spans="1:16">
      <c r="A43" s="161" t="s">
        <v>58</v>
      </c>
      <c r="B43" s="161">
        <f>'実質公債費比率（分子）の構造'!K$51</f>
        <v>0</v>
      </c>
      <c r="C43" s="161"/>
      <c r="D43" s="161"/>
      <c r="E43" s="161">
        <f>'実質公債費比率（分子）の構造'!L$51</f>
        <v>2</v>
      </c>
      <c r="F43" s="161"/>
      <c r="G43" s="161"/>
      <c r="H43" s="161">
        <f>'実質公債費比率（分子）の構造'!M$51</f>
        <v>1</v>
      </c>
      <c r="I43" s="161"/>
      <c r="J43" s="161"/>
      <c r="K43" s="161">
        <f>'実質公債費比率（分子）の構造'!N$51</f>
        <v>0</v>
      </c>
      <c r="L43" s="161"/>
      <c r="M43" s="161"/>
      <c r="N43" s="161" t="str">
        <f>'実質公債費比率（分子）の構造'!O$51</f>
        <v>-</v>
      </c>
      <c r="O43" s="161"/>
      <c r="P43" s="161"/>
    </row>
    <row r="44" spans="1:16">
      <c r="A44" s="161" t="s">
        <v>59</v>
      </c>
      <c r="B44" s="161">
        <f>'実質公債費比率（分子）の構造'!K$50</f>
        <v>729</v>
      </c>
      <c r="C44" s="161"/>
      <c r="D44" s="161"/>
      <c r="E44" s="161">
        <f>'実質公債費比率（分子）の構造'!L$50</f>
        <v>219</v>
      </c>
      <c r="F44" s="161"/>
      <c r="G44" s="161"/>
      <c r="H44" s="161">
        <f>'実質公債費比率（分子）の構造'!M$50</f>
        <v>195</v>
      </c>
      <c r="I44" s="161"/>
      <c r="J44" s="161"/>
      <c r="K44" s="161">
        <f>'実質公債費比率（分子）の構造'!N$50</f>
        <v>184</v>
      </c>
      <c r="L44" s="161"/>
      <c r="M44" s="161"/>
      <c r="N44" s="161">
        <f>'実質公債費比率（分子）の構造'!O$50</f>
        <v>131</v>
      </c>
      <c r="O44" s="161"/>
      <c r="P44" s="161"/>
    </row>
    <row r="45" spans="1:16">
      <c r="A45" s="161" t="s">
        <v>60</v>
      </c>
      <c r="B45" s="161">
        <f>'実質公債費比率（分子）の構造'!K$49</f>
        <v>135</v>
      </c>
      <c r="C45" s="161"/>
      <c r="D45" s="161"/>
      <c r="E45" s="161">
        <f>'実質公債費比率（分子）の構造'!L$49</f>
        <v>163</v>
      </c>
      <c r="F45" s="161"/>
      <c r="G45" s="161"/>
      <c r="H45" s="161">
        <f>'実質公債費比率（分子）の構造'!M$49</f>
        <v>164</v>
      </c>
      <c r="I45" s="161"/>
      <c r="J45" s="161"/>
      <c r="K45" s="161">
        <f>'実質公債費比率（分子）の構造'!N$49</f>
        <v>125</v>
      </c>
      <c r="L45" s="161"/>
      <c r="M45" s="161"/>
      <c r="N45" s="161">
        <f>'実質公債費比率（分子）の構造'!O$49</f>
        <v>125</v>
      </c>
      <c r="O45" s="161"/>
      <c r="P45" s="161"/>
    </row>
    <row r="46" spans="1:16">
      <c r="A46" s="161" t="s">
        <v>61</v>
      </c>
      <c r="B46" s="161">
        <f>'実質公債費比率（分子）の構造'!K$48</f>
        <v>1932</v>
      </c>
      <c r="C46" s="161"/>
      <c r="D46" s="161"/>
      <c r="E46" s="161">
        <f>'実質公債費比率（分子）の構造'!L$48</f>
        <v>2071</v>
      </c>
      <c r="F46" s="161"/>
      <c r="G46" s="161"/>
      <c r="H46" s="161">
        <f>'実質公債費比率（分子）の構造'!M$48</f>
        <v>2331</v>
      </c>
      <c r="I46" s="161"/>
      <c r="J46" s="161"/>
      <c r="K46" s="161">
        <f>'実質公債費比率（分子）の構造'!N$48</f>
        <v>2110</v>
      </c>
      <c r="L46" s="161"/>
      <c r="M46" s="161"/>
      <c r="N46" s="161">
        <f>'実質公債費比率（分子）の構造'!O$48</f>
        <v>2154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4358</v>
      </c>
      <c r="C49" s="161"/>
      <c r="D49" s="161"/>
      <c r="E49" s="161">
        <f>'実質公債費比率（分子）の構造'!L$45</f>
        <v>4446</v>
      </c>
      <c r="F49" s="161"/>
      <c r="G49" s="161"/>
      <c r="H49" s="161">
        <f>'実質公債費比率（分子）の構造'!M$45</f>
        <v>4436</v>
      </c>
      <c r="I49" s="161"/>
      <c r="J49" s="161"/>
      <c r="K49" s="161">
        <f>'実質公債費比率（分子）の構造'!N$45</f>
        <v>4784</v>
      </c>
      <c r="L49" s="161"/>
      <c r="M49" s="161"/>
      <c r="N49" s="161">
        <f>'実質公債費比率（分子）の構造'!O$45</f>
        <v>4503</v>
      </c>
      <c r="O49" s="161"/>
      <c r="P49" s="161"/>
    </row>
    <row r="50" spans="1:16">
      <c r="A50" s="161" t="s">
        <v>65</v>
      </c>
      <c r="B50" s="161" t="e">
        <f>NA()</f>
        <v>#N/A</v>
      </c>
      <c r="C50" s="161">
        <f>IF(ISNUMBER('実質公債費比率（分子）の構造'!K$53),'実質公債費比率（分子）の構造'!K$53,NA())</f>
        <v>2522</v>
      </c>
      <c r="D50" s="161" t="e">
        <f>NA()</f>
        <v>#N/A</v>
      </c>
      <c r="E50" s="161" t="e">
        <f>NA()</f>
        <v>#N/A</v>
      </c>
      <c r="F50" s="161">
        <f>IF(ISNUMBER('実質公債費比率（分子）の構造'!L$53),'実質公債費比率（分子）の構造'!L$53,NA())</f>
        <v>1973</v>
      </c>
      <c r="G50" s="161" t="e">
        <f>NA()</f>
        <v>#N/A</v>
      </c>
      <c r="H50" s="161" t="e">
        <f>NA()</f>
        <v>#N/A</v>
      </c>
      <c r="I50" s="161">
        <f>IF(ISNUMBER('実質公債費比率（分子）の構造'!M$53),'実質公債費比率（分子）の構造'!M$53,NA())</f>
        <v>2157</v>
      </c>
      <c r="J50" s="161" t="e">
        <f>NA()</f>
        <v>#N/A</v>
      </c>
      <c r="K50" s="161" t="e">
        <f>NA()</f>
        <v>#N/A</v>
      </c>
      <c r="L50" s="161">
        <f>IF(ISNUMBER('実質公債費比率（分子）の構造'!N$53),'実質公債費比率（分子）の構造'!N$53,NA())</f>
        <v>1948</v>
      </c>
      <c r="M50" s="161" t="e">
        <f>NA()</f>
        <v>#N/A</v>
      </c>
      <c r="N50" s="161" t="e">
        <f>NA()</f>
        <v>#N/A</v>
      </c>
      <c r="O50" s="161">
        <f>IF(ISNUMBER('実質公債費比率（分子）の構造'!O$53),'実質公債費比率（分子）の構造'!O$53,NA())</f>
        <v>1808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54610</v>
      </c>
      <c r="E56" s="160"/>
      <c r="F56" s="160"/>
      <c r="G56" s="160">
        <f>'将来負担比率（分子）の構造'!J$52</f>
        <v>58850</v>
      </c>
      <c r="H56" s="160"/>
      <c r="I56" s="160"/>
      <c r="J56" s="160">
        <f>'将来負担比率（分子）の構造'!K$52</f>
        <v>58263</v>
      </c>
      <c r="K56" s="160"/>
      <c r="L56" s="160"/>
      <c r="M56" s="160">
        <f>'将来負担比率（分子）の構造'!L$52</f>
        <v>56945</v>
      </c>
      <c r="N56" s="160"/>
      <c r="O56" s="160"/>
      <c r="P56" s="160">
        <f>'将来負担比率（分子）の構造'!M$52</f>
        <v>55436</v>
      </c>
    </row>
    <row r="57" spans="1:16">
      <c r="A57" s="160" t="s">
        <v>36</v>
      </c>
      <c r="B57" s="160"/>
      <c r="C57" s="160"/>
      <c r="D57" s="160">
        <f>'将来負担比率（分子）の構造'!I$51</f>
        <v>275</v>
      </c>
      <c r="E57" s="160"/>
      <c r="F57" s="160"/>
      <c r="G57" s="160">
        <f>'将来負担比率（分子）の構造'!J$51</f>
        <v>216</v>
      </c>
      <c r="H57" s="160"/>
      <c r="I57" s="160"/>
      <c r="J57" s="160">
        <f>'将来負担比率（分子）の構造'!K$51</f>
        <v>187</v>
      </c>
      <c r="K57" s="160"/>
      <c r="L57" s="160"/>
      <c r="M57" s="160">
        <f>'将来負担比率（分子）の構造'!L$51</f>
        <v>157</v>
      </c>
      <c r="N57" s="160"/>
      <c r="O57" s="160"/>
      <c r="P57" s="160">
        <f>'将来負担比率（分子）の構造'!M$51</f>
        <v>166</v>
      </c>
    </row>
    <row r="58" spans="1:16">
      <c r="A58" s="160" t="s">
        <v>35</v>
      </c>
      <c r="B58" s="160"/>
      <c r="C58" s="160"/>
      <c r="D58" s="160">
        <f>'将来負担比率（分子）の構造'!I$50</f>
        <v>14056</v>
      </c>
      <c r="E58" s="160"/>
      <c r="F58" s="160"/>
      <c r="G58" s="160">
        <f>'将来負担比率（分子）の構造'!J$50</f>
        <v>13656</v>
      </c>
      <c r="H58" s="160"/>
      <c r="I58" s="160"/>
      <c r="J58" s="160">
        <f>'将来負担比率（分子）の構造'!K$50</f>
        <v>13964</v>
      </c>
      <c r="K58" s="160"/>
      <c r="L58" s="160"/>
      <c r="M58" s="160">
        <f>'将来負担比率（分子）の構造'!L$50</f>
        <v>13166</v>
      </c>
      <c r="N58" s="160"/>
      <c r="O58" s="160"/>
      <c r="P58" s="160">
        <f>'将来負担比率（分子）の構造'!M$50</f>
        <v>13658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7545</v>
      </c>
      <c r="C62" s="160"/>
      <c r="D62" s="160"/>
      <c r="E62" s="160">
        <f>'将来負担比率（分子）の構造'!J$45</f>
        <v>6988</v>
      </c>
      <c r="F62" s="160"/>
      <c r="G62" s="160"/>
      <c r="H62" s="160">
        <f>'将来負担比率（分子）の構造'!K$45</f>
        <v>6763</v>
      </c>
      <c r="I62" s="160"/>
      <c r="J62" s="160"/>
      <c r="K62" s="160">
        <f>'将来負担比率（分子）の構造'!L$45</f>
        <v>6724</v>
      </c>
      <c r="L62" s="160"/>
      <c r="M62" s="160"/>
      <c r="N62" s="160">
        <f>'将来負担比率（分子）の構造'!M$45</f>
        <v>6513</v>
      </c>
      <c r="O62" s="160"/>
      <c r="P62" s="160"/>
    </row>
    <row r="63" spans="1:16">
      <c r="A63" s="160" t="s">
        <v>28</v>
      </c>
      <c r="B63" s="160">
        <f>'将来負担比率（分子）の構造'!I$44</f>
        <v>853</v>
      </c>
      <c r="C63" s="160"/>
      <c r="D63" s="160"/>
      <c r="E63" s="160">
        <f>'将来負担比率（分子）の構造'!J$44</f>
        <v>680</v>
      </c>
      <c r="F63" s="160"/>
      <c r="G63" s="160"/>
      <c r="H63" s="160">
        <f>'将来負担比率（分子）の構造'!K$44</f>
        <v>513</v>
      </c>
      <c r="I63" s="160"/>
      <c r="J63" s="160"/>
      <c r="K63" s="160">
        <f>'将来負担比率（分子）の構造'!L$44</f>
        <v>411</v>
      </c>
      <c r="L63" s="160"/>
      <c r="M63" s="160"/>
      <c r="N63" s="160">
        <f>'将来負担比率（分子）の構造'!M$44</f>
        <v>311</v>
      </c>
      <c r="O63" s="160"/>
      <c r="P63" s="160"/>
    </row>
    <row r="64" spans="1:16">
      <c r="A64" s="160" t="s">
        <v>27</v>
      </c>
      <c r="B64" s="160">
        <f>'将来負担比率（分子）の構造'!I$43</f>
        <v>26869</v>
      </c>
      <c r="C64" s="160"/>
      <c r="D64" s="160"/>
      <c r="E64" s="160">
        <f>'将来負担比率（分子）の構造'!J$43</f>
        <v>26511</v>
      </c>
      <c r="F64" s="160"/>
      <c r="G64" s="160"/>
      <c r="H64" s="160">
        <f>'将来負担比率（分子）の構造'!K$43</f>
        <v>27127</v>
      </c>
      <c r="I64" s="160"/>
      <c r="J64" s="160"/>
      <c r="K64" s="160">
        <f>'将来負担比率（分子）の構造'!L$43</f>
        <v>25454</v>
      </c>
      <c r="L64" s="160"/>
      <c r="M64" s="160"/>
      <c r="N64" s="160">
        <f>'将来負担比率（分子）の構造'!M$43</f>
        <v>24241</v>
      </c>
      <c r="O64" s="160"/>
      <c r="P64" s="160"/>
    </row>
    <row r="65" spans="1:16">
      <c r="A65" s="160" t="s">
        <v>26</v>
      </c>
      <c r="B65" s="160">
        <f>'将来負担比率（分子）の構造'!I$42</f>
        <v>1228</v>
      </c>
      <c r="C65" s="160"/>
      <c r="D65" s="160"/>
      <c r="E65" s="160">
        <f>'将来負担比率（分子）の構造'!J$42</f>
        <v>1009</v>
      </c>
      <c r="F65" s="160"/>
      <c r="G65" s="160"/>
      <c r="H65" s="160">
        <f>'将来負担比率（分子）の構造'!K$42</f>
        <v>757</v>
      </c>
      <c r="I65" s="160"/>
      <c r="J65" s="160"/>
      <c r="K65" s="160">
        <f>'将来負担比率（分子）の構造'!L$42</f>
        <v>551</v>
      </c>
      <c r="L65" s="160"/>
      <c r="M65" s="160"/>
      <c r="N65" s="160">
        <f>'将来負担比率（分子）の構造'!M$42</f>
        <v>554</v>
      </c>
      <c r="O65" s="160"/>
      <c r="P65" s="160"/>
    </row>
    <row r="66" spans="1:16">
      <c r="A66" s="160" t="s">
        <v>25</v>
      </c>
      <c r="B66" s="160">
        <f>'将来負担比率（分子）の構造'!I$41</f>
        <v>37727</v>
      </c>
      <c r="C66" s="160"/>
      <c r="D66" s="160"/>
      <c r="E66" s="160">
        <f>'将来負担比率（分子）の構造'!J$41</f>
        <v>41666</v>
      </c>
      <c r="F66" s="160"/>
      <c r="G66" s="160"/>
      <c r="H66" s="160">
        <f>'将来負担比率（分子）の構造'!K$41</f>
        <v>42081</v>
      </c>
      <c r="I66" s="160"/>
      <c r="J66" s="160"/>
      <c r="K66" s="160">
        <f>'将来負担比率（分子）の構造'!L$41</f>
        <v>41757</v>
      </c>
      <c r="L66" s="160"/>
      <c r="M66" s="160"/>
      <c r="N66" s="160">
        <f>'将来負担比率（分子）の構造'!M$41</f>
        <v>41383</v>
      </c>
      <c r="O66" s="160"/>
      <c r="P66" s="160"/>
    </row>
    <row r="67" spans="1:16">
      <c r="A67" s="160" t="s">
        <v>69</v>
      </c>
      <c r="B67" s="160" t="e">
        <f>NA()</f>
        <v>#N/A</v>
      </c>
      <c r="C67" s="160">
        <f>IF(ISNUMBER('将来負担比率（分子）の構造'!I$53), IF('将来負担比率（分子）の構造'!I$53 &lt; 0, 0, '将来負担比率（分子）の構造'!I$53), NA())</f>
        <v>5281</v>
      </c>
      <c r="D67" s="160" t="e">
        <f>NA()</f>
        <v>#N/A</v>
      </c>
      <c r="E67" s="160" t="e">
        <f>NA()</f>
        <v>#N/A</v>
      </c>
      <c r="F67" s="160">
        <f>IF(ISNUMBER('将来負担比率（分子）の構造'!J$53), IF('将来負担比率（分子）の構造'!J$53 &lt; 0, 0, '将来負担比率（分子）の構造'!J$53), NA())</f>
        <v>4132</v>
      </c>
      <c r="G67" s="160" t="e">
        <f>NA()</f>
        <v>#N/A</v>
      </c>
      <c r="H67" s="160" t="e">
        <f>NA()</f>
        <v>#N/A</v>
      </c>
      <c r="I67" s="160">
        <f>IF(ISNUMBER('将来負担比率（分子）の構造'!K$53), IF('将来負担比率（分子）の構造'!K$53 &lt; 0, 0, '将来負担比率（分子）の構造'!K$53), NA())</f>
        <v>4827</v>
      </c>
      <c r="J67" s="160" t="e">
        <f>NA()</f>
        <v>#N/A</v>
      </c>
      <c r="K67" s="160" t="e">
        <f>NA()</f>
        <v>#N/A</v>
      </c>
      <c r="L67" s="160">
        <f>IF(ISNUMBER('将来負担比率（分子）の構造'!L$53), IF('将来負担比率（分子）の構造'!L$53 &lt; 0, 0, '将来負担比率（分子）の構造'!L$53), NA())</f>
        <v>4629</v>
      </c>
      <c r="M67" s="160" t="e">
        <f>NA()</f>
        <v>#N/A</v>
      </c>
      <c r="N67" s="160" t="e">
        <f>NA()</f>
        <v>#N/A</v>
      </c>
      <c r="O67" s="160">
        <f>IF(ISNUMBER('将来負担比率（分子）の構造'!M$53), IF('将来負担比率（分子）の構造'!M$53 &lt; 0, 0, '将来負担比率（分子）の構造'!M$53), NA())</f>
        <v>3742</v>
      </c>
      <c r="P67" s="160" t="e">
        <f>NA()</f>
        <v>#N/A</v>
      </c>
    </row>
    <row r="70" spans="1:16">
      <c r="A70" s="162" t="s">
        <v>70</v>
      </c>
      <c r="B70" s="162"/>
      <c r="C70" s="162"/>
      <c r="D70" s="162"/>
      <c r="E70" s="162"/>
      <c r="F70" s="162"/>
    </row>
    <row r="71" spans="1:16">
      <c r="A71" s="163"/>
      <c r="B71" s="163" t="e">
        <f>#REF!</f>
        <v>#REF!</v>
      </c>
      <c r="C71" s="163" t="e">
        <f>#REF!</f>
        <v>#REF!</v>
      </c>
      <c r="D71" s="163" t="e">
        <f>#REF!</f>
        <v>#REF!</v>
      </c>
    </row>
    <row r="72" spans="1:16">
      <c r="A72" s="163" t="s">
        <v>71</v>
      </c>
      <c r="B72" s="164" t="e">
        <f>#REF!</f>
        <v>#REF!</v>
      </c>
      <c r="C72" s="164" t="e">
        <f>#REF!</f>
        <v>#REF!</v>
      </c>
      <c r="D72" s="164" t="e">
        <f>#REF!</f>
        <v>#REF!</v>
      </c>
    </row>
    <row r="73" spans="1:16">
      <c r="A73" s="163" t="s">
        <v>72</v>
      </c>
      <c r="B73" s="164" t="e">
        <f>#REF!</f>
        <v>#REF!</v>
      </c>
      <c r="C73" s="164" t="e">
        <f>#REF!</f>
        <v>#REF!</v>
      </c>
      <c r="D73" s="164" t="e">
        <f>#REF!</f>
        <v>#REF!</v>
      </c>
    </row>
    <row r="74" spans="1:16">
      <c r="A74" s="163" t="s">
        <v>73</v>
      </c>
      <c r="B74" s="164" t="e">
        <f>#REF!</f>
        <v>#REF!</v>
      </c>
      <c r="C74" s="164" t="e">
        <f>#REF!</f>
        <v>#REF!</v>
      </c>
      <c r="D74" s="164" t="e">
        <f>#REF!</f>
        <v>#REF!</v>
      </c>
    </row>
  </sheetData>
  <sheetProtection algorithmName="SHA-512" hashValue="PcB7iLzyFT0kr5Ia+6b6vBGzpLfSOJT74p9MfBFqFYZx4s5DOxaOHYUYvae2phEOaXwolTp9uze/zGIECWEnMg==" saltValue="BoEN+opLqyjXhSBv0Y4wJ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223</v>
      </c>
      <c r="C5" s="741"/>
      <c r="D5" s="741"/>
      <c r="E5" s="741"/>
      <c r="F5" s="741"/>
      <c r="G5" s="741"/>
      <c r="H5" s="741"/>
      <c r="I5" s="741"/>
      <c r="J5" s="741"/>
      <c r="K5" s="741"/>
      <c r="L5" s="741"/>
      <c r="M5" s="741"/>
      <c r="N5" s="741"/>
      <c r="O5" s="741"/>
      <c r="P5" s="741"/>
      <c r="Q5" s="742"/>
      <c r="R5" s="706">
        <v>12104242</v>
      </c>
      <c r="S5" s="707"/>
      <c r="T5" s="707"/>
      <c r="U5" s="707"/>
      <c r="V5" s="707"/>
      <c r="W5" s="707"/>
      <c r="X5" s="707"/>
      <c r="Y5" s="753"/>
      <c r="Z5" s="771">
        <v>30</v>
      </c>
      <c r="AA5" s="771"/>
      <c r="AB5" s="771"/>
      <c r="AC5" s="771"/>
      <c r="AD5" s="772">
        <v>12104242</v>
      </c>
      <c r="AE5" s="772"/>
      <c r="AF5" s="772"/>
      <c r="AG5" s="772"/>
      <c r="AH5" s="772"/>
      <c r="AI5" s="772"/>
      <c r="AJ5" s="772"/>
      <c r="AK5" s="772"/>
      <c r="AL5" s="754">
        <v>49.3</v>
      </c>
      <c r="AM5" s="723"/>
      <c r="AN5" s="723"/>
      <c r="AO5" s="755"/>
      <c r="AP5" s="740" t="s">
        <v>224</v>
      </c>
      <c r="AQ5" s="741"/>
      <c r="AR5" s="741"/>
      <c r="AS5" s="741"/>
      <c r="AT5" s="741"/>
      <c r="AU5" s="741"/>
      <c r="AV5" s="741"/>
      <c r="AW5" s="741"/>
      <c r="AX5" s="741"/>
      <c r="AY5" s="741"/>
      <c r="AZ5" s="741"/>
      <c r="BA5" s="741"/>
      <c r="BB5" s="741"/>
      <c r="BC5" s="741"/>
      <c r="BD5" s="741"/>
      <c r="BE5" s="741"/>
      <c r="BF5" s="742"/>
      <c r="BG5" s="641">
        <v>12053352</v>
      </c>
      <c r="BH5" s="644"/>
      <c r="BI5" s="644"/>
      <c r="BJ5" s="644"/>
      <c r="BK5" s="644"/>
      <c r="BL5" s="644"/>
      <c r="BM5" s="644"/>
      <c r="BN5" s="645"/>
      <c r="BO5" s="703">
        <v>99.6</v>
      </c>
      <c r="BP5" s="703"/>
      <c r="BQ5" s="703"/>
      <c r="BR5" s="703"/>
      <c r="BS5" s="704">
        <v>153437</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c r="B6" s="638" t="s">
        <v>228</v>
      </c>
      <c r="C6" s="639"/>
      <c r="D6" s="639"/>
      <c r="E6" s="639"/>
      <c r="F6" s="639"/>
      <c r="G6" s="639"/>
      <c r="H6" s="639"/>
      <c r="I6" s="639"/>
      <c r="J6" s="639"/>
      <c r="K6" s="639"/>
      <c r="L6" s="639"/>
      <c r="M6" s="639"/>
      <c r="N6" s="639"/>
      <c r="O6" s="639"/>
      <c r="P6" s="639"/>
      <c r="Q6" s="640"/>
      <c r="R6" s="641">
        <v>484129</v>
      </c>
      <c r="S6" s="644"/>
      <c r="T6" s="644"/>
      <c r="U6" s="644"/>
      <c r="V6" s="644"/>
      <c r="W6" s="644"/>
      <c r="X6" s="644"/>
      <c r="Y6" s="645"/>
      <c r="Z6" s="703">
        <v>1.2</v>
      </c>
      <c r="AA6" s="703"/>
      <c r="AB6" s="703"/>
      <c r="AC6" s="703"/>
      <c r="AD6" s="704">
        <v>484129</v>
      </c>
      <c r="AE6" s="704"/>
      <c r="AF6" s="704"/>
      <c r="AG6" s="704"/>
      <c r="AH6" s="704"/>
      <c r="AI6" s="704"/>
      <c r="AJ6" s="704"/>
      <c r="AK6" s="704"/>
      <c r="AL6" s="646">
        <v>2</v>
      </c>
      <c r="AM6" s="647"/>
      <c r="AN6" s="647"/>
      <c r="AO6" s="705"/>
      <c r="AP6" s="638" t="s">
        <v>229</v>
      </c>
      <c r="AQ6" s="639"/>
      <c r="AR6" s="639"/>
      <c r="AS6" s="639"/>
      <c r="AT6" s="639"/>
      <c r="AU6" s="639"/>
      <c r="AV6" s="639"/>
      <c r="AW6" s="639"/>
      <c r="AX6" s="639"/>
      <c r="AY6" s="639"/>
      <c r="AZ6" s="639"/>
      <c r="BA6" s="639"/>
      <c r="BB6" s="639"/>
      <c r="BC6" s="639"/>
      <c r="BD6" s="639"/>
      <c r="BE6" s="639"/>
      <c r="BF6" s="640"/>
      <c r="BG6" s="641">
        <v>12053352</v>
      </c>
      <c r="BH6" s="644"/>
      <c r="BI6" s="644"/>
      <c r="BJ6" s="644"/>
      <c r="BK6" s="644"/>
      <c r="BL6" s="644"/>
      <c r="BM6" s="644"/>
      <c r="BN6" s="645"/>
      <c r="BO6" s="703">
        <v>99.6</v>
      </c>
      <c r="BP6" s="703"/>
      <c r="BQ6" s="703"/>
      <c r="BR6" s="703"/>
      <c r="BS6" s="704">
        <v>153437</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256718</v>
      </c>
      <c r="CS6" s="644"/>
      <c r="CT6" s="644"/>
      <c r="CU6" s="644"/>
      <c r="CV6" s="644"/>
      <c r="CW6" s="644"/>
      <c r="CX6" s="644"/>
      <c r="CY6" s="645"/>
      <c r="CZ6" s="754">
        <v>0.6</v>
      </c>
      <c r="DA6" s="723"/>
      <c r="DB6" s="723"/>
      <c r="DC6" s="757"/>
      <c r="DD6" s="649" t="s">
        <v>174</v>
      </c>
      <c r="DE6" s="644"/>
      <c r="DF6" s="644"/>
      <c r="DG6" s="644"/>
      <c r="DH6" s="644"/>
      <c r="DI6" s="644"/>
      <c r="DJ6" s="644"/>
      <c r="DK6" s="644"/>
      <c r="DL6" s="644"/>
      <c r="DM6" s="644"/>
      <c r="DN6" s="644"/>
      <c r="DO6" s="644"/>
      <c r="DP6" s="645"/>
      <c r="DQ6" s="649">
        <v>256718</v>
      </c>
      <c r="DR6" s="644"/>
      <c r="DS6" s="644"/>
      <c r="DT6" s="644"/>
      <c r="DU6" s="644"/>
      <c r="DV6" s="644"/>
      <c r="DW6" s="644"/>
      <c r="DX6" s="644"/>
      <c r="DY6" s="644"/>
      <c r="DZ6" s="644"/>
      <c r="EA6" s="644"/>
      <c r="EB6" s="644"/>
      <c r="EC6" s="684"/>
    </row>
    <row r="7" spans="2:143" ht="11.25" customHeight="1">
      <c r="B7" s="638" t="s">
        <v>231</v>
      </c>
      <c r="C7" s="639"/>
      <c r="D7" s="639"/>
      <c r="E7" s="639"/>
      <c r="F7" s="639"/>
      <c r="G7" s="639"/>
      <c r="H7" s="639"/>
      <c r="I7" s="639"/>
      <c r="J7" s="639"/>
      <c r="K7" s="639"/>
      <c r="L7" s="639"/>
      <c r="M7" s="639"/>
      <c r="N7" s="639"/>
      <c r="O7" s="639"/>
      <c r="P7" s="639"/>
      <c r="Q7" s="640"/>
      <c r="R7" s="641">
        <v>20534</v>
      </c>
      <c r="S7" s="644"/>
      <c r="T7" s="644"/>
      <c r="U7" s="644"/>
      <c r="V7" s="644"/>
      <c r="W7" s="644"/>
      <c r="X7" s="644"/>
      <c r="Y7" s="645"/>
      <c r="Z7" s="703">
        <v>0.1</v>
      </c>
      <c r="AA7" s="703"/>
      <c r="AB7" s="703"/>
      <c r="AC7" s="703"/>
      <c r="AD7" s="704">
        <v>20534</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5713027</v>
      </c>
      <c r="BH7" s="644"/>
      <c r="BI7" s="644"/>
      <c r="BJ7" s="644"/>
      <c r="BK7" s="644"/>
      <c r="BL7" s="644"/>
      <c r="BM7" s="644"/>
      <c r="BN7" s="645"/>
      <c r="BO7" s="703">
        <v>47.2</v>
      </c>
      <c r="BP7" s="703"/>
      <c r="BQ7" s="703"/>
      <c r="BR7" s="703"/>
      <c r="BS7" s="704">
        <v>153437</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5179807</v>
      </c>
      <c r="CS7" s="644"/>
      <c r="CT7" s="644"/>
      <c r="CU7" s="644"/>
      <c r="CV7" s="644"/>
      <c r="CW7" s="644"/>
      <c r="CX7" s="644"/>
      <c r="CY7" s="645"/>
      <c r="CZ7" s="703">
        <v>13.1</v>
      </c>
      <c r="DA7" s="703"/>
      <c r="DB7" s="703"/>
      <c r="DC7" s="703"/>
      <c r="DD7" s="649">
        <v>166771</v>
      </c>
      <c r="DE7" s="644"/>
      <c r="DF7" s="644"/>
      <c r="DG7" s="644"/>
      <c r="DH7" s="644"/>
      <c r="DI7" s="644"/>
      <c r="DJ7" s="644"/>
      <c r="DK7" s="644"/>
      <c r="DL7" s="644"/>
      <c r="DM7" s="644"/>
      <c r="DN7" s="644"/>
      <c r="DO7" s="644"/>
      <c r="DP7" s="645"/>
      <c r="DQ7" s="649">
        <v>3931326</v>
      </c>
      <c r="DR7" s="644"/>
      <c r="DS7" s="644"/>
      <c r="DT7" s="644"/>
      <c r="DU7" s="644"/>
      <c r="DV7" s="644"/>
      <c r="DW7" s="644"/>
      <c r="DX7" s="644"/>
      <c r="DY7" s="644"/>
      <c r="DZ7" s="644"/>
      <c r="EA7" s="644"/>
      <c r="EB7" s="644"/>
      <c r="EC7" s="684"/>
    </row>
    <row r="8" spans="2:143" ht="11.25" customHeight="1">
      <c r="B8" s="638" t="s">
        <v>234</v>
      </c>
      <c r="C8" s="639"/>
      <c r="D8" s="639"/>
      <c r="E8" s="639"/>
      <c r="F8" s="639"/>
      <c r="G8" s="639"/>
      <c r="H8" s="639"/>
      <c r="I8" s="639"/>
      <c r="J8" s="639"/>
      <c r="K8" s="639"/>
      <c r="L8" s="639"/>
      <c r="M8" s="639"/>
      <c r="N8" s="639"/>
      <c r="O8" s="639"/>
      <c r="P8" s="639"/>
      <c r="Q8" s="640"/>
      <c r="R8" s="641">
        <v>48980</v>
      </c>
      <c r="S8" s="644"/>
      <c r="T8" s="644"/>
      <c r="U8" s="644"/>
      <c r="V8" s="644"/>
      <c r="W8" s="644"/>
      <c r="X8" s="644"/>
      <c r="Y8" s="645"/>
      <c r="Z8" s="703">
        <v>0.1</v>
      </c>
      <c r="AA8" s="703"/>
      <c r="AB8" s="703"/>
      <c r="AC8" s="703"/>
      <c r="AD8" s="704">
        <v>48980</v>
      </c>
      <c r="AE8" s="704"/>
      <c r="AF8" s="704"/>
      <c r="AG8" s="704"/>
      <c r="AH8" s="704"/>
      <c r="AI8" s="704"/>
      <c r="AJ8" s="704"/>
      <c r="AK8" s="704"/>
      <c r="AL8" s="646">
        <v>0.2</v>
      </c>
      <c r="AM8" s="647"/>
      <c r="AN8" s="647"/>
      <c r="AO8" s="705"/>
      <c r="AP8" s="638" t="s">
        <v>235</v>
      </c>
      <c r="AQ8" s="639"/>
      <c r="AR8" s="639"/>
      <c r="AS8" s="639"/>
      <c r="AT8" s="639"/>
      <c r="AU8" s="639"/>
      <c r="AV8" s="639"/>
      <c r="AW8" s="639"/>
      <c r="AX8" s="639"/>
      <c r="AY8" s="639"/>
      <c r="AZ8" s="639"/>
      <c r="BA8" s="639"/>
      <c r="BB8" s="639"/>
      <c r="BC8" s="639"/>
      <c r="BD8" s="639"/>
      <c r="BE8" s="639"/>
      <c r="BF8" s="640"/>
      <c r="BG8" s="641">
        <v>177536</v>
      </c>
      <c r="BH8" s="644"/>
      <c r="BI8" s="644"/>
      <c r="BJ8" s="644"/>
      <c r="BK8" s="644"/>
      <c r="BL8" s="644"/>
      <c r="BM8" s="644"/>
      <c r="BN8" s="645"/>
      <c r="BO8" s="703">
        <v>1.5</v>
      </c>
      <c r="BP8" s="703"/>
      <c r="BQ8" s="703"/>
      <c r="BR8" s="703"/>
      <c r="BS8" s="649" t="s">
        <v>174</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13230945</v>
      </c>
      <c r="CS8" s="644"/>
      <c r="CT8" s="644"/>
      <c r="CU8" s="644"/>
      <c r="CV8" s="644"/>
      <c r="CW8" s="644"/>
      <c r="CX8" s="644"/>
      <c r="CY8" s="645"/>
      <c r="CZ8" s="703">
        <v>33.4</v>
      </c>
      <c r="DA8" s="703"/>
      <c r="DB8" s="703"/>
      <c r="DC8" s="703"/>
      <c r="DD8" s="649">
        <v>1244603</v>
      </c>
      <c r="DE8" s="644"/>
      <c r="DF8" s="644"/>
      <c r="DG8" s="644"/>
      <c r="DH8" s="644"/>
      <c r="DI8" s="644"/>
      <c r="DJ8" s="644"/>
      <c r="DK8" s="644"/>
      <c r="DL8" s="644"/>
      <c r="DM8" s="644"/>
      <c r="DN8" s="644"/>
      <c r="DO8" s="644"/>
      <c r="DP8" s="645"/>
      <c r="DQ8" s="649">
        <v>6925055</v>
      </c>
      <c r="DR8" s="644"/>
      <c r="DS8" s="644"/>
      <c r="DT8" s="644"/>
      <c r="DU8" s="644"/>
      <c r="DV8" s="644"/>
      <c r="DW8" s="644"/>
      <c r="DX8" s="644"/>
      <c r="DY8" s="644"/>
      <c r="DZ8" s="644"/>
      <c r="EA8" s="644"/>
      <c r="EB8" s="644"/>
      <c r="EC8" s="684"/>
    </row>
    <row r="9" spans="2:143" ht="11.25" customHeight="1">
      <c r="B9" s="638" t="s">
        <v>237</v>
      </c>
      <c r="C9" s="639"/>
      <c r="D9" s="639"/>
      <c r="E9" s="639"/>
      <c r="F9" s="639"/>
      <c r="G9" s="639"/>
      <c r="H9" s="639"/>
      <c r="I9" s="639"/>
      <c r="J9" s="639"/>
      <c r="K9" s="639"/>
      <c r="L9" s="639"/>
      <c r="M9" s="639"/>
      <c r="N9" s="639"/>
      <c r="O9" s="639"/>
      <c r="P9" s="639"/>
      <c r="Q9" s="640"/>
      <c r="R9" s="641">
        <v>53067</v>
      </c>
      <c r="S9" s="644"/>
      <c r="T9" s="644"/>
      <c r="U9" s="644"/>
      <c r="V9" s="644"/>
      <c r="W9" s="644"/>
      <c r="X9" s="644"/>
      <c r="Y9" s="645"/>
      <c r="Z9" s="703">
        <v>0.1</v>
      </c>
      <c r="AA9" s="703"/>
      <c r="AB9" s="703"/>
      <c r="AC9" s="703"/>
      <c r="AD9" s="704">
        <v>53067</v>
      </c>
      <c r="AE9" s="704"/>
      <c r="AF9" s="704"/>
      <c r="AG9" s="704"/>
      <c r="AH9" s="704"/>
      <c r="AI9" s="704"/>
      <c r="AJ9" s="704"/>
      <c r="AK9" s="704"/>
      <c r="AL9" s="646">
        <v>0.2</v>
      </c>
      <c r="AM9" s="647"/>
      <c r="AN9" s="647"/>
      <c r="AO9" s="705"/>
      <c r="AP9" s="638" t="s">
        <v>238</v>
      </c>
      <c r="AQ9" s="639"/>
      <c r="AR9" s="639"/>
      <c r="AS9" s="639"/>
      <c r="AT9" s="639"/>
      <c r="AU9" s="639"/>
      <c r="AV9" s="639"/>
      <c r="AW9" s="639"/>
      <c r="AX9" s="639"/>
      <c r="AY9" s="639"/>
      <c r="AZ9" s="639"/>
      <c r="BA9" s="639"/>
      <c r="BB9" s="639"/>
      <c r="BC9" s="639"/>
      <c r="BD9" s="639"/>
      <c r="BE9" s="639"/>
      <c r="BF9" s="640"/>
      <c r="BG9" s="641">
        <v>4457913</v>
      </c>
      <c r="BH9" s="644"/>
      <c r="BI9" s="644"/>
      <c r="BJ9" s="644"/>
      <c r="BK9" s="644"/>
      <c r="BL9" s="644"/>
      <c r="BM9" s="644"/>
      <c r="BN9" s="645"/>
      <c r="BO9" s="703">
        <v>36.799999999999997</v>
      </c>
      <c r="BP9" s="703"/>
      <c r="BQ9" s="703"/>
      <c r="BR9" s="703"/>
      <c r="BS9" s="649" t="s">
        <v>174</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2311473</v>
      </c>
      <c r="CS9" s="644"/>
      <c r="CT9" s="644"/>
      <c r="CU9" s="644"/>
      <c r="CV9" s="644"/>
      <c r="CW9" s="644"/>
      <c r="CX9" s="644"/>
      <c r="CY9" s="645"/>
      <c r="CZ9" s="703">
        <v>5.8</v>
      </c>
      <c r="DA9" s="703"/>
      <c r="DB9" s="703"/>
      <c r="DC9" s="703"/>
      <c r="DD9" s="649">
        <v>100320</v>
      </c>
      <c r="DE9" s="644"/>
      <c r="DF9" s="644"/>
      <c r="DG9" s="644"/>
      <c r="DH9" s="644"/>
      <c r="DI9" s="644"/>
      <c r="DJ9" s="644"/>
      <c r="DK9" s="644"/>
      <c r="DL9" s="644"/>
      <c r="DM9" s="644"/>
      <c r="DN9" s="644"/>
      <c r="DO9" s="644"/>
      <c r="DP9" s="645"/>
      <c r="DQ9" s="649">
        <v>2046588</v>
      </c>
      <c r="DR9" s="644"/>
      <c r="DS9" s="644"/>
      <c r="DT9" s="644"/>
      <c r="DU9" s="644"/>
      <c r="DV9" s="644"/>
      <c r="DW9" s="644"/>
      <c r="DX9" s="644"/>
      <c r="DY9" s="644"/>
      <c r="DZ9" s="644"/>
      <c r="EA9" s="644"/>
      <c r="EB9" s="644"/>
      <c r="EC9" s="684"/>
    </row>
    <row r="10" spans="2:143" ht="11.25" customHeight="1">
      <c r="B10" s="638" t="s">
        <v>240</v>
      </c>
      <c r="C10" s="639"/>
      <c r="D10" s="639"/>
      <c r="E10" s="639"/>
      <c r="F10" s="639"/>
      <c r="G10" s="639"/>
      <c r="H10" s="639"/>
      <c r="I10" s="639"/>
      <c r="J10" s="639"/>
      <c r="K10" s="639"/>
      <c r="L10" s="639"/>
      <c r="M10" s="639"/>
      <c r="N10" s="639"/>
      <c r="O10" s="639"/>
      <c r="P10" s="639"/>
      <c r="Q10" s="640"/>
      <c r="R10" s="641" t="s">
        <v>241</v>
      </c>
      <c r="S10" s="644"/>
      <c r="T10" s="644"/>
      <c r="U10" s="644"/>
      <c r="V10" s="644"/>
      <c r="W10" s="644"/>
      <c r="X10" s="644"/>
      <c r="Y10" s="645"/>
      <c r="Z10" s="703" t="s">
        <v>242</v>
      </c>
      <c r="AA10" s="703"/>
      <c r="AB10" s="703"/>
      <c r="AC10" s="703"/>
      <c r="AD10" s="704" t="s">
        <v>174</v>
      </c>
      <c r="AE10" s="704"/>
      <c r="AF10" s="704"/>
      <c r="AG10" s="704"/>
      <c r="AH10" s="704"/>
      <c r="AI10" s="704"/>
      <c r="AJ10" s="704"/>
      <c r="AK10" s="704"/>
      <c r="AL10" s="646" t="s">
        <v>242</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252150</v>
      </c>
      <c r="BH10" s="644"/>
      <c r="BI10" s="644"/>
      <c r="BJ10" s="644"/>
      <c r="BK10" s="644"/>
      <c r="BL10" s="644"/>
      <c r="BM10" s="644"/>
      <c r="BN10" s="645"/>
      <c r="BO10" s="703">
        <v>2.1</v>
      </c>
      <c r="BP10" s="703"/>
      <c r="BQ10" s="703"/>
      <c r="BR10" s="703"/>
      <c r="BS10" s="649" t="s">
        <v>174</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v>68036</v>
      </c>
      <c r="CS10" s="644"/>
      <c r="CT10" s="644"/>
      <c r="CU10" s="644"/>
      <c r="CV10" s="644"/>
      <c r="CW10" s="644"/>
      <c r="CX10" s="644"/>
      <c r="CY10" s="645"/>
      <c r="CZ10" s="703">
        <v>0.2</v>
      </c>
      <c r="DA10" s="703"/>
      <c r="DB10" s="703"/>
      <c r="DC10" s="703"/>
      <c r="DD10" s="649" t="s">
        <v>169</v>
      </c>
      <c r="DE10" s="644"/>
      <c r="DF10" s="644"/>
      <c r="DG10" s="644"/>
      <c r="DH10" s="644"/>
      <c r="DI10" s="644"/>
      <c r="DJ10" s="644"/>
      <c r="DK10" s="644"/>
      <c r="DL10" s="644"/>
      <c r="DM10" s="644"/>
      <c r="DN10" s="644"/>
      <c r="DO10" s="644"/>
      <c r="DP10" s="645"/>
      <c r="DQ10" s="649">
        <v>18036</v>
      </c>
      <c r="DR10" s="644"/>
      <c r="DS10" s="644"/>
      <c r="DT10" s="644"/>
      <c r="DU10" s="644"/>
      <c r="DV10" s="644"/>
      <c r="DW10" s="644"/>
      <c r="DX10" s="644"/>
      <c r="DY10" s="644"/>
      <c r="DZ10" s="644"/>
      <c r="EA10" s="644"/>
      <c r="EB10" s="644"/>
      <c r="EC10" s="684"/>
    </row>
    <row r="11" spans="2:143" ht="11.25" customHeight="1">
      <c r="B11" s="638" t="s">
        <v>245</v>
      </c>
      <c r="C11" s="639"/>
      <c r="D11" s="639"/>
      <c r="E11" s="639"/>
      <c r="F11" s="639"/>
      <c r="G11" s="639"/>
      <c r="H11" s="639"/>
      <c r="I11" s="639"/>
      <c r="J11" s="639"/>
      <c r="K11" s="639"/>
      <c r="L11" s="639"/>
      <c r="M11" s="639"/>
      <c r="N11" s="639"/>
      <c r="O11" s="639"/>
      <c r="P11" s="639"/>
      <c r="Q11" s="640"/>
      <c r="R11" s="641" t="s">
        <v>174</v>
      </c>
      <c r="S11" s="644"/>
      <c r="T11" s="644"/>
      <c r="U11" s="644"/>
      <c r="V11" s="644"/>
      <c r="W11" s="644"/>
      <c r="X11" s="644"/>
      <c r="Y11" s="645"/>
      <c r="Z11" s="703" t="s">
        <v>174</v>
      </c>
      <c r="AA11" s="703"/>
      <c r="AB11" s="703"/>
      <c r="AC11" s="703"/>
      <c r="AD11" s="704" t="s">
        <v>169</v>
      </c>
      <c r="AE11" s="704"/>
      <c r="AF11" s="704"/>
      <c r="AG11" s="704"/>
      <c r="AH11" s="704"/>
      <c r="AI11" s="704"/>
      <c r="AJ11" s="704"/>
      <c r="AK11" s="704"/>
      <c r="AL11" s="646" t="s">
        <v>242</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825428</v>
      </c>
      <c r="BH11" s="644"/>
      <c r="BI11" s="644"/>
      <c r="BJ11" s="644"/>
      <c r="BK11" s="644"/>
      <c r="BL11" s="644"/>
      <c r="BM11" s="644"/>
      <c r="BN11" s="645"/>
      <c r="BO11" s="703">
        <v>6.8</v>
      </c>
      <c r="BP11" s="703"/>
      <c r="BQ11" s="703"/>
      <c r="BR11" s="703"/>
      <c r="BS11" s="649">
        <v>153437</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1886809</v>
      </c>
      <c r="CS11" s="644"/>
      <c r="CT11" s="644"/>
      <c r="CU11" s="644"/>
      <c r="CV11" s="644"/>
      <c r="CW11" s="644"/>
      <c r="CX11" s="644"/>
      <c r="CY11" s="645"/>
      <c r="CZ11" s="703">
        <v>4.8</v>
      </c>
      <c r="DA11" s="703"/>
      <c r="DB11" s="703"/>
      <c r="DC11" s="703"/>
      <c r="DD11" s="649">
        <v>490588</v>
      </c>
      <c r="DE11" s="644"/>
      <c r="DF11" s="644"/>
      <c r="DG11" s="644"/>
      <c r="DH11" s="644"/>
      <c r="DI11" s="644"/>
      <c r="DJ11" s="644"/>
      <c r="DK11" s="644"/>
      <c r="DL11" s="644"/>
      <c r="DM11" s="644"/>
      <c r="DN11" s="644"/>
      <c r="DO11" s="644"/>
      <c r="DP11" s="645"/>
      <c r="DQ11" s="649">
        <v>1267122</v>
      </c>
      <c r="DR11" s="644"/>
      <c r="DS11" s="644"/>
      <c r="DT11" s="644"/>
      <c r="DU11" s="644"/>
      <c r="DV11" s="644"/>
      <c r="DW11" s="644"/>
      <c r="DX11" s="644"/>
      <c r="DY11" s="644"/>
      <c r="DZ11" s="644"/>
      <c r="EA11" s="644"/>
      <c r="EB11" s="644"/>
      <c r="EC11" s="684"/>
    </row>
    <row r="12" spans="2:143" ht="11.25" customHeight="1">
      <c r="B12" s="638" t="s">
        <v>248</v>
      </c>
      <c r="C12" s="639"/>
      <c r="D12" s="639"/>
      <c r="E12" s="639"/>
      <c r="F12" s="639"/>
      <c r="G12" s="639"/>
      <c r="H12" s="639"/>
      <c r="I12" s="639"/>
      <c r="J12" s="639"/>
      <c r="K12" s="639"/>
      <c r="L12" s="639"/>
      <c r="M12" s="639"/>
      <c r="N12" s="639"/>
      <c r="O12" s="639"/>
      <c r="P12" s="639"/>
      <c r="Q12" s="640"/>
      <c r="R12" s="641">
        <v>1732840</v>
      </c>
      <c r="S12" s="644"/>
      <c r="T12" s="644"/>
      <c r="U12" s="644"/>
      <c r="V12" s="644"/>
      <c r="W12" s="644"/>
      <c r="X12" s="644"/>
      <c r="Y12" s="645"/>
      <c r="Z12" s="703">
        <v>4.3</v>
      </c>
      <c r="AA12" s="703"/>
      <c r="AB12" s="703"/>
      <c r="AC12" s="703"/>
      <c r="AD12" s="704">
        <v>1732840</v>
      </c>
      <c r="AE12" s="704"/>
      <c r="AF12" s="704"/>
      <c r="AG12" s="704"/>
      <c r="AH12" s="704"/>
      <c r="AI12" s="704"/>
      <c r="AJ12" s="704"/>
      <c r="AK12" s="704"/>
      <c r="AL12" s="646">
        <v>7.1</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5447858</v>
      </c>
      <c r="BH12" s="644"/>
      <c r="BI12" s="644"/>
      <c r="BJ12" s="644"/>
      <c r="BK12" s="644"/>
      <c r="BL12" s="644"/>
      <c r="BM12" s="644"/>
      <c r="BN12" s="645"/>
      <c r="BO12" s="703">
        <v>45</v>
      </c>
      <c r="BP12" s="703"/>
      <c r="BQ12" s="703"/>
      <c r="BR12" s="703"/>
      <c r="BS12" s="649" t="s">
        <v>242</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1869905</v>
      </c>
      <c r="CS12" s="644"/>
      <c r="CT12" s="644"/>
      <c r="CU12" s="644"/>
      <c r="CV12" s="644"/>
      <c r="CW12" s="644"/>
      <c r="CX12" s="644"/>
      <c r="CY12" s="645"/>
      <c r="CZ12" s="703">
        <v>4.7</v>
      </c>
      <c r="DA12" s="703"/>
      <c r="DB12" s="703"/>
      <c r="DC12" s="703"/>
      <c r="DD12" s="649">
        <v>213487</v>
      </c>
      <c r="DE12" s="644"/>
      <c r="DF12" s="644"/>
      <c r="DG12" s="644"/>
      <c r="DH12" s="644"/>
      <c r="DI12" s="644"/>
      <c r="DJ12" s="644"/>
      <c r="DK12" s="644"/>
      <c r="DL12" s="644"/>
      <c r="DM12" s="644"/>
      <c r="DN12" s="644"/>
      <c r="DO12" s="644"/>
      <c r="DP12" s="645"/>
      <c r="DQ12" s="649">
        <v>565301</v>
      </c>
      <c r="DR12" s="644"/>
      <c r="DS12" s="644"/>
      <c r="DT12" s="644"/>
      <c r="DU12" s="644"/>
      <c r="DV12" s="644"/>
      <c r="DW12" s="644"/>
      <c r="DX12" s="644"/>
      <c r="DY12" s="644"/>
      <c r="DZ12" s="644"/>
      <c r="EA12" s="644"/>
      <c r="EB12" s="644"/>
      <c r="EC12" s="684"/>
    </row>
    <row r="13" spans="2:143" ht="11.25" customHeight="1">
      <c r="B13" s="638" t="s">
        <v>251</v>
      </c>
      <c r="C13" s="639"/>
      <c r="D13" s="639"/>
      <c r="E13" s="639"/>
      <c r="F13" s="639"/>
      <c r="G13" s="639"/>
      <c r="H13" s="639"/>
      <c r="I13" s="639"/>
      <c r="J13" s="639"/>
      <c r="K13" s="639"/>
      <c r="L13" s="639"/>
      <c r="M13" s="639"/>
      <c r="N13" s="639"/>
      <c r="O13" s="639"/>
      <c r="P13" s="639"/>
      <c r="Q13" s="640"/>
      <c r="R13" s="641">
        <v>36600</v>
      </c>
      <c r="S13" s="644"/>
      <c r="T13" s="644"/>
      <c r="U13" s="644"/>
      <c r="V13" s="644"/>
      <c r="W13" s="644"/>
      <c r="X13" s="644"/>
      <c r="Y13" s="645"/>
      <c r="Z13" s="703">
        <v>0.1</v>
      </c>
      <c r="AA13" s="703"/>
      <c r="AB13" s="703"/>
      <c r="AC13" s="703"/>
      <c r="AD13" s="704">
        <v>36600</v>
      </c>
      <c r="AE13" s="704"/>
      <c r="AF13" s="704"/>
      <c r="AG13" s="704"/>
      <c r="AH13" s="704"/>
      <c r="AI13" s="704"/>
      <c r="AJ13" s="704"/>
      <c r="AK13" s="704"/>
      <c r="AL13" s="646">
        <v>0.1</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5423636</v>
      </c>
      <c r="BH13" s="644"/>
      <c r="BI13" s="644"/>
      <c r="BJ13" s="644"/>
      <c r="BK13" s="644"/>
      <c r="BL13" s="644"/>
      <c r="BM13" s="644"/>
      <c r="BN13" s="645"/>
      <c r="BO13" s="703">
        <v>44.8</v>
      </c>
      <c r="BP13" s="703"/>
      <c r="BQ13" s="703"/>
      <c r="BR13" s="703"/>
      <c r="BS13" s="649" t="s">
        <v>169</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4692501</v>
      </c>
      <c r="CS13" s="644"/>
      <c r="CT13" s="644"/>
      <c r="CU13" s="644"/>
      <c r="CV13" s="644"/>
      <c r="CW13" s="644"/>
      <c r="CX13" s="644"/>
      <c r="CY13" s="645"/>
      <c r="CZ13" s="703">
        <v>11.8</v>
      </c>
      <c r="DA13" s="703"/>
      <c r="DB13" s="703"/>
      <c r="DC13" s="703"/>
      <c r="DD13" s="649">
        <v>1696162</v>
      </c>
      <c r="DE13" s="644"/>
      <c r="DF13" s="644"/>
      <c r="DG13" s="644"/>
      <c r="DH13" s="644"/>
      <c r="DI13" s="644"/>
      <c r="DJ13" s="644"/>
      <c r="DK13" s="644"/>
      <c r="DL13" s="644"/>
      <c r="DM13" s="644"/>
      <c r="DN13" s="644"/>
      <c r="DO13" s="644"/>
      <c r="DP13" s="645"/>
      <c r="DQ13" s="649">
        <v>3414538</v>
      </c>
      <c r="DR13" s="644"/>
      <c r="DS13" s="644"/>
      <c r="DT13" s="644"/>
      <c r="DU13" s="644"/>
      <c r="DV13" s="644"/>
      <c r="DW13" s="644"/>
      <c r="DX13" s="644"/>
      <c r="DY13" s="644"/>
      <c r="DZ13" s="644"/>
      <c r="EA13" s="644"/>
      <c r="EB13" s="644"/>
      <c r="EC13" s="684"/>
    </row>
    <row r="14" spans="2:143" ht="11.25" customHeight="1">
      <c r="B14" s="638" t="s">
        <v>254</v>
      </c>
      <c r="C14" s="639"/>
      <c r="D14" s="639"/>
      <c r="E14" s="639"/>
      <c r="F14" s="639"/>
      <c r="G14" s="639"/>
      <c r="H14" s="639"/>
      <c r="I14" s="639"/>
      <c r="J14" s="639"/>
      <c r="K14" s="639"/>
      <c r="L14" s="639"/>
      <c r="M14" s="639"/>
      <c r="N14" s="639"/>
      <c r="O14" s="639"/>
      <c r="P14" s="639"/>
      <c r="Q14" s="640"/>
      <c r="R14" s="641" t="s">
        <v>242</v>
      </c>
      <c r="S14" s="644"/>
      <c r="T14" s="644"/>
      <c r="U14" s="644"/>
      <c r="V14" s="644"/>
      <c r="W14" s="644"/>
      <c r="X14" s="644"/>
      <c r="Y14" s="645"/>
      <c r="Z14" s="703" t="s">
        <v>174</v>
      </c>
      <c r="AA14" s="703"/>
      <c r="AB14" s="703"/>
      <c r="AC14" s="703"/>
      <c r="AD14" s="704" t="s">
        <v>242</v>
      </c>
      <c r="AE14" s="704"/>
      <c r="AF14" s="704"/>
      <c r="AG14" s="704"/>
      <c r="AH14" s="704"/>
      <c r="AI14" s="704"/>
      <c r="AJ14" s="704"/>
      <c r="AK14" s="704"/>
      <c r="AL14" s="646" t="s">
        <v>174</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308550</v>
      </c>
      <c r="BH14" s="644"/>
      <c r="BI14" s="644"/>
      <c r="BJ14" s="644"/>
      <c r="BK14" s="644"/>
      <c r="BL14" s="644"/>
      <c r="BM14" s="644"/>
      <c r="BN14" s="645"/>
      <c r="BO14" s="703">
        <v>2.5</v>
      </c>
      <c r="BP14" s="703"/>
      <c r="BQ14" s="703"/>
      <c r="BR14" s="703"/>
      <c r="BS14" s="649" t="s">
        <v>174</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1288157</v>
      </c>
      <c r="CS14" s="644"/>
      <c r="CT14" s="644"/>
      <c r="CU14" s="644"/>
      <c r="CV14" s="644"/>
      <c r="CW14" s="644"/>
      <c r="CX14" s="644"/>
      <c r="CY14" s="645"/>
      <c r="CZ14" s="703">
        <v>3.3</v>
      </c>
      <c r="DA14" s="703"/>
      <c r="DB14" s="703"/>
      <c r="DC14" s="703"/>
      <c r="DD14" s="649">
        <v>63376</v>
      </c>
      <c r="DE14" s="644"/>
      <c r="DF14" s="644"/>
      <c r="DG14" s="644"/>
      <c r="DH14" s="644"/>
      <c r="DI14" s="644"/>
      <c r="DJ14" s="644"/>
      <c r="DK14" s="644"/>
      <c r="DL14" s="644"/>
      <c r="DM14" s="644"/>
      <c r="DN14" s="644"/>
      <c r="DO14" s="644"/>
      <c r="DP14" s="645"/>
      <c r="DQ14" s="649">
        <v>1217252</v>
      </c>
      <c r="DR14" s="644"/>
      <c r="DS14" s="644"/>
      <c r="DT14" s="644"/>
      <c r="DU14" s="644"/>
      <c r="DV14" s="644"/>
      <c r="DW14" s="644"/>
      <c r="DX14" s="644"/>
      <c r="DY14" s="644"/>
      <c r="DZ14" s="644"/>
      <c r="EA14" s="644"/>
      <c r="EB14" s="644"/>
      <c r="EC14" s="684"/>
    </row>
    <row r="15" spans="2:143" ht="11.25" customHeight="1">
      <c r="B15" s="638" t="s">
        <v>257</v>
      </c>
      <c r="C15" s="639"/>
      <c r="D15" s="639"/>
      <c r="E15" s="639"/>
      <c r="F15" s="639"/>
      <c r="G15" s="639"/>
      <c r="H15" s="639"/>
      <c r="I15" s="639"/>
      <c r="J15" s="639"/>
      <c r="K15" s="639"/>
      <c r="L15" s="639"/>
      <c r="M15" s="639"/>
      <c r="N15" s="639"/>
      <c r="O15" s="639"/>
      <c r="P15" s="639"/>
      <c r="Q15" s="640"/>
      <c r="R15" s="641">
        <v>123991</v>
      </c>
      <c r="S15" s="644"/>
      <c r="T15" s="644"/>
      <c r="U15" s="644"/>
      <c r="V15" s="644"/>
      <c r="W15" s="644"/>
      <c r="X15" s="644"/>
      <c r="Y15" s="645"/>
      <c r="Z15" s="703">
        <v>0.3</v>
      </c>
      <c r="AA15" s="703"/>
      <c r="AB15" s="703"/>
      <c r="AC15" s="703"/>
      <c r="AD15" s="704">
        <v>123991</v>
      </c>
      <c r="AE15" s="704"/>
      <c r="AF15" s="704"/>
      <c r="AG15" s="704"/>
      <c r="AH15" s="704"/>
      <c r="AI15" s="704"/>
      <c r="AJ15" s="704"/>
      <c r="AK15" s="704"/>
      <c r="AL15" s="646">
        <v>0.5</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583917</v>
      </c>
      <c r="BH15" s="644"/>
      <c r="BI15" s="644"/>
      <c r="BJ15" s="644"/>
      <c r="BK15" s="644"/>
      <c r="BL15" s="644"/>
      <c r="BM15" s="644"/>
      <c r="BN15" s="645"/>
      <c r="BO15" s="703">
        <v>4.8</v>
      </c>
      <c r="BP15" s="703"/>
      <c r="BQ15" s="703"/>
      <c r="BR15" s="703"/>
      <c r="BS15" s="649" t="s">
        <v>169</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4304608</v>
      </c>
      <c r="CS15" s="644"/>
      <c r="CT15" s="644"/>
      <c r="CU15" s="644"/>
      <c r="CV15" s="644"/>
      <c r="CW15" s="644"/>
      <c r="CX15" s="644"/>
      <c r="CY15" s="645"/>
      <c r="CZ15" s="703">
        <v>10.9</v>
      </c>
      <c r="DA15" s="703"/>
      <c r="DB15" s="703"/>
      <c r="DC15" s="703"/>
      <c r="DD15" s="649">
        <v>1570955</v>
      </c>
      <c r="DE15" s="644"/>
      <c r="DF15" s="644"/>
      <c r="DG15" s="644"/>
      <c r="DH15" s="644"/>
      <c r="DI15" s="644"/>
      <c r="DJ15" s="644"/>
      <c r="DK15" s="644"/>
      <c r="DL15" s="644"/>
      <c r="DM15" s="644"/>
      <c r="DN15" s="644"/>
      <c r="DO15" s="644"/>
      <c r="DP15" s="645"/>
      <c r="DQ15" s="649">
        <v>2857097</v>
      </c>
      <c r="DR15" s="644"/>
      <c r="DS15" s="644"/>
      <c r="DT15" s="644"/>
      <c r="DU15" s="644"/>
      <c r="DV15" s="644"/>
      <c r="DW15" s="644"/>
      <c r="DX15" s="644"/>
      <c r="DY15" s="644"/>
      <c r="DZ15" s="644"/>
      <c r="EA15" s="644"/>
      <c r="EB15" s="644"/>
      <c r="EC15" s="684"/>
    </row>
    <row r="16" spans="2:143" ht="11.25" customHeight="1">
      <c r="B16" s="638" t="s">
        <v>260</v>
      </c>
      <c r="C16" s="639"/>
      <c r="D16" s="639"/>
      <c r="E16" s="639"/>
      <c r="F16" s="639"/>
      <c r="G16" s="639"/>
      <c r="H16" s="639"/>
      <c r="I16" s="639"/>
      <c r="J16" s="639"/>
      <c r="K16" s="639"/>
      <c r="L16" s="639"/>
      <c r="M16" s="639"/>
      <c r="N16" s="639"/>
      <c r="O16" s="639"/>
      <c r="P16" s="639"/>
      <c r="Q16" s="640"/>
      <c r="R16" s="641" t="s">
        <v>174</v>
      </c>
      <c r="S16" s="644"/>
      <c r="T16" s="644"/>
      <c r="U16" s="644"/>
      <c r="V16" s="644"/>
      <c r="W16" s="644"/>
      <c r="X16" s="644"/>
      <c r="Y16" s="645"/>
      <c r="Z16" s="703" t="s">
        <v>174</v>
      </c>
      <c r="AA16" s="703"/>
      <c r="AB16" s="703"/>
      <c r="AC16" s="703"/>
      <c r="AD16" s="704" t="s">
        <v>169</v>
      </c>
      <c r="AE16" s="704"/>
      <c r="AF16" s="704"/>
      <c r="AG16" s="704"/>
      <c r="AH16" s="704"/>
      <c r="AI16" s="704"/>
      <c r="AJ16" s="704"/>
      <c r="AK16" s="704"/>
      <c r="AL16" s="646" t="s">
        <v>242</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t="s">
        <v>242</v>
      </c>
      <c r="BH16" s="644"/>
      <c r="BI16" s="644"/>
      <c r="BJ16" s="644"/>
      <c r="BK16" s="644"/>
      <c r="BL16" s="644"/>
      <c r="BM16" s="644"/>
      <c r="BN16" s="645"/>
      <c r="BO16" s="703" t="s">
        <v>174</v>
      </c>
      <c r="BP16" s="703"/>
      <c r="BQ16" s="703"/>
      <c r="BR16" s="703"/>
      <c r="BS16" s="649" t="s">
        <v>174</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v>12284</v>
      </c>
      <c r="CS16" s="644"/>
      <c r="CT16" s="644"/>
      <c r="CU16" s="644"/>
      <c r="CV16" s="644"/>
      <c r="CW16" s="644"/>
      <c r="CX16" s="644"/>
      <c r="CY16" s="645"/>
      <c r="CZ16" s="703">
        <v>0</v>
      </c>
      <c r="DA16" s="703"/>
      <c r="DB16" s="703"/>
      <c r="DC16" s="703"/>
      <c r="DD16" s="649" t="s">
        <v>174</v>
      </c>
      <c r="DE16" s="644"/>
      <c r="DF16" s="644"/>
      <c r="DG16" s="644"/>
      <c r="DH16" s="644"/>
      <c r="DI16" s="644"/>
      <c r="DJ16" s="644"/>
      <c r="DK16" s="644"/>
      <c r="DL16" s="644"/>
      <c r="DM16" s="644"/>
      <c r="DN16" s="644"/>
      <c r="DO16" s="644"/>
      <c r="DP16" s="645"/>
      <c r="DQ16" s="649">
        <v>9514</v>
      </c>
      <c r="DR16" s="644"/>
      <c r="DS16" s="644"/>
      <c r="DT16" s="644"/>
      <c r="DU16" s="644"/>
      <c r="DV16" s="644"/>
      <c r="DW16" s="644"/>
      <c r="DX16" s="644"/>
      <c r="DY16" s="644"/>
      <c r="DZ16" s="644"/>
      <c r="EA16" s="644"/>
      <c r="EB16" s="644"/>
      <c r="EC16" s="684"/>
    </row>
    <row r="17" spans="2:133" ht="11.25" customHeight="1">
      <c r="B17" s="638" t="s">
        <v>263</v>
      </c>
      <c r="C17" s="639"/>
      <c r="D17" s="639"/>
      <c r="E17" s="639"/>
      <c r="F17" s="639"/>
      <c r="G17" s="639"/>
      <c r="H17" s="639"/>
      <c r="I17" s="639"/>
      <c r="J17" s="639"/>
      <c r="K17" s="639"/>
      <c r="L17" s="639"/>
      <c r="M17" s="639"/>
      <c r="N17" s="639"/>
      <c r="O17" s="639"/>
      <c r="P17" s="639"/>
      <c r="Q17" s="640"/>
      <c r="R17" s="641">
        <v>60391</v>
      </c>
      <c r="S17" s="644"/>
      <c r="T17" s="644"/>
      <c r="U17" s="644"/>
      <c r="V17" s="644"/>
      <c r="W17" s="644"/>
      <c r="X17" s="644"/>
      <c r="Y17" s="645"/>
      <c r="Z17" s="703">
        <v>0.1</v>
      </c>
      <c r="AA17" s="703"/>
      <c r="AB17" s="703"/>
      <c r="AC17" s="703"/>
      <c r="AD17" s="704">
        <v>60391</v>
      </c>
      <c r="AE17" s="704"/>
      <c r="AF17" s="704"/>
      <c r="AG17" s="704"/>
      <c r="AH17" s="704"/>
      <c r="AI17" s="704"/>
      <c r="AJ17" s="704"/>
      <c r="AK17" s="704"/>
      <c r="AL17" s="646">
        <v>0.2</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242</v>
      </c>
      <c r="BH17" s="644"/>
      <c r="BI17" s="644"/>
      <c r="BJ17" s="644"/>
      <c r="BK17" s="644"/>
      <c r="BL17" s="644"/>
      <c r="BM17" s="644"/>
      <c r="BN17" s="645"/>
      <c r="BO17" s="703" t="s">
        <v>174</v>
      </c>
      <c r="BP17" s="703"/>
      <c r="BQ17" s="703"/>
      <c r="BR17" s="703"/>
      <c r="BS17" s="649" t="s">
        <v>174</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4503749</v>
      </c>
      <c r="CS17" s="644"/>
      <c r="CT17" s="644"/>
      <c r="CU17" s="644"/>
      <c r="CV17" s="644"/>
      <c r="CW17" s="644"/>
      <c r="CX17" s="644"/>
      <c r="CY17" s="645"/>
      <c r="CZ17" s="703">
        <v>11.4</v>
      </c>
      <c r="DA17" s="703"/>
      <c r="DB17" s="703"/>
      <c r="DC17" s="703"/>
      <c r="DD17" s="649" t="s">
        <v>174</v>
      </c>
      <c r="DE17" s="644"/>
      <c r="DF17" s="644"/>
      <c r="DG17" s="644"/>
      <c r="DH17" s="644"/>
      <c r="DI17" s="644"/>
      <c r="DJ17" s="644"/>
      <c r="DK17" s="644"/>
      <c r="DL17" s="644"/>
      <c r="DM17" s="644"/>
      <c r="DN17" s="644"/>
      <c r="DO17" s="644"/>
      <c r="DP17" s="645"/>
      <c r="DQ17" s="649">
        <v>4480111</v>
      </c>
      <c r="DR17" s="644"/>
      <c r="DS17" s="644"/>
      <c r="DT17" s="644"/>
      <c r="DU17" s="644"/>
      <c r="DV17" s="644"/>
      <c r="DW17" s="644"/>
      <c r="DX17" s="644"/>
      <c r="DY17" s="644"/>
      <c r="DZ17" s="644"/>
      <c r="EA17" s="644"/>
      <c r="EB17" s="644"/>
      <c r="EC17" s="684"/>
    </row>
    <row r="18" spans="2:133" ht="11.25" customHeight="1">
      <c r="B18" s="638" t="s">
        <v>266</v>
      </c>
      <c r="C18" s="639"/>
      <c r="D18" s="639"/>
      <c r="E18" s="639"/>
      <c r="F18" s="639"/>
      <c r="G18" s="639"/>
      <c r="H18" s="639"/>
      <c r="I18" s="639"/>
      <c r="J18" s="639"/>
      <c r="K18" s="639"/>
      <c r="L18" s="639"/>
      <c r="M18" s="639"/>
      <c r="N18" s="639"/>
      <c r="O18" s="639"/>
      <c r="P18" s="639"/>
      <c r="Q18" s="640"/>
      <c r="R18" s="641">
        <v>10435592</v>
      </c>
      <c r="S18" s="644"/>
      <c r="T18" s="644"/>
      <c r="U18" s="644"/>
      <c r="V18" s="644"/>
      <c r="W18" s="644"/>
      <c r="X18" s="644"/>
      <c r="Y18" s="645"/>
      <c r="Z18" s="703">
        <v>25.9</v>
      </c>
      <c r="AA18" s="703"/>
      <c r="AB18" s="703"/>
      <c r="AC18" s="703"/>
      <c r="AD18" s="704">
        <v>9797113</v>
      </c>
      <c r="AE18" s="704"/>
      <c r="AF18" s="704"/>
      <c r="AG18" s="704"/>
      <c r="AH18" s="704"/>
      <c r="AI18" s="704"/>
      <c r="AJ18" s="704"/>
      <c r="AK18" s="704"/>
      <c r="AL18" s="646">
        <v>39.9</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174</v>
      </c>
      <c r="BH18" s="644"/>
      <c r="BI18" s="644"/>
      <c r="BJ18" s="644"/>
      <c r="BK18" s="644"/>
      <c r="BL18" s="644"/>
      <c r="BM18" s="644"/>
      <c r="BN18" s="645"/>
      <c r="BO18" s="703" t="s">
        <v>174</v>
      </c>
      <c r="BP18" s="703"/>
      <c r="BQ18" s="703"/>
      <c r="BR18" s="703"/>
      <c r="BS18" s="649" t="s">
        <v>174</v>
      </c>
      <c r="BT18" s="644"/>
      <c r="BU18" s="644"/>
      <c r="BV18" s="644"/>
      <c r="BW18" s="644"/>
      <c r="BX18" s="644"/>
      <c r="BY18" s="644"/>
      <c r="BZ18" s="644"/>
      <c r="CA18" s="644"/>
      <c r="CB18" s="684"/>
      <c r="CD18" s="685" t="s">
        <v>268</v>
      </c>
      <c r="CE18" s="682"/>
      <c r="CF18" s="682"/>
      <c r="CG18" s="682"/>
      <c r="CH18" s="682"/>
      <c r="CI18" s="682"/>
      <c r="CJ18" s="682"/>
      <c r="CK18" s="682"/>
      <c r="CL18" s="682"/>
      <c r="CM18" s="682"/>
      <c r="CN18" s="682"/>
      <c r="CO18" s="682"/>
      <c r="CP18" s="682"/>
      <c r="CQ18" s="683"/>
      <c r="CR18" s="641" t="s">
        <v>174</v>
      </c>
      <c r="CS18" s="644"/>
      <c r="CT18" s="644"/>
      <c r="CU18" s="644"/>
      <c r="CV18" s="644"/>
      <c r="CW18" s="644"/>
      <c r="CX18" s="644"/>
      <c r="CY18" s="645"/>
      <c r="CZ18" s="703" t="s">
        <v>174</v>
      </c>
      <c r="DA18" s="703"/>
      <c r="DB18" s="703"/>
      <c r="DC18" s="703"/>
      <c r="DD18" s="649" t="s">
        <v>242</v>
      </c>
      <c r="DE18" s="644"/>
      <c r="DF18" s="644"/>
      <c r="DG18" s="644"/>
      <c r="DH18" s="644"/>
      <c r="DI18" s="644"/>
      <c r="DJ18" s="644"/>
      <c r="DK18" s="644"/>
      <c r="DL18" s="644"/>
      <c r="DM18" s="644"/>
      <c r="DN18" s="644"/>
      <c r="DO18" s="644"/>
      <c r="DP18" s="645"/>
      <c r="DQ18" s="649" t="s">
        <v>242</v>
      </c>
      <c r="DR18" s="644"/>
      <c r="DS18" s="644"/>
      <c r="DT18" s="644"/>
      <c r="DU18" s="644"/>
      <c r="DV18" s="644"/>
      <c r="DW18" s="644"/>
      <c r="DX18" s="644"/>
      <c r="DY18" s="644"/>
      <c r="DZ18" s="644"/>
      <c r="EA18" s="644"/>
      <c r="EB18" s="644"/>
      <c r="EC18" s="684"/>
    </row>
    <row r="19" spans="2:133" ht="11.25" customHeight="1">
      <c r="B19" s="638" t="s">
        <v>269</v>
      </c>
      <c r="C19" s="639"/>
      <c r="D19" s="639"/>
      <c r="E19" s="639"/>
      <c r="F19" s="639"/>
      <c r="G19" s="639"/>
      <c r="H19" s="639"/>
      <c r="I19" s="639"/>
      <c r="J19" s="639"/>
      <c r="K19" s="639"/>
      <c r="L19" s="639"/>
      <c r="M19" s="639"/>
      <c r="N19" s="639"/>
      <c r="O19" s="639"/>
      <c r="P19" s="639"/>
      <c r="Q19" s="640"/>
      <c r="R19" s="641">
        <v>9797113</v>
      </c>
      <c r="S19" s="644"/>
      <c r="T19" s="644"/>
      <c r="U19" s="644"/>
      <c r="V19" s="644"/>
      <c r="W19" s="644"/>
      <c r="X19" s="644"/>
      <c r="Y19" s="645"/>
      <c r="Z19" s="703">
        <v>24.3</v>
      </c>
      <c r="AA19" s="703"/>
      <c r="AB19" s="703"/>
      <c r="AC19" s="703"/>
      <c r="AD19" s="704">
        <v>9797113</v>
      </c>
      <c r="AE19" s="704"/>
      <c r="AF19" s="704"/>
      <c r="AG19" s="704"/>
      <c r="AH19" s="704"/>
      <c r="AI19" s="704"/>
      <c r="AJ19" s="704"/>
      <c r="AK19" s="704"/>
      <c r="AL19" s="646">
        <v>39.9</v>
      </c>
      <c r="AM19" s="647"/>
      <c r="AN19" s="647"/>
      <c r="AO19" s="705"/>
      <c r="AP19" s="638" t="s">
        <v>270</v>
      </c>
      <c r="AQ19" s="639"/>
      <c r="AR19" s="639"/>
      <c r="AS19" s="639"/>
      <c r="AT19" s="639"/>
      <c r="AU19" s="639"/>
      <c r="AV19" s="639"/>
      <c r="AW19" s="639"/>
      <c r="AX19" s="639"/>
      <c r="AY19" s="639"/>
      <c r="AZ19" s="639"/>
      <c r="BA19" s="639"/>
      <c r="BB19" s="639"/>
      <c r="BC19" s="639"/>
      <c r="BD19" s="639"/>
      <c r="BE19" s="639"/>
      <c r="BF19" s="640"/>
      <c r="BG19" s="641">
        <v>50890</v>
      </c>
      <c r="BH19" s="644"/>
      <c r="BI19" s="644"/>
      <c r="BJ19" s="644"/>
      <c r="BK19" s="644"/>
      <c r="BL19" s="644"/>
      <c r="BM19" s="644"/>
      <c r="BN19" s="645"/>
      <c r="BO19" s="703">
        <v>0.4</v>
      </c>
      <c r="BP19" s="703"/>
      <c r="BQ19" s="703"/>
      <c r="BR19" s="703"/>
      <c r="BS19" s="649" t="s">
        <v>174</v>
      </c>
      <c r="BT19" s="644"/>
      <c r="BU19" s="644"/>
      <c r="BV19" s="644"/>
      <c r="BW19" s="644"/>
      <c r="BX19" s="644"/>
      <c r="BY19" s="644"/>
      <c r="BZ19" s="644"/>
      <c r="CA19" s="644"/>
      <c r="CB19" s="684"/>
      <c r="CD19" s="685" t="s">
        <v>271</v>
      </c>
      <c r="CE19" s="682"/>
      <c r="CF19" s="682"/>
      <c r="CG19" s="682"/>
      <c r="CH19" s="682"/>
      <c r="CI19" s="682"/>
      <c r="CJ19" s="682"/>
      <c r="CK19" s="682"/>
      <c r="CL19" s="682"/>
      <c r="CM19" s="682"/>
      <c r="CN19" s="682"/>
      <c r="CO19" s="682"/>
      <c r="CP19" s="682"/>
      <c r="CQ19" s="683"/>
      <c r="CR19" s="641" t="s">
        <v>242</v>
      </c>
      <c r="CS19" s="644"/>
      <c r="CT19" s="644"/>
      <c r="CU19" s="644"/>
      <c r="CV19" s="644"/>
      <c r="CW19" s="644"/>
      <c r="CX19" s="644"/>
      <c r="CY19" s="645"/>
      <c r="CZ19" s="703" t="s">
        <v>174</v>
      </c>
      <c r="DA19" s="703"/>
      <c r="DB19" s="703"/>
      <c r="DC19" s="703"/>
      <c r="DD19" s="649" t="s">
        <v>174</v>
      </c>
      <c r="DE19" s="644"/>
      <c r="DF19" s="644"/>
      <c r="DG19" s="644"/>
      <c r="DH19" s="644"/>
      <c r="DI19" s="644"/>
      <c r="DJ19" s="644"/>
      <c r="DK19" s="644"/>
      <c r="DL19" s="644"/>
      <c r="DM19" s="644"/>
      <c r="DN19" s="644"/>
      <c r="DO19" s="644"/>
      <c r="DP19" s="645"/>
      <c r="DQ19" s="649" t="s">
        <v>169</v>
      </c>
      <c r="DR19" s="644"/>
      <c r="DS19" s="644"/>
      <c r="DT19" s="644"/>
      <c r="DU19" s="644"/>
      <c r="DV19" s="644"/>
      <c r="DW19" s="644"/>
      <c r="DX19" s="644"/>
      <c r="DY19" s="644"/>
      <c r="DZ19" s="644"/>
      <c r="EA19" s="644"/>
      <c r="EB19" s="644"/>
      <c r="EC19" s="684"/>
    </row>
    <row r="20" spans="2:133" ht="11.25" customHeight="1">
      <c r="B20" s="638" t="s">
        <v>272</v>
      </c>
      <c r="C20" s="639"/>
      <c r="D20" s="639"/>
      <c r="E20" s="639"/>
      <c r="F20" s="639"/>
      <c r="G20" s="639"/>
      <c r="H20" s="639"/>
      <c r="I20" s="639"/>
      <c r="J20" s="639"/>
      <c r="K20" s="639"/>
      <c r="L20" s="639"/>
      <c r="M20" s="639"/>
      <c r="N20" s="639"/>
      <c r="O20" s="639"/>
      <c r="P20" s="639"/>
      <c r="Q20" s="640"/>
      <c r="R20" s="641">
        <v>638478</v>
      </c>
      <c r="S20" s="644"/>
      <c r="T20" s="644"/>
      <c r="U20" s="644"/>
      <c r="V20" s="644"/>
      <c r="W20" s="644"/>
      <c r="X20" s="644"/>
      <c r="Y20" s="645"/>
      <c r="Z20" s="703">
        <v>1.6</v>
      </c>
      <c r="AA20" s="703"/>
      <c r="AB20" s="703"/>
      <c r="AC20" s="703"/>
      <c r="AD20" s="704" t="s">
        <v>174</v>
      </c>
      <c r="AE20" s="704"/>
      <c r="AF20" s="704"/>
      <c r="AG20" s="704"/>
      <c r="AH20" s="704"/>
      <c r="AI20" s="704"/>
      <c r="AJ20" s="704"/>
      <c r="AK20" s="704"/>
      <c r="AL20" s="646" t="s">
        <v>242</v>
      </c>
      <c r="AM20" s="647"/>
      <c r="AN20" s="647"/>
      <c r="AO20" s="705"/>
      <c r="AP20" s="638" t="s">
        <v>273</v>
      </c>
      <c r="AQ20" s="639"/>
      <c r="AR20" s="639"/>
      <c r="AS20" s="639"/>
      <c r="AT20" s="639"/>
      <c r="AU20" s="639"/>
      <c r="AV20" s="639"/>
      <c r="AW20" s="639"/>
      <c r="AX20" s="639"/>
      <c r="AY20" s="639"/>
      <c r="AZ20" s="639"/>
      <c r="BA20" s="639"/>
      <c r="BB20" s="639"/>
      <c r="BC20" s="639"/>
      <c r="BD20" s="639"/>
      <c r="BE20" s="639"/>
      <c r="BF20" s="640"/>
      <c r="BG20" s="641">
        <v>50890</v>
      </c>
      <c r="BH20" s="644"/>
      <c r="BI20" s="644"/>
      <c r="BJ20" s="644"/>
      <c r="BK20" s="644"/>
      <c r="BL20" s="644"/>
      <c r="BM20" s="644"/>
      <c r="BN20" s="645"/>
      <c r="BO20" s="703">
        <v>0.4</v>
      </c>
      <c r="BP20" s="703"/>
      <c r="BQ20" s="703"/>
      <c r="BR20" s="703"/>
      <c r="BS20" s="649" t="s">
        <v>242</v>
      </c>
      <c r="BT20" s="644"/>
      <c r="BU20" s="644"/>
      <c r="BV20" s="644"/>
      <c r="BW20" s="644"/>
      <c r="BX20" s="644"/>
      <c r="BY20" s="644"/>
      <c r="BZ20" s="644"/>
      <c r="CA20" s="644"/>
      <c r="CB20" s="684"/>
      <c r="CD20" s="685" t="s">
        <v>274</v>
      </c>
      <c r="CE20" s="682"/>
      <c r="CF20" s="682"/>
      <c r="CG20" s="682"/>
      <c r="CH20" s="682"/>
      <c r="CI20" s="682"/>
      <c r="CJ20" s="682"/>
      <c r="CK20" s="682"/>
      <c r="CL20" s="682"/>
      <c r="CM20" s="682"/>
      <c r="CN20" s="682"/>
      <c r="CO20" s="682"/>
      <c r="CP20" s="682"/>
      <c r="CQ20" s="683"/>
      <c r="CR20" s="641">
        <v>39604992</v>
      </c>
      <c r="CS20" s="644"/>
      <c r="CT20" s="644"/>
      <c r="CU20" s="644"/>
      <c r="CV20" s="644"/>
      <c r="CW20" s="644"/>
      <c r="CX20" s="644"/>
      <c r="CY20" s="645"/>
      <c r="CZ20" s="703">
        <v>100</v>
      </c>
      <c r="DA20" s="703"/>
      <c r="DB20" s="703"/>
      <c r="DC20" s="703"/>
      <c r="DD20" s="649">
        <v>5546262</v>
      </c>
      <c r="DE20" s="644"/>
      <c r="DF20" s="644"/>
      <c r="DG20" s="644"/>
      <c r="DH20" s="644"/>
      <c r="DI20" s="644"/>
      <c r="DJ20" s="644"/>
      <c r="DK20" s="644"/>
      <c r="DL20" s="644"/>
      <c r="DM20" s="644"/>
      <c r="DN20" s="644"/>
      <c r="DO20" s="644"/>
      <c r="DP20" s="645"/>
      <c r="DQ20" s="649">
        <v>26988658</v>
      </c>
      <c r="DR20" s="644"/>
      <c r="DS20" s="644"/>
      <c r="DT20" s="644"/>
      <c r="DU20" s="644"/>
      <c r="DV20" s="644"/>
      <c r="DW20" s="644"/>
      <c r="DX20" s="644"/>
      <c r="DY20" s="644"/>
      <c r="DZ20" s="644"/>
      <c r="EA20" s="644"/>
      <c r="EB20" s="644"/>
      <c r="EC20" s="684"/>
    </row>
    <row r="21" spans="2:133" ht="11.25" customHeight="1">
      <c r="B21" s="638" t="s">
        <v>275</v>
      </c>
      <c r="C21" s="639"/>
      <c r="D21" s="639"/>
      <c r="E21" s="639"/>
      <c r="F21" s="639"/>
      <c r="G21" s="639"/>
      <c r="H21" s="639"/>
      <c r="I21" s="639"/>
      <c r="J21" s="639"/>
      <c r="K21" s="639"/>
      <c r="L21" s="639"/>
      <c r="M21" s="639"/>
      <c r="N21" s="639"/>
      <c r="O21" s="639"/>
      <c r="P21" s="639"/>
      <c r="Q21" s="640"/>
      <c r="R21" s="641">
        <v>1</v>
      </c>
      <c r="S21" s="644"/>
      <c r="T21" s="644"/>
      <c r="U21" s="644"/>
      <c r="V21" s="644"/>
      <c r="W21" s="644"/>
      <c r="X21" s="644"/>
      <c r="Y21" s="645"/>
      <c r="Z21" s="703">
        <v>0</v>
      </c>
      <c r="AA21" s="703"/>
      <c r="AB21" s="703"/>
      <c r="AC21" s="703"/>
      <c r="AD21" s="704" t="s">
        <v>242</v>
      </c>
      <c r="AE21" s="704"/>
      <c r="AF21" s="704"/>
      <c r="AG21" s="704"/>
      <c r="AH21" s="704"/>
      <c r="AI21" s="704"/>
      <c r="AJ21" s="704"/>
      <c r="AK21" s="704"/>
      <c r="AL21" s="646" t="s">
        <v>242</v>
      </c>
      <c r="AM21" s="647"/>
      <c r="AN21" s="647"/>
      <c r="AO21" s="705"/>
      <c r="AP21" s="749" t="s">
        <v>276</v>
      </c>
      <c r="AQ21" s="756"/>
      <c r="AR21" s="756"/>
      <c r="AS21" s="756"/>
      <c r="AT21" s="756"/>
      <c r="AU21" s="756"/>
      <c r="AV21" s="756"/>
      <c r="AW21" s="756"/>
      <c r="AX21" s="756"/>
      <c r="AY21" s="756"/>
      <c r="AZ21" s="756"/>
      <c r="BA21" s="756"/>
      <c r="BB21" s="756"/>
      <c r="BC21" s="756"/>
      <c r="BD21" s="756"/>
      <c r="BE21" s="756"/>
      <c r="BF21" s="751"/>
      <c r="BG21" s="641">
        <v>50890</v>
      </c>
      <c r="BH21" s="644"/>
      <c r="BI21" s="644"/>
      <c r="BJ21" s="644"/>
      <c r="BK21" s="644"/>
      <c r="BL21" s="644"/>
      <c r="BM21" s="644"/>
      <c r="BN21" s="645"/>
      <c r="BO21" s="703">
        <v>0.4</v>
      </c>
      <c r="BP21" s="703"/>
      <c r="BQ21" s="703"/>
      <c r="BR21" s="703"/>
      <c r="BS21" s="649" t="s">
        <v>174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277</v>
      </c>
      <c r="C22" s="639"/>
      <c r="D22" s="639"/>
      <c r="E22" s="639"/>
      <c r="F22" s="639"/>
      <c r="G22" s="639"/>
      <c r="H22" s="639"/>
      <c r="I22" s="639"/>
      <c r="J22" s="639"/>
      <c r="K22" s="639"/>
      <c r="L22" s="639"/>
      <c r="M22" s="639"/>
      <c r="N22" s="639"/>
      <c r="O22" s="639"/>
      <c r="P22" s="639"/>
      <c r="Q22" s="640"/>
      <c r="R22" s="641">
        <v>25100366</v>
      </c>
      <c r="S22" s="644"/>
      <c r="T22" s="644"/>
      <c r="U22" s="644"/>
      <c r="V22" s="644"/>
      <c r="W22" s="644"/>
      <c r="X22" s="644"/>
      <c r="Y22" s="645"/>
      <c r="Z22" s="703">
        <v>62.3</v>
      </c>
      <c r="AA22" s="703"/>
      <c r="AB22" s="703"/>
      <c r="AC22" s="703"/>
      <c r="AD22" s="704">
        <v>24461887</v>
      </c>
      <c r="AE22" s="704"/>
      <c r="AF22" s="704"/>
      <c r="AG22" s="704"/>
      <c r="AH22" s="704"/>
      <c r="AI22" s="704"/>
      <c r="AJ22" s="704"/>
      <c r="AK22" s="704"/>
      <c r="AL22" s="646">
        <v>99.7</v>
      </c>
      <c r="AM22" s="647"/>
      <c r="AN22" s="647"/>
      <c r="AO22" s="705"/>
      <c r="AP22" s="749" t="s">
        <v>278</v>
      </c>
      <c r="AQ22" s="756"/>
      <c r="AR22" s="756"/>
      <c r="AS22" s="756"/>
      <c r="AT22" s="756"/>
      <c r="AU22" s="756"/>
      <c r="AV22" s="756"/>
      <c r="AW22" s="756"/>
      <c r="AX22" s="756"/>
      <c r="AY22" s="756"/>
      <c r="AZ22" s="756"/>
      <c r="BA22" s="756"/>
      <c r="BB22" s="756"/>
      <c r="BC22" s="756"/>
      <c r="BD22" s="756"/>
      <c r="BE22" s="756"/>
      <c r="BF22" s="751"/>
      <c r="BG22" s="641" t="s">
        <v>174</v>
      </c>
      <c r="BH22" s="644"/>
      <c r="BI22" s="644"/>
      <c r="BJ22" s="644"/>
      <c r="BK22" s="644"/>
      <c r="BL22" s="644"/>
      <c r="BM22" s="644"/>
      <c r="BN22" s="645"/>
      <c r="BO22" s="703" t="s">
        <v>174</v>
      </c>
      <c r="BP22" s="703"/>
      <c r="BQ22" s="703"/>
      <c r="BR22" s="703"/>
      <c r="BS22" s="649" t="s">
        <v>174</v>
      </c>
      <c r="BT22" s="644"/>
      <c r="BU22" s="644"/>
      <c r="BV22" s="644"/>
      <c r="BW22" s="644"/>
      <c r="BX22" s="644"/>
      <c r="BY22" s="644"/>
      <c r="BZ22" s="644"/>
      <c r="CA22" s="644"/>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280</v>
      </c>
      <c r="C23" s="639"/>
      <c r="D23" s="639"/>
      <c r="E23" s="639"/>
      <c r="F23" s="639"/>
      <c r="G23" s="639"/>
      <c r="H23" s="639"/>
      <c r="I23" s="639"/>
      <c r="J23" s="639"/>
      <c r="K23" s="639"/>
      <c r="L23" s="639"/>
      <c r="M23" s="639"/>
      <c r="N23" s="639"/>
      <c r="O23" s="639"/>
      <c r="P23" s="639"/>
      <c r="Q23" s="640"/>
      <c r="R23" s="641">
        <v>14724</v>
      </c>
      <c r="S23" s="644"/>
      <c r="T23" s="644"/>
      <c r="U23" s="644"/>
      <c r="V23" s="644"/>
      <c r="W23" s="644"/>
      <c r="X23" s="644"/>
      <c r="Y23" s="645"/>
      <c r="Z23" s="703">
        <v>0</v>
      </c>
      <c r="AA23" s="703"/>
      <c r="AB23" s="703"/>
      <c r="AC23" s="703"/>
      <c r="AD23" s="704">
        <v>14724</v>
      </c>
      <c r="AE23" s="704"/>
      <c r="AF23" s="704"/>
      <c r="AG23" s="704"/>
      <c r="AH23" s="704"/>
      <c r="AI23" s="704"/>
      <c r="AJ23" s="704"/>
      <c r="AK23" s="704"/>
      <c r="AL23" s="646">
        <v>0.1</v>
      </c>
      <c r="AM23" s="647"/>
      <c r="AN23" s="647"/>
      <c r="AO23" s="705"/>
      <c r="AP23" s="749" t="s">
        <v>281</v>
      </c>
      <c r="AQ23" s="756"/>
      <c r="AR23" s="756"/>
      <c r="AS23" s="756"/>
      <c r="AT23" s="756"/>
      <c r="AU23" s="756"/>
      <c r="AV23" s="756"/>
      <c r="AW23" s="756"/>
      <c r="AX23" s="756"/>
      <c r="AY23" s="756"/>
      <c r="AZ23" s="756"/>
      <c r="BA23" s="756"/>
      <c r="BB23" s="756"/>
      <c r="BC23" s="756"/>
      <c r="BD23" s="756"/>
      <c r="BE23" s="756"/>
      <c r="BF23" s="751"/>
      <c r="BG23" s="641" t="s">
        <v>174</v>
      </c>
      <c r="BH23" s="644"/>
      <c r="BI23" s="644"/>
      <c r="BJ23" s="644"/>
      <c r="BK23" s="644"/>
      <c r="BL23" s="644"/>
      <c r="BM23" s="644"/>
      <c r="BN23" s="645"/>
      <c r="BO23" s="703" t="s">
        <v>242</v>
      </c>
      <c r="BP23" s="703"/>
      <c r="BQ23" s="703"/>
      <c r="BR23" s="703"/>
      <c r="BS23" s="649" t="s">
        <v>174</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c r="B24" s="638" t="s">
        <v>287</v>
      </c>
      <c r="C24" s="639"/>
      <c r="D24" s="639"/>
      <c r="E24" s="639"/>
      <c r="F24" s="639"/>
      <c r="G24" s="639"/>
      <c r="H24" s="639"/>
      <c r="I24" s="639"/>
      <c r="J24" s="639"/>
      <c r="K24" s="639"/>
      <c r="L24" s="639"/>
      <c r="M24" s="639"/>
      <c r="N24" s="639"/>
      <c r="O24" s="639"/>
      <c r="P24" s="639"/>
      <c r="Q24" s="640"/>
      <c r="R24" s="641">
        <v>217851</v>
      </c>
      <c r="S24" s="644"/>
      <c r="T24" s="644"/>
      <c r="U24" s="644"/>
      <c r="V24" s="644"/>
      <c r="W24" s="644"/>
      <c r="X24" s="644"/>
      <c r="Y24" s="645"/>
      <c r="Z24" s="703">
        <v>0.5</v>
      </c>
      <c r="AA24" s="703"/>
      <c r="AB24" s="703"/>
      <c r="AC24" s="703"/>
      <c r="AD24" s="704" t="s">
        <v>174</v>
      </c>
      <c r="AE24" s="704"/>
      <c r="AF24" s="704"/>
      <c r="AG24" s="704"/>
      <c r="AH24" s="704"/>
      <c r="AI24" s="704"/>
      <c r="AJ24" s="704"/>
      <c r="AK24" s="704"/>
      <c r="AL24" s="646" t="s">
        <v>174</v>
      </c>
      <c r="AM24" s="647"/>
      <c r="AN24" s="647"/>
      <c r="AO24" s="705"/>
      <c r="AP24" s="749" t="s">
        <v>288</v>
      </c>
      <c r="AQ24" s="756"/>
      <c r="AR24" s="756"/>
      <c r="AS24" s="756"/>
      <c r="AT24" s="756"/>
      <c r="AU24" s="756"/>
      <c r="AV24" s="756"/>
      <c r="AW24" s="756"/>
      <c r="AX24" s="756"/>
      <c r="AY24" s="756"/>
      <c r="AZ24" s="756"/>
      <c r="BA24" s="756"/>
      <c r="BB24" s="756"/>
      <c r="BC24" s="756"/>
      <c r="BD24" s="756"/>
      <c r="BE24" s="756"/>
      <c r="BF24" s="751"/>
      <c r="BG24" s="641" t="s">
        <v>169</v>
      </c>
      <c r="BH24" s="644"/>
      <c r="BI24" s="644"/>
      <c r="BJ24" s="644"/>
      <c r="BK24" s="644"/>
      <c r="BL24" s="644"/>
      <c r="BM24" s="644"/>
      <c r="BN24" s="645"/>
      <c r="BO24" s="703" t="s">
        <v>174</v>
      </c>
      <c r="BP24" s="703"/>
      <c r="BQ24" s="703"/>
      <c r="BR24" s="703"/>
      <c r="BS24" s="649" t="s">
        <v>169</v>
      </c>
      <c r="BT24" s="644"/>
      <c r="BU24" s="644"/>
      <c r="BV24" s="644"/>
      <c r="BW24" s="644"/>
      <c r="BX24" s="644"/>
      <c r="BY24" s="644"/>
      <c r="BZ24" s="644"/>
      <c r="CA24" s="644"/>
      <c r="CB24" s="684"/>
      <c r="CD24" s="712" t="s">
        <v>289</v>
      </c>
      <c r="CE24" s="713"/>
      <c r="CF24" s="713"/>
      <c r="CG24" s="713"/>
      <c r="CH24" s="713"/>
      <c r="CI24" s="713"/>
      <c r="CJ24" s="713"/>
      <c r="CK24" s="713"/>
      <c r="CL24" s="713"/>
      <c r="CM24" s="713"/>
      <c r="CN24" s="713"/>
      <c r="CO24" s="713"/>
      <c r="CP24" s="713"/>
      <c r="CQ24" s="714"/>
      <c r="CR24" s="706">
        <v>15465313</v>
      </c>
      <c r="CS24" s="707"/>
      <c r="CT24" s="707"/>
      <c r="CU24" s="707"/>
      <c r="CV24" s="707"/>
      <c r="CW24" s="707"/>
      <c r="CX24" s="707"/>
      <c r="CY24" s="753"/>
      <c r="CZ24" s="754">
        <v>39</v>
      </c>
      <c r="DA24" s="723"/>
      <c r="DB24" s="723"/>
      <c r="DC24" s="757"/>
      <c r="DD24" s="752">
        <v>11421267</v>
      </c>
      <c r="DE24" s="707"/>
      <c r="DF24" s="707"/>
      <c r="DG24" s="707"/>
      <c r="DH24" s="707"/>
      <c r="DI24" s="707"/>
      <c r="DJ24" s="707"/>
      <c r="DK24" s="753"/>
      <c r="DL24" s="752">
        <v>11182598</v>
      </c>
      <c r="DM24" s="707"/>
      <c r="DN24" s="707"/>
      <c r="DO24" s="707"/>
      <c r="DP24" s="707"/>
      <c r="DQ24" s="707"/>
      <c r="DR24" s="707"/>
      <c r="DS24" s="707"/>
      <c r="DT24" s="707"/>
      <c r="DU24" s="707"/>
      <c r="DV24" s="753"/>
      <c r="DW24" s="754">
        <v>42.9</v>
      </c>
      <c r="DX24" s="723"/>
      <c r="DY24" s="723"/>
      <c r="DZ24" s="723"/>
      <c r="EA24" s="723"/>
      <c r="EB24" s="723"/>
      <c r="EC24" s="755"/>
    </row>
    <row r="25" spans="2:133" ht="11.25" customHeight="1">
      <c r="B25" s="638" t="s">
        <v>290</v>
      </c>
      <c r="C25" s="639"/>
      <c r="D25" s="639"/>
      <c r="E25" s="639"/>
      <c r="F25" s="639"/>
      <c r="G25" s="639"/>
      <c r="H25" s="639"/>
      <c r="I25" s="639"/>
      <c r="J25" s="639"/>
      <c r="K25" s="639"/>
      <c r="L25" s="639"/>
      <c r="M25" s="639"/>
      <c r="N25" s="639"/>
      <c r="O25" s="639"/>
      <c r="P25" s="639"/>
      <c r="Q25" s="640"/>
      <c r="R25" s="641">
        <v>706563</v>
      </c>
      <c r="S25" s="644"/>
      <c r="T25" s="644"/>
      <c r="U25" s="644"/>
      <c r="V25" s="644"/>
      <c r="W25" s="644"/>
      <c r="X25" s="644"/>
      <c r="Y25" s="645"/>
      <c r="Z25" s="703">
        <v>1.8</v>
      </c>
      <c r="AA25" s="703"/>
      <c r="AB25" s="703"/>
      <c r="AC25" s="703"/>
      <c r="AD25" s="704">
        <v>35196</v>
      </c>
      <c r="AE25" s="704"/>
      <c r="AF25" s="704"/>
      <c r="AG25" s="704"/>
      <c r="AH25" s="704"/>
      <c r="AI25" s="704"/>
      <c r="AJ25" s="704"/>
      <c r="AK25" s="704"/>
      <c r="AL25" s="646">
        <v>0.1</v>
      </c>
      <c r="AM25" s="647"/>
      <c r="AN25" s="647"/>
      <c r="AO25" s="705"/>
      <c r="AP25" s="749" t="s">
        <v>291</v>
      </c>
      <c r="AQ25" s="756"/>
      <c r="AR25" s="756"/>
      <c r="AS25" s="756"/>
      <c r="AT25" s="756"/>
      <c r="AU25" s="756"/>
      <c r="AV25" s="756"/>
      <c r="AW25" s="756"/>
      <c r="AX25" s="756"/>
      <c r="AY25" s="756"/>
      <c r="AZ25" s="756"/>
      <c r="BA25" s="756"/>
      <c r="BB25" s="756"/>
      <c r="BC25" s="756"/>
      <c r="BD25" s="756"/>
      <c r="BE25" s="756"/>
      <c r="BF25" s="751"/>
      <c r="BG25" s="641" t="s">
        <v>174</v>
      </c>
      <c r="BH25" s="644"/>
      <c r="BI25" s="644"/>
      <c r="BJ25" s="644"/>
      <c r="BK25" s="644"/>
      <c r="BL25" s="644"/>
      <c r="BM25" s="644"/>
      <c r="BN25" s="645"/>
      <c r="BO25" s="703" t="s">
        <v>174</v>
      </c>
      <c r="BP25" s="703"/>
      <c r="BQ25" s="703"/>
      <c r="BR25" s="703"/>
      <c r="BS25" s="649" t="s">
        <v>174</v>
      </c>
      <c r="BT25" s="644"/>
      <c r="BU25" s="644"/>
      <c r="BV25" s="644"/>
      <c r="BW25" s="644"/>
      <c r="BX25" s="644"/>
      <c r="BY25" s="644"/>
      <c r="BZ25" s="644"/>
      <c r="CA25" s="644"/>
      <c r="CB25" s="684"/>
      <c r="CD25" s="685" t="s">
        <v>292</v>
      </c>
      <c r="CE25" s="682"/>
      <c r="CF25" s="682"/>
      <c r="CG25" s="682"/>
      <c r="CH25" s="682"/>
      <c r="CI25" s="682"/>
      <c r="CJ25" s="682"/>
      <c r="CK25" s="682"/>
      <c r="CL25" s="682"/>
      <c r="CM25" s="682"/>
      <c r="CN25" s="682"/>
      <c r="CO25" s="682"/>
      <c r="CP25" s="682"/>
      <c r="CQ25" s="683"/>
      <c r="CR25" s="641">
        <v>5149956</v>
      </c>
      <c r="CS25" s="642"/>
      <c r="CT25" s="642"/>
      <c r="CU25" s="642"/>
      <c r="CV25" s="642"/>
      <c r="CW25" s="642"/>
      <c r="CX25" s="642"/>
      <c r="CY25" s="643"/>
      <c r="CZ25" s="646">
        <v>13</v>
      </c>
      <c r="DA25" s="675"/>
      <c r="DB25" s="675"/>
      <c r="DC25" s="676"/>
      <c r="DD25" s="649">
        <v>4677741</v>
      </c>
      <c r="DE25" s="642"/>
      <c r="DF25" s="642"/>
      <c r="DG25" s="642"/>
      <c r="DH25" s="642"/>
      <c r="DI25" s="642"/>
      <c r="DJ25" s="642"/>
      <c r="DK25" s="643"/>
      <c r="DL25" s="649">
        <v>4655961</v>
      </c>
      <c r="DM25" s="642"/>
      <c r="DN25" s="642"/>
      <c r="DO25" s="642"/>
      <c r="DP25" s="642"/>
      <c r="DQ25" s="642"/>
      <c r="DR25" s="642"/>
      <c r="DS25" s="642"/>
      <c r="DT25" s="642"/>
      <c r="DU25" s="642"/>
      <c r="DV25" s="643"/>
      <c r="DW25" s="646">
        <v>17.899999999999999</v>
      </c>
      <c r="DX25" s="675"/>
      <c r="DY25" s="675"/>
      <c r="DZ25" s="675"/>
      <c r="EA25" s="675"/>
      <c r="EB25" s="675"/>
      <c r="EC25" s="677"/>
    </row>
    <row r="26" spans="2:133" ht="11.25" customHeight="1">
      <c r="B26" s="638" t="s">
        <v>293</v>
      </c>
      <c r="C26" s="639"/>
      <c r="D26" s="639"/>
      <c r="E26" s="639"/>
      <c r="F26" s="639"/>
      <c r="G26" s="639"/>
      <c r="H26" s="639"/>
      <c r="I26" s="639"/>
      <c r="J26" s="639"/>
      <c r="K26" s="639"/>
      <c r="L26" s="639"/>
      <c r="M26" s="639"/>
      <c r="N26" s="639"/>
      <c r="O26" s="639"/>
      <c r="P26" s="639"/>
      <c r="Q26" s="640"/>
      <c r="R26" s="641">
        <v>164710</v>
      </c>
      <c r="S26" s="644"/>
      <c r="T26" s="644"/>
      <c r="U26" s="644"/>
      <c r="V26" s="644"/>
      <c r="W26" s="644"/>
      <c r="X26" s="644"/>
      <c r="Y26" s="645"/>
      <c r="Z26" s="703">
        <v>0.4</v>
      </c>
      <c r="AA26" s="703"/>
      <c r="AB26" s="703"/>
      <c r="AC26" s="703"/>
      <c r="AD26" s="704" t="s">
        <v>242</v>
      </c>
      <c r="AE26" s="704"/>
      <c r="AF26" s="704"/>
      <c r="AG26" s="704"/>
      <c r="AH26" s="704"/>
      <c r="AI26" s="704"/>
      <c r="AJ26" s="704"/>
      <c r="AK26" s="704"/>
      <c r="AL26" s="646" t="s">
        <v>241</v>
      </c>
      <c r="AM26" s="647"/>
      <c r="AN26" s="647"/>
      <c r="AO26" s="705"/>
      <c r="AP26" s="749" t="s">
        <v>294</v>
      </c>
      <c r="AQ26" s="750"/>
      <c r="AR26" s="750"/>
      <c r="AS26" s="750"/>
      <c r="AT26" s="750"/>
      <c r="AU26" s="750"/>
      <c r="AV26" s="750"/>
      <c r="AW26" s="750"/>
      <c r="AX26" s="750"/>
      <c r="AY26" s="750"/>
      <c r="AZ26" s="750"/>
      <c r="BA26" s="750"/>
      <c r="BB26" s="750"/>
      <c r="BC26" s="750"/>
      <c r="BD26" s="750"/>
      <c r="BE26" s="750"/>
      <c r="BF26" s="751"/>
      <c r="BG26" s="641" t="s">
        <v>174</v>
      </c>
      <c r="BH26" s="644"/>
      <c r="BI26" s="644"/>
      <c r="BJ26" s="644"/>
      <c r="BK26" s="644"/>
      <c r="BL26" s="644"/>
      <c r="BM26" s="644"/>
      <c r="BN26" s="645"/>
      <c r="BO26" s="703" t="s">
        <v>242</v>
      </c>
      <c r="BP26" s="703"/>
      <c r="BQ26" s="703"/>
      <c r="BR26" s="703"/>
      <c r="BS26" s="649" t="s">
        <v>174</v>
      </c>
      <c r="BT26" s="644"/>
      <c r="BU26" s="644"/>
      <c r="BV26" s="644"/>
      <c r="BW26" s="644"/>
      <c r="BX26" s="644"/>
      <c r="BY26" s="644"/>
      <c r="BZ26" s="644"/>
      <c r="CA26" s="644"/>
      <c r="CB26" s="684"/>
      <c r="CD26" s="685" t="s">
        <v>295</v>
      </c>
      <c r="CE26" s="682"/>
      <c r="CF26" s="682"/>
      <c r="CG26" s="682"/>
      <c r="CH26" s="682"/>
      <c r="CI26" s="682"/>
      <c r="CJ26" s="682"/>
      <c r="CK26" s="682"/>
      <c r="CL26" s="682"/>
      <c r="CM26" s="682"/>
      <c r="CN26" s="682"/>
      <c r="CO26" s="682"/>
      <c r="CP26" s="682"/>
      <c r="CQ26" s="683"/>
      <c r="CR26" s="641">
        <v>3583792</v>
      </c>
      <c r="CS26" s="644"/>
      <c r="CT26" s="644"/>
      <c r="CU26" s="644"/>
      <c r="CV26" s="644"/>
      <c r="CW26" s="644"/>
      <c r="CX26" s="644"/>
      <c r="CY26" s="645"/>
      <c r="CZ26" s="646">
        <v>9</v>
      </c>
      <c r="DA26" s="675"/>
      <c r="DB26" s="675"/>
      <c r="DC26" s="676"/>
      <c r="DD26" s="649">
        <v>3139820</v>
      </c>
      <c r="DE26" s="644"/>
      <c r="DF26" s="644"/>
      <c r="DG26" s="644"/>
      <c r="DH26" s="644"/>
      <c r="DI26" s="644"/>
      <c r="DJ26" s="644"/>
      <c r="DK26" s="645"/>
      <c r="DL26" s="649" t="s">
        <v>174</v>
      </c>
      <c r="DM26" s="644"/>
      <c r="DN26" s="644"/>
      <c r="DO26" s="644"/>
      <c r="DP26" s="644"/>
      <c r="DQ26" s="644"/>
      <c r="DR26" s="644"/>
      <c r="DS26" s="644"/>
      <c r="DT26" s="644"/>
      <c r="DU26" s="644"/>
      <c r="DV26" s="645"/>
      <c r="DW26" s="646" t="s">
        <v>169</v>
      </c>
      <c r="DX26" s="675"/>
      <c r="DY26" s="675"/>
      <c r="DZ26" s="675"/>
      <c r="EA26" s="675"/>
      <c r="EB26" s="675"/>
      <c r="EC26" s="677"/>
    </row>
    <row r="27" spans="2:133" ht="11.25" customHeight="1">
      <c r="B27" s="638" t="s">
        <v>296</v>
      </c>
      <c r="C27" s="639"/>
      <c r="D27" s="639"/>
      <c r="E27" s="639"/>
      <c r="F27" s="639"/>
      <c r="G27" s="639"/>
      <c r="H27" s="639"/>
      <c r="I27" s="639"/>
      <c r="J27" s="639"/>
      <c r="K27" s="639"/>
      <c r="L27" s="639"/>
      <c r="M27" s="639"/>
      <c r="N27" s="639"/>
      <c r="O27" s="639"/>
      <c r="P27" s="639"/>
      <c r="Q27" s="640"/>
      <c r="R27" s="641">
        <v>3617241</v>
      </c>
      <c r="S27" s="644"/>
      <c r="T27" s="644"/>
      <c r="U27" s="644"/>
      <c r="V27" s="644"/>
      <c r="W27" s="644"/>
      <c r="X27" s="644"/>
      <c r="Y27" s="645"/>
      <c r="Z27" s="703">
        <v>9</v>
      </c>
      <c r="AA27" s="703"/>
      <c r="AB27" s="703"/>
      <c r="AC27" s="703"/>
      <c r="AD27" s="704" t="s">
        <v>242</v>
      </c>
      <c r="AE27" s="704"/>
      <c r="AF27" s="704"/>
      <c r="AG27" s="704"/>
      <c r="AH27" s="704"/>
      <c r="AI27" s="704"/>
      <c r="AJ27" s="704"/>
      <c r="AK27" s="704"/>
      <c r="AL27" s="646" t="s">
        <v>174</v>
      </c>
      <c r="AM27" s="647"/>
      <c r="AN27" s="647"/>
      <c r="AO27" s="705"/>
      <c r="AP27" s="638" t="s">
        <v>297</v>
      </c>
      <c r="AQ27" s="639"/>
      <c r="AR27" s="639"/>
      <c r="AS27" s="639"/>
      <c r="AT27" s="639"/>
      <c r="AU27" s="639"/>
      <c r="AV27" s="639"/>
      <c r="AW27" s="639"/>
      <c r="AX27" s="639"/>
      <c r="AY27" s="639"/>
      <c r="AZ27" s="639"/>
      <c r="BA27" s="639"/>
      <c r="BB27" s="639"/>
      <c r="BC27" s="639"/>
      <c r="BD27" s="639"/>
      <c r="BE27" s="639"/>
      <c r="BF27" s="640"/>
      <c r="BG27" s="641">
        <v>12104242</v>
      </c>
      <c r="BH27" s="644"/>
      <c r="BI27" s="644"/>
      <c r="BJ27" s="644"/>
      <c r="BK27" s="644"/>
      <c r="BL27" s="644"/>
      <c r="BM27" s="644"/>
      <c r="BN27" s="645"/>
      <c r="BO27" s="703">
        <v>100</v>
      </c>
      <c r="BP27" s="703"/>
      <c r="BQ27" s="703"/>
      <c r="BR27" s="703"/>
      <c r="BS27" s="649">
        <v>153437</v>
      </c>
      <c r="BT27" s="644"/>
      <c r="BU27" s="644"/>
      <c r="BV27" s="644"/>
      <c r="BW27" s="644"/>
      <c r="BX27" s="644"/>
      <c r="BY27" s="644"/>
      <c r="BZ27" s="644"/>
      <c r="CA27" s="644"/>
      <c r="CB27" s="684"/>
      <c r="CD27" s="685" t="s">
        <v>298</v>
      </c>
      <c r="CE27" s="682"/>
      <c r="CF27" s="682"/>
      <c r="CG27" s="682"/>
      <c r="CH27" s="682"/>
      <c r="CI27" s="682"/>
      <c r="CJ27" s="682"/>
      <c r="CK27" s="682"/>
      <c r="CL27" s="682"/>
      <c r="CM27" s="682"/>
      <c r="CN27" s="682"/>
      <c r="CO27" s="682"/>
      <c r="CP27" s="682"/>
      <c r="CQ27" s="683"/>
      <c r="CR27" s="641">
        <v>5811608</v>
      </c>
      <c r="CS27" s="642"/>
      <c r="CT27" s="642"/>
      <c r="CU27" s="642"/>
      <c r="CV27" s="642"/>
      <c r="CW27" s="642"/>
      <c r="CX27" s="642"/>
      <c r="CY27" s="643"/>
      <c r="CZ27" s="646">
        <v>14.7</v>
      </c>
      <c r="DA27" s="675"/>
      <c r="DB27" s="675"/>
      <c r="DC27" s="676"/>
      <c r="DD27" s="649">
        <v>2263415</v>
      </c>
      <c r="DE27" s="642"/>
      <c r="DF27" s="642"/>
      <c r="DG27" s="642"/>
      <c r="DH27" s="642"/>
      <c r="DI27" s="642"/>
      <c r="DJ27" s="642"/>
      <c r="DK27" s="643"/>
      <c r="DL27" s="649">
        <v>2263315</v>
      </c>
      <c r="DM27" s="642"/>
      <c r="DN27" s="642"/>
      <c r="DO27" s="642"/>
      <c r="DP27" s="642"/>
      <c r="DQ27" s="642"/>
      <c r="DR27" s="642"/>
      <c r="DS27" s="642"/>
      <c r="DT27" s="642"/>
      <c r="DU27" s="642"/>
      <c r="DV27" s="643"/>
      <c r="DW27" s="646">
        <v>8.6999999999999993</v>
      </c>
      <c r="DX27" s="675"/>
      <c r="DY27" s="675"/>
      <c r="DZ27" s="675"/>
      <c r="EA27" s="675"/>
      <c r="EB27" s="675"/>
      <c r="EC27" s="677"/>
    </row>
    <row r="28" spans="2:133" ht="11.25" customHeight="1">
      <c r="B28" s="746" t="s">
        <v>299</v>
      </c>
      <c r="C28" s="747"/>
      <c r="D28" s="747"/>
      <c r="E28" s="747"/>
      <c r="F28" s="747"/>
      <c r="G28" s="747"/>
      <c r="H28" s="747"/>
      <c r="I28" s="747"/>
      <c r="J28" s="747"/>
      <c r="K28" s="747"/>
      <c r="L28" s="747"/>
      <c r="M28" s="747"/>
      <c r="N28" s="747"/>
      <c r="O28" s="747"/>
      <c r="P28" s="747"/>
      <c r="Q28" s="748"/>
      <c r="R28" s="641" t="s">
        <v>242</v>
      </c>
      <c r="S28" s="644"/>
      <c r="T28" s="644"/>
      <c r="U28" s="644"/>
      <c r="V28" s="644"/>
      <c r="W28" s="644"/>
      <c r="X28" s="644"/>
      <c r="Y28" s="645"/>
      <c r="Z28" s="703" t="s">
        <v>242</v>
      </c>
      <c r="AA28" s="703"/>
      <c r="AB28" s="703"/>
      <c r="AC28" s="703"/>
      <c r="AD28" s="704" t="s">
        <v>242</v>
      </c>
      <c r="AE28" s="704"/>
      <c r="AF28" s="704"/>
      <c r="AG28" s="704"/>
      <c r="AH28" s="704"/>
      <c r="AI28" s="704"/>
      <c r="AJ28" s="704"/>
      <c r="AK28" s="704"/>
      <c r="AL28" s="646" t="s">
        <v>174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4503749</v>
      </c>
      <c r="CS28" s="644"/>
      <c r="CT28" s="644"/>
      <c r="CU28" s="644"/>
      <c r="CV28" s="644"/>
      <c r="CW28" s="644"/>
      <c r="CX28" s="644"/>
      <c r="CY28" s="645"/>
      <c r="CZ28" s="646">
        <v>11.4</v>
      </c>
      <c r="DA28" s="675"/>
      <c r="DB28" s="675"/>
      <c r="DC28" s="676"/>
      <c r="DD28" s="649">
        <v>4480111</v>
      </c>
      <c r="DE28" s="644"/>
      <c r="DF28" s="644"/>
      <c r="DG28" s="644"/>
      <c r="DH28" s="644"/>
      <c r="DI28" s="644"/>
      <c r="DJ28" s="644"/>
      <c r="DK28" s="645"/>
      <c r="DL28" s="649">
        <v>4263322</v>
      </c>
      <c r="DM28" s="644"/>
      <c r="DN28" s="644"/>
      <c r="DO28" s="644"/>
      <c r="DP28" s="644"/>
      <c r="DQ28" s="644"/>
      <c r="DR28" s="644"/>
      <c r="DS28" s="644"/>
      <c r="DT28" s="644"/>
      <c r="DU28" s="644"/>
      <c r="DV28" s="645"/>
      <c r="DW28" s="646">
        <v>16.399999999999999</v>
      </c>
      <c r="DX28" s="675"/>
      <c r="DY28" s="675"/>
      <c r="DZ28" s="675"/>
      <c r="EA28" s="675"/>
      <c r="EB28" s="675"/>
      <c r="EC28" s="677"/>
    </row>
    <row r="29" spans="2:133" ht="11.25" customHeight="1">
      <c r="B29" s="638" t="s">
        <v>301</v>
      </c>
      <c r="C29" s="639"/>
      <c r="D29" s="639"/>
      <c r="E29" s="639"/>
      <c r="F29" s="639"/>
      <c r="G29" s="639"/>
      <c r="H29" s="639"/>
      <c r="I29" s="639"/>
      <c r="J29" s="639"/>
      <c r="K29" s="639"/>
      <c r="L29" s="639"/>
      <c r="M29" s="639"/>
      <c r="N29" s="639"/>
      <c r="O29" s="639"/>
      <c r="P29" s="639"/>
      <c r="Q29" s="640"/>
      <c r="R29" s="641">
        <v>2161256</v>
      </c>
      <c r="S29" s="644"/>
      <c r="T29" s="644"/>
      <c r="U29" s="644"/>
      <c r="V29" s="644"/>
      <c r="W29" s="644"/>
      <c r="X29" s="644"/>
      <c r="Y29" s="645"/>
      <c r="Z29" s="703">
        <v>5.4</v>
      </c>
      <c r="AA29" s="703"/>
      <c r="AB29" s="703"/>
      <c r="AC29" s="703"/>
      <c r="AD29" s="704" t="s">
        <v>174</v>
      </c>
      <c r="AE29" s="704"/>
      <c r="AF29" s="704"/>
      <c r="AG29" s="704"/>
      <c r="AH29" s="704"/>
      <c r="AI29" s="704"/>
      <c r="AJ29" s="704"/>
      <c r="AK29" s="704"/>
      <c r="AL29" s="646" t="s">
        <v>169</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305</v>
      </c>
      <c r="CG29" s="682"/>
      <c r="CH29" s="682"/>
      <c r="CI29" s="682"/>
      <c r="CJ29" s="682"/>
      <c r="CK29" s="682"/>
      <c r="CL29" s="682"/>
      <c r="CM29" s="682"/>
      <c r="CN29" s="682"/>
      <c r="CO29" s="682"/>
      <c r="CP29" s="682"/>
      <c r="CQ29" s="683"/>
      <c r="CR29" s="641">
        <v>4503340</v>
      </c>
      <c r="CS29" s="642"/>
      <c r="CT29" s="642"/>
      <c r="CU29" s="642"/>
      <c r="CV29" s="642"/>
      <c r="CW29" s="642"/>
      <c r="CX29" s="642"/>
      <c r="CY29" s="643"/>
      <c r="CZ29" s="646">
        <v>11.4</v>
      </c>
      <c r="DA29" s="675"/>
      <c r="DB29" s="675"/>
      <c r="DC29" s="676"/>
      <c r="DD29" s="649">
        <v>4479702</v>
      </c>
      <c r="DE29" s="642"/>
      <c r="DF29" s="642"/>
      <c r="DG29" s="642"/>
      <c r="DH29" s="642"/>
      <c r="DI29" s="642"/>
      <c r="DJ29" s="642"/>
      <c r="DK29" s="643"/>
      <c r="DL29" s="649">
        <v>4262913</v>
      </c>
      <c r="DM29" s="642"/>
      <c r="DN29" s="642"/>
      <c r="DO29" s="642"/>
      <c r="DP29" s="642"/>
      <c r="DQ29" s="642"/>
      <c r="DR29" s="642"/>
      <c r="DS29" s="642"/>
      <c r="DT29" s="642"/>
      <c r="DU29" s="642"/>
      <c r="DV29" s="643"/>
      <c r="DW29" s="646">
        <v>16.399999999999999</v>
      </c>
      <c r="DX29" s="675"/>
      <c r="DY29" s="675"/>
      <c r="DZ29" s="675"/>
      <c r="EA29" s="675"/>
      <c r="EB29" s="675"/>
      <c r="EC29" s="677"/>
    </row>
    <row r="30" spans="2:133" ht="11.25" customHeight="1">
      <c r="B30" s="638" t="s">
        <v>306</v>
      </c>
      <c r="C30" s="639"/>
      <c r="D30" s="639"/>
      <c r="E30" s="639"/>
      <c r="F30" s="639"/>
      <c r="G30" s="639"/>
      <c r="H30" s="639"/>
      <c r="I30" s="639"/>
      <c r="J30" s="639"/>
      <c r="K30" s="639"/>
      <c r="L30" s="639"/>
      <c r="M30" s="639"/>
      <c r="N30" s="639"/>
      <c r="O30" s="639"/>
      <c r="P30" s="639"/>
      <c r="Q30" s="640"/>
      <c r="R30" s="641">
        <v>124342</v>
      </c>
      <c r="S30" s="644"/>
      <c r="T30" s="644"/>
      <c r="U30" s="644"/>
      <c r="V30" s="644"/>
      <c r="W30" s="644"/>
      <c r="X30" s="644"/>
      <c r="Y30" s="645"/>
      <c r="Z30" s="703">
        <v>0.3</v>
      </c>
      <c r="AA30" s="703"/>
      <c r="AB30" s="703"/>
      <c r="AC30" s="703"/>
      <c r="AD30" s="704">
        <v>34796</v>
      </c>
      <c r="AE30" s="704"/>
      <c r="AF30" s="704"/>
      <c r="AG30" s="704"/>
      <c r="AH30" s="704"/>
      <c r="AI30" s="704"/>
      <c r="AJ30" s="704"/>
      <c r="AK30" s="704"/>
      <c r="AL30" s="646">
        <v>0.1</v>
      </c>
      <c r="AM30" s="647"/>
      <c r="AN30" s="647"/>
      <c r="AO30" s="705"/>
      <c r="AP30" s="731" t="s">
        <v>307</v>
      </c>
      <c r="AQ30" s="732"/>
      <c r="AR30" s="732"/>
      <c r="AS30" s="732"/>
      <c r="AT30" s="737" t="s">
        <v>308</v>
      </c>
      <c r="AU30" s="210"/>
      <c r="AV30" s="210"/>
      <c r="AW30" s="210"/>
      <c r="AX30" s="740" t="s">
        <v>182</v>
      </c>
      <c r="AY30" s="741"/>
      <c r="AZ30" s="741"/>
      <c r="BA30" s="741"/>
      <c r="BB30" s="741"/>
      <c r="BC30" s="741"/>
      <c r="BD30" s="741"/>
      <c r="BE30" s="741"/>
      <c r="BF30" s="742"/>
      <c r="BG30" s="721">
        <v>99.3</v>
      </c>
      <c r="BH30" s="722"/>
      <c r="BI30" s="722"/>
      <c r="BJ30" s="722"/>
      <c r="BK30" s="722"/>
      <c r="BL30" s="722"/>
      <c r="BM30" s="723">
        <v>96.7</v>
      </c>
      <c r="BN30" s="722"/>
      <c r="BO30" s="722"/>
      <c r="BP30" s="722"/>
      <c r="BQ30" s="724"/>
      <c r="BR30" s="721">
        <v>99.2</v>
      </c>
      <c r="BS30" s="722"/>
      <c r="BT30" s="722"/>
      <c r="BU30" s="722"/>
      <c r="BV30" s="722"/>
      <c r="BW30" s="722"/>
      <c r="BX30" s="723">
        <v>96.3</v>
      </c>
      <c r="BY30" s="722"/>
      <c r="BZ30" s="722"/>
      <c r="CA30" s="722"/>
      <c r="CB30" s="724"/>
      <c r="CD30" s="727"/>
      <c r="CE30" s="728"/>
      <c r="CF30" s="685" t="s">
        <v>309</v>
      </c>
      <c r="CG30" s="682"/>
      <c r="CH30" s="682"/>
      <c r="CI30" s="682"/>
      <c r="CJ30" s="682"/>
      <c r="CK30" s="682"/>
      <c r="CL30" s="682"/>
      <c r="CM30" s="682"/>
      <c r="CN30" s="682"/>
      <c r="CO30" s="682"/>
      <c r="CP30" s="682"/>
      <c r="CQ30" s="683"/>
      <c r="CR30" s="641">
        <v>4262052</v>
      </c>
      <c r="CS30" s="644"/>
      <c r="CT30" s="644"/>
      <c r="CU30" s="644"/>
      <c r="CV30" s="644"/>
      <c r="CW30" s="644"/>
      <c r="CX30" s="644"/>
      <c r="CY30" s="645"/>
      <c r="CZ30" s="646">
        <v>10.8</v>
      </c>
      <c r="DA30" s="675"/>
      <c r="DB30" s="675"/>
      <c r="DC30" s="676"/>
      <c r="DD30" s="649">
        <v>4238414</v>
      </c>
      <c r="DE30" s="644"/>
      <c r="DF30" s="644"/>
      <c r="DG30" s="644"/>
      <c r="DH30" s="644"/>
      <c r="DI30" s="644"/>
      <c r="DJ30" s="644"/>
      <c r="DK30" s="645"/>
      <c r="DL30" s="649">
        <v>4021625</v>
      </c>
      <c r="DM30" s="644"/>
      <c r="DN30" s="644"/>
      <c r="DO30" s="644"/>
      <c r="DP30" s="644"/>
      <c r="DQ30" s="644"/>
      <c r="DR30" s="644"/>
      <c r="DS30" s="644"/>
      <c r="DT30" s="644"/>
      <c r="DU30" s="644"/>
      <c r="DV30" s="645"/>
      <c r="DW30" s="646">
        <v>15.4</v>
      </c>
      <c r="DX30" s="675"/>
      <c r="DY30" s="675"/>
      <c r="DZ30" s="675"/>
      <c r="EA30" s="675"/>
      <c r="EB30" s="675"/>
      <c r="EC30" s="677"/>
    </row>
    <row r="31" spans="2:133" ht="11.25" customHeight="1">
      <c r="B31" s="638" t="s">
        <v>310</v>
      </c>
      <c r="C31" s="639"/>
      <c r="D31" s="639"/>
      <c r="E31" s="639"/>
      <c r="F31" s="639"/>
      <c r="G31" s="639"/>
      <c r="H31" s="639"/>
      <c r="I31" s="639"/>
      <c r="J31" s="639"/>
      <c r="K31" s="639"/>
      <c r="L31" s="639"/>
      <c r="M31" s="639"/>
      <c r="N31" s="639"/>
      <c r="O31" s="639"/>
      <c r="P31" s="639"/>
      <c r="Q31" s="640"/>
      <c r="R31" s="641">
        <v>947419</v>
      </c>
      <c r="S31" s="644"/>
      <c r="T31" s="644"/>
      <c r="U31" s="644"/>
      <c r="V31" s="644"/>
      <c r="W31" s="644"/>
      <c r="X31" s="644"/>
      <c r="Y31" s="645"/>
      <c r="Z31" s="703">
        <v>2.4</v>
      </c>
      <c r="AA31" s="703"/>
      <c r="AB31" s="703"/>
      <c r="AC31" s="703"/>
      <c r="AD31" s="704" t="s">
        <v>242</v>
      </c>
      <c r="AE31" s="704"/>
      <c r="AF31" s="704"/>
      <c r="AG31" s="704"/>
      <c r="AH31" s="704"/>
      <c r="AI31" s="704"/>
      <c r="AJ31" s="704"/>
      <c r="AK31" s="704"/>
      <c r="AL31" s="646" t="s">
        <v>242</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99.3</v>
      </c>
      <c r="BH31" s="642"/>
      <c r="BI31" s="642"/>
      <c r="BJ31" s="642"/>
      <c r="BK31" s="642"/>
      <c r="BL31" s="642"/>
      <c r="BM31" s="647">
        <v>97.2</v>
      </c>
      <c r="BN31" s="720"/>
      <c r="BO31" s="720"/>
      <c r="BP31" s="720"/>
      <c r="BQ31" s="681"/>
      <c r="BR31" s="719">
        <v>99.3</v>
      </c>
      <c r="BS31" s="642"/>
      <c r="BT31" s="642"/>
      <c r="BU31" s="642"/>
      <c r="BV31" s="642"/>
      <c r="BW31" s="642"/>
      <c r="BX31" s="647">
        <v>97</v>
      </c>
      <c r="BY31" s="720"/>
      <c r="BZ31" s="720"/>
      <c r="CA31" s="720"/>
      <c r="CB31" s="681"/>
      <c r="CD31" s="727"/>
      <c r="CE31" s="728"/>
      <c r="CF31" s="685" t="s">
        <v>313</v>
      </c>
      <c r="CG31" s="682"/>
      <c r="CH31" s="682"/>
      <c r="CI31" s="682"/>
      <c r="CJ31" s="682"/>
      <c r="CK31" s="682"/>
      <c r="CL31" s="682"/>
      <c r="CM31" s="682"/>
      <c r="CN31" s="682"/>
      <c r="CO31" s="682"/>
      <c r="CP31" s="682"/>
      <c r="CQ31" s="683"/>
      <c r="CR31" s="641">
        <v>241288</v>
      </c>
      <c r="CS31" s="642"/>
      <c r="CT31" s="642"/>
      <c r="CU31" s="642"/>
      <c r="CV31" s="642"/>
      <c r="CW31" s="642"/>
      <c r="CX31" s="642"/>
      <c r="CY31" s="643"/>
      <c r="CZ31" s="646">
        <v>0.6</v>
      </c>
      <c r="DA31" s="675"/>
      <c r="DB31" s="675"/>
      <c r="DC31" s="676"/>
      <c r="DD31" s="649">
        <v>241288</v>
      </c>
      <c r="DE31" s="642"/>
      <c r="DF31" s="642"/>
      <c r="DG31" s="642"/>
      <c r="DH31" s="642"/>
      <c r="DI31" s="642"/>
      <c r="DJ31" s="642"/>
      <c r="DK31" s="643"/>
      <c r="DL31" s="649">
        <v>241288</v>
      </c>
      <c r="DM31" s="642"/>
      <c r="DN31" s="642"/>
      <c r="DO31" s="642"/>
      <c r="DP31" s="642"/>
      <c r="DQ31" s="642"/>
      <c r="DR31" s="642"/>
      <c r="DS31" s="642"/>
      <c r="DT31" s="642"/>
      <c r="DU31" s="642"/>
      <c r="DV31" s="643"/>
      <c r="DW31" s="646">
        <v>0.9</v>
      </c>
      <c r="DX31" s="675"/>
      <c r="DY31" s="675"/>
      <c r="DZ31" s="675"/>
      <c r="EA31" s="675"/>
      <c r="EB31" s="675"/>
      <c r="EC31" s="677"/>
    </row>
    <row r="32" spans="2:133" ht="11.25" customHeight="1">
      <c r="B32" s="638" t="s">
        <v>314</v>
      </c>
      <c r="C32" s="639"/>
      <c r="D32" s="639"/>
      <c r="E32" s="639"/>
      <c r="F32" s="639"/>
      <c r="G32" s="639"/>
      <c r="H32" s="639"/>
      <c r="I32" s="639"/>
      <c r="J32" s="639"/>
      <c r="K32" s="639"/>
      <c r="L32" s="639"/>
      <c r="M32" s="639"/>
      <c r="N32" s="639"/>
      <c r="O32" s="639"/>
      <c r="P32" s="639"/>
      <c r="Q32" s="640"/>
      <c r="R32" s="641">
        <v>1291647</v>
      </c>
      <c r="S32" s="644"/>
      <c r="T32" s="644"/>
      <c r="U32" s="644"/>
      <c r="V32" s="644"/>
      <c r="W32" s="644"/>
      <c r="X32" s="644"/>
      <c r="Y32" s="645"/>
      <c r="Z32" s="703">
        <v>3.2</v>
      </c>
      <c r="AA32" s="703"/>
      <c r="AB32" s="703"/>
      <c r="AC32" s="703"/>
      <c r="AD32" s="704" t="s">
        <v>174</v>
      </c>
      <c r="AE32" s="704"/>
      <c r="AF32" s="704"/>
      <c r="AG32" s="704"/>
      <c r="AH32" s="704"/>
      <c r="AI32" s="704"/>
      <c r="AJ32" s="704"/>
      <c r="AK32" s="704"/>
      <c r="AL32" s="646" t="s">
        <v>241</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99.1</v>
      </c>
      <c r="BH32" s="657"/>
      <c r="BI32" s="657"/>
      <c r="BJ32" s="657"/>
      <c r="BK32" s="657"/>
      <c r="BL32" s="657"/>
      <c r="BM32" s="701">
        <v>95.7</v>
      </c>
      <c r="BN32" s="657"/>
      <c r="BO32" s="657"/>
      <c r="BP32" s="657"/>
      <c r="BQ32" s="694"/>
      <c r="BR32" s="718">
        <v>99.1</v>
      </c>
      <c r="BS32" s="657"/>
      <c r="BT32" s="657"/>
      <c r="BU32" s="657"/>
      <c r="BV32" s="657"/>
      <c r="BW32" s="657"/>
      <c r="BX32" s="701">
        <v>95.1</v>
      </c>
      <c r="BY32" s="657"/>
      <c r="BZ32" s="657"/>
      <c r="CA32" s="657"/>
      <c r="CB32" s="694"/>
      <c r="CD32" s="729"/>
      <c r="CE32" s="730"/>
      <c r="CF32" s="685" t="s">
        <v>316</v>
      </c>
      <c r="CG32" s="682"/>
      <c r="CH32" s="682"/>
      <c r="CI32" s="682"/>
      <c r="CJ32" s="682"/>
      <c r="CK32" s="682"/>
      <c r="CL32" s="682"/>
      <c r="CM32" s="682"/>
      <c r="CN32" s="682"/>
      <c r="CO32" s="682"/>
      <c r="CP32" s="682"/>
      <c r="CQ32" s="683"/>
      <c r="CR32" s="641">
        <v>409</v>
      </c>
      <c r="CS32" s="644"/>
      <c r="CT32" s="644"/>
      <c r="CU32" s="644"/>
      <c r="CV32" s="644"/>
      <c r="CW32" s="644"/>
      <c r="CX32" s="644"/>
      <c r="CY32" s="645"/>
      <c r="CZ32" s="646">
        <v>0</v>
      </c>
      <c r="DA32" s="675"/>
      <c r="DB32" s="675"/>
      <c r="DC32" s="676"/>
      <c r="DD32" s="649">
        <v>409</v>
      </c>
      <c r="DE32" s="644"/>
      <c r="DF32" s="644"/>
      <c r="DG32" s="644"/>
      <c r="DH32" s="644"/>
      <c r="DI32" s="644"/>
      <c r="DJ32" s="644"/>
      <c r="DK32" s="645"/>
      <c r="DL32" s="649">
        <v>409</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317</v>
      </c>
      <c r="C33" s="639"/>
      <c r="D33" s="639"/>
      <c r="E33" s="639"/>
      <c r="F33" s="639"/>
      <c r="G33" s="639"/>
      <c r="H33" s="639"/>
      <c r="I33" s="639"/>
      <c r="J33" s="639"/>
      <c r="K33" s="639"/>
      <c r="L33" s="639"/>
      <c r="M33" s="639"/>
      <c r="N33" s="639"/>
      <c r="O33" s="639"/>
      <c r="P33" s="639"/>
      <c r="Q33" s="640"/>
      <c r="R33" s="641">
        <v>704962</v>
      </c>
      <c r="S33" s="644"/>
      <c r="T33" s="644"/>
      <c r="U33" s="644"/>
      <c r="V33" s="644"/>
      <c r="W33" s="644"/>
      <c r="X33" s="644"/>
      <c r="Y33" s="645"/>
      <c r="Z33" s="703">
        <v>1.7</v>
      </c>
      <c r="AA33" s="703"/>
      <c r="AB33" s="703"/>
      <c r="AC33" s="703"/>
      <c r="AD33" s="704" t="s">
        <v>242</v>
      </c>
      <c r="AE33" s="704"/>
      <c r="AF33" s="704"/>
      <c r="AG33" s="704"/>
      <c r="AH33" s="704"/>
      <c r="AI33" s="704"/>
      <c r="AJ33" s="704"/>
      <c r="AK33" s="704"/>
      <c r="AL33" s="646" t="s">
        <v>242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18581133</v>
      </c>
      <c r="CS33" s="642"/>
      <c r="CT33" s="642"/>
      <c r="CU33" s="642"/>
      <c r="CV33" s="642"/>
      <c r="CW33" s="642"/>
      <c r="CX33" s="642"/>
      <c r="CY33" s="643"/>
      <c r="CZ33" s="646">
        <v>46.9</v>
      </c>
      <c r="DA33" s="675"/>
      <c r="DB33" s="675"/>
      <c r="DC33" s="676"/>
      <c r="DD33" s="649">
        <v>13938972</v>
      </c>
      <c r="DE33" s="642"/>
      <c r="DF33" s="642"/>
      <c r="DG33" s="642"/>
      <c r="DH33" s="642"/>
      <c r="DI33" s="642"/>
      <c r="DJ33" s="642"/>
      <c r="DK33" s="643"/>
      <c r="DL33" s="649">
        <v>11197804</v>
      </c>
      <c r="DM33" s="642"/>
      <c r="DN33" s="642"/>
      <c r="DO33" s="642"/>
      <c r="DP33" s="642"/>
      <c r="DQ33" s="642"/>
      <c r="DR33" s="642"/>
      <c r="DS33" s="642"/>
      <c r="DT33" s="642"/>
      <c r="DU33" s="642"/>
      <c r="DV33" s="643"/>
      <c r="DW33" s="646">
        <v>43</v>
      </c>
      <c r="DX33" s="675"/>
      <c r="DY33" s="675"/>
      <c r="DZ33" s="675"/>
      <c r="EA33" s="675"/>
      <c r="EB33" s="675"/>
      <c r="EC33" s="677"/>
    </row>
    <row r="34" spans="2:133" ht="11.25" customHeight="1">
      <c r="B34" s="638" t="s">
        <v>319</v>
      </c>
      <c r="C34" s="639"/>
      <c r="D34" s="639"/>
      <c r="E34" s="639"/>
      <c r="F34" s="639"/>
      <c r="G34" s="639"/>
      <c r="H34" s="639"/>
      <c r="I34" s="639"/>
      <c r="J34" s="639"/>
      <c r="K34" s="639"/>
      <c r="L34" s="639"/>
      <c r="M34" s="639"/>
      <c r="N34" s="639"/>
      <c r="O34" s="639"/>
      <c r="P34" s="639"/>
      <c r="Q34" s="640"/>
      <c r="R34" s="641">
        <v>1373585</v>
      </c>
      <c r="S34" s="644"/>
      <c r="T34" s="644"/>
      <c r="U34" s="644"/>
      <c r="V34" s="644"/>
      <c r="W34" s="644"/>
      <c r="X34" s="644"/>
      <c r="Y34" s="645"/>
      <c r="Z34" s="703">
        <v>3.4</v>
      </c>
      <c r="AA34" s="703"/>
      <c r="AB34" s="703"/>
      <c r="AC34" s="703"/>
      <c r="AD34" s="704">
        <v>668</v>
      </c>
      <c r="AE34" s="704"/>
      <c r="AF34" s="704"/>
      <c r="AG34" s="704"/>
      <c r="AH34" s="704"/>
      <c r="AI34" s="704"/>
      <c r="AJ34" s="704"/>
      <c r="AK34" s="704"/>
      <c r="AL34" s="646">
        <v>0</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5967725</v>
      </c>
      <c r="CS34" s="644"/>
      <c r="CT34" s="644"/>
      <c r="CU34" s="644"/>
      <c r="CV34" s="644"/>
      <c r="CW34" s="644"/>
      <c r="CX34" s="644"/>
      <c r="CY34" s="645"/>
      <c r="CZ34" s="646">
        <v>15.1</v>
      </c>
      <c r="DA34" s="675"/>
      <c r="DB34" s="675"/>
      <c r="DC34" s="676"/>
      <c r="DD34" s="649">
        <v>4817760</v>
      </c>
      <c r="DE34" s="644"/>
      <c r="DF34" s="644"/>
      <c r="DG34" s="644"/>
      <c r="DH34" s="644"/>
      <c r="DI34" s="644"/>
      <c r="DJ34" s="644"/>
      <c r="DK34" s="645"/>
      <c r="DL34" s="649">
        <v>3534991</v>
      </c>
      <c r="DM34" s="644"/>
      <c r="DN34" s="644"/>
      <c r="DO34" s="644"/>
      <c r="DP34" s="644"/>
      <c r="DQ34" s="644"/>
      <c r="DR34" s="644"/>
      <c r="DS34" s="644"/>
      <c r="DT34" s="644"/>
      <c r="DU34" s="644"/>
      <c r="DV34" s="645"/>
      <c r="DW34" s="646">
        <v>13.6</v>
      </c>
      <c r="DX34" s="675"/>
      <c r="DY34" s="675"/>
      <c r="DZ34" s="675"/>
      <c r="EA34" s="675"/>
      <c r="EB34" s="675"/>
      <c r="EC34" s="677"/>
    </row>
    <row r="35" spans="2:133" ht="11.25" customHeight="1">
      <c r="B35" s="638" t="s">
        <v>323</v>
      </c>
      <c r="C35" s="639"/>
      <c r="D35" s="639"/>
      <c r="E35" s="639"/>
      <c r="F35" s="639"/>
      <c r="G35" s="639"/>
      <c r="H35" s="639"/>
      <c r="I35" s="639"/>
      <c r="J35" s="639"/>
      <c r="K35" s="639"/>
      <c r="L35" s="639"/>
      <c r="M35" s="639"/>
      <c r="N35" s="639"/>
      <c r="O35" s="639"/>
      <c r="P35" s="639"/>
      <c r="Q35" s="640"/>
      <c r="R35" s="641">
        <v>3888149</v>
      </c>
      <c r="S35" s="644"/>
      <c r="T35" s="644"/>
      <c r="U35" s="644"/>
      <c r="V35" s="644"/>
      <c r="W35" s="644"/>
      <c r="X35" s="644"/>
      <c r="Y35" s="645"/>
      <c r="Z35" s="703">
        <v>9.6</v>
      </c>
      <c r="AA35" s="703"/>
      <c r="AB35" s="703"/>
      <c r="AC35" s="703"/>
      <c r="AD35" s="704" t="s">
        <v>174</v>
      </c>
      <c r="AE35" s="704"/>
      <c r="AF35" s="704"/>
      <c r="AG35" s="704"/>
      <c r="AH35" s="704"/>
      <c r="AI35" s="704"/>
      <c r="AJ35" s="704"/>
      <c r="AK35" s="704"/>
      <c r="AL35" s="646" t="s">
        <v>174</v>
      </c>
      <c r="AM35" s="647"/>
      <c r="AN35" s="647"/>
      <c r="AO35" s="705"/>
      <c r="AP35" s="214"/>
      <c r="AQ35" s="709" t="s">
        <v>324</v>
      </c>
      <c r="AR35" s="710"/>
      <c r="AS35" s="710"/>
      <c r="AT35" s="710"/>
      <c r="AU35" s="710"/>
      <c r="AV35" s="710"/>
      <c r="AW35" s="710"/>
      <c r="AX35" s="710"/>
      <c r="AY35" s="711"/>
      <c r="AZ35" s="706">
        <v>5560773</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293933</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130508</v>
      </c>
      <c r="CS35" s="642"/>
      <c r="CT35" s="642"/>
      <c r="CU35" s="642"/>
      <c r="CV35" s="642"/>
      <c r="CW35" s="642"/>
      <c r="CX35" s="642"/>
      <c r="CY35" s="643"/>
      <c r="CZ35" s="646">
        <v>0.3</v>
      </c>
      <c r="DA35" s="675"/>
      <c r="DB35" s="675"/>
      <c r="DC35" s="676"/>
      <c r="DD35" s="649">
        <v>102639</v>
      </c>
      <c r="DE35" s="642"/>
      <c r="DF35" s="642"/>
      <c r="DG35" s="642"/>
      <c r="DH35" s="642"/>
      <c r="DI35" s="642"/>
      <c r="DJ35" s="642"/>
      <c r="DK35" s="643"/>
      <c r="DL35" s="649">
        <v>99154</v>
      </c>
      <c r="DM35" s="642"/>
      <c r="DN35" s="642"/>
      <c r="DO35" s="642"/>
      <c r="DP35" s="642"/>
      <c r="DQ35" s="642"/>
      <c r="DR35" s="642"/>
      <c r="DS35" s="642"/>
      <c r="DT35" s="642"/>
      <c r="DU35" s="642"/>
      <c r="DV35" s="643"/>
      <c r="DW35" s="646">
        <v>0.4</v>
      </c>
      <c r="DX35" s="675"/>
      <c r="DY35" s="675"/>
      <c r="DZ35" s="675"/>
      <c r="EA35" s="675"/>
      <c r="EB35" s="675"/>
      <c r="EC35" s="677"/>
    </row>
    <row r="36" spans="2:133" ht="11.25" customHeight="1">
      <c r="B36" s="638" t="s">
        <v>327</v>
      </c>
      <c r="C36" s="639"/>
      <c r="D36" s="639"/>
      <c r="E36" s="639"/>
      <c r="F36" s="639"/>
      <c r="G36" s="639"/>
      <c r="H36" s="639"/>
      <c r="I36" s="639"/>
      <c r="J36" s="639"/>
      <c r="K36" s="639"/>
      <c r="L36" s="639"/>
      <c r="M36" s="639"/>
      <c r="N36" s="639"/>
      <c r="O36" s="639"/>
      <c r="P36" s="639"/>
      <c r="Q36" s="640"/>
      <c r="R36" s="641" t="s">
        <v>242</v>
      </c>
      <c r="S36" s="644"/>
      <c r="T36" s="644"/>
      <c r="U36" s="644"/>
      <c r="V36" s="644"/>
      <c r="W36" s="644"/>
      <c r="X36" s="644"/>
      <c r="Y36" s="645"/>
      <c r="Z36" s="703" t="s">
        <v>174</v>
      </c>
      <c r="AA36" s="703"/>
      <c r="AB36" s="703"/>
      <c r="AC36" s="703"/>
      <c r="AD36" s="704" t="s">
        <v>174</v>
      </c>
      <c r="AE36" s="704"/>
      <c r="AF36" s="704"/>
      <c r="AG36" s="704"/>
      <c r="AH36" s="704"/>
      <c r="AI36" s="704"/>
      <c r="AJ36" s="704"/>
      <c r="AK36" s="704"/>
      <c r="AL36" s="646" t="s">
        <v>242</v>
      </c>
      <c r="AM36" s="647"/>
      <c r="AN36" s="647"/>
      <c r="AO36" s="705"/>
      <c r="AQ36" s="678" t="s">
        <v>328</v>
      </c>
      <c r="AR36" s="679"/>
      <c r="AS36" s="679"/>
      <c r="AT36" s="679"/>
      <c r="AU36" s="679"/>
      <c r="AV36" s="679"/>
      <c r="AW36" s="679"/>
      <c r="AX36" s="679"/>
      <c r="AY36" s="680"/>
      <c r="AZ36" s="641">
        <v>2120882</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-1872870</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6691596</v>
      </c>
      <c r="CS36" s="644"/>
      <c r="CT36" s="644"/>
      <c r="CU36" s="644"/>
      <c r="CV36" s="644"/>
      <c r="CW36" s="644"/>
      <c r="CX36" s="644"/>
      <c r="CY36" s="645"/>
      <c r="CZ36" s="646">
        <v>16.899999999999999</v>
      </c>
      <c r="DA36" s="675"/>
      <c r="DB36" s="675"/>
      <c r="DC36" s="676"/>
      <c r="DD36" s="649">
        <v>5615880</v>
      </c>
      <c r="DE36" s="644"/>
      <c r="DF36" s="644"/>
      <c r="DG36" s="644"/>
      <c r="DH36" s="644"/>
      <c r="DI36" s="644"/>
      <c r="DJ36" s="644"/>
      <c r="DK36" s="645"/>
      <c r="DL36" s="649">
        <v>4821757</v>
      </c>
      <c r="DM36" s="644"/>
      <c r="DN36" s="644"/>
      <c r="DO36" s="644"/>
      <c r="DP36" s="644"/>
      <c r="DQ36" s="644"/>
      <c r="DR36" s="644"/>
      <c r="DS36" s="644"/>
      <c r="DT36" s="644"/>
      <c r="DU36" s="644"/>
      <c r="DV36" s="645"/>
      <c r="DW36" s="646">
        <v>18.5</v>
      </c>
      <c r="DX36" s="675"/>
      <c r="DY36" s="675"/>
      <c r="DZ36" s="675"/>
      <c r="EA36" s="675"/>
      <c r="EB36" s="675"/>
      <c r="EC36" s="677"/>
    </row>
    <row r="37" spans="2:133" ht="11.25" customHeight="1">
      <c r="B37" s="638" t="s">
        <v>331</v>
      </c>
      <c r="C37" s="639"/>
      <c r="D37" s="639"/>
      <c r="E37" s="639"/>
      <c r="F37" s="639"/>
      <c r="G37" s="639"/>
      <c r="H37" s="639"/>
      <c r="I37" s="639"/>
      <c r="J37" s="639"/>
      <c r="K37" s="639"/>
      <c r="L37" s="639"/>
      <c r="M37" s="639"/>
      <c r="N37" s="639"/>
      <c r="O37" s="639"/>
      <c r="P37" s="639"/>
      <c r="Q37" s="640"/>
      <c r="R37" s="641">
        <v>1522749</v>
      </c>
      <c r="S37" s="644"/>
      <c r="T37" s="644"/>
      <c r="U37" s="644"/>
      <c r="V37" s="644"/>
      <c r="W37" s="644"/>
      <c r="X37" s="644"/>
      <c r="Y37" s="645"/>
      <c r="Z37" s="703">
        <v>3.8</v>
      </c>
      <c r="AA37" s="703"/>
      <c r="AB37" s="703"/>
      <c r="AC37" s="703"/>
      <c r="AD37" s="704" t="s">
        <v>242</v>
      </c>
      <c r="AE37" s="704"/>
      <c r="AF37" s="704"/>
      <c r="AG37" s="704"/>
      <c r="AH37" s="704"/>
      <c r="AI37" s="704"/>
      <c r="AJ37" s="704"/>
      <c r="AK37" s="704"/>
      <c r="AL37" s="646" t="s">
        <v>169</v>
      </c>
      <c r="AM37" s="647"/>
      <c r="AN37" s="647"/>
      <c r="AO37" s="705"/>
      <c r="AQ37" s="678" t="s">
        <v>332</v>
      </c>
      <c r="AR37" s="679"/>
      <c r="AS37" s="679"/>
      <c r="AT37" s="679"/>
      <c r="AU37" s="679"/>
      <c r="AV37" s="679"/>
      <c r="AW37" s="679"/>
      <c r="AX37" s="679"/>
      <c r="AY37" s="680"/>
      <c r="AZ37" s="641">
        <v>80273</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13672</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1691328</v>
      </c>
      <c r="CS37" s="642"/>
      <c r="CT37" s="642"/>
      <c r="CU37" s="642"/>
      <c r="CV37" s="642"/>
      <c r="CW37" s="642"/>
      <c r="CX37" s="642"/>
      <c r="CY37" s="643"/>
      <c r="CZ37" s="646">
        <v>4.3</v>
      </c>
      <c r="DA37" s="675"/>
      <c r="DB37" s="675"/>
      <c r="DC37" s="676"/>
      <c r="DD37" s="649">
        <v>1585188</v>
      </c>
      <c r="DE37" s="642"/>
      <c r="DF37" s="642"/>
      <c r="DG37" s="642"/>
      <c r="DH37" s="642"/>
      <c r="DI37" s="642"/>
      <c r="DJ37" s="642"/>
      <c r="DK37" s="643"/>
      <c r="DL37" s="649">
        <v>1559404</v>
      </c>
      <c r="DM37" s="642"/>
      <c r="DN37" s="642"/>
      <c r="DO37" s="642"/>
      <c r="DP37" s="642"/>
      <c r="DQ37" s="642"/>
      <c r="DR37" s="642"/>
      <c r="DS37" s="642"/>
      <c r="DT37" s="642"/>
      <c r="DU37" s="642"/>
      <c r="DV37" s="643"/>
      <c r="DW37" s="646">
        <v>6</v>
      </c>
      <c r="DX37" s="675"/>
      <c r="DY37" s="675"/>
      <c r="DZ37" s="675"/>
      <c r="EA37" s="675"/>
      <c r="EB37" s="675"/>
      <c r="EC37" s="677"/>
    </row>
    <row r="38" spans="2:133" ht="11.25" customHeight="1">
      <c r="B38" s="653" t="s">
        <v>335</v>
      </c>
      <c r="C38" s="654"/>
      <c r="D38" s="654"/>
      <c r="E38" s="654"/>
      <c r="F38" s="654"/>
      <c r="G38" s="654"/>
      <c r="H38" s="654"/>
      <c r="I38" s="654"/>
      <c r="J38" s="654"/>
      <c r="K38" s="654"/>
      <c r="L38" s="654"/>
      <c r="M38" s="654"/>
      <c r="N38" s="654"/>
      <c r="O38" s="654"/>
      <c r="P38" s="654"/>
      <c r="Q38" s="655"/>
      <c r="R38" s="656">
        <v>40312815</v>
      </c>
      <c r="S38" s="693"/>
      <c r="T38" s="693"/>
      <c r="U38" s="693"/>
      <c r="V38" s="693"/>
      <c r="W38" s="693"/>
      <c r="X38" s="693"/>
      <c r="Y38" s="698"/>
      <c r="Z38" s="699">
        <v>100</v>
      </c>
      <c r="AA38" s="699"/>
      <c r="AB38" s="699"/>
      <c r="AC38" s="699"/>
      <c r="AD38" s="700">
        <v>24547271</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v>52647</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22299</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3359618</v>
      </c>
      <c r="CS38" s="644"/>
      <c r="CT38" s="644"/>
      <c r="CU38" s="644"/>
      <c r="CV38" s="644"/>
      <c r="CW38" s="644"/>
      <c r="CX38" s="644"/>
      <c r="CY38" s="645"/>
      <c r="CZ38" s="646">
        <v>8.5</v>
      </c>
      <c r="DA38" s="675"/>
      <c r="DB38" s="675"/>
      <c r="DC38" s="676"/>
      <c r="DD38" s="649">
        <v>2804475</v>
      </c>
      <c r="DE38" s="644"/>
      <c r="DF38" s="644"/>
      <c r="DG38" s="644"/>
      <c r="DH38" s="644"/>
      <c r="DI38" s="644"/>
      <c r="DJ38" s="644"/>
      <c r="DK38" s="645"/>
      <c r="DL38" s="649">
        <v>2741902</v>
      </c>
      <c r="DM38" s="644"/>
      <c r="DN38" s="644"/>
      <c r="DO38" s="644"/>
      <c r="DP38" s="644"/>
      <c r="DQ38" s="644"/>
      <c r="DR38" s="644"/>
      <c r="DS38" s="644"/>
      <c r="DT38" s="644"/>
      <c r="DU38" s="644"/>
      <c r="DV38" s="645"/>
      <c r="DW38" s="646">
        <v>10.5</v>
      </c>
      <c r="DX38" s="675"/>
      <c r="DY38" s="675"/>
      <c r="DZ38" s="675"/>
      <c r="EA38" s="675"/>
      <c r="EB38" s="675"/>
      <c r="EC38" s="677"/>
    </row>
    <row r="39" spans="2:133" ht="11.25" customHeight="1">
      <c r="AQ39" s="678" t="s">
        <v>339</v>
      </c>
      <c r="AR39" s="679"/>
      <c r="AS39" s="679"/>
      <c r="AT39" s="679"/>
      <c r="AU39" s="679"/>
      <c r="AV39" s="679"/>
      <c r="AW39" s="679"/>
      <c r="AX39" s="679"/>
      <c r="AY39" s="680"/>
      <c r="AZ39" s="641">
        <v>10448</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91</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1470844</v>
      </c>
      <c r="CS39" s="642"/>
      <c r="CT39" s="642"/>
      <c r="CU39" s="642"/>
      <c r="CV39" s="642"/>
      <c r="CW39" s="642"/>
      <c r="CX39" s="642"/>
      <c r="CY39" s="643"/>
      <c r="CZ39" s="646">
        <v>3.7</v>
      </c>
      <c r="DA39" s="675"/>
      <c r="DB39" s="675"/>
      <c r="DC39" s="676"/>
      <c r="DD39" s="649">
        <v>598184</v>
      </c>
      <c r="DE39" s="642"/>
      <c r="DF39" s="642"/>
      <c r="DG39" s="642"/>
      <c r="DH39" s="642"/>
      <c r="DI39" s="642"/>
      <c r="DJ39" s="642"/>
      <c r="DK39" s="643"/>
      <c r="DL39" s="649" t="s">
        <v>174</v>
      </c>
      <c r="DM39" s="642"/>
      <c r="DN39" s="642"/>
      <c r="DO39" s="642"/>
      <c r="DP39" s="642"/>
      <c r="DQ39" s="642"/>
      <c r="DR39" s="642"/>
      <c r="DS39" s="642"/>
      <c r="DT39" s="642"/>
      <c r="DU39" s="642"/>
      <c r="DV39" s="643"/>
      <c r="DW39" s="646" t="s">
        <v>174</v>
      </c>
      <c r="DX39" s="675"/>
      <c r="DY39" s="675"/>
      <c r="DZ39" s="675"/>
      <c r="EA39" s="675"/>
      <c r="EB39" s="675"/>
      <c r="EC39" s="677"/>
    </row>
    <row r="40" spans="2:133" ht="11.25" customHeight="1">
      <c r="AQ40" s="678" t="s">
        <v>343</v>
      </c>
      <c r="AR40" s="679"/>
      <c r="AS40" s="679"/>
      <c r="AT40" s="679"/>
      <c r="AU40" s="679"/>
      <c r="AV40" s="679"/>
      <c r="AW40" s="679"/>
      <c r="AX40" s="679"/>
      <c r="AY40" s="680"/>
      <c r="AZ40" s="641">
        <v>757454</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106</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960842</v>
      </c>
      <c r="CS40" s="644"/>
      <c r="CT40" s="644"/>
      <c r="CU40" s="644"/>
      <c r="CV40" s="644"/>
      <c r="CW40" s="644"/>
      <c r="CX40" s="644"/>
      <c r="CY40" s="645"/>
      <c r="CZ40" s="646">
        <v>2.4</v>
      </c>
      <c r="DA40" s="675"/>
      <c r="DB40" s="675"/>
      <c r="DC40" s="676"/>
      <c r="DD40" s="649">
        <v>34</v>
      </c>
      <c r="DE40" s="644"/>
      <c r="DF40" s="644"/>
      <c r="DG40" s="644"/>
      <c r="DH40" s="644"/>
      <c r="DI40" s="644"/>
      <c r="DJ40" s="644"/>
      <c r="DK40" s="645"/>
      <c r="DL40" s="649" t="s">
        <v>174</v>
      </c>
      <c r="DM40" s="644"/>
      <c r="DN40" s="644"/>
      <c r="DO40" s="644"/>
      <c r="DP40" s="644"/>
      <c r="DQ40" s="644"/>
      <c r="DR40" s="644"/>
      <c r="DS40" s="644"/>
      <c r="DT40" s="644"/>
      <c r="DU40" s="644"/>
      <c r="DV40" s="645"/>
      <c r="DW40" s="646" t="s">
        <v>169</v>
      </c>
      <c r="DX40" s="675"/>
      <c r="DY40" s="675"/>
      <c r="DZ40" s="675"/>
      <c r="EA40" s="675"/>
      <c r="EB40" s="675"/>
      <c r="EC40" s="677"/>
    </row>
    <row r="41" spans="2:133" ht="11.25" customHeight="1">
      <c r="AQ41" s="690" t="s">
        <v>346</v>
      </c>
      <c r="AR41" s="691"/>
      <c r="AS41" s="691"/>
      <c r="AT41" s="691"/>
      <c r="AU41" s="691"/>
      <c r="AV41" s="691"/>
      <c r="AW41" s="691"/>
      <c r="AX41" s="691"/>
      <c r="AY41" s="692"/>
      <c r="AZ41" s="656">
        <v>2539069</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322</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174</v>
      </c>
      <c r="CS41" s="642"/>
      <c r="CT41" s="642"/>
      <c r="CU41" s="642"/>
      <c r="CV41" s="642"/>
      <c r="CW41" s="642"/>
      <c r="CX41" s="642"/>
      <c r="CY41" s="643"/>
      <c r="CZ41" s="646" t="s">
        <v>242</v>
      </c>
      <c r="DA41" s="675"/>
      <c r="DB41" s="675"/>
      <c r="DC41" s="676"/>
      <c r="DD41" s="649" t="s">
        <v>242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5558546</v>
      </c>
      <c r="CS42" s="644"/>
      <c r="CT42" s="644"/>
      <c r="CU42" s="644"/>
      <c r="CV42" s="644"/>
      <c r="CW42" s="644"/>
      <c r="CX42" s="644"/>
      <c r="CY42" s="645"/>
      <c r="CZ42" s="646">
        <v>14</v>
      </c>
      <c r="DA42" s="647"/>
      <c r="DB42" s="647"/>
      <c r="DC42" s="648"/>
      <c r="DD42" s="649">
        <v>1628419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115646</v>
      </c>
      <c r="CS43" s="642"/>
      <c r="CT43" s="642"/>
      <c r="CU43" s="642"/>
      <c r="CV43" s="642"/>
      <c r="CW43" s="642"/>
      <c r="CX43" s="642"/>
      <c r="CY43" s="643"/>
      <c r="CZ43" s="646">
        <v>0.3</v>
      </c>
      <c r="DA43" s="675"/>
      <c r="DB43" s="675"/>
      <c r="DC43" s="676"/>
      <c r="DD43" s="649">
        <v>115646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353</v>
      </c>
      <c r="CD44" s="669" t="s">
        <v>304</v>
      </c>
      <c r="CE44" s="670"/>
      <c r="CF44" s="638" t="s">
        <v>354</v>
      </c>
      <c r="CG44" s="639"/>
      <c r="CH44" s="639"/>
      <c r="CI44" s="639"/>
      <c r="CJ44" s="639"/>
      <c r="CK44" s="639"/>
      <c r="CL44" s="639"/>
      <c r="CM44" s="639"/>
      <c r="CN44" s="639"/>
      <c r="CO44" s="639"/>
      <c r="CP44" s="639"/>
      <c r="CQ44" s="640"/>
      <c r="CR44" s="641">
        <v>5546262</v>
      </c>
      <c r="CS44" s="644"/>
      <c r="CT44" s="644"/>
      <c r="CU44" s="644"/>
      <c r="CV44" s="644"/>
      <c r="CW44" s="644"/>
      <c r="CX44" s="644"/>
      <c r="CY44" s="645"/>
      <c r="CZ44" s="646">
        <v>14</v>
      </c>
      <c r="DA44" s="647"/>
      <c r="DB44" s="647"/>
      <c r="DC44" s="648"/>
      <c r="DD44" s="649">
        <v>1618905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355</v>
      </c>
      <c r="CG45" s="639"/>
      <c r="CH45" s="639"/>
      <c r="CI45" s="639"/>
      <c r="CJ45" s="639"/>
      <c r="CK45" s="639"/>
      <c r="CL45" s="639"/>
      <c r="CM45" s="639"/>
      <c r="CN45" s="639"/>
      <c r="CO45" s="639"/>
      <c r="CP45" s="639"/>
      <c r="CQ45" s="640"/>
      <c r="CR45" s="641">
        <v>1738479</v>
      </c>
      <c r="CS45" s="642"/>
      <c r="CT45" s="642"/>
      <c r="CU45" s="642"/>
      <c r="CV45" s="642"/>
      <c r="CW45" s="642"/>
      <c r="CX45" s="642"/>
      <c r="CY45" s="643"/>
      <c r="CZ45" s="646">
        <v>4.4000000000000004</v>
      </c>
      <c r="DA45" s="675"/>
      <c r="DB45" s="675"/>
      <c r="DC45" s="676"/>
      <c r="DD45" s="649">
        <v>421458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356</v>
      </c>
      <c r="CG46" s="639"/>
      <c r="CH46" s="639"/>
      <c r="CI46" s="639"/>
      <c r="CJ46" s="639"/>
      <c r="CK46" s="639"/>
      <c r="CL46" s="639"/>
      <c r="CM46" s="639"/>
      <c r="CN46" s="639"/>
      <c r="CO46" s="639"/>
      <c r="CP46" s="639"/>
      <c r="CQ46" s="640"/>
      <c r="CR46" s="641">
        <v>3680956</v>
      </c>
      <c r="CS46" s="644"/>
      <c r="CT46" s="644"/>
      <c r="CU46" s="644"/>
      <c r="CV46" s="644"/>
      <c r="CW46" s="644"/>
      <c r="CX46" s="644"/>
      <c r="CY46" s="645"/>
      <c r="CZ46" s="646">
        <v>9.3000000000000007</v>
      </c>
      <c r="DA46" s="647"/>
      <c r="DB46" s="647"/>
      <c r="DC46" s="648"/>
      <c r="DD46" s="649">
        <v>1091320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357</v>
      </c>
      <c r="CG47" s="639"/>
      <c r="CH47" s="639"/>
      <c r="CI47" s="639"/>
      <c r="CJ47" s="639"/>
      <c r="CK47" s="639"/>
      <c r="CL47" s="639"/>
      <c r="CM47" s="639"/>
      <c r="CN47" s="639"/>
      <c r="CO47" s="639"/>
      <c r="CP47" s="639"/>
      <c r="CQ47" s="640"/>
      <c r="CR47" s="641">
        <v>12284</v>
      </c>
      <c r="CS47" s="642"/>
      <c r="CT47" s="642"/>
      <c r="CU47" s="642"/>
      <c r="CV47" s="642"/>
      <c r="CW47" s="642"/>
      <c r="CX47" s="642"/>
      <c r="CY47" s="643"/>
      <c r="CZ47" s="646">
        <v>0</v>
      </c>
      <c r="DA47" s="675"/>
      <c r="DB47" s="675"/>
      <c r="DC47" s="676"/>
      <c r="DD47" s="649">
        <v>9514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358</v>
      </c>
      <c r="CG48" s="639"/>
      <c r="CH48" s="639"/>
      <c r="CI48" s="639"/>
      <c r="CJ48" s="639"/>
      <c r="CK48" s="639"/>
      <c r="CL48" s="639"/>
      <c r="CM48" s="639"/>
      <c r="CN48" s="639"/>
      <c r="CO48" s="639"/>
      <c r="CP48" s="639"/>
      <c r="CQ48" s="640"/>
      <c r="CR48" s="641" t="s">
        <v>242</v>
      </c>
      <c r="CS48" s="644"/>
      <c r="CT48" s="644"/>
      <c r="CU48" s="644"/>
      <c r="CV48" s="644"/>
      <c r="CW48" s="644"/>
      <c r="CX48" s="644"/>
      <c r="CY48" s="645"/>
      <c r="CZ48" s="646" t="s">
        <v>242</v>
      </c>
      <c r="DA48" s="647"/>
      <c r="DB48" s="647"/>
      <c r="DC48" s="648"/>
      <c r="DD48" s="649" t="s">
        <v>174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359</v>
      </c>
      <c r="CE49" s="654"/>
      <c r="CF49" s="654"/>
      <c r="CG49" s="654"/>
      <c r="CH49" s="654"/>
      <c r="CI49" s="654"/>
      <c r="CJ49" s="654"/>
      <c r="CK49" s="654"/>
      <c r="CL49" s="654"/>
      <c r="CM49" s="654"/>
      <c r="CN49" s="654"/>
      <c r="CO49" s="654"/>
      <c r="CP49" s="654"/>
      <c r="CQ49" s="655"/>
      <c r="CR49" s="656">
        <v>39604992</v>
      </c>
      <c r="CS49" s="657"/>
      <c r="CT49" s="657"/>
      <c r="CU49" s="657"/>
      <c r="CV49" s="657"/>
      <c r="CW49" s="657"/>
      <c r="CX49" s="657"/>
      <c r="CY49" s="658"/>
      <c r="CZ49" s="659">
        <v>100</v>
      </c>
      <c r="DA49" s="660"/>
      <c r="DB49" s="660"/>
      <c r="DC49" s="661"/>
      <c r="DD49" s="662">
        <v>26988658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3U0HlUTDvKoi8N64E2gKD0IUoNHoZKLGYdPJn2foEgZaC80dWB84Iq8+eoWN6328vNyIWiOXwdzDKJMOAilngw==" saltValue="hOxpbM5ooadM5B6YvSfRG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3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361</v>
      </c>
      <c r="DK2" s="1180"/>
      <c r="DL2" s="1180"/>
      <c r="DM2" s="1180"/>
      <c r="DN2" s="1180"/>
      <c r="DO2" s="1181"/>
      <c r="DP2" s="229"/>
      <c r="DQ2" s="1179" t="s">
        <v>362</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2"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382</v>
      </c>
      <c r="C7" s="1120"/>
      <c r="D7" s="1120"/>
      <c r="E7" s="1120"/>
      <c r="F7" s="1120"/>
      <c r="G7" s="1120"/>
      <c r="H7" s="1120"/>
      <c r="I7" s="1120"/>
      <c r="J7" s="1120"/>
      <c r="K7" s="1120"/>
      <c r="L7" s="1120"/>
      <c r="M7" s="1120"/>
      <c r="N7" s="1120"/>
      <c r="O7" s="1120"/>
      <c r="P7" s="1121"/>
      <c r="Q7" s="1173">
        <v>41136</v>
      </c>
      <c r="R7" s="1174"/>
      <c r="S7" s="1174"/>
      <c r="T7" s="1174"/>
      <c r="U7" s="1174"/>
      <c r="V7" s="1174">
        <v>40428</v>
      </c>
      <c r="W7" s="1174"/>
      <c r="X7" s="1174"/>
      <c r="Y7" s="1174"/>
      <c r="Z7" s="1174"/>
      <c r="AA7" s="1174">
        <v>708</v>
      </c>
      <c r="AB7" s="1174"/>
      <c r="AC7" s="1174"/>
      <c r="AD7" s="1174"/>
      <c r="AE7" s="1175"/>
      <c r="AF7" s="1176">
        <v>673</v>
      </c>
      <c r="AG7" s="1177"/>
      <c r="AH7" s="1177"/>
      <c r="AI7" s="1177"/>
      <c r="AJ7" s="1178"/>
      <c r="AK7" s="1160">
        <v>0</v>
      </c>
      <c r="AL7" s="1161"/>
      <c r="AM7" s="1161"/>
      <c r="AN7" s="1161"/>
      <c r="AO7" s="1161"/>
      <c r="AP7" s="1161">
        <v>41383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577</v>
      </c>
      <c r="BT7" s="1165"/>
      <c r="BU7" s="1165"/>
      <c r="BV7" s="1165"/>
      <c r="BW7" s="1165"/>
      <c r="BX7" s="1165"/>
      <c r="BY7" s="1165"/>
      <c r="BZ7" s="1165"/>
      <c r="CA7" s="1165"/>
      <c r="CB7" s="1165"/>
      <c r="CC7" s="1165"/>
      <c r="CD7" s="1165"/>
      <c r="CE7" s="1165"/>
      <c r="CF7" s="1165"/>
      <c r="CG7" s="1166"/>
      <c r="CH7" s="1157">
        <v>0</v>
      </c>
      <c r="CI7" s="1158"/>
      <c r="CJ7" s="1158"/>
      <c r="CK7" s="1158"/>
      <c r="CL7" s="1159"/>
      <c r="CM7" s="1157">
        <v>76</v>
      </c>
      <c r="CN7" s="1158"/>
      <c r="CO7" s="1158"/>
      <c r="CP7" s="1158"/>
      <c r="CQ7" s="1159"/>
      <c r="CR7" s="1157">
        <v>3</v>
      </c>
      <c r="CS7" s="1158"/>
      <c r="CT7" s="1158"/>
      <c r="CU7" s="1158"/>
      <c r="CV7" s="1159"/>
      <c r="CW7" s="1157" t="s">
        <v>596</v>
      </c>
      <c r="CX7" s="1158"/>
      <c r="CY7" s="1158"/>
      <c r="CZ7" s="1158"/>
      <c r="DA7" s="1159"/>
      <c r="DB7" s="1157" t="s">
        <v>517</v>
      </c>
      <c r="DC7" s="1158"/>
      <c r="DD7" s="1158"/>
      <c r="DE7" s="1158"/>
      <c r="DF7" s="1159"/>
      <c r="DG7" s="1157" t="s">
        <v>517</v>
      </c>
      <c r="DH7" s="1158"/>
      <c r="DI7" s="1158"/>
      <c r="DJ7" s="1158"/>
      <c r="DK7" s="1159"/>
      <c r="DL7" s="1157" t="s">
        <v>517</v>
      </c>
      <c r="DM7" s="1158"/>
      <c r="DN7" s="1158"/>
      <c r="DO7" s="1158"/>
      <c r="DP7" s="1159"/>
      <c r="DQ7" s="1157" t="s">
        <v>517</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578</v>
      </c>
      <c r="BT8" s="1084"/>
      <c r="BU8" s="1084"/>
      <c r="BV8" s="1084"/>
      <c r="BW8" s="1084"/>
      <c r="BX8" s="1084"/>
      <c r="BY8" s="1084"/>
      <c r="BZ8" s="1084"/>
      <c r="CA8" s="1084"/>
      <c r="CB8" s="1084"/>
      <c r="CC8" s="1084"/>
      <c r="CD8" s="1084"/>
      <c r="CE8" s="1084"/>
      <c r="CF8" s="1084"/>
      <c r="CG8" s="1085"/>
      <c r="CH8" s="1058">
        <v>-35</v>
      </c>
      <c r="CI8" s="1059"/>
      <c r="CJ8" s="1059"/>
      <c r="CK8" s="1059"/>
      <c r="CL8" s="1060"/>
      <c r="CM8" s="1058">
        <v>93</v>
      </c>
      <c r="CN8" s="1059"/>
      <c r="CO8" s="1059"/>
      <c r="CP8" s="1059"/>
      <c r="CQ8" s="1060"/>
      <c r="CR8" s="1058">
        <v>27</v>
      </c>
      <c r="CS8" s="1059"/>
      <c r="CT8" s="1059"/>
      <c r="CU8" s="1059"/>
      <c r="CV8" s="1060"/>
      <c r="CW8" s="1058" t="s">
        <v>517</v>
      </c>
      <c r="CX8" s="1059"/>
      <c r="CY8" s="1059"/>
      <c r="CZ8" s="1059"/>
      <c r="DA8" s="1060"/>
      <c r="DB8" s="1058" t="s">
        <v>517</v>
      </c>
      <c r="DC8" s="1059"/>
      <c r="DD8" s="1059"/>
      <c r="DE8" s="1059"/>
      <c r="DF8" s="1060"/>
      <c r="DG8" s="1058" t="s">
        <v>517</v>
      </c>
      <c r="DH8" s="1059"/>
      <c r="DI8" s="1059"/>
      <c r="DJ8" s="1059"/>
      <c r="DK8" s="1060"/>
      <c r="DL8" s="1058" t="s">
        <v>517</v>
      </c>
      <c r="DM8" s="1059"/>
      <c r="DN8" s="1059"/>
      <c r="DO8" s="1059"/>
      <c r="DP8" s="1060"/>
      <c r="DQ8" s="1058" t="s">
        <v>517</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579</v>
      </c>
      <c r="BT9" s="1084"/>
      <c r="BU9" s="1084"/>
      <c r="BV9" s="1084"/>
      <c r="BW9" s="1084"/>
      <c r="BX9" s="1084"/>
      <c r="BY9" s="1084"/>
      <c r="BZ9" s="1084"/>
      <c r="CA9" s="1084"/>
      <c r="CB9" s="1084"/>
      <c r="CC9" s="1084"/>
      <c r="CD9" s="1084"/>
      <c r="CE9" s="1084"/>
      <c r="CF9" s="1084"/>
      <c r="CG9" s="1085"/>
      <c r="CH9" s="1058">
        <v>48</v>
      </c>
      <c r="CI9" s="1059"/>
      <c r="CJ9" s="1059"/>
      <c r="CK9" s="1059"/>
      <c r="CL9" s="1060"/>
      <c r="CM9" s="1058">
        <v>665</v>
      </c>
      <c r="CN9" s="1059"/>
      <c r="CO9" s="1059"/>
      <c r="CP9" s="1059"/>
      <c r="CQ9" s="1060"/>
      <c r="CR9" s="1058">
        <v>25</v>
      </c>
      <c r="CS9" s="1059"/>
      <c r="CT9" s="1059"/>
      <c r="CU9" s="1059"/>
      <c r="CV9" s="1060"/>
      <c r="CW9" s="1058" t="s">
        <v>517</v>
      </c>
      <c r="CX9" s="1059"/>
      <c r="CY9" s="1059"/>
      <c r="CZ9" s="1059"/>
      <c r="DA9" s="1060"/>
      <c r="DB9" s="1058" t="s">
        <v>517</v>
      </c>
      <c r="DC9" s="1059"/>
      <c r="DD9" s="1059"/>
      <c r="DE9" s="1059"/>
      <c r="DF9" s="1060"/>
      <c r="DG9" s="1058" t="s">
        <v>517</v>
      </c>
      <c r="DH9" s="1059"/>
      <c r="DI9" s="1059"/>
      <c r="DJ9" s="1059"/>
      <c r="DK9" s="1060"/>
      <c r="DL9" s="1058" t="s">
        <v>517</v>
      </c>
      <c r="DM9" s="1059"/>
      <c r="DN9" s="1059"/>
      <c r="DO9" s="1059"/>
      <c r="DP9" s="1060"/>
      <c r="DQ9" s="1058" t="s">
        <v>517</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580</v>
      </c>
      <c r="BT10" s="1084"/>
      <c r="BU10" s="1084"/>
      <c r="BV10" s="1084"/>
      <c r="BW10" s="1084"/>
      <c r="BX10" s="1084"/>
      <c r="BY10" s="1084"/>
      <c r="BZ10" s="1084"/>
      <c r="CA10" s="1084"/>
      <c r="CB10" s="1084"/>
      <c r="CC10" s="1084"/>
      <c r="CD10" s="1084"/>
      <c r="CE10" s="1084"/>
      <c r="CF10" s="1084"/>
      <c r="CG10" s="1085"/>
      <c r="CH10" s="1058">
        <v>-11</v>
      </c>
      <c r="CI10" s="1059"/>
      <c r="CJ10" s="1059"/>
      <c r="CK10" s="1059"/>
      <c r="CL10" s="1060"/>
      <c r="CM10" s="1058">
        <v>172</v>
      </c>
      <c r="CN10" s="1059"/>
      <c r="CO10" s="1059"/>
      <c r="CP10" s="1059"/>
      <c r="CQ10" s="1060"/>
      <c r="CR10" s="1058">
        <v>23</v>
      </c>
      <c r="CS10" s="1059"/>
      <c r="CT10" s="1059"/>
      <c r="CU10" s="1059"/>
      <c r="CV10" s="1060"/>
      <c r="CW10" s="1058" t="s">
        <v>517</v>
      </c>
      <c r="CX10" s="1059"/>
      <c r="CY10" s="1059"/>
      <c r="CZ10" s="1059"/>
      <c r="DA10" s="1060"/>
      <c r="DB10" s="1058" t="s">
        <v>517</v>
      </c>
      <c r="DC10" s="1059"/>
      <c r="DD10" s="1059"/>
      <c r="DE10" s="1059"/>
      <c r="DF10" s="1060"/>
      <c r="DG10" s="1058" t="s">
        <v>517</v>
      </c>
      <c r="DH10" s="1059"/>
      <c r="DI10" s="1059"/>
      <c r="DJ10" s="1059"/>
      <c r="DK10" s="1060"/>
      <c r="DL10" s="1058" t="s">
        <v>517</v>
      </c>
      <c r="DM10" s="1059"/>
      <c r="DN10" s="1059"/>
      <c r="DO10" s="1059"/>
      <c r="DP10" s="1060"/>
      <c r="DQ10" s="1058" t="s">
        <v>517</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581</v>
      </c>
      <c r="BT11" s="1084"/>
      <c r="BU11" s="1084"/>
      <c r="BV11" s="1084"/>
      <c r="BW11" s="1084"/>
      <c r="BX11" s="1084"/>
      <c r="BY11" s="1084"/>
      <c r="BZ11" s="1084"/>
      <c r="CA11" s="1084"/>
      <c r="CB11" s="1084"/>
      <c r="CC11" s="1084"/>
      <c r="CD11" s="1084"/>
      <c r="CE11" s="1084"/>
      <c r="CF11" s="1084"/>
      <c r="CG11" s="1085"/>
      <c r="CH11" s="1058">
        <v>5</v>
      </c>
      <c r="CI11" s="1059"/>
      <c r="CJ11" s="1059"/>
      <c r="CK11" s="1059"/>
      <c r="CL11" s="1060"/>
      <c r="CM11" s="1058">
        <v>46</v>
      </c>
      <c r="CN11" s="1059"/>
      <c r="CO11" s="1059"/>
      <c r="CP11" s="1059"/>
      <c r="CQ11" s="1060"/>
      <c r="CR11" s="1058">
        <v>40</v>
      </c>
      <c r="CS11" s="1059"/>
      <c r="CT11" s="1059"/>
      <c r="CU11" s="1059"/>
      <c r="CV11" s="1060"/>
      <c r="CW11" s="1058" t="s">
        <v>517</v>
      </c>
      <c r="CX11" s="1059"/>
      <c r="CY11" s="1059"/>
      <c r="CZ11" s="1059"/>
      <c r="DA11" s="1060"/>
      <c r="DB11" s="1058" t="s">
        <v>597</v>
      </c>
      <c r="DC11" s="1059"/>
      <c r="DD11" s="1059"/>
      <c r="DE11" s="1059"/>
      <c r="DF11" s="1060"/>
      <c r="DG11" s="1058" t="s">
        <v>517</v>
      </c>
      <c r="DH11" s="1059"/>
      <c r="DI11" s="1059"/>
      <c r="DJ11" s="1059"/>
      <c r="DK11" s="1060"/>
      <c r="DL11" s="1058" t="s">
        <v>517</v>
      </c>
      <c r="DM11" s="1059"/>
      <c r="DN11" s="1059"/>
      <c r="DO11" s="1059"/>
      <c r="DP11" s="1060"/>
      <c r="DQ11" s="1058" t="s">
        <v>517</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582</v>
      </c>
      <c r="BT12" s="1084"/>
      <c r="BU12" s="1084"/>
      <c r="BV12" s="1084"/>
      <c r="BW12" s="1084"/>
      <c r="BX12" s="1084"/>
      <c r="BY12" s="1084"/>
      <c r="BZ12" s="1084"/>
      <c r="CA12" s="1084"/>
      <c r="CB12" s="1084"/>
      <c r="CC12" s="1084"/>
      <c r="CD12" s="1084"/>
      <c r="CE12" s="1084"/>
      <c r="CF12" s="1084"/>
      <c r="CG12" s="1085"/>
      <c r="CH12" s="1058">
        <v>3</v>
      </c>
      <c r="CI12" s="1059"/>
      <c r="CJ12" s="1059"/>
      <c r="CK12" s="1059"/>
      <c r="CL12" s="1060"/>
      <c r="CM12" s="1058">
        <v>310</v>
      </c>
      <c r="CN12" s="1059"/>
      <c r="CO12" s="1059"/>
      <c r="CP12" s="1059"/>
      <c r="CQ12" s="1060"/>
      <c r="CR12" s="1058">
        <v>10</v>
      </c>
      <c r="CS12" s="1059"/>
      <c r="CT12" s="1059"/>
      <c r="CU12" s="1059"/>
      <c r="CV12" s="1060"/>
      <c r="CW12" s="1058">
        <v>67</v>
      </c>
      <c r="CX12" s="1059"/>
      <c r="CY12" s="1059"/>
      <c r="CZ12" s="1059"/>
      <c r="DA12" s="1060"/>
      <c r="DB12" s="1058" t="s">
        <v>517</v>
      </c>
      <c r="DC12" s="1059"/>
      <c r="DD12" s="1059"/>
      <c r="DE12" s="1059"/>
      <c r="DF12" s="1060"/>
      <c r="DG12" s="1058" t="s">
        <v>517</v>
      </c>
      <c r="DH12" s="1059"/>
      <c r="DI12" s="1059"/>
      <c r="DJ12" s="1059"/>
      <c r="DK12" s="1060"/>
      <c r="DL12" s="1058" t="s">
        <v>517</v>
      </c>
      <c r="DM12" s="1059"/>
      <c r="DN12" s="1059"/>
      <c r="DO12" s="1059"/>
      <c r="DP12" s="1060"/>
      <c r="DQ12" s="1058" t="s">
        <v>517</v>
      </c>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384</v>
      </c>
      <c r="B23" s="1013" t="s">
        <v>385</v>
      </c>
      <c r="C23" s="1014"/>
      <c r="D23" s="1014"/>
      <c r="E23" s="1014"/>
      <c r="F23" s="1014"/>
      <c r="G23" s="1014"/>
      <c r="H23" s="1014"/>
      <c r="I23" s="1014"/>
      <c r="J23" s="1014"/>
      <c r="K23" s="1014"/>
      <c r="L23" s="1014"/>
      <c r="M23" s="1014"/>
      <c r="N23" s="1014"/>
      <c r="O23" s="1014"/>
      <c r="P23" s="1015"/>
      <c r="Q23" s="1137">
        <v>40313</v>
      </c>
      <c r="R23" s="1138"/>
      <c r="S23" s="1138"/>
      <c r="T23" s="1138"/>
      <c r="U23" s="1138"/>
      <c r="V23" s="1138">
        <v>39605</v>
      </c>
      <c r="W23" s="1138"/>
      <c r="X23" s="1138"/>
      <c r="Y23" s="1138"/>
      <c r="Z23" s="1138"/>
      <c r="AA23" s="1138">
        <v>708</v>
      </c>
      <c r="AB23" s="1138"/>
      <c r="AC23" s="1138"/>
      <c r="AD23" s="1138"/>
      <c r="AE23" s="1139"/>
      <c r="AF23" s="1140">
        <v>673</v>
      </c>
      <c r="AG23" s="1138"/>
      <c r="AH23" s="1138"/>
      <c r="AI23" s="1138"/>
      <c r="AJ23" s="1141"/>
      <c r="AK23" s="1142"/>
      <c r="AL23" s="1143"/>
      <c r="AM23" s="1143"/>
      <c r="AN23" s="1143"/>
      <c r="AO23" s="1143"/>
      <c r="AP23" s="1138">
        <v>41383</v>
      </c>
      <c r="AQ23" s="1138"/>
      <c r="AR23" s="1138"/>
      <c r="AS23" s="1138"/>
      <c r="AT23" s="1138"/>
      <c r="AU23" s="1144"/>
      <c r="AV23" s="1144"/>
      <c r="AW23" s="1144"/>
      <c r="AX23" s="1144"/>
      <c r="AY23" s="1145"/>
      <c r="AZ23" s="1134" t="s">
        <v>386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365</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397</v>
      </c>
      <c r="C28" s="1120"/>
      <c r="D28" s="1120"/>
      <c r="E28" s="1120"/>
      <c r="F28" s="1120"/>
      <c r="G28" s="1120"/>
      <c r="H28" s="1120"/>
      <c r="I28" s="1120"/>
      <c r="J28" s="1120"/>
      <c r="K28" s="1120"/>
      <c r="L28" s="1120"/>
      <c r="M28" s="1120"/>
      <c r="N28" s="1120"/>
      <c r="O28" s="1120"/>
      <c r="P28" s="1121"/>
      <c r="Q28" s="1122">
        <v>12014</v>
      </c>
      <c r="R28" s="1123"/>
      <c r="S28" s="1123"/>
      <c r="T28" s="1123"/>
      <c r="U28" s="1123"/>
      <c r="V28" s="1123">
        <v>11721</v>
      </c>
      <c r="W28" s="1123"/>
      <c r="X28" s="1123"/>
      <c r="Y28" s="1123"/>
      <c r="Z28" s="1123"/>
      <c r="AA28" s="1123">
        <v>294</v>
      </c>
      <c r="AB28" s="1123"/>
      <c r="AC28" s="1123"/>
      <c r="AD28" s="1123"/>
      <c r="AE28" s="1124"/>
      <c r="AF28" s="1125">
        <v>294</v>
      </c>
      <c r="AG28" s="1123"/>
      <c r="AH28" s="1123"/>
      <c r="AI28" s="1123"/>
      <c r="AJ28" s="1126"/>
      <c r="AK28" s="1127">
        <v>638</v>
      </c>
      <c r="AL28" s="1115"/>
      <c r="AM28" s="1115"/>
      <c r="AN28" s="1115"/>
      <c r="AO28" s="1115"/>
      <c r="AP28" s="1115" t="s">
        <v>517</v>
      </c>
      <c r="AQ28" s="1115"/>
      <c r="AR28" s="1115"/>
      <c r="AS28" s="1115"/>
      <c r="AT28" s="1115"/>
      <c r="AU28" s="1115" t="s">
        <v>517</v>
      </c>
      <c r="AV28" s="1115"/>
      <c r="AW28" s="1115"/>
      <c r="AX28" s="1115"/>
      <c r="AY28" s="1115"/>
      <c r="AZ28" s="1116" t="s">
        <v>517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398</v>
      </c>
      <c r="C29" s="1107"/>
      <c r="D29" s="1107"/>
      <c r="E29" s="1107"/>
      <c r="F29" s="1107"/>
      <c r="G29" s="1107"/>
      <c r="H29" s="1107"/>
      <c r="I29" s="1107"/>
      <c r="J29" s="1107"/>
      <c r="K29" s="1107"/>
      <c r="L29" s="1107"/>
      <c r="M29" s="1107"/>
      <c r="N29" s="1107"/>
      <c r="O29" s="1107"/>
      <c r="P29" s="1108"/>
      <c r="Q29" s="1112">
        <v>8965</v>
      </c>
      <c r="R29" s="1113"/>
      <c r="S29" s="1113"/>
      <c r="T29" s="1113"/>
      <c r="U29" s="1113"/>
      <c r="V29" s="1113">
        <v>8815</v>
      </c>
      <c r="W29" s="1113"/>
      <c r="X29" s="1113"/>
      <c r="Y29" s="1113"/>
      <c r="Z29" s="1113"/>
      <c r="AA29" s="1113">
        <v>150</v>
      </c>
      <c r="AB29" s="1113"/>
      <c r="AC29" s="1113"/>
      <c r="AD29" s="1113"/>
      <c r="AE29" s="1114"/>
      <c r="AF29" s="1088">
        <v>150</v>
      </c>
      <c r="AG29" s="1089"/>
      <c r="AH29" s="1089"/>
      <c r="AI29" s="1089"/>
      <c r="AJ29" s="1090"/>
      <c r="AK29" s="1049">
        <v>1185</v>
      </c>
      <c r="AL29" s="1040"/>
      <c r="AM29" s="1040"/>
      <c r="AN29" s="1040"/>
      <c r="AO29" s="1040"/>
      <c r="AP29" s="1040" t="s">
        <v>517</v>
      </c>
      <c r="AQ29" s="1040"/>
      <c r="AR29" s="1040"/>
      <c r="AS29" s="1040"/>
      <c r="AT29" s="1040"/>
      <c r="AU29" s="1040" t="s">
        <v>517</v>
      </c>
      <c r="AV29" s="1040"/>
      <c r="AW29" s="1040"/>
      <c r="AX29" s="1040"/>
      <c r="AY29" s="1040"/>
      <c r="AZ29" s="1111" t="s">
        <v>517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399</v>
      </c>
      <c r="C30" s="1107"/>
      <c r="D30" s="1107"/>
      <c r="E30" s="1107"/>
      <c r="F30" s="1107"/>
      <c r="G30" s="1107"/>
      <c r="H30" s="1107"/>
      <c r="I30" s="1107"/>
      <c r="J30" s="1107"/>
      <c r="K30" s="1107"/>
      <c r="L30" s="1107"/>
      <c r="M30" s="1107"/>
      <c r="N30" s="1107"/>
      <c r="O30" s="1107"/>
      <c r="P30" s="1108"/>
      <c r="Q30" s="1112">
        <v>1124</v>
      </c>
      <c r="R30" s="1113"/>
      <c r="S30" s="1113"/>
      <c r="T30" s="1113"/>
      <c r="U30" s="1113"/>
      <c r="V30" s="1113">
        <v>1102</v>
      </c>
      <c r="W30" s="1113"/>
      <c r="X30" s="1113"/>
      <c r="Y30" s="1113"/>
      <c r="Z30" s="1113"/>
      <c r="AA30" s="1113">
        <v>21</v>
      </c>
      <c r="AB30" s="1113"/>
      <c r="AC30" s="1113"/>
      <c r="AD30" s="1113"/>
      <c r="AE30" s="1114"/>
      <c r="AF30" s="1088">
        <v>21</v>
      </c>
      <c r="AG30" s="1089"/>
      <c r="AH30" s="1089"/>
      <c r="AI30" s="1089"/>
      <c r="AJ30" s="1090"/>
      <c r="AK30" s="1049">
        <v>271</v>
      </c>
      <c r="AL30" s="1040"/>
      <c r="AM30" s="1040"/>
      <c r="AN30" s="1040"/>
      <c r="AO30" s="1040"/>
      <c r="AP30" s="1040" t="s">
        <v>517</v>
      </c>
      <c r="AQ30" s="1040"/>
      <c r="AR30" s="1040"/>
      <c r="AS30" s="1040"/>
      <c r="AT30" s="1040"/>
      <c r="AU30" s="1040" t="s">
        <v>517</v>
      </c>
      <c r="AV30" s="1040"/>
      <c r="AW30" s="1040"/>
      <c r="AX30" s="1040"/>
      <c r="AY30" s="1040"/>
      <c r="AZ30" s="1111" t="s">
        <v>517</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400</v>
      </c>
      <c r="C31" s="1107"/>
      <c r="D31" s="1107"/>
      <c r="E31" s="1107"/>
      <c r="F31" s="1107"/>
      <c r="G31" s="1107"/>
      <c r="H31" s="1107"/>
      <c r="I31" s="1107"/>
      <c r="J31" s="1107"/>
      <c r="K31" s="1107"/>
      <c r="L31" s="1107"/>
      <c r="M31" s="1107"/>
      <c r="N31" s="1107"/>
      <c r="O31" s="1107"/>
      <c r="P31" s="1108"/>
      <c r="Q31" s="1112">
        <v>2197</v>
      </c>
      <c r="R31" s="1113"/>
      <c r="S31" s="1113"/>
      <c r="T31" s="1113"/>
      <c r="U31" s="1113"/>
      <c r="V31" s="1113">
        <v>1835</v>
      </c>
      <c r="W31" s="1113"/>
      <c r="X31" s="1113"/>
      <c r="Y31" s="1113"/>
      <c r="Z31" s="1113"/>
      <c r="AA31" s="1113">
        <v>361</v>
      </c>
      <c r="AB31" s="1113"/>
      <c r="AC31" s="1113"/>
      <c r="AD31" s="1113"/>
      <c r="AE31" s="1114"/>
      <c r="AF31" s="1088">
        <v>3139</v>
      </c>
      <c r="AG31" s="1089"/>
      <c r="AH31" s="1089"/>
      <c r="AI31" s="1089"/>
      <c r="AJ31" s="1090"/>
      <c r="AK31" s="1049">
        <v>64</v>
      </c>
      <c r="AL31" s="1040"/>
      <c r="AM31" s="1040"/>
      <c r="AN31" s="1040"/>
      <c r="AO31" s="1040"/>
      <c r="AP31" s="1040">
        <v>7054</v>
      </c>
      <c r="AQ31" s="1040"/>
      <c r="AR31" s="1040"/>
      <c r="AS31" s="1040"/>
      <c r="AT31" s="1040"/>
      <c r="AU31" s="1040">
        <v>282</v>
      </c>
      <c r="AV31" s="1040"/>
      <c r="AW31" s="1040"/>
      <c r="AX31" s="1040"/>
      <c r="AY31" s="1040"/>
      <c r="AZ31" s="1111" t="s">
        <v>517</v>
      </c>
      <c r="BA31" s="1111"/>
      <c r="BB31" s="1111"/>
      <c r="BC31" s="1111"/>
      <c r="BD31" s="1111"/>
      <c r="BE31" s="1101" t="s">
        <v>401</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402</v>
      </c>
      <c r="C32" s="1107"/>
      <c r="D32" s="1107"/>
      <c r="E32" s="1107"/>
      <c r="F32" s="1107"/>
      <c r="G32" s="1107"/>
      <c r="H32" s="1107"/>
      <c r="I32" s="1107"/>
      <c r="J32" s="1107"/>
      <c r="K32" s="1107"/>
      <c r="L32" s="1107"/>
      <c r="M32" s="1107"/>
      <c r="N32" s="1107"/>
      <c r="O32" s="1107"/>
      <c r="P32" s="1108"/>
      <c r="Q32" s="1112">
        <v>4394</v>
      </c>
      <c r="R32" s="1113"/>
      <c r="S32" s="1113"/>
      <c r="T32" s="1113"/>
      <c r="U32" s="1113"/>
      <c r="V32" s="1113">
        <v>3708</v>
      </c>
      <c r="W32" s="1113"/>
      <c r="X32" s="1113"/>
      <c r="Y32" s="1113"/>
      <c r="Z32" s="1113"/>
      <c r="AA32" s="1113">
        <f>Q32-V32</f>
        <v>686</v>
      </c>
      <c r="AB32" s="1113"/>
      <c r="AC32" s="1113"/>
      <c r="AD32" s="1113"/>
      <c r="AE32" s="1114"/>
      <c r="AF32" s="1088">
        <v>630</v>
      </c>
      <c r="AG32" s="1089"/>
      <c r="AH32" s="1089"/>
      <c r="AI32" s="1089"/>
      <c r="AJ32" s="1090"/>
      <c r="AK32" s="1049">
        <v>1900</v>
      </c>
      <c r="AL32" s="1040"/>
      <c r="AM32" s="1040"/>
      <c r="AN32" s="1040"/>
      <c r="AO32" s="1040"/>
      <c r="AP32" s="1040">
        <v>32731</v>
      </c>
      <c r="AQ32" s="1040"/>
      <c r="AR32" s="1040"/>
      <c r="AS32" s="1040"/>
      <c r="AT32" s="1040"/>
      <c r="AU32" s="1040">
        <v>23959</v>
      </c>
      <c r="AV32" s="1040"/>
      <c r="AW32" s="1040"/>
      <c r="AX32" s="1040"/>
      <c r="AY32" s="1040"/>
      <c r="AZ32" s="1111" t="s">
        <v>517</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403</v>
      </c>
      <c r="C33" s="1107"/>
      <c r="D33" s="1107"/>
      <c r="E33" s="1107"/>
      <c r="F33" s="1107"/>
      <c r="G33" s="1107"/>
      <c r="H33" s="1107"/>
      <c r="I33" s="1107"/>
      <c r="J33" s="1107"/>
      <c r="K33" s="1107"/>
      <c r="L33" s="1107"/>
      <c r="M33" s="1107"/>
      <c r="N33" s="1107"/>
      <c r="O33" s="1107"/>
      <c r="P33" s="1108"/>
      <c r="Q33" s="1112">
        <v>14</v>
      </c>
      <c r="R33" s="1113"/>
      <c r="S33" s="1113"/>
      <c r="T33" s="1113"/>
      <c r="U33" s="1113"/>
      <c r="V33" s="1113">
        <v>14</v>
      </c>
      <c r="W33" s="1113"/>
      <c r="X33" s="1113"/>
      <c r="Y33" s="1113"/>
      <c r="Z33" s="1113"/>
      <c r="AA33" s="1113">
        <v>0</v>
      </c>
      <c r="AB33" s="1113"/>
      <c r="AC33" s="1113"/>
      <c r="AD33" s="1113"/>
      <c r="AE33" s="1114"/>
      <c r="AF33" s="1088">
        <v>0</v>
      </c>
      <c r="AG33" s="1089"/>
      <c r="AH33" s="1089"/>
      <c r="AI33" s="1089"/>
      <c r="AJ33" s="1090"/>
      <c r="AK33" s="1049">
        <v>10</v>
      </c>
      <c r="AL33" s="1040"/>
      <c r="AM33" s="1040"/>
      <c r="AN33" s="1040"/>
      <c r="AO33" s="1040"/>
      <c r="AP33" s="1040" t="s">
        <v>517</v>
      </c>
      <c r="AQ33" s="1040"/>
      <c r="AR33" s="1040"/>
      <c r="AS33" s="1040"/>
      <c r="AT33" s="1040"/>
      <c r="AU33" s="1040" t="s">
        <v>517</v>
      </c>
      <c r="AV33" s="1040"/>
      <c r="AW33" s="1040"/>
      <c r="AX33" s="1040"/>
      <c r="AY33" s="1040"/>
      <c r="AZ33" s="1111" t="s">
        <v>517</v>
      </c>
      <c r="BA33" s="1111"/>
      <c r="BB33" s="1111"/>
      <c r="BC33" s="1111"/>
      <c r="BD33" s="1111"/>
      <c r="BE33" s="1101" t="s">
        <v>404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405</v>
      </c>
      <c r="C34" s="1107"/>
      <c r="D34" s="1107"/>
      <c r="E34" s="1107"/>
      <c r="F34" s="1107"/>
      <c r="G34" s="1107"/>
      <c r="H34" s="1107"/>
      <c r="I34" s="1107"/>
      <c r="J34" s="1107"/>
      <c r="K34" s="1107"/>
      <c r="L34" s="1107"/>
      <c r="M34" s="1107"/>
      <c r="N34" s="1107"/>
      <c r="O34" s="1107"/>
      <c r="P34" s="1108"/>
      <c r="Q34" s="1112">
        <v>114</v>
      </c>
      <c r="R34" s="1113"/>
      <c r="S34" s="1113"/>
      <c r="T34" s="1113"/>
      <c r="U34" s="1113"/>
      <c r="V34" s="1113">
        <v>113</v>
      </c>
      <c r="W34" s="1113"/>
      <c r="X34" s="1113"/>
      <c r="Y34" s="1113"/>
      <c r="Z34" s="1113"/>
      <c r="AA34" s="1113">
        <v>1</v>
      </c>
      <c r="AB34" s="1113"/>
      <c r="AC34" s="1113"/>
      <c r="AD34" s="1113"/>
      <c r="AE34" s="1114"/>
      <c r="AF34" s="1088">
        <v>1</v>
      </c>
      <c r="AG34" s="1089"/>
      <c r="AH34" s="1089"/>
      <c r="AI34" s="1089"/>
      <c r="AJ34" s="1090"/>
      <c r="AK34" s="1049">
        <v>53</v>
      </c>
      <c r="AL34" s="1040"/>
      <c r="AM34" s="1040"/>
      <c r="AN34" s="1040"/>
      <c r="AO34" s="1040"/>
      <c r="AP34" s="1040" t="s">
        <v>517</v>
      </c>
      <c r="AQ34" s="1040"/>
      <c r="AR34" s="1040"/>
      <c r="AS34" s="1040"/>
      <c r="AT34" s="1040"/>
      <c r="AU34" s="1040" t="s">
        <v>517</v>
      </c>
      <c r="AV34" s="1040"/>
      <c r="AW34" s="1040"/>
      <c r="AX34" s="1040"/>
      <c r="AY34" s="1040"/>
      <c r="AZ34" s="1111" t="s">
        <v>517</v>
      </c>
      <c r="BA34" s="1111"/>
      <c r="BB34" s="1111"/>
      <c r="BC34" s="1111"/>
      <c r="BD34" s="1111"/>
      <c r="BE34" s="1101" t="s">
        <v>404</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384</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4235</v>
      </c>
      <c r="AG63" s="1028"/>
      <c r="AH63" s="1028"/>
      <c r="AI63" s="1028"/>
      <c r="AJ63" s="1099"/>
      <c r="AK63" s="1100"/>
      <c r="AL63" s="1032"/>
      <c r="AM63" s="1032"/>
      <c r="AN63" s="1032"/>
      <c r="AO63" s="1032"/>
      <c r="AP63" s="1028">
        <f>AP31+AP32</f>
        <v>39785</v>
      </c>
      <c r="AQ63" s="1028"/>
      <c r="AR63" s="1028"/>
      <c r="AS63" s="1028"/>
      <c r="AT63" s="1028"/>
      <c r="AU63" s="1028">
        <f>AU31+AU32</f>
        <v>24241</v>
      </c>
      <c r="AV63" s="1028"/>
      <c r="AW63" s="1028"/>
      <c r="AX63" s="1028"/>
      <c r="AY63" s="1028"/>
      <c r="AZ63" s="1094"/>
      <c r="BA63" s="1094"/>
      <c r="BB63" s="1094"/>
      <c r="BC63" s="1094"/>
      <c r="BD63" s="1094"/>
      <c r="BE63" s="1029"/>
      <c r="BF63" s="1029"/>
      <c r="BG63" s="1029"/>
      <c r="BH63" s="1029"/>
      <c r="BI63" s="1030"/>
      <c r="BJ63" s="1095" t="s">
        <v>408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410</v>
      </c>
      <c r="B66" s="1065"/>
      <c r="C66" s="1065"/>
      <c r="D66" s="1065"/>
      <c r="E66" s="1065"/>
      <c r="F66" s="1065"/>
      <c r="G66" s="1065"/>
      <c r="H66" s="1065"/>
      <c r="I66" s="1065"/>
      <c r="J66" s="1065"/>
      <c r="K66" s="1065"/>
      <c r="L66" s="1065"/>
      <c r="M66" s="1065"/>
      <c r="N66" s="1065"/>
      <c r="O66" s="1065"/>
      <c r="P66" s="1066"/>
      <c r="Q66" s="1070" t="s">
        <v>411</v>
      </c>
      <c r="R66" s="1071"/>
      <c r="S66" s="1071"/>
      <c r="T66" s="1071"/>
      <c r="U66" s="1072"/>
      <c r="V66" s="1070" t="s">
        <v>412</v>
      </c>
      <c r="W66" s="1071"/>
      <c r="X66" s="1071"/>
      <c r="Y66" s="1071"/>
      <c r="Z66" s="1072"/>
      <c r="AA66" s="1070" t="s">
        <v>413</v>
      </c>
      <c r="AB66" s="1071"/>
      <c r="AC66" s="1071"/>
      <c r="AD66" s="1071"/>
      <c r="AE66" s="1072"/>
      <c r="AF66" s="1076" t="s">
        <v>414</v>
      </c>
      <c r="AG66" s="1077"/>
      <c r="AH66" s="1077"/>
      <c r="AI66" s="1077"/>
      <c r="AJ66" s="1078"/>
      <c r="AK66" s="1070" t="s">
        <v>415</v>
      </c>
      <c r="AL66" s="1065"/>
      <c r="AM66" s="1065"/>
      <c r="AN66" s="1065"/>
      <c r="AO66" s="1066"/>
      <c r="AP66" s="1070" t="s">
        <v>416</v>
      </c>
      <c r="AQ66" s="1071"/>
      <c r="AR66" s="1071"/>
      <c r="AS66" s="1071"/>
      <c r="AT66" s="1072"/>
      <c r="AU66" s="1070" t="s">
        <v>417</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583</v>
      </c>
      <c r="C68" s="1055"/>
      <c r="D68" s="1055"/>
      <c r="E68" s="1055"/>
      <c r="F68" s="1055"/>
      <c r="G68" s="1055"/>
      <c r="H68" s="1055"/>
      <c r="I68" s="1055"/>
      <c r="J68" s="1055"/>
      <c r="K68" s="1055"/>
      <c r="L68" s="1055"/>
      <c r="M68" s="1055"/>
      <c r="N68" s="1055"/>
      <c r="O68" s="1055"/>
      <c r="P68" s="1056"/>
      <c r="Q68" s="1057">
        <v>4467</v>
      </c>
      <c r="R68" s="1051"/>
      <c r="S68" s="1051"/>
      <c r="T68" s="1051"/>
      <c r="U68" s="1051"/>
      <c r="V68" s="1051">
        <v>4319</v>
      </c>
      <c r="W68" s="1051"/>
      <c r="X68" s="1051"/>
      <c r="Y68" s="1051"/>
      <c r="Z68" s="1051"/>
      <c r="AA68" s="1051">
        <v>0</v>
      </c>
      <c r="AB68" s="1051"/>
      <c r="AC68" s="1051"/>
      <c r="AD68" s="1051"/>
      <c r="AE68" s="1051"/>
      <c r="AF68" s="1051">
        <v>148</v>
      </c>
      <c r="AG68" s="1051"/>
      <c r="AH68" s="1051"/>
      <c r="AI68" s="1051"/>
      <c r="AJ68" s="1051"/>
      <c r="AK68" s="1051">
        <v>0</v>
      </c>
      <c r="AL68" s="1051"/>
      <c r="AM68" s="1051"/>
      <c r="AN68" s="1051"/>
      <c r="AO68" s="1051"/>
      <c r="AP68" s="1051">
        <v>359</v>
      </c>
      <c r="AQ68" s="1051"/>
      <c r="AR68" s="1051"/>
      <c r="AS68" s="1051"/>
      <c r="AT68" s="1051"/>
      <c r="AU68" s="1051">
        <v>87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584</v>
      </c>
      <c r="C69" s="1044"/>
      <c r="D69" s="1044"/>
      <c r="E69" s="1044"/>
      <c r="F69" s="1044"/>
      <c r="G69" s="1044"/>
      <c r="H69" s="1044"/>
      <c r="I69" s="1044"/>
      <c r="J69" s="1044"/>
      <c r="K69" s="1044"/>
      <c r="L69" s="1044"/>
      <c r="M69" s="1044"/>
      <c r="N69" s="1044"/>
      <c r="O69" s="1044"/>
      <c r="P69" s="1045"/>
      <c r="Q69" s="1046">
        <v>1154</v>
      </c>
      <c r="R69" s="1040"/>
      <c r="S69" s="1040"/>
      <c r="T69" s="1040"/>
      <c r="U69" s="1040"/>
      <c r="V69" s="1040">
        <v>1133</v>
      </c>
      <c r="W69" s="1040"/>
      <c r="X69" s="1040"/>
      <c r="Y69" s="1040"/>
      <c r="Z69" s="1040"/>
      <c r="AA69" s="1040">
        <v>21</v>
      </c>
      <c r="AB69" s="1040"/>
      <c r="AC69" s="1040"/>
      <c r="AD69" s="1040"/>
      <c r="AE69" s="1040"/>
      <c r="AF69" s="1040">
        <v>21</v>
      </c>
      <c r="AG69" s="1040"/>
      <c r="AH69" s="1040"/>
      <c r="AI69" s="1040"/>
      <c r="AJ69" s="1040"/>
      <c r="AK69" s="1040">
        <v>0</v>
      </c>
      <c r="AL69" s="1040"/>
      <c r="AM69" s="1040"/>
      <c r="AN69" s="1040"/>
      <c r="AO69" s="1040"/>
      <c r="AP69" s="1040">
        <v>154</v>
      </c>
      <c r="AQ69" s="1040"/>
      <c r="AR69" s="1040"/>
      <c r="AS69" s="1040"/>
      <c r="AT69" s="1040"/>
      <c r="AU69" s="1040">
        <v>121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585</v>
      </c>
      <c r="C70" s="1044"/>
      <c r="D70" s="1044"/>
      <c r="E70" s="1044"/>
      <c r="F70" s="1044"/>
      <c r="G70" s="1044"/>
      <c r="H70" s="1044"/>
      <c r="I70" s="1044"/>
      <c r="J70" s="1044"/>
      <c r="K70" s="1044"/>
      <c r="L70" s="1044"/>
      <c r="M70" s="1044"/>
      <c r="N70" s="1044"/>
      <c r="O70" s="1044"/>
      <c r="P70" s="1045"/>
      <c r="Q70" s="1046">
        <v>115</v>
      </c>
      <c r="R70" s="1040"/>
      <c r="S70" s="1040"/>
      <c r="T70" s="1040"/>
      <c r="U70" s="1040"/>
      <c r="V70" s="1040">
        <v>107</v>
      </c>
      <c r="W70" s="1040"/>
      <c r="X70" s="1040"/>
      <c r="Y70" s="1040"/>
      <c r="Z70" s="1040"/>
      <c r="AA70" s="1040">
        <v>8</v>
      </c>
      <c r="AB70" s="1040"/>
      <c r="AC70" s="1040"/>
      <c r="AD70" s="1040"/>
      <c r="AE70" s="1040"/>
      <c r="AF70" s="1040">
        <v>8</v>
      </c>
      <c r="AG70" s="1040"/>
      <c r="AH70" s="1040"/>
      <c r="AI70" s="1040"/>
      <c r="AJ70" s="1040"/>
      <c r="AK70" s="1040">
        <v>0</v>
      </c>
      <c r="AL70" s="1040"/>
      <c r="AM70" s="1040"/>
      <c r="AN70" s="1040"/>
      <c r="AO70" s="1040"/>
      <c r="AP70" s="1040" t="s">
        <v>517</v>
      </c>
      <c r="AQ70" s="1040"/>
      <c r="AR70" s="1040"/>
      <c r="AS70" s="1040"/>
      <c r="AT70" s="1040"/>
      <c r="AU70" s="1040" t="s">
        <v>517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586</v>
      </c>
      <c r="C71" s="1044"/>
      <c r="D71" s="1044"/>
      <c r="E71" s="1044"/>
      <c r="F71" s="1044"/>
      <c r="G71" s="1044"/>
      <c r="H71" s="1044"/>
      <c r="I71" s="1044"/>
      <c r="J71" s="1044"/>
      <c r="K71" s="1044"/>
      <c r="L71" s="1044"/>
      <c r="M71" s="1044"/>
      <c r="N71" s="1044"/>
      <c r="O71" s="1044"/>
      <c r="P71" s="1045"/>
      <c r="Q71" s="1046">
        <v>381</v>
      </c>
      <c r="R71" s="1040"/>
      <c r="S71" s="1040"/>
      <c r="T71" s="1040"/>
      <c r="U71" s="1040"/>
      <c r="V71" s="1040">
        <v>349</v>
      </c>
      <c r="W71" s="1040"/>
      <c r="X71" s="1040"/>
      <c r="Y71" s="1040"/>
      <c r="Z71" s="1040"/>
      <c r="AA71" s="1040">
        <v>32</v>
      </c>
      <c r="AB71" s="1040"/>
      <c r="AC71" s="1040"/>
      <c r="AD71" s="1040"/>
      <c r="AE71" s="1040"/>
      <c r="AF71" s="1040">
        <v>32</v>
      </c>
      <c r="AG71" s="1040"/>
      <c r="AH71" s="1040"/>
      <c r="AI71" s="1040"/>
      <c r="AJ71" s="1040"/>
      <c r="AK71" s="1040">
        <v>0</v>
      </c>
      <c r="AL71" s="1040"/>
      <c r="AM71" s="1040"/>
      <c r="AN71" s="1040"/>
      <c r="AO71" s="1040"/>
      <c r="AP71" s="1040">
        <v>506</v>
      </c>
      <c r="AQ71" s="1040"/>
      <c r="AR71" s="1040"/>
      <c r="AS71" s="1040"/>
      <c r="AT71" s="1040"/>
      <c r="AU71" s="1040">
        <v>103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587</v>
      </c>
      <c r="C72" s="1044"/>
      <c r="D72" s="1044"/>
      <c r="E72" s="1044"/>
      <c r="F72" s="1044"/>
      <c r="G72" s="1044"/>
      <c r="H72" s="1044"/>
      <c r="I72" s="1044"/>
      <c r="J72" s="1044"/>
      <c r="K72" s="1044"/>
      <c r="L72" s="1044"/>
      <c r="M72" s="1044"/>
      <c r="N72" s="1044"/>
      <c r="O72" s="1044"/>
      <c r="P72" s="1045"/>
      <c r="Q72" s="1046">
        <v>25</v>
      </c>
      <c r="R72" s="1040"/>
      <c r="S72" s="1040"/>
      <c r="T72" s="1040"/>
      <c r="U72" s="1040"/>
      <c r="V72" s="1040">
        <v>21</v>
      </c>
      <c r="W72" s="1040"/>
      <c r="X72" s="1040"/>
      <c r="Y72" s="1040"/>
      <c r="Z72" s="1040"/>
      <c r="AA72" s="1040">
        <v>3</v>
      </c>
      <c r="AB72" s="1040"/>
      <c r="AC72" s="1040"/>
      <c r="AD72" s="1040"/>
      <c r="AE72" s="1040"/>
      <c r="AF72" s="1040">
        <v>3</v>
      </c>
      <c r="AG72" s="1040"/>
      <c r="AH72" s="1040"/>
      <c r="AI72" s="1040"/>
      <c r="AJ72" s="1040"/>
      <c r="AK72" s="1040">
        <v>0</v>
      </c>
      <c r="AL72" s="1040"/>
      <c r="AM72" s="1040"/>
      <c r="AN72" s="1040"/>
      <c r="AO72" s="1040"/>
      <c r="AP72" s="1040" t="s">
        <v>517</v>
      </c>
      <c r="AQ72" s="1040"/>
      <c r="AR72" s="1040"/>
      <c r="AS72" s="1040"/>
      <c r="AT72" s="1040"/>
      <c r="AU72" s="1040" t="s">
        <v>517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588</v>
      </c>
      <c r="C73" s="1044"/>
      <c r="D73" s="1044"/>
      <c r="E73" s="1044"/>
      <c r="F73" s="1044"/>
      <c r="G73" s="1044"/>
      <c r="H73" s="1044"/>
      <c r="I73" s="1044"/>
      <c r="J73" s="1044"/>
      <c r="K73" s="1044"/>
      <c r="L73" s="1044"/>
      <c r="M73" s="1044"/>
      <c r="N73" s="1044"/>
      <c r="O73" s="1044"/>
      <c r="P73" s="1045"/>
      <c r="Q73" s="1046">
        <v>1698</v>
      </c>
      <c r="R73" s="1040"/>
      <c r="S73" s="1040"/>
      <c r="T73" s="1040"/>
      <c r="U73" s="1040"/>
      <c r="V73" s="1040">
        <v>1630</v>
      </c>
      <c r="W73" s="1040"/>
      <c r="X73" s="1040"/>
      <c r="Y73" s="1040"/>
      <c r="Z73" s="1040"/>
      <c r="AA73" s="1040">
        <v>68</v>
      </c>
      <c r="AB73" s="1040"/>
      <c r="AC73" s="1040"/>
      <c r="AD73" s="1040"/>
      <c r="AE73" s="1040"/>
      <c r="AF73" s="1040">
        <v>68</v>
      </c>
      <c r="AG73" s="1040"/>
      <c r="AH73" s="1040"/>
      <c r="AI73" s="1040"/>
      <c r="AJ73" s="1040"/>
      <c r="AK73" s="1040">
        <v>124</v>
      </c>
      <c r="AL73" s="1040"/>
      <c r="AM73" s="1040"/>
      <c r="AN73" s="1040"/>
      <c r="AO73" s="1040"/>
      <c r="AP73" s="1040" t="s">
        <v>517</v>
      </c>
      <c r="AQ73" s="1040"/>
      <c r="AR73" s="1040"/>
      <c r="AS73" s="1040"/>
      <c r="AT73" s="1040"/>
      <c r="AU73" s="1040" t="s">
        <v>517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589</v>
      </c>
      <c r="C74" s="1044"/>
      <c r="D74" s="1044"/>
      <c r="E74" s="1044"/>
      <c r="F74" s="1044"/>
      <c r="G74" s="1044"/>
      <c r="H74" s="1044"/>
      <c r="I74" s="1044"/>
      <c r="J74" s="1044"/>
      <c r="K74" s="1044"/>
      <c r="L74" s="1044"/>
      <c r="M74" s="1044"/>
      <c r="N74" s="1044"/>
      <c r="O74" s="1044"/>
      <c r="P74" s="1045"/>
      <c r="Q74" s="1046">
        <v>281118</v>
      </c>
      <c r="R74" s="1040"/>
      <c r="S74" s="1040"/>
      <c r="T74" s="1040"/>
      <c r="U74" s="1040"/>
      <c r="V74" s="1040">
        <v>268079</v>
      </c>
      <c r="W74" s="1040"/>
      <c r="X74" s="1040"/>
      <c r="Y74" s="1040"/>
      <c r="Z74" s="1040"/>
      <c r="AA74" s="1040">
        <v>13039</v>
      </c>
      <c r="AB74" s="1040"/>
      <c r="AC74" s="1040"/>
      <c r="AD74" s="1040"/>
      <c r="AE74" s="1040"/>
      <c r="AF74" s="1040">
        <v>13039</v>
      </c>
      <c r="AG74" s="1040"/>
      <c r="AH74" s="1040"/>
      <c r="AI74" s="1040"/>
      <c r="AJ74" s="1040"/>
      <c r="AK74" s="1040">
        <v>1356</v>
      </c>
      <c r="AL74" s="1040"/>
      <c r="AM74" s="1040"/>
      <c r="AN74" s="1040"/>
      <c r="AO74" s="1040"/>
      <c r="AP74" s="1040" t="s">
        <v>517</v>
      </c>
      <c r="AQ74" s="1040"/>
      <c r="AR74" s="1040"/>
      <c r="AS74" s="1040"/>
      <c r="AT74" s="1040"/>
      <c r="AU74" s="1040" t="s">
        <v>517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590</v>
      </c>
      <c r="C75" s="1044"/>
      <c r="D75" s="1044"/>
      <c r="E75" s="1044"/>
      <c r="F75" s="1044"/>
      <c r="G75" s="1044"/>
      <c r="H75" s="1044"/>
      <c r="I75" s="1044"/>
      <c r="J75" s="1044"/>
      <c r="K75" s="1044"/>
      <c r="L75" s="1044"/>
      <c r="M75" s="1044"/>
      <c r="N75" s="1044"/>
      <c r="O75" s="1044"/>
      <c r="P75" s="1045"/>
      <c r="Q75" s="1047">
        <v>6639</v>
      </c>
      <c r="R75" s="1048"/>
      <c r="S75" s="1048"/>
      <c r="T75" s="1048"/>
      <c r="U75" s="1049"/>
      <c r="V75" s="1050">
        <v>5898</v>
      </c>
      <c r="W75" s="1048"/>
      <c r="X75" s="1048"/>
      <c r="Y75" s="1048"/>
      <c r="Z75" s="1049"/>
      <c r="AA75" s="1050">
        <v>740</v>
      </c>
      <c r="AB75" s="1048"/>
      <c r="AC75" s="1048"/>
      <c r="AD75" s="1048"/>
      <c r="AE75" s="1049"/>
      <c r="AF75" s="1050">
        <v>741</v>
      </c>
      <c r="AG75" s="1048"/>
      <c r="AH75" s="1048"/>
      <c r="AI75" s="1048"/>
      <c r="AJ75" s="1049"/>
      <c r="AK75" s="1050">
        <v>258</v>
      </c>
      <c r="AL75" s="1048"/>
      <c r="AM75" s="1048"/>
      <c r="AN75" s="1048"/>
      <c r="AO75" s="1049"/>
      <c r="AP75" s="1050" t="s">
        <v>517</v>
      </c>
      <c r="AQ75" s="1048"/>
      <c r="AR75" s="1048"/>
      <c r="AS75" s="1048"/>
      <c r="AT75" s="1049"/>
      <c r="AU75" s="1050" t="s">
        <v>517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591</v>
      </c>
      <c r="C76" s="1044"/>
      <c r="D76" s="1044"/>
      <c r="E76" s="1044"/>
      <c r="F76" s="1044"/>
      <c r="G76" s="1044"/>
      <c r="H76" s="1044"/>
      <c r="I76" s="1044"/>
      <c r="J76" s="1044"/>
      <c r="K76" s="1044"/>
      <c r="L76" s="1044"/>
      <c r="M76" s="1044"/>
      <c r="N76" s="1044"/>
      <c r="O76" s="1044"/>
      <c r="P76" s="1045"/>
      <c r="Q76" s="1047">
        <v>14</v>
      </c>
      <c r="R76" s="1048"/>
      <c r="S76" s="1048"/>
      <c r="T76" s="1048"/>
      <c r="U76" s="1049"/>
      <c r="V76" s="1050">
        <v>12</v>
      </c>
      <c r="W76" s="1048"/>
      <c r="X76" s="1048"/>
      <c r="Y76" s="1048"/>
      <c r="Z76" s="1049"/>
      <c r="AA76" s="1050">
        <v>2</v>
      </c>
      <c r="AB76" s="1048"/>
      <c r="AC76" s="1048"/>
      <c r="AD76" s="1048"/>
      <c r="AE76" s="1049"/>
      <c r="AF76" s="1050">
        <v>2</v>
      </c>
      <c r="AG76" s="1048"/>
      <c r="AH76" s="1048"/>
      <c r="AI76" s="1048"/>
      <c r="AJ76" s="1049"/>
      <c r="AK76" s="1050">
        <v>9</v>
      </c>
      <c r="AL76" s="1048"/>
      <c r="AM76" s="1048"/>
      <c r="AN76" s="1048"/>
      <c r="AO76" s="1049"/>
      <c r="AP76" s="1050" t="s">
        <v>517</v>
      </c>
      <c r="AQ76" s="1048"/>
      <c r="AR76" s="1048"/>
      <c r="AS76" s="1048"/>
      <c r="AT76" s="1049"/>
      <c r="AU76" s="1050" t="s">
        <v>517</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592</v>
      </c>
      <c r="C77" s="1044"/>
      <c r="D77" s="1044"/>
      <c r="E77" s="1044"/>
      <c r="F77" s="1044"/>
      <c r="G77" s="1044"/>
      <c r="H77" s="1044"/>
      <c r="I77" s="1044"/>
      <c r="J77" s="1044"/>
      <c r="K77" s="1044"/>
      <c r="L77" s="1044"/>
      <c r="M77" s="1044"/>
      <c r="N77" s="1044"/>
      <c r="O77" s="1044"/>
      <c r="P77" s="1045"/>
      <c r="Q77" s="1047">
        <v>1092</v>
      </c>
      <c r="R77" s="1048"/>
      <c r="S77" s="1048"/>
      <c r="T77" s="1048"/>
      <c r="U77" s="1049"/>
      <c r="V77" s="1050">
        <v>1062</v>
      </c>
      <c r="W77" s="1048"/>
      <c r="X77" s="1048"/>
      <c r="Y77" s="1048"/>
      <c r="Z77" s="1049"/>
      <c r="AA77" s="1050">
        <v>30</v>
      </c>
      <c r="AB77" s="1048"/>
      <c r="AC77" s="1048"/>
      <c r="AD77" s="1048"/>
      <c r="AE77" s="1049"/>
      <c r="AF77" s="1050">
        <v>30</v>
      </c>
      <c r="AG77" s="1048"/>
      <c r="AH77" s="1048"/>
      <c r="AI77" s="1048"/>
      <c r="AJ77" s="1049"/>
      <c r="AK77" s="1050">
        <v>175</v>
      </c>
      <c r="AL77" s="1048"/>
      <c r="AM77" s="1048"/>
      <c r="AN77" s="1048"/>
      <c r="AO77" s="1049"/>
      <c r="AP77" s="1050" t="s">
        <v>517</v>
      </c>
      <c r="AQ77" s="1048"/>
      <c r="AR77" s="1048"/>
      <c r="AS77" s="1048"/>
      <c r="AT77" s="1049"/>
      <c r="AU77" s="1050" t="s">
        <v>517</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593</v>
      </c>
      <c r="C78" s="1044"/>
      <c r="D78" s="1044"/>
      <c r="E78" s="1044"/>
      <c r="F78" s="1044"/>
      <c r="G78" s="1044"/>
      <c r="H78" s="1044"/>
      <c r="I78" s="1044"/>
      <c r="J78" s="1044"/>
      <c r="K78" s="1044"/>
      <c r="L78" s="1044"/>
      <c r="M78" s="1044"/>
      <c r="N78" s="1044"/>
      <c r="O78" s="1044"/>
      <c r="P78" s="1045"/>
      <c r="Q78" s="1046">
        <v>194</v>
      </c>
      <c r="R78" s="1040"/>
      <c r="S78" s="1040"/>
      <c r="T78" s="1040"/>
      <c r="U78" s="1040"/>
      <c r="V78" s="1040">
        <v>185</v>
      </c>
      <c r="W78" s="1040"/>
      <c r="X78" s="1040"/>
      <c r="Y78" s="1040"/>
      <c r="Z78" s="1040"/>
      <c r="AA78" s="1040">
        <v>8</v>
      </c>
      <c r="AB78" s="1040"/>
      <c r="AC78" s="1040"/>
      <c r="AD78" s="1040"/>
      <c r="AE78" s="1040"/>
      <c r="AF78" s="1040">
        <v>8</v>
      </c>
      <c r="AG78" s="1040"/>
      <c r="AH78" s="1040"/>
      <c r="AI78" s="1040"/>
      <c r="AJ78" s="1040"/>
      <c r="AK78" s="1040">
        <v>0</v>
      </c>
      <c r="AL78" s="1040"/>
      <c r="AM78" s="1040"/>
      <c r="AN78" s="1040"/>
      <c r="AO78" s="1040"/>
      <c r="AP78" s="1040" t="s">
        <v>517</v>
      </c>
      <c r="AQ78" s="1040"/>
      <c r="AR78" s="1040"/>
      <c r="AS78" s="1040"/>
      <c r="AT78" s="1040"/>
      <c r="AU78" s="1040" t="s">
        <v>517</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594</v>
      </c>
      <c r="C79" s="1044"/>
      <c r="D79" s="1044"/>
      <c r="E79" s="1044"/>
      <c r="F79" s="1044"/>
      <c r="G79" s="1044"/>
      <c r="H79" s="1044"/>
      <c r="I79" s="1044"/>
      <c r="J79" s="1044"/>
      <c r="K79" s="1044"/>
      <c r="L79" s="1044"/>
      <c r="M79" s="1044"/>
      <c r="N79" s="1044"/>
      <c r="O79" s="1044"/>
      <c r="P79" s="1045"/>
      <c r="Q79" s="1046">
        <v>4369</v>
      </c>
      <c r="R79" s="1040"/>
      <c r="S79" s="1040"/>
      <c r="T79" s="1040"/>
      <c r="U79" s="1040"/>
      <c r="V79" s="1040">
        <v>4089</v>
      </c>
      <c r="W79" s="1040"/>
      <c r="X79" s="1040"/>
      <c r="Y79" s="1040"/>
      <c r="Z79" s="1040"/>
      <c r="AA79" s="1040">
        <v>6</v>
      </c>
      <c r="AB79" s="1040"/>
      <c r="AC79" s="1040"/>
      <c r="AD79" s="1040"/>
      <c r="AE79" s="1040"/>
      <c r="AF79" s="1040">
        <v>6</v>
      </c>
      <c r="AG79" s="1040"/>
      <c r="AH79" s="1040"/>
      <c r="AI79" s="1040"/>
      <c r="AJ79" s="1040"/>
      <c r="AK79" s="1040">
        <v>167</v>
      </c>
      <c r="AL79" s="1040"/>
      <c r="AM79" s="1040"/>
      <c r="AN79" s="1040"/>
      <c r="AO79" s="1040"/>
      <c r="AP79" s="1040" t="s">
        <v>517</v>
      </c>
      <c r="AQ79" s="1040"/>
      <c r="AR79" s="1040"/>
      <c r="AS79" s="1040"/>
      <c r="AT79" s="1040"/>
      <c r="AU79" s="1040" t="s">
        <v>517</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595</v>
      </c>
      <c r="C80" s="1044"/>
      <c r="D80" s="1044"/>
      <c r="E80" s="1044"/>
      <c r="F80" s="1044"/>
      <c r="G80" s="1044"/>
      <c r="H80" s="1044"/>
      <c r="I80" s="1044"/>
      <c r="J80" s="1044"/>
      <c r="K80" s="1044"/>
      <c r="L80" s="1044"/>
      <c r="M80" s="1044"/>
      <c r="N80" s="1044"/>
      <c r="O80" s="1044"/>
      <c r="P80" s="1045"/>
      <c r="Q80" s="1046">
        <v>18</v>
      </c>
      <c r="R80" s="1040"/>
      <c r="S80" s="1040"/>
      <c r="T80" s="1040"/>
      <c r="U80" s="1040"/>
      <c r="V80" s="1040">
        <v>9</v>
      </c>
      <c r="W80" s="1040"/>
      <c r="X80" s="1040"/>
      <c r="Y80" s="1040"/>
      <c r="Z80" s="1040"/>
      <c r="AA80" s="1040">
        <v>8</v>
      </c>
      <c r="AB80" s="1040"/>
      <c r="AC80" s="1040"/>
      <c r="AD80" s="1040"/>
      <c r="AE80" s="1040"/>
      <c r="AF80" s="1040">
        <v>8</v>
      </c>
      <c r="AG80" s="1040"/>
      <c r="AH80" s="1040"/>
      <c r="AI80" s="1040"/>
      <c r="AJ80" s="1040"/>
      <c r="AK80" s="1040">
        <v>0</v>
      </c>
      <c r="AL80" s="1040"/>
      <c r="AM80" s="1040"/>
      <c r="AN80" s="1040"/>
      <c r="AO80" s="1040"/>
      <c r="AP80" s="1040" t="s">
        <v>517</v>
      </c>
      <c r="AQ80" s="1040"/>
      <c r="AR80" s="1040"/>
      <c r="AS80" s="1040"/>
      <c r="AT80" s="1040"/>
      <c r="AU80" s="1040" t="s">
        <v>517</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384</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SUM(AF68:AJ80)</f>
        <v>14114</v>
      </c>
      <c r="AG88" s="1028"/>
      <c r="AH88" s="1028"/>
      <c r="AI88" s="1028"/>
      <c r="AJ88" s="1028"/>
      <c r="AK88" s="1032"/>
      <c r="AL88" s="1032"/>
      <c r="AM88" s="1032"/>
      <c r="AN88" s="1032"/>
      <c r="AO88" s="1032"/>
      <c r="AP88" s="1028">
        <f>AP68+AP69+AP71</f>
        <v>1019</v>
      </c>
      <c r="AQ88" s="1028"/>
      <c r="AR88" s="1028"/>
      <c r="AS88" s="1028"/>
      <c r="AT88" s="1028"/>
      <c r="AU88" s="1028">
        <f>AU68+AU69+AU71</f>
        <v>311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128</v>
      </c>
      <c r="CS102" s="1020"/>
      <c r="CT102" s="1020"/>
      <c r="CU102" s="1020"/>
      <c r="CV102" s="1021"/>
      <c r="CW102" s="1019" t="s">
        <v>517</v>
      </c>
      <c r="CX102" s="1020"/>
      <c r="CY102" s="1020"/>
      <c r="CZ102" s="1020"/>
      <c r="DA102" s="1021"/>
      <c r="DB102" s="1019" t="s">
        <v>517</v>
      </c>
      <c r="DC102" s="1020"/>
      <c r="DD102" s="1020"/>
      <c r="DE102" s="1020"/>
      <c r="DF102" s="1021"/>
      <c r="DG102" s="1019" t="s">
        <v>517</v>
      </c>
      <c r="DH102" s="1020"/>
      <c r="DI102" s="1020"/>
      <c r="DJ102" s="1020"/>
      <c r="DK102" s="1021"/>
      <c r="DL102" s="1019" t="s">
        <v>517</v>
      </c>
      <c r="DM102" s="1020"/>
      <c r="DN102" s="1020"/>
      <c r="DO102" s="1020"/>
      <c r="DP102" s="1021"/>
      <c r="DQ102" s="1019" t="s">
        <v>517</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303</v>
      </c>
      <c r="AG109" s="963"/>
      <c r="AH109" s="963"/>
      <c r="AI109" s="963"/>
      <c r="AJ109" s="964"/>
      <c r="AK109" s="965" t="s">
        <v>302</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303</v>
      </c>
      <c r="BW109" s="963"/>
      <c r="BX109" s="963"/>
      <c r="BY109" s="963"/>
      <c r="BZ109" s="964"/>
      <c r="CA109" s="965" t="s">
        <v>302</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303</v>
      </c>
      <c r="DM109" s="963"/>
      <c r="DN109" s="963"/>
      <c r="DO109" s="963"/>
      <c r="DP109" s="964"/>
      <c r="DQ109" s="965" t="s">
        <v>302</v>
      </c>
      <c r="DR109" s="963"/>
      <c r="DS109" s="963"/>
      <c r="DT109" s="963"/>
      <c r="DU109" s="964"/>
      <c r="DV109" s="965" t="s">
        <v>428</v>
      </c>
      <c r="DW109" s="963"/>
      <c r="DX109" s="963"/>
      <c r="DY109" s="963"/>
      <c r="DZ109" s="994"/>
    </row>
    <row r="110" spans="1:131" s="226" customFormat="1" ht="26.25" customHeight="1">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4436049</v>
      </c>
      <c r="AB110" s="956"/>
      <c r="AC110" s="956"/>
      <c r="AD110" s="956"/>
      <c r="AE110" s="957"/>
      <c r="AF110" s="958">
        <v>4784011</v>
      </c>
      <c r="AG110" s="956"/>
      <c r="AH110" s="956"/>
      <c r="AI110" s="956"/>
      <c r="AJ110" s="957"/>
      <c r="AK110" s="958">
        <v>4503340</v>
      </c>
      <c r="AL110" s="956"/>
      <c r="AM110" s="956"/>
      <c r="AN110" s="956"/>
      <c r="AO110" s="957"/>
      <c r="AP110" s="959">
        <v>21.9</v>
      </c>
      <c r="AQ110" s="960"/>
      <c r="AR110" s="960"/>
      <c r="AS110" s="960"/>
      <c r="AT110" s="961"/>
      <c r="AU110" s="995" t="s">
        <v>67</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42080828</v>
      </c>
      <c r="BR110" s="903"/>
      <c r="BS110" s="903"/>
      <c r="BT110" s="903"/>
      <c r="BU110" s="903"/>
      <c r="BV110" s="903">
        <v>41756634</v>
      </c>
      <c r="BW110" s="903"/>
      <c r="BX110" s="903"/>
      <c r="BY110" s="903"/>
      <c r="BZ110" s="903"/>
      <c r="CA110" s="903">
        <v>41382731</v>
      </c>
      <c r="CB110" s="903"/>
      <c r="CC110" s="903"/>
      <c r="CD110" s="903"/>
      <c r="CE110" s="903"/>
      <c r="CF110" s="927">
        <v>201.3</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408</v>
      </c>
      <c r="DH110" s="903"/>
      <c r="DI110" s="903"/>
      <c r="DJ110" s="903"/>
      <c r="DK110" s="903"/>
      <c r="DL110" s="903" t="s">
        <v>408</v>
      </c>
      <c r="DM110" s="903"/>
      <c r="DN110" s="903"/>
      <c r="DO110" s="903"/>
      <c r="DP110" s="903"/>
      <c r="DQ110" s="903" t="s">
        <v>174</v>
      </c>
      <c r="DR110" s="903"/>
      <c r="DS110" s="903"/>
      <c r="DT110" s="903"/>
      <c r="DU110" s="903"/>
      <c r="DV110" s="904" t="s">
        <v>434</v>
      </c>
      <c r="DW110" s="904"/>
      <c r="DX110" s="904"/>
      <c r="DY110" s="904"/>
      <c r="DZ110" s="905"/>
    </row>
    <row r="111" spans="1:131" s="226" customFormat="1" ht="26.25" customHeight="1">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436</v>
      </c>
      <c r="AB111" s="984"/>
      <c r="AC111" s="984"/>
      <c r="AD111" s="984"/>
      <c r="AE111" s="985"/>
      <c r="AF111" s="986" t="s">
        <v>174</v>
      </c>
      <c r="AG111" s="984"/>
      <c r="AH111" s="984"/>
      <c r="AI111" s="984"/>
      <c r="AJ111" s="985"/>
      <c r="AK111" s="986" t="s">
        <v>437</v>
      </c>
      <c r="AL111" s="984"/>
      <c r="AM111" s="984"/>
      <c r="AN111" s="984"/>
      <c r="AO111" s="985"/>
      <c r="AP111" s="987" t="s">
        <v>174</v>
      </c>
      <c r="AQ111" s="988"/>
      <c r="AR111" s="988"/>
      <c r="AS111" s="988"/>
      <c r="AT111" s="989"/>
      <c r="AU111" s="997"/>
      <c r="AV111" s="998"/>
      <c r="AW111" s="998"/>
      <c r="AX111" s="998"/>
      <c r="AY111" s="998"/>
      <c r="AZ111" s="873" t="s">
        <v>438</v>
      </c>
      <c r="BA111" s="808"/>
      <c r="BB111" s="808"/>
      <c r="BC111" s="808"/>
      <c r="BD111" s="808"/>
      <c r="BE111" s="808"/>
      <c r="BF111" s="808"/>
      <c r="BG111" s="808"/>
      <c r="BH111" s="808"/>
      <c r="BI111" s="808"/>
      <c r="BJ111" s="808"/>
      <c r="BK111" s="808"/>
      <c r="BL111" s="808"/>
      <c r="BM111" s="808"/>
      <c r="BN111" s="808"/>
      <c r="BO111" s="808"/>
      <c r="BP111" s="809"/>
      <c r="BQ111" s="874">
        <v>757295</v>
      </c>
      <c r="BR111" s="875"/>
      <c r="BS111" s="875"/>
      <c r="BT111" s="875"/>
      <c r="BU111" s="875"/>
      <c r="BV111" s="875">
        <v>551484</v>
      </c>
      <c r="BW111" s="875"/>
      <c r="BX111" s="875"/>
      <c r="BY111" s="875"/>
      <c r="BZ111" s="875"/>
      <c r="CA111" s="875">
        <v>554221</v>
      </c>
      <c r="CB111" s="875"/>
      <c r="CC111" s="875"/>
      <c r="CD111" s="875"/>
      <c r="CE111" s="875"/>
      <c r="CF111" s="936">
        <v>2.7</v>
      </c>
      <c r="CG111" s="937"/>
      <c r="CH111" s="937"/>
      <c r="CI111" s="937"/>
      <c r="CJ111" s="937"/>
      <c r="CK111" s="992"/>
      <c r="CL111" s="879"/>
      <c r="CM111" s="882" t="s">
        <v>439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408</v>
      </c>
      <c r="DH111" s="875"/>
      <c r="DI111" s="875"/>
      <c r="DJ111" s="875"/>
      <c r="DK111" s="875"/>
      <c r="DL111" s="875" t="s">
        <v>408</v>
      </c>
      <c r="DM111" s="875"/>
      <c r="DN111" s="875"/>
      <c r="DO111" s="875"/>
      <c r="DP111" s="875"/>
      <c r="DQ111" s="875" t="s">
        <v>408</v>
      </c>
      <c r="DR111" s="875"/>
      <c r="DS111" s="875"/>
      <c r="DT111" s="875"/>
      <c r="DU111" s="875"/>
      <c r="DV111" s="852" t="s">
        <v>434</v>
      </c>
      <c r="DW111" s="852"/>
      <c r="DX111" s="852"/>
      <c r="DY111" s="852"/>
      <c r="DZ111" s="853"/>
    </row>
    <row r="112" spans="1:131" s="226" customFormat="1" ht="26.25" customHeight="1">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434</v>
      </c>
      <c r="AB112" s="838"/>
      <c r="AC112" s="838"/>
      <c r="AD112" s="838"/>
      <c r="AE112" s="839"/>
      <c r="AF112" s="840" t="s">
        <v>436</v>
      </c>
      <c r="AG112" s="838"/>
      <c r="AH112" s="838"/>
      <c r="AI112" s="838"/>
      <c r="AJ112" s="839"/>
      <c r="AK112" s="840" t="s">
        <v>434</v>
      </c>
      <c r="AL112" s="838"/>
      <c r="AM112" s="838"/>
      <c r="AN112" s="838"/>
      <c r="AO112" s="839"/>
      <c r="AP112" s="885" t="s">
        <v>442</v>
      </c>
      <c r="AQ112" s="886"/>
      <c r="AR112" s="886"/>
      <c r="AS112" s="886"/>
      <c r="AT112" s="887"/>
      <c r="AU112" s="997"/>
      <c r="AV112" s="998"/>
      <c r="AW112" s="998"/>
      <c r="AX112" s="998"/>
      <c r="AY112" s="998"/>
      <c r="AZ112" s="873" t="s">
        <v>443</v>
      </c>
      <c r="BA112" s="808"/>
      <c r="BB112" s="808"/>
      <c r="BC112" s="808"/>
      <c r="BD112" s="808"/>
      <c r="BE112" s="808"/>
      <c r="BF112" s="808"/>
      <c r="BG112" s="808"/>
      <c r="BH112" s="808"/>
      <c r="BI112" s="808"/>
      <c r="BJ112" s="808"/>
      <c r="BK112" s="808"/>
      <c r="BL112" s="808"/>
      <c r="BM112" s="808"/>
      <c r="BN112" s="808"/>
      <c r="BO112" s="808"/>
      <c r="BP112" s="809"/>
      <c r="BQ112" s="874">
        <v>27127204</v>
      </c>
      <c r="BR112" s="875"/>
      <c r="BS112" s="875"/>
      <c r="BT112" s="875"/>
      <c r="BU112" s="875"/>
      <c r="BV112" s="875">
        <v>25454119</v>
      </c>
      <c r="BW112" s="875"/>
      <c r="BX112" s="875"/>
      <c r="BY112" s="875"/>
      <c r="BZ112" s="875"/>
      <c r="CA112" s="875">
        <v>24241229</v>
      </c>
      <c r="CB112" s="875"/>
      <c r="CC112" s="875"/>
      <c r="CD112" s="875"/>
      <c r="CE112" s="875"/>
      <c r="CF112" s="936">
        <v>117.9</v>
      </c>
      <c r="CG112" s="937"/>
      <c r="CH112" s="937"/>
      <c r="CI112" s="937"/>
      <c r="CJ112" s="937"/>
      <c r="CK112" s="992"/>
      <c r="CL112" s="879"/>
      <c r="CM112" s="882" t="s">
        <v>444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436</v>
      </c>
      <c r="DH112" s="875"/>
      <c r="DI112" s="875"/>
      <c r="DJ112" s="875"/>
      <c r="DK112" s="875"/>
      <c r="DL112" s="875" t="s">
        <v>434</v>
      </c>
      <c r="DM112" s="875"/>
      <c r="DN112" s="875"/>
      <c r="DO112" s="875"/>
      <c r="DP112" s="875"/>
      <c r="DQ112" s="875" t="s">
        <v>434</v>
      </c>
      <c r="DR112" s="875"/>
      <c r="DS112" s="875"/>
      <c r="DT112" s="875"/>
      <c r="DU112" s="875"/>
      <c r="DV112" s="852" t="s">
        <v>445</v>
      </c>
      <c r="DW112" s="852"/>
      <c r="DX112" s="852"/>
      <c r="DY112" s="852"/>
      <c r="DZ112" s="853"/>
    </row>
    <row r="113" spans="1:130" s="226" customFormat="1" ht="26.25" customHeight="1">
      <c r="A113" s="979"/>
      <c r="B113" s="980"/>
      <c r="C113" s="808" t="s">
        <v>446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2330797</v>
      </c>
      <c r="AB113" s="984"/>
      <c r="AC113" s="984"/>
      <c r="AD113" s="984"/>
      <c r="AE113" s="985"/>
      <c r="AF113" s="986">
        <v>2110172</v>
      </c>
      <c r="AG113" s="984"/>
      <c r="AH113" s="984"/>
      <c r="AI113" s="984"/>
      <c r="AJ113" s="985"/>
      <c r="AK113" s="986">
        <v>2153719</v>
      </c>
      <c r="AL113" s="984"/>
      <c r="AM113" s="984"/>
      <c r="AN113" s="984"/>
      <c r="AO113" s="985"/>
      <c r="AP113" s="987">
        <v>10.5</v>
      </c>
      <c r="AQ113" s="988"/>
      <c r="AR113" s="988"/>
      <c r="AS113" s="988"/>
      <c r="AT113" s="989"/>
      <c r="AU113" s="997"/>
      <c r="AV113" s="998"/>
      <c r="AW113" s="998"/>
      <c r="AX113" s="998"/>
      <c r="AY113" s="998"/>
      <c r="AZ113" s="873" t="s">
        <v>447</v>
      </c>
      <c r="BA113" s="808"/>
      <c r="BB113" s="808"/>
      <c r="BC113" s="808"/>
      <c r="BD113" s="808"/>
      <c r="BE113" s="808"/>
      <c r="BF113" s="808"/>
      <c r="BG113" s="808"/>
      <c r="BH113" s="808"/>
      <c r="BI113" s="808"/>
      <c r="BJ113" s="808"/>
      <c r="BK113" s="808"/>
      <c r="BL113" s="808"/>
      <c r="BM113" s="808"/>
      <c r="BN113" s="808"/>
      <c r="BO113" s="808"/>
      <c r="BP113" s="809"/>
      <c r="BQ113" s="874">
        <v>512596</v>
      </c>
      <c r="BR113" s="875"/>
      <c r="BS113" s="875"/>
      <c r="BT113" s="875"/>
      <c r="BU113" s="875"/>
      <c r="BV113" s="875">
        <v>410507</v>
      </c>
      <c r="BW113" s="875"/>
      <c r="BX113" s="875"/>
      <c r="BY113" s="875"/>
      <c r="BZ113" s="875"/>
      <c r="CA113" s="875">
        <v>311109</v>
      </c>
      <c r="CB113" s="875"/>
      <c r="CC113" s="875"/>
      <c r="CD113" s="875"/>
      <c r="CE113" s="875"/>
      <c r="CF113" s="936">
        <v>1.5</v>
      </c>
      <c r="CG113" s="937"/>
      <c r="CH113" s="937"/>
      <c r="CI113" s="937"/>
      <c r="CJ113" s="937"/>
      <c r="CK113" s="992"/>
      <c r="CL113" s="879"/>
      <c r="CM113" s="882" t="s">
        <v>448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408</v>
      </c>
      <c r="DH113" s="838"/>
      <c r="DI113" s="838"/>
      <c r="DJ113" s="838"/>
      <c r="DK113" s="839"/>
      <c r="DL113" s="840" t="s">
        <v>434</v>
      </c>
      <c r="DM113" s="838"/>
      <c r="DN113" s="838"/>
      <c r="DO113" s="838"/>
      <c r="DP113" s="839"/>
      <c r="DQ113" s="840" t="s">
        <v>442</v>
      </c>
      <c r="DR113" s="838"/>
      <c r="DS113" s="838"/>
      <c r="DT113" s="838"/>
      <c r="DU113" s="839"/>
      <c r="DV113" s="885" t="s">
        <v>434</v>
      </c>
      <c r="DW113" s="886"/>
      <c r="DX113" s="886"/>
      <c r="DY113" s="886"/>
      <c r="DZ113" s="887"/>
    </row>
    <row r="114" spans="1:130" s="226" customFormat="1" ht="26.25" customHeight="1">
      <c r="A114" s="979"/>
      <c r="B114" s="980"/>
      <c r="C114" s="808" t="s">
        <v>449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164247</v>
      </c>
      <c r="AB114" s="838"/>
      <c r="AC114" s="838"/>
      <c r="AD114" s="838"/>
      <c r="AE114" s="839"/>
      <c r="AF114" s="840">
        <v>124576</v>
      </c>
      <c r="AG114" s="838"/>
      <c r="AH114" s="838"/>
      <c r="AI114" s="838"/>
      <c r="AJ114" s="839"/>
      <c r="AK114" s="840">
        <v>124646</v>
      </c>
      <c r="AL114" s="838"/>
      <c r="AM114" s="838"/>
      <c r="AN114" s="838"/>
      <c r="AO114" s="839"/>
      <c r="AP114" s="885">
        <v>0.6</v>
      </c>
      <c r="AQ114" s="886"/>
      <c r="AR114" s="886"/>
      <c r="AS114" s="886"/>
      <c r="AT114" s="887"/>
      <c r="AU114" s="997"/>
      <c r="AV114" s="998"/>
      <c r="AW114" s="998"/>
      <c r="AX114" s="998"/>
      <c r="AY114" s="998"/>
      <c r="AZ114" s="873" t="s">
        <v>450</v>
      </c>
      <c r="BA114" s="808"/>
      <c r="BB114" s="808"/>
      <c r="BC114" s="808"/>
      <c r="BD114" s="808"/>
      <c r="BE114" s="808"/>
      <c r="BF114" s="808"/>
      <c r="BG114" s="808"/>
      <c r="BH114" s="808"/>
      <c r="BI114" s="808"/>
      <c r="BJ114" s="808"/>
      <c r="BK114" s="808"/>
      <c r="BL114" s="808"/>
      <c r="BM114" s="808"/>
      <c r="BN114" s="808"/>
      <c r="BO114" s="808"/>
      <c r="BP114" s="809"/>
      <c r="BQ114" s="874">
        <v>6763261</v>
      </c>
      <c r="BR114" s="875"/>
      <c r="BS114" s="875"/>
      <c r="BT114" s="875"/>
      <c r="BU114" s="875"/>
      <c r="BV114" s="875">
        <v>6724492</v>
      </c>
      <c r="BW114" s="875"/>
      <c r="BX114" s="875"/>
      <c r="BY114" s="875"/>
      <c r="BZ114" s="875"/>
      <c r="CA114" s="875">
        <v>6512610</v>
      </c>
      <c r="CB114" s="875"/>
      <c r="CC114" s="875"/>
      <c r="CD114" s="875"/>
      <c r="CE114" s="875"/>
      <c r="CF114" s="936">
        <v>31.7</v>
      </c>
      <c r="CG114" s="937"/>
      <c r="CH114" s="937"/>
      <c r="CI114" s="937"/>
      <c r="CJ114" s="937"/>
      <c r="CK114" s="992"/>
      <c r="CL114" s="879"/>
      <c r="CM114" s="882" t="s">
        <v>451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v>25285</v>
      </c>
      <c r="DH114" s="838"/>
      <c r="DI114" s="838"/>
      <c r="DJ114" s="838"/>
      <c r="DK114" s="839"/>
      <c r="DL114" s="840" t="s">
        <v>436</v>
      </c>
      <c r="DM114" s="838"/>
      <c r="DN114" s="838"/>
      <c r="DO114" s="838"/>
      <c r="DP114" s="839"/>
      <c r="DQ114" s="840" t="s">
        <v>174</v>
      </c>
      <c r="DR114" s="838"/>
      <c r="DS114" s="838"/>
      <c r="DT114" s="838"/>
      <c r="DU114" s="839"/>
      <c r="DV114" s="885" t="s">
        <v>436</v>
      </c>
      <c r="DW114" s="886"/>
      <c r="DX114" s="886"/>
      <c r="DY114" s="886"/>
      <c r="DZ114" s="887"/>
    </row>
    <row r="115" spans="1:130" s="226" customFormat="1" ht="26.25" customHeight="1">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194695</v>
      </c>
      <c r="AB115" s="984"/>
      <c r="AC115" s="984"/>
      <c r="AD115" s="984"/>
      <c r="AE115" s="985"/>
      <c r="AF115" s="986">
        <v>183997</v>
      </c>
      <c r="AG115" s="984"/>
      <c r="AH115" s="984"/>
      <c r="AI115" s="984"/>
      <c r="AJ115" s="985"/>
      <c r="AK115" s="986">
        <v>130665</v>
      </c>
      <c r="AL115" s="984"/>
      <c r="AM115" s="984"/>
      <c r="AN115" s="984"/>
      <c r="AO115" s="985"/>
      <c r="AP115" s="987">
        <v>0.6</v>
      </c>
      <c r="AQ115" s="988"/>
      <c r="AR115" s="988"/>
      <c r="AS115" s="988"/>
      <c r="AT115" s="989"/>
      <c r="AU115" s="997"/>
      <c r="AV115" s="998"/>
      <c r="AW115" s="998"/>
      <c r="AX115" s="998"/>
      <c r="AY115" s="998"/>
      <c r="AZ115" s="873" t="s">
        <v>453</v>
      </c>
      <c r="BA115" s="808"/>
      <c r="BB115" s="808"/>
      <c r="BC115" s="808"/>
      <c r="BD115" s="808"/>
      <c r="BE115" s="808"/>
      <c r="BF115" s="808"/>
      <c r="BG115" s="808"/>
      <c r="BH115" s="808"/>
      <c r="BI115" s="808"/>
      <c r="BJ115" s="808"/>
      <c r="BK115" s="808"/>
      <c r="BL115" s="808"/>
      <c r="BM115" s="808"/>
      <c r="BN115" s="808"/>
      <c r="BO115" s="808"/>
      <c r="BP115" s="809"/>
      <c r="BQ115" s="874" t="s">
        <v>408</v>
      </c>
      <c r="BR115" s="875"/>
      <c r="BS115" s="875"/>
      <c r="BT115" s="875"/>
      <c r="BU115" s="875"/>
      <c r="BV115" s="875" t="s">
        <v>434</v>
      </c>
      <c r="BW115" s="875"/>
      <c r="BX115" s="875"/>
      <c r="BY115" s="875"/>
      <c r="BZ115" s="875"/>
      <c r="CA115" s="875" t="s">
        <v>434</v>
      </c>
      <c r="CB115" s="875"/>
      <c r="CC115" s="875"/>
      <c r="CD115" s="875"/>
      <c r="CE115" s="875"/>
      <c r="CF115" s="936" t="s">
        <v>434</v>
      </c>
      <c r="CG115" s="937"/>
      <c r="CH115" s="937"/>
      <c r="CI115" s="937"/>
      <c r="CJ115" s="937"/>
      <c r="CK115" s="992"/>
      <c r="CL115" s="879"/>
      <c r="CM115" s="873" t="s">
        <v>454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161755</v>
      </c>
      <c r="DH115" s="838"/>
      <c r="DI115" s="838"/>
      <c r="DJ115" s="838"/>
      <c r="DK115" s="839"/>
      <c r="DL115" s="840">
        <v>140153</v>
      </c>
      <c r="DM115" s="838"/>
      <c r="DN115" s="838"/>
      <c r="DO115" s="838"/>
      <c r="DP115" s="839"/>
      <c r="DQ115" s="840">
        <v>281218</v>
      </c>
      <c r="DR115" s="838"/>
      <c r="DS115" s="838"/>
      <c r="DT115" s="838"/>
      <c r="DU115" s="839"/>
      <c r="DV115" s="885">
        <v>1.4</v>
      </c>
      <c r="DW115" s="886"/>
      <c r="DX115" s="886"/>
      <c r="DY115" s="886"/>
      <c r="DZ115" s="887"/>
    </row>
    <row r="116" spans="1:130" s="226" customFormat="1" ht="26.25" customHeight="1">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1073</v>
      </c>
      <c r="AB116" s="838"/>
      <c r="AC116" s="838"/>
      <c r="AD116" s="838"/>
      <c r="AE116" s="839"/>
      <c r="AF116" s="840">
        <v>351</v>
      </c>
      <c r="AG116" s="838"/>
      <c r="AH116" s="838"/>
      <c r="AI116" s="838"/>
      <c r="AJ116" s="839"/>
      <c r="AK116" s="840" t="s">
        <v>436</v>
      </c>
      <c r="AL116" s="838"/>
      <c r="AM116" s="838"/>
      <c r="AN116" s="838"/>
      <c r="AO116" s="839"/>
      <c r="AP116" s="885" t="s">
        <v>434</v>
      </c>
      <c r="AQ116" s="886"/>
      <c r="AR116" s="886"/>
      <c r="AS116" s="886"/>
      <c r="AT116" s="887"/>
      <c r="AU116" s="997"/>
      <c r="AV116" s="998"/>
      <c r="AW116" s="998"/>
      <c r="AX116" s="998"/>
      <c r="AY116" s="998"/>
      <c r="AZ116" s="924" t="s">
        <v>456</v>
      </c>
      <c r="BA116" s="925"/>
      <c r="BB116" s="925"/>
      <c r="BC116" s="925"/>
      <c r="BD116" s="925"/>
      <c r="BE116" s="925"/>
      <c r="BF116" s="925"/>
      <c r="BG116" s="925"/>
      <c r="BH116" s="925"/>
      <c r="BI116" s="925"/>
      <c r="BJ116" s="925"/>
      <c r="BK116" s="925"/>
      <c r="BL116" s="925"/>
      <c r="BM116" s="925"/>
      <c r="BN116" s="925"/>
      <c r="BO116" s="925"/>
      <c r="BP116" s="926"/>
      <c r="BQ116" s="874" t="s">
        <v>434</v>
      </c>
      <c r="BR116" s="875"/>
      <c r="BS116" s="875"/>
      <c r="BT116" s="875"/>
      <c r="BU116" s="875"/>
      <c r="BV116" s="875" t="s">
        <v>434</v>
      </c>
      <c r="BW116" s="875"/>
      <c r="BX116" s="875"/>
      <c r="BY116" s="875"/>
      <c r="BZ116" s="875"/>
      <c r="CA116" s="875" t="s">
        <v>436</v>
      </c>
      <c r="CB116" s="875"/>
      <c r="CC116" s="875"/>
      <c r="CD116" s="875"/>
      <c r="CE116" s="875"/>
      <c r="CF116" s="936" t="s">
        <v>434</v>
      </c>
      <c r="CG116" s="937"/>
      <c r="CH116" s="937"/>
      <c r="CI116" s="937"/>
      <c r="CJ116" s="937"/>
      <c r="CK116" s="992"/>
      <c r="CL116" s="879"/>
      <c r="CM116" s="882" t="s">
        <v>457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6576</v>
      </c>
      <c r="DH116" s="838"/>
      <c r="DI116" s="838"/>
      <c r="DJ116" s="838"/>
      <c r="DK116" s="839"/>
      <c r="DL116" s="840">
        <v>3280</v>
      </c>
      <c r="DM116" s="838"/>
      <c r="DN116" s="838"/>
      <c r="DO116" s="838"/>
      <c r="DP116" s="839"/>
      <c r="DQ116" s="840" t="s">
        <v>434</v>
      </c>
      <c r="DR116" s="838"/>
      <c r="DS116" s="838"/>
      <c r="DT116" s="838"/>
      <c r="DU116" s="839"/>
      <c r="DV116" s="885" t="s">
        <v>434</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458</v>
      </c>
      <c r="Z117" s="964"/>
      <c r="AA117" s="969">
        <v>7126861</v>
      </c>
      <c r="AB117" s="970"/>
      <c r="AC117" s="970"/>
      <c r="AD117" s="970"/>
      <c r="AE117" s="971"/>
      <c r="AF117" s="972">
        <v>7203107</v>
      </c>
      <c r="AG117" s="970"/>
      <c r="AH117" s="970"/>
      <c r="AI117" s="970"/>
      <c r="AJ117" s="971"/>
      <c r="AK117" s="972">
        <v>6912370</v>
      </c>
      <c r="AL117" s="970"/>
      <c r="AM117" s="970"/>
      <c r="AN117" s="970"/>
      <c r="AO117" s="971"/>
      <c r="AP117" s="973"/>
      <c r="AQ117" s="974"/>
      <c r="AR117" s="974"/>
      <c r="AS117" s="974"/>
      <c r="AT117" s="975"/>
      <c r="AU117" s="997"/>
      <c r="AV117" s="998"/>
      <c r="AW117" s="998"/>
      <c r="AX117" s="998"/>
      <c r="AY117" s="998"/>
      <c r="AZ117" s="924" t="s">
        <v>459</v>
      </c>
      <c r="BA117" s="925"/>
      <c r="BB117" s="925"/>
      <c r="BC117" s="925"/>
      <c r="BD117" s="925"/>
      <c r="BE117" s="925"/>
      <c r="BF117" s="925"/>
      <c r="BG117" s="925"/>
      <c r="BH117" s="925"/>
      <c r="BI117" s="925"/>
      <c r="BJ117" s="925"/>
      <c r="BK117" s="925"/>
      <c r="BL117" s="925"/>
      <c r="BM117" s="925"/>
      <c r="BN117" s="925"/>
      <c r="BO117" s="925"/>
      <c r="BP117" s="926"/>
      <c r="BQ117" s="874" t="s">
        <v>408</v>
      </c>
      <c r="BR117" s="875"/>
      <c r="BS117" s="875"/>
      <c r="BT117" s="875"/>
      <c r="BU117" s="875"/>
      <c r="BV117" s="875" t="s">
        <v>434</v>
      </c>
      <c r="BW117" s="875"/>
      <c r="BX117" s="875"/>
      <c r="BY117" s="875"/>
      <c r="BZ117" s="875"/>
      <c r="CA117" s="875" t="s">
        <v>437</v>
      </c>
      <c r="CB117" s="875"/>
      <c r="CC117" s="875"/>
      <c r="CD117" s="875"/>
      <c r="CE117" s="875"/>
      <c r="CF117" s="936" t="s">
        <v>460</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460</v>
      </c>
      <c r="DH117" s="838"/>
      <c r="DI117" s="838"/>
      <c r="DJ117" s="838"/>
      <c r="DK117" s="839"/>
      <c r="DL117" s="840" t="s">
        <v>445</v>
      </c>
      <c r="DM117" s="838"/>
      <c r="DN117" s="838"/>
      <c r="DO117" s="838"/>
      <c r="DP117" s="839"/>
      <c r="DQ117" s="840" t="s">
        <v>460</v>
      </c>
      <c r="DR117" s="838"/>
      <c r="DS117" s="838"/>
      <c r="DT117" s="838"/>
      <c r="DU117" s="839"/>
      <c r="DV117" s="885" t="s">
        <v>434</v>
      </c>
      <c r="DW117" s="886"/>
      <c r="DX117" s="886"/>
      <c r="DY117" s="886"/>
      <c r="DZ117" s="887"/>
    </row>
    <row r="118" spans="1:130" s="226" customFormat="1" ht="26.25" customHeight="1">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303</v>
      </c>
      <c r="AG118" s="963"/>
      <c r="AH118" s="963"/>
      <c r="AI118" s="963"/>
      <c r="AJ118" s="964"/>
      <c r="AK118" s="965" t="s">
        <v>302</v>
      </c>
      <c r="AL118" s="963"/>
      <c r="AM118" s="963"/>
      <c r="AN118" s="963"/>
      <c r="AO118" s="964"/>
      <c r="AP118" s="966" t="s">
        <v>428</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174</v>
      </c>
      <c r="BR118" s="906"/>
      <c r="BS118" s="906"/>
      <c r="BT118" s="906"/>
      <c r="BU118" s="906"/>
      <c r="BV118" s="906" t="s">
        <v>408</v>
      </c>
      <c r="BW118" s="906"/>
      <c r="BX118" s="906"/>
      <c r="BY118" s="906"/>
      <c r="BZ118" s="906"/>
      <c r="CA118" s="906" t="s">
        <v>437</v>
      </c>
      <c r="CB118" s="906"/>
      <c r="CC118" s="906"/>
      <c r="CD118" s="906"/>
      <c r="CE118" s="906"/>
      <c r="CF118" s="936" t="s">
        <v>437</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437</v>
      </c>
      <c r="DH118" s="838"/>
      <c r="DI118" s="838"/>
      <c r="DJ118" s="838"/>
      <c r="DK118" s="839"/>
      <c r="DL118" s="840" t="s">
        <v>437</v>
      </c>
      <c r="DM118" s="838"/>
      <c r="DN118" s="838"/>
      <c r="DO118" s="838"/>
      <c r="DP118" s="839"/>
      <c r="DQ118" s="840" t="s">
        <v>434</v>
      </c>
      <c r="DR118" s="838"/>
      <c r="DS118" s="838"/>
      <c r="DT118" s="838"/>
      <c r="DU118" s="839"/>
      <c r="DV118" s="885" t="s">
        <v>437</v>
      </c>
      <c r="DW118" s="886"/>
      <c r="DX118" s="886"/>
      <c r="DY118" s="886"/>
      <c r="DZ118" s="887"/>
    </row>
    <row r="119" spans="1:130" s="226" customFormat="1" ht="26.25" customHeight="1">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445</v>
      </c>
      <c r="AB119" s="956"/>
      <c r="AC119" s="956"/>
      <c r="AD119" s="956"/>
      <c r="AE119" s="957"/>
      <c r="AF119" s="958" t="s">
        <v>445</v>
      </c>
      <c r="AG119" s="956"/>
      <c r="AH119" s="956"/>
      <c r="AI119" s="956"/>
      <c r="AJ119" s="957"/>
      <c r="AK119" s="958" t="s">
        <v>434</v>
      </c>
      <c r="AL119" s="956"/>
      <c r="AM119" s="956"/>
      <c r="AN119" s="956"/>
      <c r="AO119" s="957"/>
      <c r="AP119" s="959" t="s">
        <v>437</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464</v>
      </c>
      <c r="BP119" s="939"/>
      <c r="BQ119" s="943">
        <v>77241184</v>
      </c>
      <c r="BR119" s="906"/>
      <c r="BS119" s="906"/>
      <c r="BT119" s="906"/>
      <c r="BU119" s="906"/>
      <c r="BV119" s="906">
        <v>74897236</v>
      </c>
      <c r="BW119" s="906"/>
      <c r="BX119" s="906"/>
      <c r="BY119" s="906"/>
      <c r="BZ119" s="906"/>
      <c r="CA119" s="906">
        <v>73001900</v>
      </c>
      <c r="CB119" s="906"/>
      <c r="CC119" s="906"/>
      <c r="CD119" s="906"/>
      <c r="CE119" s="906"/>
      <c r="CF119" s="804"/>
      <c r="CG119" s="805"/>
      <c r="CH119" s="805"/>
      <c r="CI119" s="805"/>
      <c r="CJ119" s="895"/>
      <c r="CK119" s="993"/>
      <c r="CL119" s="881"/>
      <c r="CM119" s="899" t="s">
        <v>465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563679</v>
      </c>
      <c r="DH119" s="821"/>
      <c r="DI119" s="821"/>
      <c r="DJ119" s="821"/>
      <c r="DK119" s="822"/>
      <c r="DL119" s="823">
        <v>408051</v>
      </c>
      <c r="DM119" s="821"/>
      <c r="DN119" s="821"/>
      <c r="DO119" s="821"/>
      <c r="DP119" s="822"/>
      <c r="DQ119" s="823">
        <v>273003</v>
      </c>
      <c r="DR119" s="821"/>
      <c r="DS119" s="821"/>
      <c r="DT119" s="821"/>
      <c r="DU119" s="822"/>
      <c r="DV119" s="909">
        <v>1.3</v>
      </c>
      <c r="DW119" s="910"/>
      <c r="DX119" s="910"/>
      <c r="DY119" s="910"/>
      <c r="DZ119" s="911"/>
    </row>
    <row r="120" spans="1:130" s="226" customFormat="1" ht="26.25" customHeight="1">
      <c r="A120" s="878"/>
      <c r="B120" s="879"/>
      <c r="C120" s="882" t="s">
        <v>439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445</v>
      </c>
      <c r="AB120" s="838"/>
      <c r="AC120" s="838"/>
      <c r="AD120" s="838"/>
      <c r="AE120" s="839"/>
      <c r="AF120" s="840" t="s">
        <v>434</v>
      </c>
      <c r="AG120" s="838"/>
      <c r="AH120" s="838"/>
      <c r="AI120" s="838"/>
      <c r="AJ120" s="839"/>
      <c r="AK120" s="840" t="s">
        <v>434</v>
      </c>
      <c r="AL120" s="838"/>
      <c r="AM120" s="838"/>
      <c r="AN120" s="838"/>
      <c r="AO120" s="839"/>
      <c r="AP120" s="885" t="s">
        <v>434</v>
      </c>
      <c r="AQ120" s="886"/>
      <c r="AR120" s="886"/>
      <c r="AS120" s="886"/>
      <c r="AT120" s="887"/>
      <c r="AU120" s="944" t="s">
        <v>466</v>
      </c>
      <c r="AV120" s="945"/>
      <c r="AW120" s="945"/>
      <c r="AX120" s="945"/>
      <c r="AY120" s="946"/>
      <c r="AZ120" s="921" t="s">
        <v>467</v>
      </c>
      <c r="BA120" s="866"/>
      <c r="BB120" s="866"/>
      <c r="BC120" s="866"/>
      <c r="BD120" s="866"/>
      <c r="BE120" s="866"/>
      <c r="BF120" s="866"/>
      <c r="BG120" s="866"/>
      <c r="BH120" s="866"/>
      <c r="BI120" s="866"/>
      <c r="BJ120" s="866"/>
      <c r="BK120" s="866"/>
      <c r="BL120" s="866"/>
      <c r="BM120" s="866"/>
      <c r="BN120" s="866"/>
      <c r="BO120" s="866"/>
      <c r="BP120" s="867"/>
      <c r="BQ120" s="922">
        <v>13964192</v>
      </c>
      <c r="BR120" s="903"/>
      <c r="BS120" s="903"/>
      <c r="BT120" s="903"/>
      <c r="BU120" s="903"/>
      <c r="BV120" s="903">
        <v>13166375</v>
      </c>
      <c r="BW120" s="903"/>
      <c r="BX120" s="903"/>
      <c r="BY120" s="903"/>
      <c r="BZ120" s="903"/>
      <c r="CA120" s="903">
        <v>13657918</v>
      </c>
      <c r="CB120" s="903"/>
      <c r="CC120" s="903"/>
      <c r="CD120" s="903"/>
      <c r="CE120" s="903"/>
      <c r="CF120" s="927">
        <v>66.400000000000006</v>
      </c>
      <c r="CG120" s="928"/>
      <c r="CH120" s="928"/>
      <c r="CI120" s="928"/>
      <c r="CJ120" s="928"/>
      <c r="CK120" s="929" t="s">
        <v>468</v>
      </c>
      <c r="CL120" s="913"/>
      <c r="CM120" s="913"/>
      <c r="CN120" s="913"/>
      <c r="CO120" s="914"/>
      <c r="CP120" s="933" t="s">
        <v>469</v>
      </c>
      <c r="CQ120" s="934"/>
      <c r="CR120" s="934"/>
      <c r="CS120" s="934"/>
      <c r="CT120" s="934"/>
      <c r="CU120" s="934"/>
      <c r="CV120" s="934"/>
      <c r="CW120" s="934"/>
      <c r="CX120" s="934"/>
      <c r="CY120" s="934"/>
      <c r="CZ120" s="934"/>
      <c r="DA120" s="934"/>
      <c r="DB120" s="934"/>
      <c r="DC120" s="934"/>
      <c r="DD120" s="934"/>
      <c r="DE120" s="934"/>
      <c r="DF120" s="935"/>
      <c r="DG120" s="922" t="s">
        <v>174</v>
      </c>
      <c r="DH120" s="903"/>
      <c r="DI120" s="903"/>
      <c r="DJ120" s="903"/>
      <c r="DK120" s="903"/>
      <c r="DL120" s="903">
        <v>25157036</v>
      </c>
      <c r="DM120" s="903"/>
      <c r="DN120" s="903"/>
      <c r="DO120" s="903"/>
      <c r="DP120" s="903"/>
      <c r="DQ120" s="903">
        <v>23959052</v>
      </c>
      <c r="DR120" s="903"/>
      <c r="DS120" s="903"/>
      <c r="DT120" s="903"/>
      <c r="DU120" s="903"/>
      <c r="DV120" s="904">
        <v>116.5</v>
      </c>
      <c r="DW120" s="904"/>
      <c r="DX120" s="904"/>
      <c r="DY120" s="904"/>
      <c r="DZ120" s="905"/>
    </row>
    <row r="121" spans="1:130" s="226" customFormat="1" ht="26.25" customHeight="1">
      <c r="A121" s="878"/>
      <c r="B121" s="879"/>
      <c r="C121" s="924" t="s">
        <v>470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434</v>
      </c>
      <c r="AB121" s="838"/>
      <c r="AC121" s="838"/>
      <c r="AD121" s="838"/>
      <c r="AE121" s="839"/>
      <c r="AF121" s="840" t="s">
        <v>434</v>
      </c>
      <c r="AG121" s="838"/>
      <c r="AH121" s="838"/>
      <c r="AI121" s="838"/>
      <c r="AJ121" s="839"/>
      <c r="AK121" s="840" t="s">
        <v>434</v>
      </c>
      <c r="AL121" s="838"/>
      <c r="AM121" s="838"/>
      <c r="AN121" s="838"/>
      <c r="AO121" s="839"/>
      <c r="AP121" s="885" t="s">
        <v>434</v>
      </c>
      <c r="AQ121" s="886"/>
      <c r="AR121" s="886"/>
      <c r="AS121" s="886"/>
      <c r="AT121" s="887"/>
      <c r="AU121" s="947"/>
      <c r="AV121" s="948"/>
      <c r="AW121" s="948"/>
      <c r="AX121" s="948"/>
      <c r="AY121" s="949"/>
      <c r="AZ121" s="873" t="s">
        <v>471</v>
      </c>
      <c r="BA121" s="808"/>
      <c r="BB121" s="808"/>
      <c r="BC121" s="808"/>
      <c r="BD121" s="808"/>
      <c r="BE121" s="808"/>
      <c r="BF121" s="808"/>
      <c r="BG121" s="808"/>
      <c r="BH121" s="808"/>
      <c r="BI121" s="808"/>
      <c r="BJ121" s="808"/>
      <c r="BK121" s="808"/>
      <c r="BL121" s="808"/>
      <c r="BM121" s="808"/>
      <c r="BN121" s="808"/>
      <c r="BO121" s="808"/>
      <c r="BP121" s="809"/>
      <c r="BQ121" s="874">
        <v>187407</v>
      </c>
      <c r="BR121" s="875"/>
      <c r="BS121" s="875"/>
      <c r="BT121" s="875"/>
      <c r="BU121" s="875"/>
      <c r="BV121" s="875">
        <v>156841</v>
      </c>
      <c r="BW121" s="875"/>
      <c r="BX121" s="875"/>
      <c r="BY121" s="875"/>
      <c r="BZ121" s="875"/>
      <c r="CA121" s="875">
        <v>165750</v>
      </c>
      <c r="CB121" s="875"/>
      <c r="CC121" s="875"/>
      <c r="CD121" s="875"/>
      <c r="CE121" s="875"/>
      <c r="CF121" s="936">
        <v>0.8</v>
      </c>
      <c r="CG121" s="937"/>
      <c r="CH121" s="937"/>
      <c r="CI121" s="937"/>
      <c r="CJ121" s="937"/>
      <c r="CK121" s="930"/>
      <c r="CL121" s="916"/>
      <c r="CM121" s="916"/>
      <c r="CN121" s="916"/>
      <c r="CO121" s="917"/>
      <c r="CP121" s="896" t="s">
        <v>472</v>
      </c>
      <c r="CQ121" s="897"/>
      <c r="CR121" s="897"/>
      <c r="CS121" s="897"/>
      <c r="CT121" s="897"/>
      <c r="CU121" s="897"/>
      <c r="CV121" s="897"/>
      <c r="CW121" s="897"/>
      <c r="CX121" s="897"/>
      <c r="CY121" s="897"/>
      <c r="CZ121" s="897"/>
      <c r="DA121" s="897"/>
      <c r="DB121" s="897"/>
      <c r="DC121" s="897"/>
      <c r="DD121" s="897"/>
      <c r="DE121" s="897"/>
      <c r="DF121" s="898"/>
      <c r="DG121" s="874">
        <v>352651</v>
      </c>
      <c r="DH121" s="875"/>
      <c r="DI121" s="875"/>
      <c r="DJ121" s="875"/>
      <c r="DK121" s="875"/>
      <c r="DL121" s="875">
        <v>297083</v>
      </c>
      <c r="DM121" s="875"/>
      <c r="DN121" s="875"/>
      <c r="DO121" s="875"/>
      <c r="DP121" s="875"/>
      <c r="DQ121" s="875">
        <v>282177</v>
      </c>
      <c r="DR121" s="875"/>
      <c r="DS121" s="875"/>
      <c r="DT121" s="875"/>
      <c r="DU121" s="875"/>
      <c r="DV121" s="852">
        <v>1.4</v>
      </c>
      <c r="DW121" s="852"/>
      <c r="DX121" s="852"/>
      <c r="DY121" s="852"/>
      <c r="DZ121" s="853"/>
    </row>
    <row r="122" spans="1:130" s="226" customFormat="1" ht="26.25" customHeight="1">
      <c r="A122" s="878"/>
      <c r="B122" s="879"/>
      <c r="C122" s="882" t="s">
        <v>451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v>13303</v>
      </c>
      <c r="AB122" s="838"/>
      <c r="AC122" s="838"/>
      <c r="AD122" s="838"/>
      <c r="AE122" s="839"/>
      <c r="AF122" s="840">
        <v>24745</v>
      </c>
      <c r="AG122" s="838"/>
      <c r="AH122" s="838"/>
      <c r="AI122" s="838"/>
      <c r="AJ122" s="839"/>
      <c r="AK122" s="840" t="s">
        <v>408</v>
      </c>
      <c r="AL122" s="838"/>
      <c r="AM122" s="838"/>
      <c r="AN122" s="838"/>
      <c r="AO122" s="839"/>
      <c r="AP122" s="885" t="s">
        <v>174</v>
      </c>
      <c r="AQ122" s="886"/>
      <c r="AR122" s="886"/>
      <c r="AS122" s="886"/>
      <c r="AT122" s="887"/>
      <c r="AU122" s="947"/>
      <c r="AV122" s="948"/>
      <c r="AW122" s="948"/>
      <c r="AX122" s="948"/>
      <c r="AY122" s="949"/>
      <c r="AZ122" s="940" t="s">
        <v>473</v>
      </c>
      <c r="BA122" s="941"/>
      <c r="BB122" s="941"/>
      <c r="BC122" s="941"/>
      <c r="BD122" s="941"/>
      <c r="BE122" s="941"/>
      <c r="BF122" s="941"/>
      <c r="BG122" s="941"/>
      <c r="BH122" s="941"/>
      <c r="BI122" s="941"/>
      <c r="BJ122" s="941"/>
      <c r="BK122" s="941"/>
      <c r="BL122" s="941"/>
      <c r="BM122" s="941"/>
      <c r="BN122" s="941"/>
      <c r="BO122" s="941"/>
      <c r="BP122" s="942"/>
      <c r="BQ122" s="943">
        <v>58262562</v>
      </c>
      <c r="BR122" s="906"/>
      <c r="BS122" s="906"/>
      <c r="BT122" s="906"/>
      <c r="BU122" s="906"/>
      <c r="BV122" s="906">
        <v>56945067</v>
      </c>
      <c r="BW122" s="906"/>
      <c r="BX122" s="906"/>
      <c r="BY122" s="906"/>
      <c r="BZ122" s="906"/>
      <c r="CA122" s="906">
        <v>55436109</v>
      </c>
      <c r="CB122" s="906"/>
      <c r="CC122" s="906"/>
      <c r="CD122" s="906"/>
      <c r="CE122" s="906"/>
      <c r="CF122" s="907">
        <v>269.7</v>
      </c>
      <c r="CG122" s="908"/>
      <c r="CH122" s="908"/>
      <c r="CI122" s="908"/>
      <c r="CJ122" s="908"/>
      <c r="CK122" s="930"/>
      <c r="CL122" s="916"/>
      <c r="CM122" s="916"/>
      <c r="CN122" s="916"/>
      <c r="CO122" s="917"/>
      <c r="CP122" s="896" t="s">
        <v>474</v>
      </c>
      <c r="CQ122" s="897"/>
      <c r="CR122" s="897"/>
      <c r="CS122" s="897"/>
      <c r="CT122" s="897"/>
      <c r="CU122" s="897"/>
      <c r="CV122" s="897"/>
      <c r="CW122" s="897"/>
      <c r="CX122" s="897"/>
      <c r="CY122" s="897"/>
      <c r="CZ122" s="897"/>
      <c r="DA122" s="897"/>
      <c r="DB122" s="897"/>
      <c r="DC122" s="897"/>
      <c r="DD122" s="897"/>
      <c r="DE122" s="897"/>
      <c r="DF122" s="898"/>
      <c r="DG122" s="874" t="s">
        <v>434</v>
      </c>
      <c r="DH122" s="875"/>
      <c r="DI122" s="875"/>
      <c r="DJ122" s="875"/>
      <c r="DK122" s="875"/>
      <c r="DL122" s="875" t="s">
        <v>445</v>
      </c>
      <c r="DM122" s="875"/>
      <c r="DN122" s="875"/>
      <c r="DO122" s="875"/>
      <c r="DP122" s="875"/>
      <c r="DQ122" s="875" t="s">
        <v>408</v>
      </c>
      <c r="DR122" s="875"/>
      <c r="DS122" s="875"/>
      <c r="DT122" s="875"/>
      <c r="DU122" s="875"/>
      <c r="DV122" s="852" t="s">
        <v>408</v>
      </c>
      <c r="DW122" s="852"/>
      <c r="DX122" s="852"/>
      <c r="DY122" s="852"/>
      <c r="DZ122" s="853"/>
    </row>
    <row r="123" spans="1:130" s="226" customFormat="1" ht="26.25" customHeight="1">
      <c r="A123" s="878"/>
      <c r="B123" s="879"/>
      <c r="C123" s="882" t="s">
        <v>457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3483</v>
      </c>
      <c r="AB123" s="838"/>
      <c r="AC123" s="838"/>
      <c r="AD123" s="838"/>
      <c r="AE123" s="839"/>
      <c r="AF123" s="840">
        <v>3483</v>
      </c>
      <c r="AG123" s="838"/>
      <c r="AH123" s="838"/>
      <c r="AI123" s="838"/>
      <c r="AJ123" s="839"/>
      <c r="AK123" s="840">
        <v>3483</v>
      </c>
      <c r="AL123" s="838"/>
      <c r="AM123" s="838"/>
      <c r="AN123" s="838"/>
      <c r="AO123" s="839"/>
      <c r="AP123" s="885">
        <v>0</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475</v>
      </c>
      <c r="BP123" s="939"/>
      <c r="BQ123" s="893">
        <v>72414161</v>
      </c>
      <c r="BR123" s="894"/>
      <c r="BS123" s="894"/>
      <c r="BT123" s="894"/>
      <c r="BU123" s="894"/>
      <c r="BV123" s="894">
        <v>70268283</v>
      </c>
      <c r="BW123" s="894"/>
      <c r="BX123" s="894"/>
      <c r="BY123" s="894"/>
      <c r="BZ123" s="894"/>
      <c r="CA123" s="894">
        <v>69259777</v>
      </c>
      <c r="CB123" s="894"/>
      <c r="CC123" s="894"/>
      <c r="CD123" s="894"/>
      <c r="CE123" s="894"/>
      <c r="CF123" s="804"/>
      <c r="CG123" s="805"/>
      <c r="CH123" s="805"/>
      <c r="CI123" s="805"/>
      <c r="CJ123" s="895"/>
      <c r="CK123" s="930"/>
      <c r="CL123" s="916"/>
      <c r="CM123" s="916"/>
      <c r="CN123" s="916"/>
      <c r="CO123" s="917"/>
      <c r="CP123" s="896" t="s">
        <v>476</v>
      </c>
      <c r="CQ123" s="897"/>
      <c r="CR123" s="897"/>
      <c r="CS123" s="897"/>
      <c r="CT123" s="897"/>
      <c r="CU123" s="897"/>
      <c r="CV123" s="897"/>
      <c r="CW123" s="897"/>
      <c r="CX123" s="897"/>
      <c r="CY123" s="897"/>
      <c r="CZ123" s="897"/>
      <c r="DA123" s="897"/>
      <c r="DB123" s="897"/>
      <c r="DC123" s="897"/>
      <c r="DD123" s="897"/>
      <c r="DE123" s="897"/>
      <c r="DF123" s="898"/>
      <c r="DG123" s="837" t="s">
        <v>434</v>
      </c>
      <c r="DH123" s="838"/>
      <c r="DI123" s="838"/>
      <c r="DJ123" s="838"/>
      <c r="DK123" s="839"/>
      <c r="DL123" s="840" t="s">
        <v>434</v>
      </c>
      <c r="DM123" s="838"/>
      <c r="DN123" s="838"/>
      <c r="DO123" s="838"/>
      <c r="DP123" s="839"/>
      <c r="DQ123" s="840" t="s">
        <v>445</v>
      </c>
      <c r="DR123" s="838"/>
      <c r="DS123" s="838"/>
      <c r="DT123" s="838"/>
      <c r="DU123" s="839"/>
      <c r="DV123" s="885" t="s">
        <v>434</v>
      </c>
      <c r="DW123" s="886"/>
      <c r="DX123" s="886"/>
      <c r="DY123" s="886"/>
      <c r="DZ123" s="887"/>
    </row>
    <row r="124" spans="1:130" s="226" customFormat="1" ht="26.25" customHeight="1" thickBot="1">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445</v>
      </c>
      <c r="AB124" s="838"/>
      <c r="AC124" s="838"/>
      <c r="AD124" s="838"/>
      <c r="AE124" s="839"/>
      <c r="AF124" s="840" t="s">
        <v>434</v>
      </c>
      <c r="AG124" s="838"/>
      <c r="AH124" s="838"/>
      <c r="AI124" s="838"/>
      <c r="AJ124" s="839"/>
      <c r="AK124" s="840" t="s">
        <v>445</v>
      </c>
      <c r="AL124" s="838"/>
      <c r="AM124" s="838"/>
      <c r="AN124" s="838"/>
      <c r="AO124" s="839"/>
      <c r="AP124" s="885" t="s">
        <v>445</v>
      </c>
      <c r="AQ124" s="886"/>
      <c r="AR124" s="886"/>
      <c r="AS124" s="886"/>
      <c r="AT124" s="887"/>
      <c r="AU124" s="888" t="s">
        <v>477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22.5</v>
      </c>
      <c r="BR124" s="892"/>
      <c r="BS124" s="892"/>
      <c r="BT124" s="892"/>
      <c r="BU124" s="892"/>
      <c r="BV124" s="892">
        <v>22.2</v>
      </c>
      <c r="BW124" s="892"/>
      <c r="BX124" s="892"/>
      <c r="BY124" s="892"/>
      <c r="BZ124" s="892"/>
      <c r="CA124" s="892">
        <v>18.2</v>
      </c>
      <c r="CB124" s="892"/>
      <c r="CC124" s="892"/>
      <c r="CD124" s="892"/>
      <c r="CE124" s="892"/>
      <c r="CF124" s="782"/>
      <c r="CG124" s="783"/>
      <c r="CH124" s="783"/>
      <c r="CI124" s="783"/>
      <c r="CJ124" s="923"/>
      <c r="CK124" s="931"/>
      <c r="CL124" s="931"/>
      <c r="CM124" s="931"/>
      <c r="CN124" s="931"/>
      <c r="CO124" s="932"/>
      <c r="CP124" s="896" t="s">
        <v>478</v>
      </c>
      <c r="CQ124" s="897"/>
      <c r="CR124" s="897"/>
      <c r="CS124" s="897"/>
      <c r="CT124" s="897"/>
      <c r="CU124" s="897"/>
      <c r="CV124" s="897"/>
      <c r="CW124" s="897"/>
      <c r="CX124" s="897"/>
      <c r="CY124" s="897"/>
      <c r="CZ124" s="897"/>
      <c r="DA124" s="897"/>
      <c r="DB124" s="897"/>
      <c r="DC124" s="897"/>
      <c r="DD124" s="897"/>
      <c r="DE124" s="897"/>
      <c r="DF124" s="898"/>
      <c r="DG124" s="820">
        <v>26774553</v>
      </c>
      <c r="DH124" s="821"/>
      <c r="DI124" s="821"/>
      <c r="DJ124" s="821"/>
      <c r="DK124" s="822"/>
      <c r="DL124" s="823" t="s">
        <v>408</v>
      </c>
      <c r="DM124" s="821"/>
      <c r="DN124" s="821"/>
      <c r="DO124" s="821"/>
      <c r="DP124" s="822"/>
      <c r="DQ124" s="823" t="s">
        <v>408</v>
      </c>
      <c r="DR124" s="821"/>
      <c r="DS124" s="821"/>
      <c r="DT124" s="821"/>
      <c r="DU124" s="822"/>
      <c r="DV124" s="909" t="s">
        <v>408</v>
      </c>
      <c r="DW124" s="910"/>
      <c r="DX124" s="910"/>
      <c r="DY124" s="910"/>
      <c r="DZ124" s="911"/>
    </row>
    <row r="125" spans="1:130" s="226" customFormat="1" ht="26.25" customHeight="1">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408</v>
      </c>
      <c r="AB125" s="838"/>
      <c r="AC125" s="838"/>
      <c r="AD125" s="838"/>
      <c r="AE125" s="839"/>
      <c r="AF125" s="840" t="s">
        <v>408</v>
      </c>
      <c r="AG125" s="838"/>
      <c r="AH125" s="838"/>
      <c r="AI125" s="838"/>
      <c r="AJ125" s="839"/>
      <c r="AK125" s="840" t="s">
        <v>408</v>
      </c>
      <c r="AL125" s="838"/>
      <c r="AM125" s="838"/>
      <c r="AN125" s="838"/>
      <c r="AO125" s="839"/>
      <c r="AP125" s="885" t="s">
        <v>408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479</v>
      </c>
      <c r="CL125" s="913"/>
      <c r="CM125" s="913"/>
      <c r="CN125" s="913"/>
      <c r="CO125" s="914"/>
      <c r="CP125" s="921" t="s">
        <v>480</v>
      </c>
      <c r="CQ125" s="866"/>
      <c r="CR125" s="866"/>
      <c r="CS125" s="866"/>
      <c r="CT125" s="866"/>
      <c r="CU125" s="866"/>
      <c r="CV125" s="866"/>
      <c r="CW125" s="866"/>
      <c r="CX125" s="866"/>
      <c r="CY125" s="866"/>
      <c r="CZ125" s="866"/>
      <c r="DA125" s="866"/>
      <c r="DB125" s="866"/>
      <c r="DC125" s="866"/>
      <c r="DD125" s="866"/>
      <c r="DE125" s="866"/>
      <c r="DF125" s="867"/>
      <c r="DG125" s="922" t="s">
        <v>481</v>
      </c>
      <c r="DH125" s="903"/>
      <c r="DI125" s="903"/>
      <c r="DJ125" s="903"/>
      <c r="DK125" s="903"/>
      <c r="DL125" s="903" t="s">
        <v>408</v>
      </c>
      <c r="DM125" s="903"/>
      <c r="DN125" s="903"/>
      <c r="DO125" s="903"/>
      <c r="DP125" s="903"/>
      <c r="DQ125" s="903" t="s">
        <v>408</v>
      </c>
      <c r="DR125" s="903"/>
      <c r="DS125" s="903"/>
      <c r="DT125" s="903"/>
      <c r="DU125" s="903"/>
      <c r="DV125" s="904" t="s">
        <v>408</v>
      </c>
      <c r="DW125" s="904"/>
      <c r="DX125" s="904"/>
      <c r="DY125" s="904"/>
      <c r="DZ125" s="905"/>
    </row>
    <row r="126" spans="1:130" s="226" customFormat="1" ht="26.25" customHeight="1" thickBot="1">
      <c r="A126" s="878"/>
      <c r="B126" s="879"/>
      <c r="C126" s="882" t="s">
        <v>465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177699</v>
      </c>
      <c r="AB126" s="838"/>
      <c r="AC126" s="838"/>
      <c r="AD126" s="838"/>
      <c r="AE126" s="839"/>
      <c r="AF126" s="840">
        <v>155629</v>
      </c>
      <c r="AG126" s="838"/>
      <c r="AH126" s="838"/>
      <c r="AI126" s="838"/>
      <c r="AJ126" s="839"/>
      <c r="AK126" s="840">
        <v>127112</v>
      </c>
      <c r="AL126" s="838"/>
      <c r="AM126" s="838"/>
      <c r="AN126" s="838"/>
      <c r="AO126" s="839"/>
      <c r="AP126" s="885">
        <v>0.6</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482</v>
      </c>
      <c r="CQ126" s="808"/>
      <c r="CR126" s="808"/>
      <c r="CS126" s="808"/>
      <c r="CT126" s="808"/>
      <c r="CU126" s="808"/>
      <c r="CV126" s="808"/>
      <c r="CW126" s="808"/>
      <c r="CX126" s="808"/>
      <c r="CY126" s="808"/>
      <c r="CZ126" s="808"/>
      <c r="DA126" s="808"/>
      <c r="DB126" s="808"/>
      <c r="DC126" s="808"/>
      <c r="DD126" s="808"/>
      <c r="DE126" s="808"/>
      <c r="DF126" s="809"/>
      <c r="DG126" s="874" t="s">
        <v>408</v>
      </c>
      <c r="DH126" s="875"/>
      <c r="DI126" s="875"/>
      <c r="DJ126" s="875"/>
      <c r="DK126" s="875"/>
      <c r="DL126" s="875" t="s">
        <v>408</v>
      </c>
      <c r="DM126" s="875"/>
      <c r="DN126" s="875"/>
      <c r="DO126" s="875"/>
      <c r="DP126" s="875"/>
      <c r="DQ126" s="875" t="s">
        <v>408</v>
      </c>
      <c r="DR126" s="875"/>
      <c r="DS126" s="875"/>
      <c r="DT126" s="875"/>
      <c r="DU126" s="875"/>
      <c r="DV126" s="852" t="s">
        <v>481</v>
      </c>
      <c r="DW126" s="852"/>
      <c r="DX126" s="852"/>
      <c r="DY126" s="852"/>
      <c r="DZ126" s="853"/>
    </row>
    <row r="127" spans="1:130" s="226" customFormat="1" ht="26.25" customHeight="1">
      <c r="A127" s="880"/>
      <c r="B127" s="881"/>
      <c r="C127" s="899" t="s">
        <v>483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210</v>
      </c>
      <c r="AB127" s="838"/>
      <c r="AC127" s="838"/>
      <c r="AD127" s="838"/>
      <c r="AE127" s="839"/>
      <c r="AF127" s="840">
        <v>140</v>
      </c>
      <c r="AG127" s="838"/>
      <c r="AH127" s="838"/>
      <c r="AI127" s="838"/>
      <c r="AJ127" s="839"/>
      <c r="AK127" s="840">
        <v>70</v>
      </c>
      <c r="AL127" s="838"/>
      <c r="AM127" s="838"/>
      <c r="AN127" s="838"/>
      <c r="AO127" s="839"/>
      <c r="AP127" s="885">
        <v>0</v>
      </c>
      <c r="AQ127" s="886"/>
      <c r="AR127" s="886"/>
      <c r="AS127" s="886"/>
      <c r="AT127" s="887"/>
      <c r="AU127" s="262"/>
      <c r="AV127" s="262"/>
      <c r="AW127" s="262"/>
      <c r="AX127" s="902" t="s">
        <v>484</v>
      </c>
      <c r="AY127" s="870"/>
      <c r="AZ127" s="870"/>
      <c r="BA127" s="870"/>
      <c r="BB127" s="870"/>
      <c r="BC127" s="870"/>
      <c r="BD127" s="870"/>
      <c r="BE127" s="871"/>
      <c r="BF127" s="869" t="s">
        <v>485</v>
      </c>
      <c r="BG127" s="870"/>
      <c r="BH127" s="870"/>
      <c r="BI127" s="870"/>
      <c r="BJ127" s="870"/>
      <c r="BK127" s="870"/>
      <c r="BL127" s="871"/>
      <c r="BM127" s="869" t="s">
        <v>486</v>
      </c>
      <c r="BN127" s="870"/>
      <c r="BO127" s="870"/>
      <c r="BP127" s="870"/>
      <c r="BQ127" s="870"/>
      <c r="BR127" s="870"/>
      <c r="BS127" s="871"/>
      <c r="BT127" s="869" t="s">
        <v>487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488</v>
      </c>
      <c r="CQ127" s="808"/>
      <c r="CR127" s="808"/>
      <c r="CS127" s="808"/>
      <c r="CT127" s="808"/>
      <c r="CU127" s="808"/>
      <c r="CV127" s="808"/>
      <c r="CW127" s="808"/>
      <c r="CX127" s="808"/>
      <c r="CY127" s="808"/>
      <c r="CZ127" s="808"/>
      <c r="DA127" s="808"/>
      <c r="DB127" s="808"/>
      <c r="DC127" s="808"/>
      <c r="DD127" s="808"/>
      <c r="DE127" s="808"/>
      <c r="DF127" s="809"/>
      <c r="DG127" s="874" t="s">
        <v>408</v>
      </c>
      <c r="DH127" s="875"/>
      <c r="DI127" s="875"/>
      <c r="DJ127" s="875"/>
      <c r="DK127" s="875"/>
      <c r="DL127" s="875" t="s">
        <v>408</v>
      </c>
      <c r="DM127" s="875"/>
      <c r="DN127" s="875"/>
      <c r="DO127" s="875"/>
      <c r="DP127" s="875"/>
      <c r="DQ127" s="875" t="s">
        <v>408</v>
      </c>
      <c r="DR127" s="875"/>
      <c r="DS127" s="875"/>
      <c r="DT127" s="875"/>
      <c r="DU127" s="875"/>
      <c r="DV127" s="852" t="s">
        <v>408</v>
      </c>
      <c r="DW127" s="852"/>
      <c r="DX127" s="852"/>
      <c r="DY127" s="852"/>
      <c r="DZ127" s="853"/>
    </row>
    <row r="128" spans="1:130" s="226" customFormat="1" ht="26.25" customHeight="1" thickBot="1">
      <c r="A128" s="854" t="s">
        <v>489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490</v>
      </c>
      <c r="X128" s="856"/>
      <c r="Y128" s="856"/>
      <c r="Z128" s="857"/>
      <c r="AA128" s="858">
        <v>25964</v>
      </c>
      <c r="AB128" s="859"/>
      <c r="AC128" s="859"/>
      <c r="AD128" s="859"/>
      <c r="AE128" s="860"/>
      <c r="AF128" s="861">
        <v>33296</v>
      </c>
      <c r="AG128" s="859"/>
      <c r="AH128" s="859"/>
      <c r="AI128" s="859"/>
      <c r="AJ128" s="860"/>
      <c r="AK128" s="861">
        <v>23638</v>
      </c>
      <c r="AL128" s="859"/>
      <c r="AM128" s="859"/>
      <c r="AN128" s="859"/>
      <c r="AO128" s="860"/>
      <c r="AP128" s="862"/>
      <c r="AQ128" s="863"/>
      <c r="AR128" s="863"/>
      <c r="AS128" s="863"/>
      <c r="AT128" s="864"/>
      <c r="AU128" s="262"/>
      <c r="AV128" s="262"/>
      <c r="AW128" s="262"/>
      <c r="AX128" s="865" t="s">
        <v>491</v>
      </c>
      <c r="AY128" s="866"/>
      <c r="AZ128" s="866"/>
      <c r="BA128" s="866"/>
      <c r="BB128" s="866"/>
      <c r="BC128" s="866"/>
      <c r="BD128" s="866"/>
      <c r="BE128" s="867"/>
      <c r="BF128" s="844" t="s">
        <v>492</v>
      </c>
      <c r="BG128" s="845"/>
      <c r="BH128" s="845"/>
      <c r="BI128" s="845"/>
      <c r="BJ128" s="845"/>
      <c r="BK128" s="845"/>
      <c r="BL128" s="868"/>
      <c r="BM128" s="844">
        <v>12.04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493</v>
      </c>
      <c r="CQ128" s="786"/>
      <c r="CR128" s="786"/>
      <c r="CS128" s="786"/>
      <c r="CT128" s="786"/>
      <c r="CU128" s="786"/>
      <c r="CV128" s="786"/>
      <c r="CW128" s="786"/>
      <c r="CX128" s="786"/>
      <c r="CY128" s="786"/>
      <c r="CZ128" s="786"/>
      <c r="DA128" s="786"/>
      <c r="DB128" s="786"/>
      <c r="DC128" s="786"/>
      <c r="DD128" s="786"/>
      <c r="DE128" s="786"/>
      <c r="DF128" s="787"/>
      <c r="DG128" s="848" t="s">
        <v>494</v>
      </c>
      <c r="DH128" s="849"/>
      <c r="DI128" s="849"/>
      <c r="DJ128" s="849"/>
      <c r="DK128" s="849"/>
      <c r="DL128" s="849" t="s">
        <v>495</v>
      </c>
      <c r="DM128" s="849"/>
      <c r="DN128" s="849"/>
      <c r="DO128" s="849"/>
      <c r="DP128" s="849"/>
      <c r="DQ128" s="849" t="s">
        <v>174</v>
      </c>
      <c r="DR128" s="849"/>
      <c r="DS128" s="849"/>
      <c r="DT128" s="849"/>
      <c r="DU128" s="849"/>
      <c r="DV128" s="850" t="s">
        <v>174</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496</v>
      </c>
      <c r="X129" s="835"/>
      <c r="Y129" s="835"/>
      <c r="Z129" s="836"/>
      <c r="AA129" s="837">
        <v>26349419</v>
      </c>
      <c r="AB129" s="838"/>
      <c r="AC129" s="838"/>
      <c r="AD129" s="838"/>
      <c r="AE129" s="839"/>
      <c r="AF129" s="840">
        <v>25995733</v>
      </c>
      <c r="AG129" s="838"/>
      <c r="AH129" s="838"/>
      <c r="AI129" s="838"/>
      <c r="AJ129" s="839"/>
      <c r="AK129" s="840">
        <v>25639818</v>
      </c>
      <c r="AL129" s="838"/>
      <c r="AM129" s="838"/>
      <c r="AN129" s="838"/>
      <c r="AO129" s="839"/>
      <c r="AP129" s="841"/>
      <c r="AQ129" s="842"/>
      <c r="AR129" s="842"/>
      <c r="AS129" s="842"/>
      <c r="AT129" s="843"/>
      <c r="AU129" s="264"/>
      <c r="AV129" s="264"/>
      <c r="AW129" s="264"/>
      <c r="AX129" s="807" t="s">
        <v>497</v>
      </c>
      <c r="AY129" s="808"/>
      <c r="AZ129" s="808"/>
      <c r="BA129" s="808"/>
      <c r="BB129" s="808"/>
      <c r="BC129" s="808"/>
      <c r="BD129" s="808"/>
      <c r="BE129" s="809"/>
      <c r="BF129" s="827" t="s">
        <v>174</v>
      </c>
      <c r="BG129" s="828"/>
      <c r="BH129" s="828"/>
      <c r="BI129" s="828"/>
      <c r="BJ129" s="828"/>
      <c r="BK129" s="828"/>
      <c r="BL129" s="829"/>
      <c r="BM129" s="827">
        <v>17.04</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499</v>
      </c>
      <c r="X130" s="835"/>
      <c r="Y130" s="835"/>
      <c r="Z130" s="836"/>
      <c r="AA130" s="837">
        <v>4943349</v>
      </c>
      <c r="AB130" s="838"/>
      <c r="AC130" s="838"/>
      <c r="AD130" s="838"/>
      <c r="AE130" s="839"/>
      <c r="AF130" s="840">
        <v>5222039</v>
      </c>
      <c r="AG130" s="838"/>
      <c r="AH130" s="838"/>
      <c r="AI130" s="838"/>
      <c r="AJ130" s="839"/>
      <c r="AK130" s="840">
        <v>5081779</v>
      </c>
      <c r="AL130" s="838"/>
      <c r="AM130" s="838"/>
      <c r="AN130" s="838"/>
      <c r="AO130" s="839"/>
      <c r="AP130" s="841"/>
      <c r="AQ130" s="842"/>
      <c r="AR130" s="842"/>
      <c r="AS130" s="842"/>
      <c r="AT130" s="843"/>
      <c r="AU130" s="264"/>
      <c r="AV130" s="264"/>
      <c r="AW130" s="264"/>
      <c r="AX130" s="807" t="s">
        <v>500</v>
      </c>
      <c r="AY130" s="808"/>
      <c r="AZ130" s="808"/>
      <c r="BA130" s="808"/>
      <c r="BB130" s="808"/>
      <c r="BC130" s="808"/>
      <c r="BD130" s="808"/>
      <c r="BE130" s="809"/>
      <c r="BF130" s="810">
        <v>9.4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501</v>
      </c>
      <c r="X131" s="818"/>
      <c r="Y131" s="818"/>
      <c r="Z131" s="819"/>
      <c r="AA131" s="820">
        <v>21406070</v>
      </c>
      <c r="AB131" s="821"/>
      <c r="AC131" s="821"/>
      <c r="AD131" s="821"/>
      <c r="AE131" s="822"/>
      <c r="AF131" s="823">
        <v>20773694</v>
      </c>
      <c r="AG131" s="821"/>
      <c r="AH131" s="821"/>
      <c r="AI131" s="821"/>
      <c r="AJ131" s="822"/>
      <c r="AK131" s="823">
        <v>20558039</v>
      </c>
      <c r="AL131" s="821"/>
      <c r="AM131" s="821"/>
      <c r="AN131" s="821"/>
      <c r="AO131" s="822"/>
      <c r="AP131" s="824"/>
      <c r="AQ131" s="825"/>
      <c r="AR131" s="825"/>
      <c r="AS131" s="825"/>
      <c r="AT131" s="826"/>
      <c r="AU131" s="264"/>
      <c r="AV131" s="264"/>
      <c r="AW131" s="264"/>
      <c r="AX131" s="785" t="s">
        <v>502</v>
      </c>
      <c r="AY131" s="786"/>
      <c r="AZ131" s="786"/>
      <c r="BA131" s="786"/>
      <c r="BB131" s="786"/>
      <c r="BC131" s="786"/>
      <c r="BD131" s="786"/>
      <c r="BE131" s="787"/>
      <c r="BF131" s="788">
        <v>18.2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504</v>
      </c>
      <c r="W132" s="798"/>
      <c r="X132" s="798"/>
      <c r="Y132" s="798"/>
      <c r="Z132" s="799"/>
      <c r="AA132" s="800">
        <v>10.079141099999999</v>
      </c>
      <c r="AB132" s="801"/>
      <c r="AC132" s="801"/>
      <c r="AD132" s="801"/>
      <c r="AE132" s="802"/>
      <c r="AF132" s="803">
        <v>9.3761465820000005</v>
      </c>
      <c r="AG132" s="801"/>
      <c r="AH132" s="801"/>
      <c r="AI132" s="801"/>
      <c r="AJ132" s="802"/>
      <c r="AK132" s="803">
        <v>8.7895202460000004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505</v>
      </c>
      <c r="W133" s="777"/>
      <c r="X133" s="777"/>
      <c r="Y133" s="777"/>
      <c r="Z133" s="778"/>
      <c r="AA133" s="779">
        <v>10.5</v>
      </c>
      <c r="AB133" s="780"/>
      <c r="AC133" s="780"/>
      <c r="AD133" s="780"/>
      <c r="AE133" s="781"/>
      <c r="AF133" s="779">
        <v>9.6</v>
      </c>
      <c r="AG133" s="780"/>
      <c r="AH133" s="780"/>
      <c r="AI133" s="780"/>
      <c r="AJ133" s="781"/>
      <c r="AK133" s="779">
        <v>9.4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Lz7O+mON4re4JMTHnPI9+SIl9M+//NV7/nO1G4SRJtlVSjir0qZ5g1zd54LcKeB9yVHMbiQdVEuwW5YdQOtC7Q==" saltValue="3UgsVqTBaC1Tq8d56Cvy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85"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SSS/WvamuigbjMcCtFgMlQfJu0gnx7FT6aPjMCnKK64PqgyVqg6L/fHY7so4+ls3CLa7knREmsI+LGybGHLtRA==" saltValue="EMb2SjBDnjz9JzOY86oy1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hiHMstRZo/norgyMLUXYZLkC9XVGD/hIX78MInIoXnOmHIQarUJhwvqwx8sWzHzWGuXfIJ1SL6B1cDeMn7K+g==" saltValue="NYz8fdWZqC06xTeypzXz3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508</v>
      </c>
      <c r="AP7" s="283"/>
      <c r="AQ7" s="284" t="s">
        <v>509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510</v>
      </c>
      <c r="AQ8" s="290" t="s">
        <v>511</v>
      </c>
      <c r="AR8" s="291" t="s">
        <v>512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513</v>
      </c>
      <c r="AL9" s="1207"/>
      <c r="AM9" s="1207"/>
      <c r="AN9" s="1208"/>
      <c r="AO9" s="292">
        <v>5149956</v>
      </c>
      <c r="AP9" s="292">
        <v>52521</v>
      </c>
      <c r="AQ9" s="293">
        <v>72828</v>
      </c>
      <c r="AR9" s="294">
        <v>-27.9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514</v>
      </c>
      <c r="AL10" s="1207"/>
      <c r="AM10" s="1207"/>
      <c r="AN10" s="1208"/>
      <c r="AO10" s="295">
        <v>782914</v>
      </c>
      <c r="AP10" s="295">
        <v>7984</v>
      </c>
      <c r="AQ10" s="296">
        <v>5865</v>
      </c>
      <c r="AR10" s="297">
        <v>36.1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515</v>
      </c>
      <c r="AL11" s="1207"/>
      <c r="AM11" s="1207"/>
      <c r="AN11" s="1208"/>
      <c r="AO11" s="295">
        <v>928819</v>
      </c>
      <c r="AP11" s="295">
        <v>9472</v>
      </c>
      <c r="AQ11" s="296">
        <v>5145</v>
      </c>
      <c r="AR11" s="297">
        <v>84.1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516</v>
      </c>
      <c r="AL12" s="1207"/>
      <c r="AM12" s="1207"/>
      <c r="AN12" s="1208"/>
      <c r="AO12" s="295" t="s">
        <v>517</v>
      </c>
      <c r="AP12" s="295" t="s">
        <v>517</v>
      </c>
      <c r="AQ12" s="296">
        <v>1255</v>
      </c>
      <c r="AR12" s="297" t="s">
        <v>517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518</v>
      </c>
      <c r="AL13" s="1207"/>
      <c r="AM13" s="1207"/>
      <c r="AN13" s="1208"/>
      <c r="AO13" s="295" t="s">
        <v>517</v>
      </c>
      <c r="AP13" s="295" t="s">
        <v>517</v>
      </c>
      <c r="AQ13" s="296">
        <v>1</v>
      </c>
      <c r="AR13" s="297" t="s">
        <v>517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519</v>
      </c>
      <c r="AL14" s="1207"/>
      <c r="AM14" s="1207"/>
      <c r="AN14" s="1208"/>
      <c r="AO14" s="295">
        <v>292107</v>
      </c>
      <c r="AP14" s="295">
        <v>2979</v>
      </c>
      <c r="AQ14" s="296">
        <v>3026</v>
      </c>
      <c r="AR14" s="297">
        <v>-1.6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520</v>
      </c>
      <c r="AL15" s="1207"/>
      <c r="AM15" s="1207"/>
      <c r="AN15" s="1208"/>
      <c r="AO15" s="295">
        <v>115646</v>
      </c>
      <c r="AP15" s="295">
        <v>1179</v>
      </c>
      <c r="AQ15" s="296">
        <v>1617</v>
      </c>
      <c r="AR15" s="297">
        <v>-27.1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521</v>
      </c>
      <c r="AL16" s="1210"/>
      <c r="AM16" s="1210"/>
      <c r="AN16" s="1211"/>
      <c r="AO16" s="295">
        <v>-418310</v>
      </c>
      <c r="AP16" s="295">
        <v>-4266</v>
      </c>
      <c r="AQ16" s="296">
        <v>-6841</v>
      </c>
      <c r="AR16" s="297">
        <v>-37.6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6851132</v>
      </c>
      <c r="AP17" s="295">
        <v>69870</v>
      </c>
      <c r="AQ17" s="296">
        <v>82896</v>
      </c>
      <c r="AR17" s="297">
        <v>-15.7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526</v>
      </c>
      <c r="AL21" s="1204"/>
      <c r="AM21" s="1204"/>
      <c r="AN21" s="1205"/>
      <c r="AO21" s="307">
        <v>6.78</v>
      </c>
      <c r="AP21" s="308">
        <v>8.3000000000000007</v>
      </c>
      <c r="AQ21" s="309">
        <v>-1.52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527</v>
      </c>
      <c r="AL22" s="1204"/>
      <c r="AM22" s="1204"/>
      <c r="AN22" s="1205"/>
      <c r="AO22" s="312">
        <v>96.8</v>
      </c>
      <c r="AP22" s="313">
        <v>98</v>
      </c>
      <c r="AQ22" s="314">
        <v>-1.2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529</v>
      </c>
      <c r="AO27" s="273"/>
      <c r="AP27" s="273"/>
      <c r="AQ27" s="273"/>
      <c r="AR27" s="273"/>
      <c r="AS27" s="273"/>
      <c r="AT27" s="273"/>
    </row>
    <row r="28" spans="1:46" ht="17.25">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508</v>
      </c>
      <c r="AP30" s="283"/>
      <c r="AQ30" s="284" t="s">
        <v>509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510</v>
      </c>
      <c r="AQ31" s="290" t="s">
        <v>511</v>
      </c>
      <c r="AR31" s="291" t="s">
        <v>512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532</v>
      </c>
      <c r="AL32" s="1195"/>
      <c r="AM32" s="1195"/>
      <c r="AN32" s="1196"/>
      <c r="AO32" s="322">
        <v>4503340</v>
      </c>
      <c r="AP32" s="322">
        <v>45926</v>
      </c>
      <c r="AQ32" s="323">
        <v>54128</v>
      </c>
      <c r="AR32" s="324">
        <v>-15.2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533</v>
      </c>
      <c r="AL33" s="1195"/>
      <c r="AM33" s="1195"/>
      <c r="AN33" s="1196"/>
      <c r="AO33" s="322" t="s">
        <v>517</v>
      </c>
      <c r="AP33" s="322" t="s">
        <v>517</v>
      </c>
      <c r="AQ33" s="323" t="s">
        <v>517</v>
      </c>
      <c r="AR33" s="324" t="s">
        <v>517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534</v>
      </c>
      <c r="AL34" s="1195"/>
      <c r="AM34" s="1195"/>
      <c r="AN34" s="1196"/>
      <c r="AO34" s="322" t="s">
        <v>517</v>
      </c>
      <c r="AP34" s="322" t="s">
        <v>517</v>
      </c>
      <c r="AQ34" s="323">
        <v>36</v>
      </c>
      <c r="AR34" s="324" t="s">
        <v>517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535</v>
      </c>
      <c r="AL35" s="1195"/>
      <c r="AM35" s="1195"/>
      <c r="AN35" s="1196"/>
      <c r="AO35" s="322">
        <v>2153719</v>
      </c>
      <c r="AP35" s="322">
        <v>21964</v>
      </c>
      <c r="AQ35" s="323">
        <v>14780</v>
      </c>
      <c r="AR35" s="324">
        <v>48.6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536</v>
      </c>
      <c r="AL36" s="1195"/>
      <c r="AM36" s="1195"/>
      <c r="AN36" s="1196"/>
      <c r="AO36" s="322">
        <v>124646</v>
      </c>
      <c r="AP36" s="322">
        <v>1271</v>
      </c>
      <c r="AQ36" s="323">
        <v>1208</v>
      </c>
      <c r="AR36" s="324">
        <v>5.2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537</v>
      </c>
      <c r="AL37" s="1195"/>
      <c r="AM37" s="1195"/>
      <c r="AN37" s="1196"/>
      <c r="AO37" s="322">
        <v>130665</v>
      </c>
      <c r="AP37" s="322">
        <v>1333</v>
      </c>
      <c r="AQ37" s="323">
        <v>884</v>
      </c>
      <c r="AR37" s="324">
        <v>50.8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538</v>
      </c>
      <c r="AL38" s="1198"/>
      <c r="AM38" s="1198"/>
      <c r="AN38" s="1199"/>
      <c r="AO38" s="325" t="s">
        <v>517</v>
      </c>
      <c r="AP38" s="325" t="s">
        <v>517</v>
      </c>
      <c r="AQ38" s="326">
        <v>2</v>
      </c>
      <c r="AR38" s="314" t="s">
        <v>517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539</v>
      </c>
      <c r="AL39" s="1198"/>
      <c r="AM39" s="1198"/>
      <c r="AN39" s="1199"/>
      <c r="AO39" s="322">
        <v>-23638</v>
      </c>
      <c r="AP39" s="322">
        <v>-241</v>
      </c>
      <c r="AQ39" s="323">
        <v>-4266</v>
      </c>
      <c r="AR39" s="324">
        <v>-94.4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540</v>
      </c>
      <c r="AL40" s="1195"/>
      <c r="AM40" s="1195"/>
      <c r="AN40" s="1196"/>
      <c r="AO40" s="322">
        <v>-5081779</v>
      </c>
      <c r="AP40" s="322">
        <v>-51825</v>
      </c>
      <c r="AQ40" s="323">
        <v>-48487</v>
      </c>
      <c r="AR40" s="324">
        <v>6.9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297</v>
      </c>
      <c r="AL41" s="1201"/>
      <c r="AM41" s="1201"/>
      <c r="AN41" s="1202"/>
      <c r="AO41" s="322">
        <v>1806953</v>
      </c>
      <c r="AP41" s="322">
        <v>18428</v>
      </c>
      <c r="AQ41" s="323">
        <v>18285</v>
      </c>
      <c r="AR41" s="324">
        <v>0.8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508</v>
      </c>
      <c r="AN49" s="1189" t="s">
        <v>544</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545</v>
      </c>
      <c r="AO50" s="339" t="s">
        <v>546</v>
      </c>
      <c r="AP50" s="340" t="s">
        <v>547</v>
      </c>
      <c r="AQ50" s="341" t="s">
        <v>548</v>
      </c>
      <c r="AR50" s="342" t="s">
        <v>549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550</v>
      </c>
      <c r="AL51" s="335"/>
      <c r="AM51" s="343">
        <v>6346621</v>
      </c>
      <c r="AN51" s="344">
        <v>64045</v>
      </c>
      <c r="AO51" s="345">
        <v>8.6</v>
      </c>
      <c r="AP51" s="346">
        <v>63956</v>
      </c>
      <c r="AQ51" s="347">
        <v>25.7</v>
      </c>
      <c r="AR51" s="348">
        <v>-17.100000000000001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551</v>
      </c>
      <c r="AM52" s="351">
        <v>4864870</v>
      </c>
      <c r="AN52" s="352">
        <v>49092</v>
      </c>
      <c r="AO52" s="353">
        <v>2.1</v>
      </c>
      <c r="AP52" s="354">
        <v>29239</v>
      </c>
      <c r="AQ52" s="355">
        <v>8.8000000000000007</v>
      </c>
      <c r="AR52" s="356">
        <v>-6.7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552</v>
      </c>
      <c r="AL53" s="335"/>
      <c r="AM53" s="343">
        <v>9371531</v>
      </c>
      <c r="AN53" s="344">
        <v>95017</v>
      </c>
      <c r="AO53" s="345">
        <v>48.4</v>
      </c>
      <c r="AP53" s="346">
        <v>66255</v>
      </c>
      <c r="AQ53" s="347">
        <v>3.6</v>
      </c>
      <c r="AR53" s="348">
        <v>44.8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551</v>
      </c>
      <c r="AM54" s="351">
        <v>8201758</v>
      </c>
      <c r="AN54" s="352">
        <v>83157</v>
      </c>
      <c r="AO54" s="353">
        <v>69.400000000000006</v>
      </c>
      <c r="AP54" s="354">
        <v>31822</v>
      </c>
      <c r="AQ54" s="355">
        <v>8.8000000000000007</v>
      </c>
      <c r="AR54" s="356">
        <v>60.6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553</v>
      </c>
      <c r="AL55" s="335"/>
      <c r="AM55" s="343">
        <v>6937175</v>
      </c>
      <c r="AN55" s="344">
        <v>70418</v>
      </c>
      <c r="AO55" s="345">
        <v>-25.9</v>
      </c>
      <c r="AP55" s="346">
        <v>92247</v>
      </c>
      <c r="AQ55" s="347">
        <v>39.200000000000003</v>
      </c>
      <c r="AR55" s="348">
        <v>-65.099999999999994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551</v>
      </c>
      <c r="AM56" s="351">
        <v>4854092</v>
      </c>
      <c r="AN56" s="352">
        <v>49273</v>
      </c>
      <c r="AO56" s="353">
        <v>-40.700000000000003</v>
      </c>
      <c r="AP56" s="354">
        <v>37204</v>
      </c>
      <c r="AQ56" s="355">
        <v>16.899999999999999</v>
      </c>
      <c r="AR56" s="356">
        <v>-57.6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554</v>
      </c>
      <c r="AL57" s="335"/>
      <c r="AM57" s="343">
        <v>6201525</v>
      </c>
      <c r="AN57" s="344">
        <v>63217</v>
      </c>
      <c r="AO57" s="345">
        <v>-10.199999999999999</v>
      </c>
      <c r="AP57" s="346">
        <v>67319</v>
      </c>
      <c r="AQ57" s="347">
        <v>-27</v>
      </c>
      <c r="AR57" s="348">
        <v>16.8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551</v>
      </c>
      <c r="AM58" s="351">
        <v>4464505</v>
      </c>
      <c r="AN58" s="352">
        <v>45510</v>
      </c>
      <c r="AO58" s="353">
        <v>-7.6</v>
      </c>
      <c r="AP58" s="354">
        <v>38101</v>
      </c>
      <c r="AQ58" s="355">
        <v>2.4</v>
      </c>
      <c r="AR58" s="356">
        <v>-10</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555</v>
      </c>
      <c r="AL59" s="335"/>
      <c r="AM59" s="343">
        <v>5546262</v>
      </c>
      <c r="AN59" s="344">
        <v>56562</v>
      </c>
      <c r="AO59" s="345">
        <v>-10.5</v>
      </c>
      <c r="AP59" s="346">
        <v>70615</v>
      </c>
      <c r="AQ59" s="347">
        <v>4.9000000000000004</v>
      </c>
      <c r="AR59" s="348">
        <v>-15.4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551</v>
      </c>
      <c r="AM60" s="351">
        <v>3680956</v>
      </c>
      <c r="AN60" s="352">
        <v>37539</v>
      </c>
      <c r="AO60" s="353">
        <v>-17.5</v>
      </c>
      <c r="AP60" s="354">
        <v>37382</v>
      </c>
      <c r="AQ60" s="355">
        <v>-1.9</v>
      </c>
      <c r="AR60" s="356">
        <v>-15.6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556</v>
      </c>
      <c r="AL61" s="357"/>
      <c r="AM61" s="358">
        <v>6880623</v>
      </c>
      <c r="AN61" s="359">
        <v>69852</v>
      </c>
      <c r="AO61" s="360">
        <v>2.1</v>
      </c>
      <c r="AP61" s="361">
        <v>72078</v>
      </c>
      <c r="AQ61" s="362">
        <v>9.3000000000000007</v>
      </c>
      <c r="AR61" s="348">
        <v>-7.2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551</v>
      </c>
      <c r="AM62" s="351">
        <v>5213236</v>
      </c>
      <c r="AN62" s="352">
        <v>52914</v>
      </c>
      <c r="AO62" s="353">
        <v>1.1000000000000001</v>
      </c>
      <c r="AP62" s="354">
        <v>34750</v>
      </c>
      <c r="AQ62" s="355">
        <v>7</v>
      </c>
      <c r="AR62" s="356">
        <v>-5.9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MFfpi0tkaFS6nVJGCbYEHReByM1ryhuynTWYGLBcxGdJfIb4nPQh3VKDNVIxSRi9ab8+zZtPplXyt1WIOrx8sA==" saltValue="X/DDXe4/gKoZM4g20DkY3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jKM8HJW4gJ+WGQV/qYVO7NDIgKqi44bI8v+bUWJs/DDZ1Bm58jK3jNNfVhZxRE9TpDedmbHyQ33/AWGXMb4gQ==" saltValue="Q50YF6CguBPc0m+j54g6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FIWK5cLA6gQ6+KyxdVP0SSwFRRtj/yLPQb63Uk180myshtmy7CleDHIVMQh45E4aRIYVwlWPXMMCjlro3R6AA==" saltValue="NV5Qq1VmVhBHqsOF8+d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12" t="s">
        <v>3</v>
      </c>
      <c r="D47" s="1212"/>
      <c r="E47" s="1213"/>
      <c r="F47" s="11">
        <v>19.350000000000001</v>
      </c>
      <c r="G47" s="12">
        <v>20.02</v>
      </c>
      <c r="H47" s="12">
        <v>19.53</v>
      </c>
      <c r="I47" s="12">
        <v>19.04</v>
      </c>
      <c r="J47" s="13">
        <v>20.61</v>
      </c>
    </row>
    <row r="48" spans="2:10" ht="57.75" customHeight="1">
      <c r="B48" s="14"/>
      <c r="C48" s="1214" t="s">
        <v>4</v>
      </c>
      <c r="D48" s="1214"/>
      <c r="E48" s="1215"/>
      <c r="F48" s="15">
        <v>3.31</v>
      </c>
      <c r="G48" s="16">
        <v>3.06</v>
      </c>
      <c r="H48" s="16">
        <v>2.57</v>
      </c>
      <c r="I48" s="16">
        <v>2.44</v>
      </c>
      <c r="J48" s="17">
        <v>2.62</v>
      </c>
    </row>
    <row r="49" spans="2:10" ht="57.75" customHeight="1" thickBot="1">
      <c r="B49" s="18"/>
      <c r="C49" s="1216" t="s">
        <v>5</v>
      </c>
      <c r="D49" s="1216"/>
      <c r="E49" s="1217"/>
      <c r="F49" s="19">
        <v>1.2</v>
      </c>
      <c r="G49" s="20">
        <v>0.37</v>
      </c>
      <c r="H49" s="20" t="s">
        <v>565</v>
      </c>
      <c r="I49" s="20" t="s">
        <v>566</v>
      </c>
      <c r="J49" s="21">
        <v>1.45</v>
      </c>
    </row>
    <row r="50" spans="2:10" ht="13.5" customHeight="1"/>
    <row r="51" spans="2:10" ht="13.5" hidden="1" customHeight="1"/>
    <row r="52" spans="2:10" ht="13.5" hidden="1" customHeight="1"/>
    <row r="53" spans="2:10" ht="13.5" hidden="1" customHeight="1"/>
  </sheetData>
  <sheetProtection algorithmName="SHA-512" hashValue="TjIYoDlY5MeqYLRnSMZy4kxQNEFDQzfgCHpz9pHXpYgXXsBxsCa460/F3TQ/4xfAJpIG0ezyAHz0GjO+Dn65Qw==" saltValue="ro5A4LDf5uy7J/TtpJfB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2019-10-25T05:02:13Z</cp:lastPrinted>
  <dcterms:created xsi:type="dcterms:W3CDTF">2019-02-14T02:53:38Z</dcterms:created>
  <dcterms:modified xsi:type="dcterms:W3CDTF">2019-10-28T02:58:18Z</dcterms:modified>
  <cp:category/>
</cp:coreProperties>
</file>