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5120" windowHeight="55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AM34" i="10"/>
  <c r="C34" i="10"/>
  <c r="C35" i="10" s="1"/>
  <c r="C36" i="10" l="1"/>
  <c r="U34" i="10"/>
  <c r="U35" i="10" s="1"/>
  <c r="U36" i="10" s="1"/>
  <c r="U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<sst xmlns="http://schemas.openxmlformats.org/spreadsheetml/2006/main" count="1173" uniqueCount="605">
  <si>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</si>
  <si>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</si>
  <si>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</si>
  <si>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</si>
  <si>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</si>
  <si>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</si>
  <si>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</si>
  <si>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</si>
  <si>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</si>
  <si>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</si>
  <si>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</si>
  <si>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</si>
  <si>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</si>
  <si>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</si>
  <si>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</si>
  <si>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</si>
  <si>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</si>
  <si>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</si>
  <si>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</si>
  <si>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</si>
  <si>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</si>
  <si>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</si>
  <si>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</si>
  <si>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</si>
  <si>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</si>
  <si>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</si>
  <si>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</si>
  <si>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</si>
  <si>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</si>
  <si>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</si>
  <si>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</si>
  <si>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</si>
  <si>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</si>
  <si>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</si>
  <si>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</si>
  <si>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</si>
  <si>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</si>
  <si>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</si>
  <si>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</si>
  <si>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</si>
  <si>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</si>
  <si>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</si>
  <si>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</si>
  <si>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</si>
  <si>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</si>
  <si>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</si>
  <si>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</si>
  <si>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</si>
  <si>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</si>
  <si>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</si>
  <si>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</si>
  <si>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</si>
  <si>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</si>
  <si>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</si>
  <si>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</si>
  <si>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</si>
  <si>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</si>
  <si>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</si>
  <si>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</si>
  <si>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</si>
  <si>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</si>
  <si>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</si>
  <si>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</si>
  <si>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</si>
  <si>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</si>
  <si>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</si>
  <si>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</si>
  <si>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</si>
  <si>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</si>
  <si>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</si>
  <si>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</si>
  <si>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</si>
  <si>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</si>
  <si>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</si>
  <si>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</si>
  <si>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</si>
  <si>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</si>
  <si>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</si>
  <si>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</si>
  <si>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</si>
  <si>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</si>
  <si>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</si>
  <si>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</si>
  <si>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</si>
  <si>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</si>
  <si>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</si>
  <si>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</si>
  <si>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</si>
  <si>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</si>
  <si>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</si>
  <si>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</si>
  <si>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</si>
  <si>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</si>
  <si>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</si>
  <si>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</si>
  <si>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</si>
  <si>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</si>
  <si>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</si>
  <si>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</si>
  <si>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</si>
  <si>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</si>
  <si>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</si>
  <si>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</si>
  <si>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</si>
  <si>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</si>
  <si>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</si>
  <si>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</si>
  <si>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</si>
  <si>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</si>
  <si>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</si>
  <si>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</si>
  <si>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</si>
  <si>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</si>
  <si>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</si>
  <si>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</si>
  <si>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</si>
  <si>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</si>
  <si>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</si>
  <si>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</si>
  <si>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</si>
  <si>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</si>
  <si>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</si>
  <si>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</si>
  <si>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</si>
  <si>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</si>
  <si>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</si>
  <si>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</si>
  <si>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</si>
  <si>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</si>
  <si>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</si>
  <si>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</si>
  <si>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</si>
  <si>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</si>
  <si>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</si>
  <si>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</si>
  <si>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</si>
  <si>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</si>
  <si>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</si>
  <si>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</si>
  <si>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</si>
  <si>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</si>
  <si>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</si>
  <si>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</si>
  <si>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</si>
  <si>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</si>
  <si>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</si>
  <si>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</si>
  <si>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</si>
  <si>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</si>
  <si>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</si>
  <si>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</si>
  <si>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</si>
  <si>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</si>
  <si>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</si>
  <si>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</si>
  <si>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</si>
  <si>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</si>
  <si>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</si>
  <si>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</si>
  <si>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</si>
  <si>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</si>
  <si>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</si>
  <si>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</si>
  <si>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</si>
  <si>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</si>
  <si>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</si>
  <si>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</si>
  <si>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</si>
  <si>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</si>
  <si>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</si>
  <si>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</si>
  <si>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</si>
  <si>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</si>
  <si>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</si>
  <si>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</si>
  <si>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</si>
  <si>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</si>
  <si>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</si>
  <si>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</si>
  <si>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</si>
  <si>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</si>
  <si>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</si>
  <si>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</si>
  <si>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</si>
  <si>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</si>
  <si>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</si>
  <si>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</si>
  <si>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</si>
  <si>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</si>
  <si>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</si>
  <si>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</si>
  <si>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</si>
  <si>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</si>
  <si>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</si>
  <si>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</si>
  <si>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</si>
  <si>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</si>
  <si>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</si>
  <si>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</si>
  <si>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</si>
  <si>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</si>
  <si>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</si>
  <si>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</si>
  <si>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</si>
  <si>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</si>
  <si>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</si>
  <si>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</si>
  <si>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</si>
  <si>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</si>
  <si>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</si>
  <si>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</si>
  <si>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長野県川上村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</si>
  <si>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</si>
  <si>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</si>
  <si>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</si>
  <si>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</si>
  <si>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</si>
  <si>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</si>
  <si>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</si>
  <si>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</si>
  <si>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</si>
  <si>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</si>
  <si>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</si>
  <si>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</si>
  <si>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</si>
  <si>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</si>
  <si>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</si>
  <si>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</si>
  <si>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</si>
  <si>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</si>
  <si>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</si>
  <si>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</si>
  <si>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</si>
  <si>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</si>
  <si>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</si>
  <si>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</si>
  <si>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</si>
  <si>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</si>
  <si>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</si>
  <si>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</si>
  <si>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</si>
  <si>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</si>
  <si>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</si>
  <si>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</si>
  <si>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</si>
  <si>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</si>
  <si>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</si>
  <si>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</si>
  <si>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</si>
  <si>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</si>
  <si>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</si>
  <si>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</si>
  <si>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</si>
  <si>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</si>
  <si>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</si>
  <si>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</si>
  <si>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</si>
  <si>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</si>
  <si>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</si>
  <si>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</si>
  <si>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</si>
  <si>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</si>
  <si>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</si>
  <si>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</si>
  <si>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</si>
  <si>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</si>
  <si>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</si>
  <si>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</si>
  <si>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</si>
  <si>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</si>
  <si>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</si>
  <si>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</si>
  <si>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</si>
  <si>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</si>
  <si>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</si>
  <si>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</si>
  <si>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</si>
  <si>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</si>
  <si>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</si>
  <si>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</si>
  <si>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</si>
  <si>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</si>
  <si>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</si>
  <si>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</si>
  <si>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</si>
  <si>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</si>
  <si>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</si>
  <si>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</si>
  <si>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</si>
  <si>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</si>
  <si>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</si>
  <si>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</si>
  <si>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</si>
  <si>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</si>
  <si>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</si>
  <si>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</si>
  <si>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</si>
  <si>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</si>
  <si>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</si>
  <si>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</si>
  <si>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</si>
  <si>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</si>
  <si>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</si>
  <si>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</si>
  <si>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</si>
  <si>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</si>
  <si>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</si>
  <si>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</si>
  <si>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</si>
  <si>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</si>
  <si>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</si>
  <si>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</si>
  <si>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</si>
  <si>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</si>
  <si>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</si>
  <si>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</si>
  <si>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</si>
  <si>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</si>
  <si>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</si>
  <si>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</si>
  <si>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</si>
  <si>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</si>
  <si>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</si>
  <si>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</si>
  <si>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</si>
  <si>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</si>
  <si>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</si>
  <si>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</si>
  <si>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</si>
  <si>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</si>
  <si>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</si>
  <si>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</si>
  <si>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</si>
  <si>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</si>
  <si>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</si>
  <si>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と畜場</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</si>
  <si>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</si>
  <si>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</si>
  <si>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</si>
  <si>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</si>
  <si>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</si>
  <si>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</si>
  <si>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</si>
  <si>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</si>
  <si>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</si>
  <si>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</si>
  <si>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</si>
  <si>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</si>
  <si>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</si>
  <si>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</si>
  <si>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</si>
  <si>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</si>
  <si>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</si>
  <si>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</si>
  <si>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</si>
  <si>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</si>
  <si>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</si>
  <si>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</si>
  <si>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</si>
  <si>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</si>
  <si>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長野県川上村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</si>
  <si>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</si>
  <si>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</si>
  <si>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</si>
  <si>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</si>
  <si>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</si>
  <si>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</si>
  <si>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</si>
  <si>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</si>
  <si>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</si>
  <si>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</si>
  <si>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</si>
  <si>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</si>
  <si>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</si>
  <si>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</si>
  <si>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</si>
  <si>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</si>
  <si>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</si>
  <si>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</si>
  <si>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</si>
  <si>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</si>
  <si>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川上村営バス事業特別会計</t>
    <phoneticPr fontId="5"/>
  </si>
  <si>
    <t>川上村特別住宅特別会計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</si>
  <si>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</si>
  <si>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</si>
  <si>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</si>
  <si>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</si>
  <si>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</si>
  <si>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</si>
  <si>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</si>
  <si>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</si>
  <si>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</si>
  <si>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</si>
  <si>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</si>
  <si>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</si>
  <si>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</si>
  <si>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川上村国民健康保険特別会計</t>
    <phoneticPr fontId="5"/>
  </si>
  <si>
    <t>川上村介護保険事業特別会計</t>
    <phoneticPr fontId="5"/>
  </si>
  <si>
    <t>川上村後期高齢者医療保険事業特別会計</t>
    <phoneticPr fontId="5"/>
  </si>
  <si>
    <t>川上村訪問看護事業特別会計</t>
    <phoneticPr fontId="5"/>
  </si>
  <si>
    <t>川上村営水道事業特別会計</t>
    <phoneticPr fontId="5"/>
  </si>
  <si>
    <t>法非適用企業</t>
    <phoneticPr fontId="5"/>
  </si>
  <si>
    <t>川上村下水道事業特別会計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</si>
  <si>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</si>
  <si>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</si>
  <si>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</si>
  <si>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</si>
  <si>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</si>
  <si>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</si>
  <si>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</si>
  <si>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</si>
  <si>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</si>
  <si>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</si>
  <si>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</si>
  <si>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</si>
  <si>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</si>
  <si>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</si>
  <si>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</si>
  <si>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</si>
  <si>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</si>
  <si>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</si>
  <si>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</si>
  <si>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</si>
  <si>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</si>
  <si>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</si>
  <si>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</si>
  <si>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</si>
  <si>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</si>
  <si>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</si>
  <si>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</si>
  <si>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</si>
  <si>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</si>
  <si>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</si>
  <si>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</si>
  <si>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</si>
  <si>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</si>
  <si>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</si>
  <si>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</si>
  <si>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</si>
  <si>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</si>
  <si>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</si>
  <si>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</si>
  <si>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</si>
  <si>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</si>
  <si>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</si>
  <si>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</si>
  <si>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</si>
  <si>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</si>
  <si>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</si>
  <si>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</si>
  <si>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</si>
  <si>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</si>
  <si>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</si>
  <si>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</si>
  <si>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</si>
  <si>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</si>
  <si>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</si>
  <si>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</si>
  <si>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</si>
  <si>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</si>
  <si>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川上村営水道事業特別会計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</si>
  <si>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</si>
  <si>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川上村介護保険事業特別会計</t>
    <phoneticPr fontId="5"/>
  </si>
  <si>
    <t>(Ｆ)</t>
    <phoneticPr fontId="5"/>
  </si>
  <si>
    <t>川上村後期高齢者医療保険事業特別会計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</si>
  <si>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</si>
  <si>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</si>
  <si>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</si>
  <si>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</si>
  <si>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</si>
  <si>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</si>
  <si>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</si>
  <si>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</si>
  <si>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</si>
  <si>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</si>
  <si>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</si>
  <si>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</si>
  <si>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</si>
  <si>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</si>
  <si>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</si>
  <si>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</si>
  <si>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</si>
  <si>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</si>
  <si>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</si>
  <si>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</si>
  <si>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</si>
  <si>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</si>
  <si>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</si>
  <si>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</si>
  <si>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</si>
  <si>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</si>
  <si>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</si>
  <si>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</si>
  <si>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</si>
  <si>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</si>
  <si>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</si>
  <si>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</si>
  <si>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</si>
  <si>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</si>
  <si>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</si>
  <si>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</si>
  <si>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</si>
  <si>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</si>
  <si>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</si>
  <si>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</si>
  <si>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</si>
  <si>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</si>
  <si>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</si>
  <si>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</si>
  <si>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</si>
  <si>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</si>
  <si>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</si>
  <si>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</si>
  <si>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</si>
  <si>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</si>
  <si>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</si>
  <si>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</si>
  <si>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</si>
  <si>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</si>
  <si>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</si>
  <si>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</si>
  <si>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</si>
  <si>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</si>
  <si>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</si>
  <si>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</si>
  <si>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</si>
  <si>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</si>
  <si>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</si>
  <si>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</si>
  <si>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</si>
  <si>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</si>
  <si>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</si>
  <si>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</si>
  <si>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</si>
  <si>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</si>
  <si>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</si>
  <si>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</si>
  <si>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</si>
  <si>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</si>
  <si>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</si>
  <si>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</si>
  <si>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</si>
  <si>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</si>
  <si>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</si>
  <si>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</si>
  <si>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</si>
  <si>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</si>
  <si>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</si>
  <si>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</si>
  <si>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</si>
  <si>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</si>
  <si>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</si>
  <si>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1.85</t>
  </si>
  <si>
    <t>一般会計</t>
  </si>
  <si>
    <t>川上村国民健康保険特別会計</t>
  </si>
  <si>
    <t>▲ 0.84</t>
  </si>
  <si>
    <t>川上村下水道事業特別会計</t>
  </si>
  <si>
    <t>川上村訪問看護事業特別会計</t>
  </si>
  <si>
    <t>川上村営水道事業特別会計</t>
  </si>
  <si>
    <t>川上村介護保険事業特別会計</t>
  </si>
  <si>
    <t>川上村営バス事業特別会計</t>
  </si>
  <si>
    <t>川上村特別住宅特別会計</t>
  </si>
  <si>
    <t>その他会計（赤字）</t>
  </si>
  <si>
    <t>その他会計（黒字）</t>
  </si>
  <si>
    <t>庁舎整備基金</t>
    <rPh sb="0" eb="2">
      <t>チョウシャ</t>
    </rPh>
    <rPh sb="2" eb="4">
      <t>セイビ</t>
    </rPh>
    <rPh sb="4" eb="6">
      <t>キキン</t>
    </rPh>
    <phoneticPr fontId="11"/>
  </si>
  <si>
    <t>地域振興基金</t>
    <rPh sb="0" eb="2">
      <t>チイキ</t>
    </rPh>
    <rPh sb="2" eb="4">
      <t>シンコウ</t>
    </rPh>
    <rPh sb="4" eb="6">
      <t>キキン</t>
    </rPh>
    <phoneticPr fontId="11"/>
  </si>
  <si>
    <t>福祉施設整備基金</t>
    <rPh sb="0" eb="2">
      <t>フクシ</t>
    </rPh>
    <rPh sb="2" eb="4">
      <t>シセツ</t>
    </rPh>
    <rPh sb="4" eb="6">
      <t>セイビ</t>
    </rPh>
    <rPh sb="6" eb="8">
      <t>キキン</t>
    </rPh>
    <phoneticPr fontId="11"/>
  </si>
  <si>
    <t>教育施設整備基金</t>
    <rPh sb="0" eb="2">
      <t>キョウイク</t>
    </rPh>
    <rPh sb="2" eb="4">
      <t>シセツ</t>
    </rPh>
    <rPh sb="4" eb="6">
      <t>セイビ</t>
    </rPh>
    <rPh sb="6" eb="8">
      <t>キキン</t>
    </rPh>
    <phoneticPr fontId="11"/>
  </si>
  <si>
    <t>川上村文化振興基金</t>
    <rPh sb="0" eb="3">
      <t>カワカミムラ</t>
    </rPh>
    <rPh sb="3" eb="5">
      <t>ブンカ</t>
    </rPh>
    <rPh sb="5" eb="7">
      <t>シンコウ</t>
    </rPh>
    <rPh sb="7" eb="9">
      <t>キキン</t>
    </rPh>
    <phoneticPr fontId="11"/>
  </si>
  <si>
    <t>-</t>
    <phoneticPr fontId="2"/>
  </si>
  <si>
    <t>-</t>
    <phoneticPr fontId="2"/>
  </si>
  <si>
    <t>（財）川上村振興公社</t>
    <phoneticPr fontId="2"/>
  </si>
  <si>
    <t>佐久広域連合（一般）</t>
    <rPh sb="0" eb="2">
      <t>サク</t>
    </rPh>
    <rPh sb="2" eb="4">
      <t>コウイキ</t>
    </rPh>
    <rPh sb="4" eb="6">
      <t>レンゴウ</t>
    </rPh>
    <rPh sb="7" eb="9">
      <t>イッパン</t>
    </rPh>
    <phoneticPr fontId="24"/>
  </si>
  <si>
    <t>佐久広域連合（消防）</t>
    <rPh sb="0" eb="2">
      <t>サク</t>
    </rPh>
    <rPh sb="2" eb="4">
      <t>コウイキ</t>
    </rPh>
    <rPh sb="4" eb="6">
      <t>レンゴウ</t>
    </rPh>
    <rPh sb="7" eb="9">
      <t>ショウボウ</t>
    </rPh>
    <phoneticPr fontId="24"/>
  </si>
  <si>
    <t>佐久広域連合（養護老人ホーム）</t>
    <rPh sb="7" eb="9">
      <t>ヨウゴ</t>
    </rPh>
    <rPh sb="9" eb="11">
      <t>ロウジン</t>
    </rPh>
    <phoneticPr fontId="24"/>
  </si>
  <si>
    <t>佐久広域連合（特別養護老人ホーム）</t>
    <rPh sb="7" eb="9">
      <t>トクベツ</t>
    </rPh>
    <rPh sb="9" eb="11">
      <t>ヨウゴ</t>
    </rPh>
    <rPh sb="11" eb="13">
      <t>ロウジン</t>
    </rPh>
    <phoneticPr fontId="24"/>
  </si>
  <si>
    <t>佐久広域連合（救護施設）</t>
    <rPh sb="7" eb="9">
      <t>キュウゴ</t>
    </rPh>
    <rPh sb="9" eb="11">
      <t>シセツ</t>
    </rPh>
    <phoneticPr fontId="24"/>
  </si>
  <si>
    <t>佐久広域連合（食肉流通センター）</t>
    <rPh sb="7" eb="9">
      <t>ショクニク</t>
    </rPh>
    <rPh sb="9" eb="11">
      <t>リュウツウ</t>
    </rPh>
    <phoneticPr fontId="24"/>
  </si>
  <si>
    <t>長野県後期高齢者医療広域連合（一般）</t>
    <rPh sb="0" eb="3">
      <t>ナガノケン</t>
    </rPh>
    <rPh sb="3" eb="5">
      <t>コウキ</t>
    </rPh>
    <rPh sb="5" eb="8">
      <t>コウレイシャ</t>
    </rPh>
    <rPh sb="8" eb="10">
      <t>イリョウ</t>
    </rPh>
    <rPh sb="10" eb="12">
      <t>コウイキ</t>
    </rPh>
    <rPh sb="12" eb="14">
      <t>レンゴウ</t>
    </rPh>
    <rPh sb="15" eb="17">
      <t>イッパン</t>
    </rPh>
    <phoneticPr fontId="24"/>
  </si>
  <si>
    <t>長野県後期高齢者医療広域連合（医療事業）</t>
    <rPh sb="0" eb="3">
      <t>ナガノケン</t>
    </rPh>
    <rPh sb="3" eb="5">
      <t>コウキ</t>
    </rPh>
    <rPh sb="5" eb="8">
      <t>コウレイシャ</t>
    </rPh>
    <rPh sb="8" eb="10">
      <t>イリョウ</t>
    </rPh>
    <rPh sb="10" eb="12">
      <t>コウイキ</t>
    </rPh>
    <rPh sb="12" eb="14">
      <t>レンゴウ</t>
    </rPh>
    <rPh sb="15" eb="17">
      <t>イリョウ</t>
    </rPh>
    <rPh sb="17" eb="19">
      <t>ジギョウ</t>
    </rPh>
    <phoneticPr fontId="24"/>
  </si>
  <si>
    <t>長野県市町村総合事務組合（一般）</t>
    <rPh sb="0" eb="3">
      <t>ナガノケン</t>
    </rPh>
    <rPh sb="3" eb="6">
      <t>シチョウソン</t>
    </rPh>
    <rPh sb="6" eb="8">
      <t>ソウゴウ</t>
    </rPh>
    <rPh sb="8" eb="10">
      <t>ジム</t>
    </rPh>
    <rPh sb="10" eb="12">
      <t>クミアイ</t>
    </rPh>
    <rPh sb="13" eb="15">
      <t>イッパン</t>
    </rPh>
    <phoneticPr fontId="24"/>
  </si>
  <si>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4"/>
  </si>
  <si>
    <t>南佐久環境衛生組合（一般）</t>
    <rPh sb="0" eb="3">
      <t>ミナミサク</t>
    </rPh>
    <rPh sb="3" eb="5">
      <t>カンキョウ</t>
    </rPh>
    <rPh sb="5" eb="7">
      <t>エイセイ</t>
    </rPh>
    <rPh sb="7" eb="9">
      <t>クミアイ</t>
    </rPh>
    <rPh sb="10" eb="12">
      <t>イッパン</t>
    </rPh>
    <phoneticPr fontId="24"/>
  </si>
  <si>
    <t>南佐久環境衛生組合（公共下水道事業）</t>
    <rPh sb="0" eb="3">
      <t>ミナミサク</t>
    </rPh>
    <rPh sb="3" eb="5">
      <t>カンキョウ</t>
    </rPh>
    <rPh sb="5" eb="7">
      <t>エイセイ</t>
    </rPh>
    <rPh sb="7" eb="9">
      <t>クミアイ</t>
    </rPh>
    <rPh sb="10" eb="12">
      <t>コウキョウ</t>
    </rPh>
    <rPh sb="12" eb="15">
      <t>ゲスイドウ</t>
    </rPh>
    <rPh sb="15" eb="17">
      <t>ジギョウ</t>
    </rPh>
    <phoneticPr fontId="24"/>
  </si>
  <si>
    <t>長野県市町村自治振興組合</t>
    <rPh sb="0" eb="3">
      <t>ナガノケン</t>
    </rPh>
    <rPh sb="3" eb="6">
      <t>シチョウソン</t>
    </rPh>
    <rPh sb="6" eb="8">
      <t>ジチ</t>
    </rPh>
    <rPh sb="8" eb="10">
      <t>シンコウ</t>
    </rPh>
    <rPh sb="10" eb="12">
      <t>クミアイ</t>
    </rPh>
    <phoneticPr fontId="24"/>
  </si>
  <si>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4"/>
  </si>
  <si>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4"/>
  </si>
  <si>
    <t>-</t>
    <phoneticPr fontId="2"/>
  </si>
  <si>
    <t>-</t>
    <phoneticPr fontId="2"/>
  </si>
  <si>
    <t>-</t>
    <phoneticPr fontId="2"/>
  </si>
  <si>
    <t>実質公債費比率</t>
    <phoneticPr fontId="5"/>
  </si>
  <si>
    <t>将来負担比率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</si>
  <si>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</si>
  <si>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</si>
  <si>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</si>
  <si>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</si>
  <si>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</si>
  <si>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</si>
  <si>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</si>
  <si>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</si>
  <si>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</si>
  <si>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</si>
  <si>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</si>
  <si>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類似団体と同じく、将来負担比率は発生していない。有形固定資産減価償却率は類似団体をわずかに下回っている程度あり、令和元年度に個別施設計画を作成し、適正な更新や集約等を図っていく。</t>
    <rPh sb="0" eb="2">
      <t>ルイジ</t>
    </rPh>
    <rPh sb="2" eb="4">
      <t>ダンタイ</t>
    </rPh>
    <rPh sb="5" eb="6">
      <t>オナ</t>
    </rPh>
    <rPh sb="9" eb="11">
      <t>ショウライ</t>
    </rPh>
    <rPh sb="11" eb="13">
      <t>フタン</t>
    </rPh>
    <rPh sb="13" eb="15">
      <t>ヒリツ</t>
    </rPh>
    <rPh sb="16" eb="18">
      <t>ハッセイ</t>
    </rPh>
    <rPh sb="24" eb="26">
      <t>ユウケイ</t>
    </rPh>
    <rPh sb="26" eb="28">
      <t>コテイ</t>
    </rPh>
    <rPh sb="28" eb="30">
      <t>シサン</t>
    </rPh>
    <rPh sb="30" eb="32">
      <t>ゲンカ</t>
    </rPh>
    <rPh sb="32" eb="34">
      <t>ショウキャク</t>
    </rPh>
    <rPh sb="34" eb="35">
      <t>リツ</t>
    </rPh>
    <rPh sb="36" eb="38">
      <t>ルイジ</t>
    </rPh>
    <rPh sb="38" eb="40">
      <t>ダンタイ</t>
    </rPh>
    <rPh sb="45" eb="47">
      <t>シタマワ</t>
    </rPh>
    <rPh sb="51" eb="53">
      <t>テイド</t>
    </rPh>
    <rPh sb="56" eb="58">
      <t>レイワ</t>
    </rPh>
    <rPh sb="58" eb="60">
      <t>ガンネン</t>
    </rPh>
    <rPh sb="60" eb="61">
      <t>ド</t>
    </rPh>
    <rPh sb="62" eb="64">
      <t>コベツ</t>
    </rPh>
    <rPh sb="64" eb="66">
      <t>シセツ</t>
    </rPh>
    <rPh sb="66" eb="68">
      <t>ケイカク</t>
    </rPh>
    <rPh sb="69" eb="71">
      <t>サクセイ</t>
    </rPh>
    <rPh sb="73" eb="75">
      <t>テキセイ</t>
    </rPh>
    <rPh sb="76" eb="78">
      <t>コウシン</t>
    </rPh>
    <rPh sb="79" eb="81">
      <t>シュウヤク</t>
    </rPh>
    <rPh sb="81" eb="82">
      <t>トウ</t>
    </rPh>
    <rPh sb="83" eb="84">
      <t>ハカ</t>
    </rPh>
    <phoneticPr fontId="2"/>
  </si>
  <si>
    <t>類似団体と同じく、将来負担比率は発生していない。実質公債費率はこれまで繰上償還を積極的に行ってきた結果、類似団体を大きく下回っているが、現在進めている千曲左岸道路・大深山産業道路建設等の大型事業により、今後地方債残高が増加するため数値の上昇を注視しながら、引き続き健全な財政運営に努めていく。</t>
    <rPh sb="0" eb="2">
      <t>ルイジ</t>
    </rPh>
    <rPh sb="2" eb="4">
      <t>ダンタイ</t>
    </rPh>
    <rPh sb="5" eb="6">
      <t>オナ</t>
    </rPh>
    <rPh sb="9" eb="11">
      <t>ショウライ</t>
    </rPh>
    <rPh sb="11" eb="13">
      <t>フタン</t>
    </rPh>
    <rPh sb="13" eb="15">
      <t>ヒリツ</t>
    </rPh>
    <rPh sb="16" eb="18">
      <t>ハッセイ</t>
    </rPh>
    <rPh sb="24" eb="26">
      <t>ジッシツ</t>
    </rPh>
    <rPh sb="26" eb="29">
      <t>コウサイヒ</t>
    </rPh>
    <rPh sb="29" eb="30">
      <t>リツ</t>
    </rPh>
    <rPh sb="35" eb="37">
      <t>クリアゲ</t>
    </rPh>
    <rPh sb="37" eb="39">
      <t>ショウカン</t>
    </rPh>
    <rPh sb="40" eb="43">
      <t>セッキョクテキ</t>
    </rPh>
    <rPh sb="44" eb="45">
      <t>オコナ</t>
    </rPh>
    <rPh sb="49" eb="51">
      <t>ケッカ</t>
    </rPh>
    <rPh sb="52" eb="54">
      <t>ルイジ</t>
    </rPh>
    <rPh sb="54" eb="56">
      <t>ダンタイ</t>
    </rPh>
    <rPh sb="57" eb="58">
      <t>オオ</t>
    </rPh>
    <rPh sb="60" eb="62">
      <t>シタマワ</t>
    </rPh>
    <rPh sb="68" eb="70">
      <t>ゲンザイ</t>
    </rPh>
    <rPh sb="70" eb="71">
      <t>スス</t>
    </rPh>
    <rPh sb="75" eb="77">
      <t>チクマ</t>
    </rPh>
    <rPh sb="77" eb="79">
      <t>サガン</t>
    </rPh>
    <rPh sb="79" eb="81">
      <t>ドウロ</t>
    </rPh>
    <rPh sb="82" eb="85">
      <t>オオミヤマ</t>
    </rPh>
    <rPh sb="85" eb="87">
      <t>サンギョウ</t>
    </rPh>
    <rPh sb="87" eb="89">
      <t>ドウロ</t>
    </rPh>
    <rPh sb="89" eb="91">
      <t>ケンセツ</t>
    </rPh>
    <rPh sb="91" eb="92">
      <t>トウ</t>
    </rPh>
    <rPh sb="93" eb="95">
      <t>オオガタ</t>
    </rPh>
    <rPh sb="95" eb="97">
      <t>ジギョウ</t>
    </rPh>
    <rPh sb="101" eb="103">
      <t>コンゴ</t>
    </rPh>
    <rPh sb="103" eb="106">
      <t>チホウサイ</t>
    </rPh>
    <rPh sb="106" eb="108">
      <t>ザンダカ</t>
    </rPh>
    <rPh sb="109" eb="111">
      <t>ゾウカ</t>
    </rPh>
    <rPh sb="115" eb="117">
      <t>スウチ</t>
    </rPh>
    <rPh sb="118" eb="120">
      <t>ジョウショウ</t>
    </rPh>
    <rPh sb="121" eb="123">
      <t>チュウシ</t>
    </rPh>
    <rPh sb="128" eb="129">
      <t>ヒ</t>
    </rPh>
    <rPh sb="130" eb="131">
      <t>ツヅ</t>
    </rPh>
    <rPh sb="132" eb="134">
      <t>ケンゼン</t>
    </rPh>
    <rPh sb="135" eb="137">
      <t>ザイセイ</t>
    </rPh>
    <rPh sb="137" eb="139">
      <t>ウンエイ</t>
    </rPh>
    <rPh sb="140" eb="14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</si>
</sst>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FDB6-4954-B484-EC0D49006F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221192</c:v>
                </c:pt>
                <c:pt idx="1">
                  <c:v>285126</c:v>
                </c:pt>
                <c:pt idx="2">
                  <c:v>359536</c:v>
                </c:pt>
                <c:pt idx="3">
                  <c:v>115630</c:v>
                </c:pt>
                <c:pt idx="4">
                  <c:v>149065</c:v>
                </c:pt>
              </c:numCache>
            </c:numRef>
          </c:val>
          <c:smooth val="0"/>
          <c:extLst>
            <c:ext xmlns:c16="http://schemas.microsoft.com/office/drawing/2014/chart" uri="{C3380CC4-5D6E-409C-BE32-E72D297353CC}">
              <c16:uniqueId val="{00000001-FDB6-4954-B484-EC0D49006F18}"/>
            </c:ext>
          </c:extLst>
        </c:ser>
        <c:dLbls>
          <c:showLegendKey val="0"/>
          <c:showVal val="0"/>
          <c:showCatName val="0"/>
          <c:showSerName val="0"/>
          <c:showPercent val="0"/>
          <c:showBubbleSize val="0"/>
        </c:dLbls>
        <c:marker val="1"/>
        <c:smooth val="0"/>
        <c:axId val="46252416"/>
        <c:axId val="46253952"/>
      </c:lineChart>
      <c:catAx>
        <c:axId val="46252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253952"/>
        <c:crosses val="autoZero"/>
        <c:auto val="1"/>
        <c:lblAlgn val="ctr"/>
        <c:lblOffset val="100"/>
        <c:tickLblSkip val="1"/>
        <c:tickMarkSkip val="1"/>
        <c:noMultiLvlLbl val="0"/>
      </c:catAx>
      <c:valAx>
        <c:axId val="4625395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252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5.41</c:v>
                </c:pt>
                <c:pt idx="1">
                  <c:v>5.16</c:v>
                </c:pt>
                <c:pt idx="2">
                  <c:v>7.65</c:v>
                </c:pt>
                <c:pt idx="3">
                  <c:v>4.91</c:v>
                </c:pt>
                <c:pt idx="4">
                  <c:v>4.83</c:v>
                </c:pt>
              </c:numCache>
            </c:numRef>
          </c:val>
          <c:extLst>
            <c:ext xmlns:c16="http://schemas.microsoft.com/office/drawing/2014/chart" uri="{C3380CC4-5D6E-409C-BE32-E72D297353CC}">
              <c16:uniqueId val="{00000000-3EBC-428D-9554-B34B20C2C7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48.42</c:v>
                </c:pt>
                <c:pt idx="1">
                  <c:v>54.45</c:v>
                </c:pt>
                <c:pt idx="2">
                  <c:v>55.77</c:v>
                </c:pt>
                <c:pt idx="3">
                  <c:v>57.1</c:v>
                </c:pt>
                <c:pt idx="4">
                  <c:v>58.49</c:v>
                </c:pt>
              </c:numCache>
            </c:numRef>
          </c:val>
          <c:extLst>
            <c:ext xmlns:c16="http://schemas.microsoft.com/office/drawing/2014/chart" uri="{C3380CC4-5D6E-409C-BE32-E72D297353CC}">
              <c16:uniqueId val="{00000001-3EBC-428D-9554-B34B20C2C72B}"/>
            </c:ext>
          </c:extLst>
        </c:ser>
        <c:dLbls>
          <c:showLegendKey val="0"/>
          <c:showVal val="0"/>
          <c:showCatName val="0"/>
          <c:showSerName val="0"/>
          <c:showPercent val="0"/>
          <c:showBubbleSize val="0"/>
        </c:dLbls>
        <c:gapWidth val="250"/>
        <c:overlap val="100"/>
        <c:axId val="120645504"/>
        <c:axId val="120647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3.35</c:v>
                </c:pt>
                <c:pt idx="1">
                  <c:v>7.62</c:v>
                </c:pt>
                <c:pt idx="2">
                  <c:v>9.94</c:v>
                </c:pt>
                <c:pt idx="3">
                  <c:v>-1.85</c:v>
                </c:pt>
                <c:pt idx="4">
                  <c:v>6.2</c:v>
                </c:pt>
              </c:numCache>
            </c:numRef>
          </c:val>
          <c:smooth val="0"/>
          <c:extLst>
            <c:ext xmlns:c16="http://schemas.microsoft.com/office/drawing/2014/chart" uri="{C3380CC4-5D6E-409C-BE32-E72D297353CC}">
              <c16:uniqueId val="{00000002-3EBC-428D-9554-B34B20C2C72B}"/>
            </c:ext>
          </c:extLst>
        </c:ser>
        <c:dLbls>
          <c:showLegendKey val="0"/>
          <c:showVal val="0"/>
          <c:showCatName val="0"/>
          <c:showSerName val="0"/>
          <c:showPercent val="0"/>
          <c:showBubbleSize val="0"/>
        </c:dLbls>
        <c:marker val="1"/>
        <c:smooth val="0"/>
        <c:axId val="120645504"/>
        <c:axId val="120647680"/>
      </c:lineChart>
      <c:catAx>
        <c:axId val="12064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647680"/>
        <c:crosses val="autoZero"/>
        <c:auto val="1"/>
        <c:lblAlgn val="ctr"/>
        <c:lblOffset val="100"/>
        <c:tickLblSkip val="1"/>
        <c:tickMarkSkip val="1"/>
        <c:noMultiLvlLbl val="0"/>
      </c:catAx>
      <c:valAx>
        <c:axId val="12064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4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0.04</c:v>
                </c:pt>
                <c:pt idx="4">
                  <c:v>#N/A</c:v>
                </c:pt>
                <c:pt idx="5">
                  <c:v>0.01</c:v>
                </c:pt>
                <c:pt idx="6">
                  <c:v>#N/A</c:v>
                </c:pt>
                <c:pt idx="7">
                  <c:v>0.01</c:v>
                </c:pt>
                <c:pt idx="8">
                  <c:v>#N/A</c:v>
                </c:pt>
                <c:pt idx="9">
                  <c:v>0.01</c:v>
                </c:pt>
              </c:numCache>
            </c:numRef>
          </c:val>
          <c:extLst>
            <c:ext xmlns:c16="http://schemas.microsoft.com/office/drawing/2014/chart" uri="{C3380CC4-5D6E-409C-BE32-E72D297353CC}">
              <c16:uniqueId val="{00000000-7008-4A5B-89DB-C4CEAA7E04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08-4A5B-89DB-C4CEAA7E0494}"/>
            </c:ext>
          </c:extLst>
        </c:ser>
        <c:ser>
          <c:idx val="2"/>
          <c:order val="2"/>
          <c:tx>
            <c:strRef>
              <c:f>データシート!$A$29</c:f>
              <c:strCache>
                <c:ptCount val="1"/>
                <c:pt idx="0">
                  <c:v>川上村特別住宅特別会計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2-7008-4A5B-89DB-C4CEAA7E0494}"/>
            </c:ext>
          </c:extLst>
        </c:ser>
        <c:ser>
          <c:idx val="3"/>
          <c:order val="3"/>
          <c:tx>
            <c:strRef>
              <c:f>データシート!$A$30</c:f>
              <c:strCache>
                <c:ptCount val="1"/>
                <c:pt idx="0">
                  <c:v>川上村営バス事業特別会計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7008-4A5B-89DB-C4CEAA7E0494}"/>
            </c:ext>
          </c:extLst>
        </c:ser>
        <c:ser>
          <c:idx val="4"/>
          <c:order val="4"/>
          <c:tx>
            <c:strRef>
              <c:f>データシート!$A$31</c:f>
              <c:strCache>
                <c:ptCount val="1"/>
                <c:pt idx="0">
                  <c:v>川上村介護保険事業特別会計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0.06</c:v>
                </c:pt>
                <c:pt idx="4">
                  <c:v>#N/A</c:v>
                </c:pt>
                <c:pt idx="5">
                  <c:v>0.08</c:v>
                </c:pt>
                <c:pt idx="6">
                  <c:v>#N/A</c:v>
                </c:pt>
                <c:pt idx="7">
                  <c:v>0.05</c:v>
                </c:pt>
                <c:pt idx="8">
                  <c:v>#N/A</c:v>
                </c:pt>
                <c:pt idx="9">
                  <c:v>0.04</c:v>
                </c:pt>
              </c:numCache>
            </c:numRef>
          </c:val>
          <c:extLst>
            <c:ext xmlns:c16="http://schemas.microsoft.com/office/drawing/2014/chart" uri="{C3380CC4-5D6E-409C-BE32-E72D297353CC}">
              <c16:uniqueId val="{00000004-7008-4A5B-89DB-C4CEAA7E0494}"/>
            </c:ext>
          </c:extLst>
        </c:ser>
        <c:ser>
          <c:idx val="5"/>
          <c:order val="5"/>
          <c:tx>
            <c:strRef>
              <c:f>データシート!$A$32</c:f>
              <c:strCache>
                <c:ptCount val="1"/>
                <c:pt idx="0">
                  <c:v>川上村営水道事業特別会計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0.08</c:v>
                </c:pt>
                <c:pt idx="4">
                  <c:v>#N/A</c:v>
                </c:pt>
                <c:pt idx="5">
                  <c:v>0.02</c:v>
                </c:pt>
                <c:pt idx="6">
                  <c:v>#N/A</c:v>
                </c:pt>
                <c:pt idx="7">
                  <c:v>0.08</c:v>
                </c:pt>
                <c:pt idx="8">
                  <c:v>#N/A</c:v>
                </c:pt>
                <c:pt idx="9">
                  <c:v>0.05</c:v>
                </c:pt>
              </c:numCache>
            </c:numRef>
          </c:val>
          <c:extLst>
            <c:ext xmlns:c16="http://schemas.microsoft.com/office/drawing/2014/chart" uri="{C3380CC4-5D6E-409C-BE32-E72D297353CC}">
              <c16:uniqueId val="{00000005-7008-4A5B-89DB-C4CEAA7E0494}"/>
            </c:ext>
          </c:extLst>
        </c:ser>
        <c:ser>
          <c:idx val="6"/>
          <c:order val="6"/>
          <c:tx>
            <c:strRef>
              <c:f>データシート!$A$33</c:f>
              <c:strCache>
                <c:ptCount val="1"/>
                <c:pt idx="0">
                  <c:v>川上村訪問看護事業特別会計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0.16</c:v>
                </c:pt>
                <c:pt idx="2">
                  <c:v>#N/A</c:v>
                </c:pt>
                <c:pt idx="3">
                  <c:v>0</c:v>
                </c:pt>
                <c:pt idx="4">
                  <c:v>#N/A</c:v>
                </c:pt>
                <c:pt idx="5">
                  <c:v>0.12</c:v>
                </c:pt>
                <c:pt idx="6">
                  <c:v>#N/A</c:v>
                </c:pt>
                <c:pt idx="7">
                  <c:v>0.02</c:v>
                </c:pt>
                <c:pt idx="8">
                  <c:v>#N/A</c:v>
                </c:pt>
                <c:pt idx="9">
                  <c:v>0.06</c:v>
                </c:pt>
              </c:numCache>
            </c:numRef>
          </c:val>
          <c:extLst>
            <c:ext xmlns:c16="http://schemas.microsoft.com/office/drawing/2014/chart" uri="{C3380CC4-5D6E-409C-BE32-E72D297353CC}">
              <c16:uniqueId val="{00000006-7008-4A5B-89DB-C4CEAA7E0494}"/>
            </c:ext>
          </c:extLst>
        </c:ser>
        <c:ser>
          <c:idx val="7"/>
          <c:order val="7"/>
          <c:tx>
            <c:strRef>
              <c:f>データシート!$A$34</c:f>
              <c:strCache>
                <c:ptCount val="1"/>
                <c:pt idx="0">
                  <c:v>川上村下水道事業特別会計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0.13</c:v>
                </c:pt>
                <c:pt idx="2">
                  <c:v>#N/A</c:v>
                </c:pt>
                <c:pt idx="3">
                  <c:v>0.13</c:v>
                </c:pt>
                <c:pt idx="4">
                  <c:v>#N/A</c:v>
                </c:pt>
                <c:pt idx="5">
                  <c:v>0.05</c:v>
                </c:pt>
                <c:pt idx="6">
                  <c:v>#N/A</c:v>
                </c:pt>
                <c:pt idx="7">
                  <c:v>7.0000000000000007E-2</c:v>
                </c:pt>
                <c:pt idx="8">
                  <c:v>#N/A</c:v>
                </c:pt>
                <c:pt idx="9">
                  <c:v>0.14000000000000001</c:v>
                </c:pt>
              </c:numCache>
            </c:numRef>
          </c:val>
          <c:extLst>
            <c:ext xmlns:c16="http://schemas.microsoft.com/office/drawing/2014/chart" uri="{C3380CC4-5D6E-409C-BE32-E72D297353CC}">
              <c16:uniqueId val="{00000007-7008-4A5B-89DB-C4CEAA7E0494}"/>
            </c:ext>
          </c:extLst>
        </c:ser>
        <c:ser>
          <c:idx val="8"/>
          <c:order val="8"/>
          <c:tx>
            <c:strRef>
              <c:f>データシート!$A$35</c:f>
              <c:strCache>
                <c:ptCount val="1"/>
                <c:pt idx="0">
                  <c:v>川上村国民健康保険特別会計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0.84</c:v>
                </c:pt>
                <c:pt idx="1">
                  <c:v>#N/A</c:v>
                </c:pt>
                <c:pt idx="2">
                  <c:v>#N/A</c:v>
                </c:pt>
                <c:pt idx="3">
                  <c:v>1</c:v>
                </c:pt>
                <c:pt idx="4">
                  <c:v>#N/A</c:v>
                </c:pt>
                <c:pt idx="5">
                  <c:v>1.2</c:v>
                </c:pt>
                <c:pt idx="6">
                  <c:v>#N/A</c:v>
                </c:pt>
                <c:pt idx="7">
                  <c:v>2.76</c:v>
                </c:pt>
                <c:pt idx="8">
                  <c:v>#N/A</c:v>
                </c:pt>
                <c:pt idx="9">
                  <c:v>2.35</c:v>
                </c:pt>
              </c:numCache>
            </c:numRef>
          </c:val>
          <c:extLst>
            <c:ext xmlns:c16="http://schemas.microsoft.com/office/drawing/2014/chart" uri="{C3380CC4-5D6E-409C-BE32-E72D297353CC}">
              <c16:uniqueId val="{00000008-7008-4A5B-89DB-C4CEAA7E04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5.27</c:v>
                </c:pt>
                <c:pt idx="2">
                  <c:v>#N/A</c:v>
                </c:pt>
                <c:pt idx="3">
                  <c:v>5.12</c:v>
                </c:pt>
                <c:pt idx="4">
                  <c:v>#N/A</c:v>
                </c:pt>
                <c:pt idx="5">
                  <c:v>7.59</c:v>
                </c:pt>
                <c:pt idx="6">
                  <c:v>#N/A</c:v>
                </c:pt>
                <c:pt idx="7">
                  <c:v>4.8600000000000003</c:v>
                </c:pt>
                <c:pt idx="8">
                  <c:v>#N/A</c:v>
                </c:pt>
                <c:pt idx="9">
                  <c:v>4.78</c:v>
                </c:pt>
              </c:numCache>
            </c:numRef>
          </c:val>
          <c:extLst>
            <c:ext xmlns:c16="http://schemas.microsoft.com/office/drawing/2014/chart" uri="{C3380CC4-5D6E-409C-BE32-E72D297353CC}">
              <c16:uniqueId val="{00000009-7008-4A5B-89DB-C4CEAA7E0494}"/>
            </c:ext>
          </c:extLst>
        </c:ser>
        <c:dLbls>
          <c:showLegendKey val="0"/>
          <c:showVal val="0"/>
          <c:showCatName val="0"/>
          <c:showSerName val="0"/>
          <c:showPercent val="0"/>
          <c:showBubbleSize val="0"/>
        </c:dLbls>
        <c:gapWidth val="150"/>
        <c:overlap val="100"/>
        <c:axId val="121421824"/>
        <c:axId val="121423360"/>
      </c:barChart>
      <c:catAx>
        <c:axId val="12142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423360"/>
        <c:crosses val="autoZero"/>
        <c:auto val="1"/>
        <c:lblAlgn val="ctr"/>
        <c:lblOffset val="100"/>
        <c:tickLblSkip val="1"/>
        <c:tickMarkSkip val="1"/>
        <c:noMultiLvlLbl val="0"/>
      </c:catAx>
      <c:valAx>
        <c:axId val="12142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21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636</c:v>
                </c:pt>
                <c:pt idx="5">
                  <c:v>671</c:v>
                </c:pt>
                <c:pt idx="8">
                  <c:v>678</c:v>
                </c:pt>
                <c:pt idx="11">
                  <c:v>675</c:v>
                </c:pt>
                <c:pt idx="14">
                  <c:v>657</c:v>
                </c:pt>
              </c:numCache>
            </c:numRef>
          </c:val>
          <c:extLst>
            <c:ext xmlns:c16="http://schemas.microsoft.com/office/drawing/2014/chart" uri="{C3380CC4-5D6E-409C-BE32-E72D297353CC}">
              <c16:uniqueId val="{00000000-5046-47BC-871A-DEC99A99C3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46-47BC-871A-DEC99A99C3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046-47BC-871A-DEC99A99C3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3-5046-47BC-871A-DEC99A99C3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285</c:v>
                </c:pt>
                <c:pt idx="3">
                  <c:v>272</c:v>
                </c:pt>
                <c:pt idx="6">
                  <c:v>272</c:v>
                </c:pt>
                <c:pt idx="9">
                  <c:v>273</c:v>
                </c:pt>
                <c:pt idx="12">
                  <c:v>267</c:v>
                </c:pt>
              </c:numCache>
            </c:numRef>
          </c:val>
          <c:extLst>
            <c:ext xmlns:c16="http://schemas.microsoft.com/office/drawing/2014/chart" uri="{C3380CC4-5D6E-409C-BE32-E72D297353CC}">
              <c16:uniqueId val="{00000004-5046-47BC-871A-DEC99A99C3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46-47BC-871A-DEC99A99C3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46-47BC-871A-DEC99A99C3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503</c:v>
                </c:pt>
                <c:pt idx="3">
                  <c:v>468</c:v>
                </c:pt>
                <c:pt idx="6">
                  <c:v>481</c:v>
                </c:pt>
                <c:pt idx="9">
                  <c:v>441</c:v>
                </c:pt>
                <c:pt idx="12">
                  <c:v>377</c:v>
                </c:pt>
              </c:numCache>
            </c:numRef>
          </c:val>
          <c:extLst>
            <c:ext xmlns:c16="http://schemas.microsoft.com/office/drawing/2014/chart" uri="{C3380CC4-5D6E-409C-BE32-E72D297353CC}">
              <c16:uniqueId val="{00000007-5046-47BC-871A-DEC99A99C337}"/>
            </c:ext>
          </c:extLst>
        </c:ser>
        <c:dLbls>
          <c:showLegendKey val="0"/>
          <c:showVal val="0"/>
          <c:showCatName val="0"/>
          <c:showSerName val="0"/>
          <c:showPercent val="0"/>
          <c:showBubbleSize val="0"/>
        </c:dLbls>
        <c:gapWidth val="100"/>
        <c:overlap val="100"/>
        <c:axId val="120601600"/>
        <c:axId val="12109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152</c:v>
                </c:pt>
                <c:pt idx="2">
                  <c:v>#N/A</c:v>
                </c:pt>
                <c:pt idx="3">
                  <c:v>#N/A</c:v>
                </c:pt>
                <c:pt idx="4">
                  <c:v>69</c:v>
                </c:pt>
                <c:pt idx="5">
                  <c:v>#N/A</c:v>
                </c:pt>
                <c:pt idx="6">
                  <c:v>#N/A</c:v>
                </c:pt>
                <c:pt idx="7">
                  <c:v>76</c:v>
                </c:pt>
                <c:pt idx="8">
                  <c:v>#N/A</c:v>
                </c:pt>
                <c:pt idx="9">
                  <c:v>#N/A</c:v>
                </c:pt>
                <c:pt idx="10">
                  <c:v>40</c:v>
                </c:pt>
                <c:pt idx="11">
                  <c:v>#N/A</c:v>
                </c:pt>
                <c:pt idx="12">
                  <c:v>#N/A</c:v>
                </c:pt>
                <c:pt idx="13">
                  <c:v>-13</c:v>
                </c:pt>
                <c:pt idx="14">
                  <c:v>#N/A</c:v>
                </c:pt>
              </c:numCache>
            </c:numRef>
          </c:val>
          <c:smooth val="0"/>
          <c:extLst>
            <c:ext xmlns:c16="http://schemas.microsoft.com/office/drawing/2014/chart" uri="{C3380CC4-5D6E-409C-BE32-E72D297353CC}">
              <c16:uniqueId val="{00000008-5046-47BC-871A-DEC99A99C337}"/>
            </c:ext>
          </c:extLst>
        </c:ser>
        <c:dLbls>
          <c:showLegendKey val="0"/>
          <c:showVal val="0"/>
          <c:showCatName val="0"/>
          <c:showSerName val="0"/>
          <c:showPercent val="0"/>
          <c:showBubbleSize val="0"/>
        </c:dLbls>
        <c:marker val="1"/>
        <c:smooth val="0"/>
        <c:axId val="120601600"/>
        <c:axId val="121095296"/>
      </c:lineChart>
      <c:catAx>
        <c:axId val="12060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095296"/>
        <c:crosses val="autoZero"/>
        <c:auto val="1"/>
        <c:lblAlgn val="ctr"/>
        <c:lblOffset val="100"/>
        <c:tickLblSkip val="1"/>
        <c:tickMarkSkip val="1"/>
        <c:noMultiLvlLbl val="0"/>
      </c:catAx>
      <c:valAx>
        <c:axId val="12109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0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5797</c:v>
                </c:pt>
                <c:pt idx="5">
                  <c:v>5846</c:v>
                </c:pt>
                <c:pt idx="8">
                  <c:v>5438</c:v>
                </c:pt>
                <c:pt idx="11">
                  <c:v>5593</c:v>
                </c:pt>
                <c:pt idx="14">
                  <c:v>5644</c:v>
                </c:pt>
              </c:numCache>
            </c:numRef>
          </c:val>
          <c:extLst>
            <c:ext xmlns:c16="http://schemas.microsoft.com/office/drawing/2014/chart" uri="{C3380CC4-5D6E-409C-BE32-E72D297353CC}">
              <c16:uniqueId val="{00000000-512E-43B5-A3ED-A6B10DA6FE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12E-43B5-A3ED-A6B10DA6FE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4563</c:v>
                </c:pt>
                <c:pt idx="5">
                  <c:v>4591</c:v>
                </c:pt>
                <c:pt idx="8">
                  <c:v>4858</c:v>
                </c:pt>
                <c:pt idx="11">
                  <c:v>5460</c:v>
                </c:pt>
                <c:pt idx="14">
                  <c:v>5777</c:v>
                </c:pt>
              </c:numCache>
            </c:numRef>
          </c:val>
          <c:extLst>
            <c:ext xmlns:c16="http://schemas.microsoft.com/office/drawing/2014/chart" uri="{C3380CC4-5D6E-409C-BE32-E72D297353CC}">
              <c16:uniqueId val="{00000002-512E-43B5-A3ED-A6B10DA6FE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2E-43B5-A3ED-A6B10DA6FE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2E-43B5-A3ED-A6B10DA6FE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2E-43B5-A3ED-A6B10DA6FE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549</c:v>
                </c:pt>
                <c:pt idx="3">
                  <c:v>533</c:v>
                </c:pt>
                <c:pt idx="6">
                  <c:v>520</c:v>
                </c:pt>
                <c:pt idx="9">
                  <c:v>525</c:v>
                </c:pt>
                <c:pt idx="12">
                  <c:v>515</c:v>
                </c:pt>
              </c:numCache>
            </c:numRef>
          </c:val>
          <c:extLst>
            <c:ext xmlns:c16="http://schemas.microsoft.com/office/drawing/2014/chart" uri="{C3380CC4-5D6E-409C-BE32-E72D297353CC}">
              <c16:uniqueId val="{00000006-512E-43B5-A3ED-A6B10DA6FE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c:v>
                </c:pt>
                <c:pt idx="3">
                  <c:v>25</c:v>
                </c:pt>
                <c:pt idx="6">
                  <c:v>27</c:v>
                </c:pt>
                <c:pt idx="9">
                  <c:v>26</c:v>
                </c:pt>
                <c:pt idx="12">
                  <c:v>25</c:v>
                </c:pt>
              </c:numCache>
            </c:numRef>
          </c:val>
          <c:extLst>
            <c:ext xmlns:c16="http://schemas.microsoft.com/office/drawing/2014/chart" uri="{C3380CC4-5D6E-409C-BE32-E72D297353CC}">
              <c16:uniqueId val="{00000007-512E-43B5-A3ED-A6B10DA6FE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3103</c:v>
                </c:pt>
                <c:pt idx="3">
                  <c:v>2937</c:v>
                </c:pt>
                <c:pt idx="6">
                  <c:v>2869</c:v>
                </c:pt>
                <c:pt idx="9">
                  <c:v>2699</c:v>
                </c:pt>
                <c:pt idx="12">
                  <c:v>2490</c:v>
                </c:pt>
              </c:numCache>
            </c:numRef>
          </c:val>
          <c:extLst>
            <c:ext xmlns:c16="http://schemas.microsoft.com/office/drawing/2014/chart" uri="{C3380CC4-5D6E-409C-BE32-E72D297353CC}">
              <c16:uniqueId val="{00000008-512E-43B5-A3ED-A6B10DA6FE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2E-43B5-A3ED-A6B10DA6FE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3342</c:v>
                </c:pt>
                <c:pt idx="3">
                  <c:v>3312</c:v>
                </c:pt>
                <c:pt idx="6">
                  <c:v>4005</c:v>
                </c:pt>
                <c:pt idx="9">
                  <c:v>3303</c:v>
                </c:pt>
                <c:pt idx="12">
                  <c:v>3068</c:v>
                </c:pt>
              </c:numCache>
            </c:numRef>
          </c:val>
          <c:extLst>
            <c:ext xmlns:c16="http://schemas.microsoft.com/office/drawing/2014/chart" uri="{C3380CC4-5D6E-409C-BE32-E72D297353CC}">
              <c16:uniqueId val="{0000000A-512E-43B5-A3ED-A6B10DA6FEEB}"/>
            </c:ext>
          </c:extLst>
        </c:ser>
        <c:dLbls>
          <c:showLegendKey val="0"/>
          <c:showVal val="0"/>
          <c:showCatName val="0"/>
          <c:showSerName val="0"/>
          <c:showPercent val="0"/>
          <c:showBubbleSize val="0"/>
        </c:dLbls>
        <c:gapWidth val="100"/>
        <c:overlap val="100"/>
        <c:axId val="121728384"/>
        <c:axId val="121742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12E-43B5-A3ED-A6B10DA6FEEB}"/>
            </c:ext>
          </c:extLst>
        </c:ser>
        <c:dLbls>
          <c:showLegendKey val="0"/>
          <c:showVal val="0"/>
          <c:showCatName val="0"/>
          <c:showSerName val="0"/>
          <c:showPercent val="0"/>
          <c:showBubbleSize val="0"/>
        </c:dLbls>
        <c:marker val="1"/>
        <c:smooth val="0"/>
        <c:axId val="121728384"/>
        <c:axId val="121742848"/>
      </c:lineChart>
      <c:catAx>
        <c:axId val="12172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742848"/>
        <c:crosses val="autoZero"/>
        <c:auto val="1"/>
        <c:lblAlgn val="ctr"/>
        <c:lblOffset val="100"/>
        <c:tickLblSkip val="1"/>
        <c:tickMarkSkip val="1"/>
        <c:noMultiLvlLbl val="0"/>
      </c:catAx>
      <c:valAx>
        <c:axId val="12174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2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1676</c:v>
                </c:pt>
                <c:pt idx="1">
                  <c:v>1678</c:v>
                </c:pt>
                <c:pt idx="2">
                  <c:v>1679</c:v>
                </c:pt>
              </c:numCache>
            </c:numRef>
          </c:val>
          <c:extLst>
            <c:ext xmlns:c16="http://schemas.microsoft.com/office/drawing/2014/chart" uri="{C3380CC4-5D6E-409C-BE32-E72D297353CC}">
              <c16:uniqueId val="{00000000-7471-474C-99A4-1FFF27F011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48</c:v>
                </c:pt>
                <c:pt idx="1">
                  <c:v>248</c:v>
                </c:pt>
                <c:pt idx="2">
                  <c:v>248</c:v>
                </c:pt>
              </c:numCache>
            </c:numRef>
          </c:val>
          <c:extLst>
            <c:ext xmlns:c16="http://schemas.microsoft.com/office/drawing/2014/chart" uri="{C3380CC4-5D6E-409C-BE32-E72D297353CC}">
              <c16:uniqueId val="{00000001-7471-474C-99A4-1FFF27F011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2780</c:v>
                </c:pt>
                <c:pt idx="1">
                  <c:v>3149</c:v>
                </c:pt>
                <c:pt idx="2">
                  <c:v>3410</c:v>
                </c:pt>
              </c:numCache>
            </c:numRef>
          </c:val>
          <c:extLst>
            <c:ext xmlns:c16="http://schemas.microsoft.com/office/drawing/2014/chart" uri="{C3380CC4-5D6E-409C-BE32-E72D297353CC}">
              <c16:uniqueId val="{00000002-7471-474C-99A4-1FFF27F011FE}"/>
            </c:ext>
          </c:extLst>
        </c:ser>
        <c:dLbls>
          <c:showLegendKey val="0"/>
          <c:showVal val="0"/>
          <c:showCatName val="0"/>
          <c:showSerName val="0"/>
          <c:showPercent val="0"/>
          <c:showBubbleSize val="0"/>
        </c:dLbls>
        <c:gapWidth val="120"/>
        <c:overlap val="100"/>
        <c:axId val="121140352"/>
        <c:axId val="121141888"/>
      </c:barChart>
      <c:catAx>
        <c:axId val="12114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1141888"/>
        <c:crosses val="autoZero"/>
        <c:auto val="1"/>
        <c:lblAlgn val="ctr"/>
        <c:lblOffset val="100"/>
        <c:tickLblSkip val="1"/>
        <c:tickMarkSkip val="1"/>
        <c:noMultiLvlLbl val="0"/>
      </c:catAx>
      <c:valAx>
        <c:axId val="121141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114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{20B48527-D37C-48F0-A614-4C7EBCC51B07}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D29-4FF3-A1D0-182BEB56DF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{7A8AE37B-DDDE-4341-89C1-E5AEBEBA2E47}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29-4FF3-A1D0-182BEB56DF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{5AC0AAB2-92C6-445F-9371-AF9F5FCB39CD}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29-4FF3-A1D0-182BEB56DF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{8F49C1A6-D238-4A22-BD7B-F84620796100}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29-4FF3-A1D0-182BEB56DF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{DD90D1C5-ABE1-444B-8E92-00EC253692DC}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29-4FF3-A1D0-182BEB56DF9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{C0D6F1C9-BC69-406C-A628-685F777B906B}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D29-4FF3-A1D0-182BEB56DF9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{F98B2946-B912-440E-95C2-8E49B1708D44}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D29-4FF3-A1D0-182BEB56DF9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{9031D85D-2F9C-4404-8BAC-E188654AB4E5}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D29-4FF3-A1D0-182BEB56DF9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{B9EB9530-48A5-433A-9A3F-D7EFD74C5EE6}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D29-4FF3-A1D0-182BEB56DF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53.8</c:v>
                </c:pt>
                <c:pt idx="32">
                  <c:v>55.6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D29-4FF3-A1D0-182BEB56DF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{EC0E4F06-7413-4676-BF4B-CA49F2466E61}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D29-4FF3-A1D0-182BEB56DF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{BA0E9A88-3F84-4037-B477-A96AD2197E92}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29-4FF3-A1D0-182BEB56DF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{88418A3C-D31F-42E0-A3F5-B5DCBA0BDA7A}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29-4FF3-A1D0-182BEB56DF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{648AC375-09D0-4C75-8C8D-A4F7B7F141EC}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29-4FF3-A1D0-182BEB56DF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{729CD18B-DAC2-45AD-962C-411AE85146F8}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29-4FF3-A1D0-182BEB56DF9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{950906EF-885F-4FA1-BD0D-77C0976AAD57}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D29-4FF3-A1D0-182BEB56DF9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{D58304D9-B1A9-4B48-A2D6-98F32E02EA33}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D29-4FF3-A1D0-182BEB56DF9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{C97D0E09-1541-47C4-9D2E-314680FE4D91}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D29-4FF3-A1D0-182BEB56DF9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{F4751118-47A9-4AF0-BB7A-2BA068659B2A}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D29-4FF3-A1D0-182BEB56DF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DD29-4FF3-A1D0-182BEB56DF9B}"/>
            </c:ext>
          </c:extLst>
        </c:ser>
        <c:dLbls>
          <c:showLegendKey val="0"/>
          <c:showVal val="1"/>
          <c:showCatName val="0"/>
          <c:showSerName val="0"/>
          <c:showPercent val="0"/>
          <c:showBubbleSize val="0"/>
        </c:dLbls>
        <c:axId val="46179840"/>
        <c:axId val="46181760"/>
      </c:scatterChart>
      <c:valAx>
        <c:axId val="46179840"/>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{37201473-51D9-4F19-88AB-009A5203AD00}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E35-4659-82E5-843DD5BE84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{EB96E5B6-7264-487C-B580-7734045837D2}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35-4659-82E5-843DD5BE84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{512715A5-8622-49F5-AC67-5D09CA33D1C4}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35-4659-82E5-843DD5BE84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{89B44A52-05C8-48DD-919B-22DD2A49502A}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35-4659-82E5-843DD5BE84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{50F7EB81-FFBB-4481-804A-A134143D3A28}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35-4659-82E5-843DD5BE840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{8B45E8F5-FECB-49BB-8C61-CD248D48C3E0}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E35-4659-82E5-843DD5BE840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{3B6B1CA7-320D-4EF5-9DEF-0238A4FF9305}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E35-4659-82E5-843DD5BE840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{0C683703-AF8F-4BB0-BEB5-3BF7FB8E61C8}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E35-4659-82E5-843DD5BE840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{835F9FE4-2919-4929-B0F4-AF728B6D9884}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E35-4659-82E5-843DD5BE84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4.5</c:v>
                </c:pt>
                <c:pt idx="16">
                  <c:v>4.2</c:v>
                </c:pt>
                <c:pt idx="24">
                  <c:v>2.6</c:v>
                </c:pt>
                <c:pt idx="32">
                  <c:v>1.4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E35-4659-82E5-843DD5BE84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{C47F3DF2-D531-40D6-B971-8BF97FFF3BF2}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E35-4659-82E5-843DD5BE84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{ADF325E5-3992-4E31-9E86-21AEDF97736B}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35-4659-82E5-843DD5BE84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{E20EF41C-0CE4-4BD1-98EC-7B407E4F01C9}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35-4659-82E5-843DD5BE84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{188736E5-F5DD-43EC-B4CB-C996651D4C31}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35-4659-82E5-843DD5BE84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{655E9AB4-A572-4B4E-B03A-1D0EE875A5E0}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35-4659-82E5-843DD5BE840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{46A7D855-4D11-421F-B3C4-86B90D7D093C}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E35-4659-82E5-843DD5BE840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{85C92751-B44A-4C50-BD74-579940D18CA6}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E35-4659-82E5-843DD5BE840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{299CB584-F4ED-4392-A00B-EE1D2E13DF97}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E35-4659-82E5-843DD5BE840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{7806D9F0-173A-4C2A-BC31-63C7BB81D628}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E35-4659-82E5-843DD5BE84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E35-4659-82E5-843DD5BE840A}"/>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減少傾向にある</a:t>
          </a:r>
          <a:r>
            <a:rPr kumimoji="1" lang="ja-JP" altLang="ja-JP" sz="1100">
              <a:solidFill>
                <a:schemeClr val="dk1"/>
              </a:solidFill>
              <a:effectLst/>
              <a:latin typeface="+mn-lt"/>
              <a:ea typeface="+mn-ea"/>
              <a:cs typeface="+mn-cs"/>
            </a:rPr>
            <a:t>。早い時期から繰上償還に取り組んできたことや、簡易水道事業も含めた公営企業等に係るいくつかの村債が終了したことが挙げられる。また、財政運営に有利な辺地対策事業債や臨時財政対策債等の地方債を利用することにより、普通交付税で措置される算入公債費等が増加傾向にあるため、実質公債費比率の分子となる額も減少傾向にある。今後も引き続き繰上償還等を積極的に行うなど負担軽減を図り、慎重かつ計画的な財政運営に務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現段階の試算では、将来負担比することが決まっている経費よりも、村が余裕する基金と将来見込まれている歳入の方が多くなるため、将来負担比率は数値として現れない状況である。今後も地方債発行の抑制や基金の運用の適正化に務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長野県川上村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・近年予定している道路建設や庁舎等の大規模工事事業の財源に充てるため、必要な基金を積立てしている。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年度に増額しているのは、減債基金、庁舎整備基金及び道路整備事業基金等によるもので、内容は下記参照。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年度に増額しているのは、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道路整備事業基金等によるもので、内容は下記参照。</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・世代間負担の差が大きくならないよう、基金を運用していく。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・庁舎整備基金：庁舎の改修や増改築及び施設の営繕管理のための財源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fontAlgn="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・地域振興基金：自主的・主体的な地域づくりの活動や、村の総合計画等に位置付けられた施策及び事業等、地域づくりのための財源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fontAlgn="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・福祉施設整備基金：福祉施設の新築や増改築及び施設の営繕管理のための財源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fontAlgn="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・教育施設整備基金：教育施設の建設及び営繕管理のための財源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fontAlgn="t"/>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・川上村文化振興基金：自主芸術文化事業、村民の創造的な文化活動に対する支援、美術品購入事業、文化情報の収集及び提供等の財源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fontAlgn="t"/>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・庁舎の改修等の財源に充てるため平成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・千曲川左岸道路及び大深山産業道路の建設事業費等に充てあるため、平成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道路整備事業基金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億円で創設し、平成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年度に道路整備事業基金に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・他は利子による増額である。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・村の施設の老朽化と経年劣化により大規模修繕・更新が必要となってきており、世代間負担が大きくならないよう基金の運用や工事の実施時期等を考慮し、健全な財政運営を図る。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・利子による増額である。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・利子分以外の積立ては予定していない。世代間負担の差が大きくならないよう村財政全体をみながら基金の運用を行っていく。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・近年、統合保育園、千曲川左岸道路や大深山作業道路等の大規模工事事業があり、その起債の償還の財源に充てるため、平成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道施設の更新を今後長期的なスパンで進めていくことになっており、長期にわたり毎年起債をしなければ財政運営が厳しいのが現状であり、年によって過大な負担にならないよう減債基金の運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4,000
3,894
209.61
3,802,162
3,642,522
138,514
2,870,699
3,068,362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％下回っているが、</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からの伸び率は類似団体より大きく、今後は類似団体平均を上回る可能性がある。個別施設計画を令和元年度に作成し、施設の適正な更新・集約等を図っていく。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4820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36618</xdr:rowOff>
    </xdr:from>
    <xdr:to>
      <xdr:col>23</xdr:col>
      <xdr:colOff>136525</xdr:colOff>
      <xdr:row>29</xdr:row>
      <xdr:rowOff>138218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0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15045</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4987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101388</xdr:rowOff>
    </xdr:from>
    <xdr:to>
      <xdr:col>19</xdr:col>
      <xdr:colOff>187325</xdr:colOff>
      <xdr:row>30</xdr:row>
      <xdr:rowOff>31538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0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87418</xdr:rowOff>
    </xdr:from>
    <xdr:to>
      <xdr:col>23</xdr:col>
      <xdr:colOff>85725</xdr:colOff>
      <xdr:row>29</xdr:row>
      <xdr:rowOff>152188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505946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47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22665</xdr:rowOff>
    </xdr:from>
    <xdr:ext cx="405111" cy="259045"/>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836044" y="516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類似団体と比べ、</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下回っているが、現在進めている千曲川左岸道路・大深山産業道路建設等の大型事業により地方債残高は今後増えていく。本村ではこれまで積極的に繰上償還をしてきており、その結果類似団体を大幅に下回っている。大型事業での数値の上昇を注視しながら良好な財政運営に引き続き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00000000-0008-0000-0D00-000079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00000000-0008-0000-0D00-00007B000000}"/>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id="{00000000-0008-0000-0D00-00007D000000}"/>
            </a:ext>
          </a:extLst>
        </xdr:cNvPr>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a:extLst>
            <a:ext uri="{FF2B5EF4-FFF2-40B4-BE49-F238E27FC236}">
              <a16:creationId xmlns:a16="http://schemas.microsoft.com/office/drawing/2014/main" id="{00000000-0008-0000-0D00-00007F000000}"/>
            </a:ext>
          </a:extLst>
        </xdr:cNvPr>
        <xdr:cNvSpPr txBox="1"/>
      </xdr:nvSpPr>
      <xdr:spPr>
        <a:xfrm>
          <a:off x="14846300" y="5447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121103</xdr:rowOff>
    </xdr:from>
    <xdr:to>
      <xdr:col>76</xdr:col>
      <xdr:colOff>73025</xdr:colOff>
      <xdr:row>35</xdr:row>
      <xdr:rowOff>51253</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744700" y="595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36030</xdr:rowOff>
    </xdr:from>
    <xdr:ext cx="340478" cy="259045"/>
    <xdr:sp macro="" textlink="">
      <xdr:nvSpPr>
        <xdr:cNvPr id="135" name="債務償還可能年数該当値テキスト">
          <a:extLst>
            <a:ext uri="{FF2B5EF4-FFF2-40B4-BE49-F238E27FC236}">
              <a16:creationId xmlns:a16="http://schemas.microsoft.com/office/drawing/2014/main" id="{00000000-0008-0000-0D00-000087000000}"/>
            </a:ext>
          </a:extLst>
        </xdr:cNvPr>
        <xdr:cNvSpPr txBox="1"/>
      </xdr:nvSpPr>
      <xdr:spPr>
        <a:xfrm>
          <a:off x="14846300" y="5865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0000000-0008-0000-0D00-000088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4,000
3,894
209.61
3,802,162
3,642,522
138,514
2,870,699
3,068,362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57785</xdr:rowOff>
    </xdr:from>
    <xdr:to>
      <xdr:col>24</xdr:col>
      <xdr:colOff>114300</xdr:colOff>
      <xdr:row>38</xdr:row>
      <xdr:rowOff>159385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36212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88265</xdr:rowOff>
    </xdr:from>
    <xdr:to>
      <xdr:col>20</xdr:col>
      <xdr:colOff>38100</xdr:colOff>
      <xdr:row>39</xdr:row>
      <xdr:rowOff>18415</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108585</xdr:rowOff>
    </xdr:from>
    <xdr:to>
      <xdr:col>24</xdr:col>
      <xdr:colOff>63500</xdr:colOff>
      <xdr:row>38</xdr:row>
      <xdr:rowOff>139065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6236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E00-00004A000000}"/>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E00-00004B000000}"/>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9542</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E00-00004C000000}"/>
            </a:ext>
          </a:extLst>
        </xdr:cNvPr>
        <xdr:cNvSpPr txBox="1"/>
      </xdr:nvSpPr>
      <xdr:spPr>
        <a:xfrm>
          <a:off x="35820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00000000-0008-0000-0E00-000065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00000000-0008-0000-0E00-000067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a:extLst>
            <a:ext uri="{FF2B5EF4-FFF2-40B4-BE49-F238E27FC236}">
              <a16:creationId xmlns:a16="http://schemas.microsoft.com/office/drawing/2014/main" id="{00000000-0008-0000-0E00-000069000000}"/>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43705</xdr:rowOff>
    </xdr:from>
    <xdr:to>
      <xdr:col>55</xdr:col>
      <xdr:colOff>50800</xdr:colOff>
      <xdr:row>40</xdr:row>
      <xdr:rowOff>145305</xdr:rowOff>
    </xdr:to>
    <xdr:sp macro="" textlink="">
      <xdr:nvSpPr>
        <xdr:cNvPr id="114" name="楕円 113">
          <a:extLst>
            <a:ext uri="{FF2B5EF4-FFF2-40B4-BE49-F238E27FC236}">
              <a16:creationId xmlns:a16="http://schemas.microsoft.com/office/drawing/2014/main" id="{00000000-0008-0000-0E00-000072000000}"/>
            </a:ext>
          </a:extLst>
        </xdr:cNvPr>
        <xdr:cNvSpPr/>
      </xdr:nvSpPr>
      <xdr:spPr>
        <a:xfrm>
          <a:off x="10426700" y="69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66582</xdr:rowOff>
    </xdr:from>
    <xdr:ext cx="599010" cy="259045"/>
    <xdr:sp macro="" textlink="">
      <xdr:nvSpPr>
        <xdr:cNvPr id="115" name="【道路】&#10;一人当たり延長該当値テキスト">
          <a:extLst>
            <a:ext uri="{FF2B5EF4-FFF2-40B4-BE49-F238E27FC236}">
              <a16:creationId xmlns:a16="http://schemas.microsoft.com/office/drawing/2014/main" id="{00000000-0008-0000-0E00-000073000000}"/>
            </a:ext>
          </a:extLst>
        </xdr:cNvPr>
        <xdr:cNvSpPr txBox="1"/>
      </xdr:nvSpPr>
      <xdr:spPr>
        <a:xfrm>
          <a:off x="10515600" y="675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45484</xdr:rowOff>
    </xdr:from>
    <xdr:to>
      <xdr:col>50</xdr:col>
      <xdr:colOff>165100</xdr:colOff>
      <xdr:row>40</xdr:row>
      <xdr:rowOff>147084</xdr:rowOff>
    </xdr:to>
    <xdr:sp macro="" textlink="">
      <xdr:nvSpPr>
        <xdr:cNvPr id="116" name="楕円 115">
          <a:extLst>
            <a:ext uri="{FF2B5EF4-FFF2-40B4-BE49-F238E27FC236}">
              <a16:creationId xmlns:a16="http://schemas.microsoft.com/office/drawing/2014/main" id="{00000000-0008-0000-0E00-000074000000}"/>
            </a:ext>
          </a:extLst>
        </xdr:cNvPr>
        <xdr:cNvSpPr/>
      </xdr:nvSpPr>
      <xdr:spPr>
        <a:xfrm>
          <a:off x="9588500" y="69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94505</xdr:rowOff>
    </xdr:from>
    <xdr:to>
      <xdr:col>55</xdr:col>
      <xdr:colOff>0</xdr:colOff>
      <xdr:row>40</xdr:row>
      <xdr:rowOff>96284</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flipV="1">
          <a:off x="9639300" y="6952505"/>
          <a:ext cx="8382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18" name="n_1aveValue【道路】&#10;一人当たり延長">
          <a:extLst>
            <a:ext uri="{FF2B5EF4-FFF2-40B4-BE49-F238E27FC236}">
              <a16:creationId xmlns:a16="http://schemas.microsoft.com/office/drawing/2014/main" id="{00000000-0008-0000-0E00-000076000000}"/>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a:extLst>
            <a:ext uri="{FF2B5EF4-FFF2-40B4-BE49-F238E27FC236}">
              <a16:creationId xmlns:a16="http://schemas.microsoft.com/office/drawing/2014/main" id="{00000000-0008-0000-0E00-000077000000}"/>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163611</xdr:rowOff>
    </xdr:from>
    <xdr:ext cx="599010" cy="259045"/>
    <xdr:sp macro="" textlink="">
      <xdr:nvSpPr>
        <xdr:cNvPr id="120" name="n_1mainValue【道路】&#10;一人当たり延長">
          <a:extLst>
            <a:ext uri="{FF2B5EF4-FFF2-40B4-BE49-F238E27FC236}">
              <a16:creationId xmlns:a16="http://schemas.microsoft.com/office/drawing/2014/main" id="{00000000-0008-0000-0E00-000078000000}"/>
            </a:ext>
          </a:extLst>
        </xdr:cNvPr>
        <xdr:cNvSpPr txBox="1"/>
      </xdr:nvSpPr>
      <xdr:spPr>
        <a:xfrm>
          <a:off x="9327094" y="66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00000000-0008-0000-0E00-000092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E00-000094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E00-000096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00000000-0008-0000-0E00-000097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00000000-0008-0000-0E00-000098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21590</xdr:rowOff>
    </xdr:from>
    <xdr:to>
      <xdr:col>24</xdr:col>
      <xdr:colOff>114300</xdr:colOff>
      <xdr:row>60</xdr:row>
      <xdr:rowOff>123190</xdr:rowOff>
    </xdr:to>
    <xdr:sp macro="" textlink="">
      <xdr:nvSpPr>
        <xdr:cNvPr id="159" name="楕円 158">
          <a:extLst>
            <a:ext uri="{FF2B5EF4-FFF2-40B4-BE49-F238E27FC236}">
              <a16:creationId xmlns:a16="http://schemas.microsoft.com/office/drawing/2014/main" id="{00000000-0008-0000-0E00-00009F000000}"/>
            </a:ext>
          </a:extLst>
        </xdr:cNvPr>
        <xdr:cNvSpPr/>
      </xdr:nvSpPr>
      <xdr:spPr>
        <a:xfrm>
          <a:off x="4584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00000000-0008-0000-0E00-0000A0000000}"/>
            </a:ext>
          </a:extLst>
        </xdr:cNvPr>
        <xdr:cNvSpPr txBox="1"/>
      </xdr:nvSpPr>
      <xdr:spPr>
        <a:xfrm>
          <a:off x="4673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61" name="楕円 160">
          <a:extLst>
            <a:ext uri="{FF2B5EF4-FFF2-40B4-BE49-F238E27FC236}">
              <a16:creationId xmlns:a16="http://schemas.microsoft.com/office/drawing/2014/main" id="{00000000-0008-0000-0E00-0000A1000000}"/>
            </a:ext>
          </a:extLst>
        </xdr:cNvPr>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72390</xdr:rowOff>
    </xdr:from>
    <xdr:to>
      <xdr:col>24</xdr:col>
      <xdr:colOff>63500</xdr:colOff>
      <xdr:row>60</xdr:row>
      <xdr:rowOff>110490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flipV="1">
          <a:off x="3797300" y="103593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00000000-0008-0000-0E00-0000A3000000}"/>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00000000-0008-0000-0E00-0000A4000000}"/>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152417</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00000000-0008-0000-0E00-0000A5000000}"/>
            </a:ext>
          </a:extLst>
        </xdr:cNvPr>
        <xdr:cNvSpPr txBox="1"/>
      </xdr:nvSpPr>
      <xdr:spPr>
        <a:xfrm>
          <a:off x="3582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00000000-0008-0000-0E00-0000B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00000000-0008-0000-0E00-0000C0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00000000-0008-0000-0E00-0000C2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00000000-0008-0000-0E00-0000C4000000}"/>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00000000-0008-0000-0E00-0000C6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00000000-0008-0000-0E00-0000C7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95292</xdr:rowOff>
    </xdr:from>
    <xdr:to>
      <xdr:col>55</xdr:col>
      <xdr:colOff>50800</xdr:colOff>
      <xdr:row>59</xdr:row>
      <xdr:rowOff>25442</xdr:rowOff>
    </xdr:to>
    <xdr:sp macro="" textlink="">
      <xdr:nvSpPr>
        <xdr:cNvPr id="205" name="楕円 204">
          <a:extLst>
            <a:ext uri="{FF2B5EF4-FFF2-40B4-BE49-F238E27FC236}">
              <a16:creationId xmlns:a16="http://schemas.microsoft.com/office/drawing/2014/main" id="{00000000-0008-0000-0E00-0000CD000000}"/>
            </a:ext>
          </a:extLst>
        </xdr:cNvPr>
        <xdr:cNvSpPr/>
      </xdr:nvSpPr>
      <xdr:spPr>
        <a:xfrm>
          <a:off x="10426700" y="100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118169</xdr:rowOff>
    </xdr:from>
    <xdr:ext cx="690189" cy="259045"/>
    <xdr:sp macro="" textlink="">
      <xdr:nvSpPr>
        <xdr:cNvPr id="206" name="【橋りょう・トンネル】&#10;一人当たり有形固定資産（償却資産）額該当値テキスト">
          <a:extLst>
            <a:ext uri="{FF2B5EF4-FFF2-40B4-BE49-F238E27FC236}">
              <a16:creationId xmlns:a16="http://schemas.microsoft.com/office/drawing/2014/main" id="{00000000-0008-0000-0E00-0000CE000000}"/>
            </a:ext>
          </a:extLst>
        </xdr:cNvPr>
        <xdr:cNvSpPr txBox="1"/>
      </xdr:nvSpPr>
      <xdr:spPr>
        <a:xfrm>
          <a:off x="10515600" y="989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101585</xdr:rowOff>
    </xdr:from>
    <xdr:to>
      <xdr:col>50</xdr:col>
      <xdr:colOff>165100</xdr:colOff>
      <xdr:row>59</xdr:row>
      <xdr:rowOff>31735</xdr:rowOff>
    </xdr:to>
    <xdr:sp macro="" textlink="">
      <xdr:nvSpPr>
        <xdr:cNvPr id="207" name="楕円 206">
          <a:extLst>
            <a:ext uri="{FF2B5EF4-FFF2-40B4-BE49-F238E27FC236}">
              <a16:creationId xmlns:a16="http://schemas.microsoft.com/office/drawing/2014/main" id="{00000000-0008-0000-0E00-0000CF000000}"/>
            </a:ext>
          </a:extLst>
        </xdr:cNvPr>
        <xdr:cNvSpPr/>
      </xdr:nvSpPr>
      <xdr:spPr>
        <a:xfrm>
          <a:off x="9588500" y="100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146092</xdr:rowOff>
    </xdr:from>
    <xdr:to>
      <xdr:col>55</xdr:col>
      <xdr:colOff>0</xdr:colOff>
      <xdr:row>58</xdr:row>
      <xdr:rowOff>152385</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flipV="1">
          <a:off x="9639300" y="10090192"/>
          <a:ext cx="8382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09" name="n_1aveValue【橋りょう・トンネル】&#10;一人当たり有形固定資産（償却資産）額">
          <a:extLst>
            <a:ext uri="{FF2B5EF4-FFF2-40B4-BE49-F238E27FC236}">
              <a16:creationId xmlns:a16="http://schemas.microsoft.com/office/drawing/2014/main" id="{00000000-0008-0000-0E00-0000D1000000}"/>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00000000-0008-0000-0E00-0000D2000000}"/>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48262</xdr:rowOff>
    </xdr:from>
    <xdr:ext cx="690189" cy="259045"/>
    <xdr:sp macro="" textlink="">
      <xdr:nvSpPr>
        <xdr:cNvPr id="211" name="n_1mainValue【橋りょう・トンネル】&#10;一人当たり有形固定資産（償却資産）額">
          <a:extLst>
            <a:ext uri="{FF2B5EF4-FFF2-40B4-BE49-F238E27FC236}">
              <a16:creationId xmlns:a16="http://schemas.microsoft.com/office/drawing/2014/main" id="{00000000-0008-0000-0E00-0000D3000000}"/>
            </a:ext>
          </a:extLst>
        </xdr:cNvPr>
        <xdr:cNvSpPr txBox="1"/>
      </xdr:nvSpPr>
      <xdr:spPr>
        <a:xfrm>
          <a:off x="9281505" y="9820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00000000-0008-0000-0E00-0000E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00000000-0008-0000-0E00-0000ED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00000000-0008-0000-0E00-0000EF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00000000-0008-0000-0E00-0000F1000000}"/>
            </a:ext>
          </a:extLst>
        </xdr:cNvPr>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id="{00000000-0008-0000-0E00-0000F400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46355</xdr:rowOff>
    </xdr:from>
    <xdr:to>
      <xdr:col>24</xdr:col>
      <xdr:colOff>114300</xdr:colOff>
      <xdr:row>83</xdr:row>
      <xdr:rowOff>147955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45847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24782</xdr:rowOff>
    </xdr:from>
    <xdr:ext cx="405111" cy="259045"/>
    <xdr:sp macro="" textlink="">
      <xdr:nvSpPr>
        <xdr:cNvPr id="251" name="【公営住宅】&#10;有形固定資産減価償却率該当値テキスト">
          <a:extLst>
            <a:ext uri="{FF2B5EF4-FFF2-40B4-BE49-F238E27FC236}">
              <a16:creationId xmlns:a16="http://schemas.microsoft.com/office/drawing/2014/main" id="{00000000-0008-0000-0E00-0000FB000000}"/>
            </a:ext>
          </a:extLst>
        </xdr:cNvPr>
        <xdr:cNvSpPr txBox="1"/>
      </xdr:nvSpPr>
      <xdr:spPr>
        <a:xfrm>
          <a:off x="4673600"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97155</xdr:rowOff>
    </xdr:from>
    <xdr:to>
      <xdr:col>24</xdr:col>
      <xdr:colOff>63500</xdr:colOff>
      <xdr:row>83</xdr:row>
      <xdr:rowOff>150495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3797300" y="143275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4" name="n_1aveValue【公営住宅】&#10;有形固定資産減価償却率">
          <a:extLst>
            <a:ext uri="{FF2B5EF4-FFF2-40B4-BE49-F238E27FC236}">
              <a16:creationId xmlns:a16="http://schemas.microsoft.com/office/drawing/2014/main" id="{00000000-0008-0000-0E00-0000FE000000}"/>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a:extLst>
            <a:ext uri="{FF2B5EF4-FFF2-40B4-BE49-F238E27FC236}">
              <a16:creationId xmlns:a16="http://schemas.microsoft.com/office/drawing/2014/main" id="{00000000-0008-0000-0E00-0000FF00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256" name="n_1mainValue【公営住宅】&#10;有形固定資産減価償却率">
          <a:extLst>
            <a:ext uri="{FF2B5EF4-FFF2-40B4-BE49-F238E27FC236}">
              <a16:creationId xmlns:a16="http://schemas.microsoft.com/office/drawing/2014/main" id="{00000000-0008-0000-0E00-000000010000}"/>
            </a:ext>
          </a:extLst>
        </xdr:cNvPr>
        <xdr:cNvSpPr txBox="1"/>
      </xdr:nvSpPr>
      <xdr:spPr>
        <a:xfrm>
          <a:off x="3582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id="{00000000-0008-0000-0E00-000019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id="{00000000-0008-0000-0E00-00001B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285" name="【公営住宅】&#10;一人当たり面積平均値テキスト">
          <a:extLst>
            <a:ext uri="{FF2B5EF4-FFF2-40B4-BE49-F238E27FC236}">
              <a16:creationId xmlns:a16="http://schemas.microsoft.com/office/drawing/2014/main" id="{00000000-0008-0000-0E00-00001D010000}"/>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163513</xdr:rowOff>
    </xdr:from>
    <xdr:to>
      <xdr:col>55</xdr:col>
      <xdr:colOff>50800</xdr:colOff>
      <xdr:row>86</xdr:row>
      <xdr:rowOff>93663</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10426700" y="147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78440</xdr:rowOff>
    </xdr:from>
    <xdr:ext cx="469744" cy="259045"/>
    <xdr:sp macro="" textlink="">
      <xdr:nvSpPr>
        <xdr:cNvPr id="295" name="【公営住宅】&#10;一人当たり面積該当値テキスト">
          <a:extLst>
            <a:ext uri="{FF2B5EF4-FFF2-40B4-BE49-F238E27FC236}">
              <a16:creationId xmlns:a16="http://schemas.microsoft.com/office/drawing/2014/main" id="{00000000-0008-0000-0E00-000027010000}"/>
            </a:ext>
          </a:extLst>
        </xdr:cNvPr>
        <xdr:cNvSpPr txBox="1"/>
      </xdr:nvSpPr>
      <xdr:spPr>
        <a:xfrm>
          <a:off x="10515600" y="1465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163970</xdr:rowOff>
    </xdr:from>
    <xdr:to>
      <xdr:col>50</xdr:col>
      <xdr:colOff>165100</xdr:colOff>
      <xdr:row>86</xdr:row>
      <xdr:rowOff>94120</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9588500" y="147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42863</xdr:rowOff>
    </xdr:from>
    <xdr:to>
      <xdr:col>55</xdr:col>
      <xdr:colOff>0</xdr:colOff>
      <xdr:row>86</xdr:row>
      <xdr:rowOff>43320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flipV="1">
          <a:off x="9639300" y="1478756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8" name="n_1aveValue【公営住宅】&#10;一人当たり面積">
          <a:extLst>
            <a:ext uri="{FF2B5EF4-FFF2-40B4-BE49-F238E27FC236}">
              <a16:creationId xmlns:a16="http://schemas.microsoft.com/office/drawing/2014/main" id="{00000000-0008-0000-0E00-00002A010000}"/>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a:extLst>
            <a:ext uri="{FF2B5EF4-FFF2-40B4-BE49-F238E27FC236}">
              <a16:creationId xmlns:a16="http://schemas.microsoft.com/office/drawing/2014/main" id="{00000000-0008-0000-0E00-00002B010000}"/>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85247</xdr:rowOff>
    </xdr:from>
    <xdr:ext cx="469744" cy="259045"/>
    <xdr:sp macro="" textlink="">
      <xdr:nvSpPr>
        <xdr:cNvPr id="300" name="n_1mainValue【公営住宅】&#10;一人当たり面積">
          <a:extLst>
            <a:ext uri="{FF2B5EF4-FFF2-40B4-BE49-F238E27FC236}">
              <a16:creationId xmlns:a16="http://schemas.microsoft.com/office/drawing/2014/main" id="{00000000-0008-0000-0E00-00002C010000}"/>
            </a:ext>
          </a:extLst>
        </xdr:cNvPr>
        <xdr:cNvSpPr txBox="1"/>
      </xdr:nvSpPr>
      <xdr:spPr>
        <a:xfrm>
          <a:off x="9391727" y="1482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id="{00000000-0008-0000-0E00-00005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a:extLst>
            <a:ext uri="{FF2B5EF4-FFF2-40B4-BE49-F238E27FC236}">
              <a16:creationId xmlns:a16="http://schemas.microsoft.com/office/drawing/2014/main" id="{00000000-0008-0000-0E00-000057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a:extLst>
            <a:ext uri="{FF2B5EF4-FFF2-40B4-BE49-F238E27FC236}">
              <a16:creationId xmlns:a16="http://schemas.microsoft.com/office/drawing/2014/main" id="{00000000-0008-0000-0E00-00005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id="{00000000-0008-0000-0E00-00005B010000}"/>
            </a:ext>
          </a:extLst>
        </xdr:cNvPr>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131535</xdr:rowOff>
    </xdr:from>
    <xdr:to>
      <xdr:col>85</xdr:col>
      <xdr:colOff>177800</xdr:colOff>
      <xdr:row>40</xdr:row>
      <xdr:rowOff>61685</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16268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109962</xdr:rowOff>
    </xdr:from>
    <xdr:ext cx="405111" cy="259045"/>
    <xdr:sp macro="" textlink="">
      <xdr:nvSpPr>
        <xdr:cNvPr id="357" name="【認定こども園・幼稚園・保育所】&#10;有形固定資産減価償却率該当値テキスト">
          <a:extLst>
            <a:ext uri="{FF2B5EF4-FFF2-40B4-BE49-F238E27FC236}">
              <a16:creationId xmlns:a16="http://schemas.microsoft.com/office/drawing/2014/main" id="{00000000-0008-0000-0E00-000065010000}"/>
            </a:ext>
          </a:extLst>
        </xdr:cNvPr>
        <xdr:cNvSpPr txBox="1"/>
      </xdr:nvSpPr>
      <xdr:spPr>
        <a:xfrm>
          <a:off x="16357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10885</xdr:rowOff>
    </xdr:from>
    <xdr:to>
      <xdr:col>85</xdr:col>
      <xdr:colOff>127000</xdr:colOff>
      <xdr:row>40</xdr:row>
      <xdr:rowOff>76200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15481300" y="68688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60" name="n_1aveValue【認定こども園・幼稚園・保育所】&#10;有形固定資産減価償却率">
          <a:extLst>
            <a:ext uri="{FF2B5EF4-FFF2-40B4-BE49-F238E27FC236}">
              <a16:creationId xmlns:a16="http://schemas.microsoft.com/office/drawing/2014/main" id="{00000000-0008-0000-0E00-000068010000}"/>
            </a:ext>
          </a:extLst>
        </xdr:cNvPr>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1" name="n_2aveValue【認定こども園・幼稚園・保育所】&#10;有形固定資産減価償却率">
          <a:extLst>
            <a:ext uri="{FF2B5EF4-FFF2-40B4-BE49-F238E27FC236}">
              <a16:creationId xmlns:a16="http://schemas.microsoft.com/office/drawing/2014/main" id="{00000000-0008-0000-0E00-00006901000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362" name="n_1mainValue【認定こども園・幼稚園・保育所】&#10;有形固定資産減価償却率">
          <a:extLst>
            <a:ext uri="{FF2B5EF4-FFF2-40B4-BE49-F238E27FC236}">
              <a16:creationId xmlns:a16="http://schemas.microsoft.com/office/drawing/2014/main" id="{00000000-0008-0000-0E00-00006A010000}"/>
            </a:ext>
          </a:extLst>
        </xdr:cNvPr>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a:extLst>
            <a:ext uri="{FF2B5EF4-FFF2-40B4-BE49-F238E27FC236}">
              <a16:creationId xmlns:a16="http://schemas.microsoft.com/office/drawing/2014/main" id="{00000000-0008-0000-0E00-00008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a:extLst>
            <a:ext uri="{FF2B5EF4-FFF2-40B4-BE49-F238E27FC236}">
              <a16:creationId xmlns:a16="http://schemas.microsoft.com/office/drawing/2014/main" id="{00000000-0008-0000-0E00-000083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a:extLst>
            <a:ext uri="{FF2B5EF4-FFF2-40B4-BE49-F238E27FC236}">
              <a16:creationId xmlns:a16="http://schemas.microsoft.com/office/drawing/2014/main" id="{00000000-0008-0000-0E00-000085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a:extLst>
            <a:ext uri="{FF2B5EF4-FFF2-40B4-BE49-F238E27FC236}">
              <a16:creationId xmlns:a16="http://schemas.microsoft.com/office/drawing/2014/main" id="{00000000-0008-0000-0E00-000087010000}"/>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27940</xdr:rowOff>
    </xdr:from>
    <xdr:to>
      <xdr:col>116</xdr:col>
      <xdr:colOff>114300</xdr:colOff>
      <xdr:row>37</xdr:row>
      <xdr:rowOff>129540</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221107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50817</xdr:rowOff>
    </xdr:from>
    <xdr:ext cx="469744" cy="259045"/>
    <xdr:sp macro="" textlink="">
      <xdr:nvSpPr>
        <xdr:cNvPr id="401" name="【認定こども園・幼稚園・保育所】&#10;一人当たり面積該当値テキスト">
          <a:extLst>
            <a:ext uri="{FF2B5EF4-FFF2-40B4-BE49-F238E27FC236}">
              <a16:creationId xmlns:a16="http://schemas.microsoft.com/office/drawing/2014/main" id="{00000000-0008-0000-0E00-000091010000}"/>
            </a:ext>
          </a:extLst>
        </xdr:cNvPr>
        <xdr:cNvSpPr txBox="1"/>
      </xdr:nvSpPr>
      <xdr:spPr>
        <a:xfrm>
          <a:off x="22199600" y="622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33020</xdr:rowOff>
    </xdr:from>
    <xdr:to>
      <xdr:col>112</xdr:col>
      <xdr:colOff>38100</xdr:colOff>
      <xdr:row>37</xdr:row>
      <xdr:rowOff>134620</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21272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78740</xdr:rowOff>
    </xdr:from>
    <xdr:to>
      <xdr:col>116</xdr:col>
      <xdr:colOff>63500</xdr:colOff>
      <xdr:row>37</xdr:row>
      <xdr:rowOff>83820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21323300" y="642239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151147</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21075727"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00000000-0008-0000-0E00-0000A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a:extLst>
            <a:ext uri="{FF2B5EF4-FFF2-40B4-BE49-F238E27FC236}">
              <a16:creationId xmlns:a16="http://schemas.microsoft.com/office/drawing/2014/main" id="{00000000-0008-0000-0E00-0000B0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00000000-0008-0000-0E00-0000B2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00000000-0008-0000-0E00-0000B401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446" name="【学校施設】&#10;有形固定資産減価償却率該当値テキスト">
          <a:extLst>
            <a:ext uri="{FF2B5EF4-FFF2-40B4-BE49-F238E27FC236}">
              <a16:creationId xmlns:a16="http://schemas.microsoft.com/office/drawing/2014/main" id="{00000000-0008-0000-0E00-0000BE010000}"/>
            </a:ext>
          </a:extLst>
        </xdr:cNvPr>
        <xdr:cNvSpPr txBox="1"/>
      </xdr:nvSpPr>
      <xdr:spPr>
        <a:xfrm>
          <a:off x="16357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42545</xdr:rowOff>
    </xdr:from>
    <xdr:to>
      <xdr:col>81</xdr:col>
      <xdr:colOff>101600</xdr:colOff>
      <xdr:row>60</xdr:row>
      <xdr:rowOff>144145</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5430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93345</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flipV="1">
          <a:off x="15481300" y="1032510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9" name="n_1aveValue【学校施設】&#10;有形固定資産減価償却率">
          <a:extLst>
            <a:ext uri="{FF2B5EF4-FFF2-40B4-BE49-F238E27FC236}">
              <a16:creationId xmlns:a16="http://schemas.microsoft.com/office/drawing/2014/main" id="{00000000-0008-0000-0E00-0000C101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50" name="n_2aveValue【学校施設】&#10;有形固定資産減価償却率">
          <a:extLst>
            <a:ext uri="{FF2B5EF4-FFF2-40B4-BE49-F238E27FC236}">
              <a16:creationId xmlns:a16="http://schemas.microsoft.com/office/drawing/2014/main" id="{00000000-0008-0000-0E00-0000C201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135272</xdr:rowOff>
    </xdr:from>
    <xdr:ext cx="405111" cy="259045"/>
    <xdr:sp macro="" textlink="">
      <xdr:nvSpPr>
        <xdr:cNvPr id="451" name="n_1mainValue【学校施設】&#10;有形固定資産減価償却率">
          <a:extLst>
            <a:ext uri="{FF2B5EF4-FFF2-40B4-BE49-F238E27FC236}">
              <a16:creationId xmlns:a16="http://schemas.microsoft.com/office/drawing/2014/main" id="{00000000-0008-0000-0E00-0000C3010000}"/>
            </a:ext>
          </a:extLst>
        </xdr:cNvPr>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a:extLst>
            <a:ext uri="{FF2B5EF4-FFF2-40B4-BE49-F238E27FC236}">
              <a16:creationId xmlns:a16="http://schemas.microsoft.com/office/drawing/2014/main" id="{00000000-0008-0000-0E00-0000D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a:extLst>
            <a:ext uri="{FF2B5EF4-FFF2-40B4-BE49-F238E27FC236}">
              <a16:creationId xmlns:a16="http://schemas.microsoft.com/office/drawing/2014/main" id="{00000000-0008-0000-0E00-0000DC01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a:extLst>
            <a:ext uri="{FF2B5EF4-FFF2-40B4-BE49-F238E27FC236}">
              <a16:creationId xmlns:a16="http://schemas.microsoft.com/office/drawing/2014/main" id="{00000000-0008-0000-0E00-0000DE01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a:extLst>
            <a:ext uri="{FF2B5EF4-FFF2-40B4-BE49-F238E27FC236}">
              <a16:creationId xmlns:a16="http://schemas.microsoft.com/office/drawing/2014/main" id="{00000000-0008-0000-0E00-0000E0010000}"/>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59690</xdr:rowOff>
    </xdr:from>
    <xdr:to>
      <xdr:col>116</xdr:col>
      <xdr:colOff>114300</xdr:colOff>
      <xdr:row>62</xdr:row>
      <xdr:rowOff>161290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82567</xdr:rowOff>
    </xdr:from>
    <xdr:ext cx="469744" cy="259045"/>
    <xdr:sp macro="" textlink="">
      <xdr:nvSpPr>
        <xdr:cNvPr id="490" name="【学校施設】&#10;一人当たり面積該当値テキスト">
          <a:extLst>
            <a:ext uri="{FF2B5EF4-FFF2-40B4-BE49-F238E27FC236}">
              <a16:creationId xmlns:a16="http://schemas.microsoft.com/office/drawing/2014/main" id="{00000000-0008-0000-0E00-0000EA010000}"/>
            </a:ext>
          </a:extLst>
        </xdr:cNvPr>
        <xdr:cNvSpPr txBox="1"/>
      </xdr:nvSpPr>
      <xdr:spPr>
        <a:xfrm>
          <a:off x="22199600"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61595</xdr:rowOff>
    </xdr:from>
    <xdr:to>
      <xdr:col>112</xdr:col>
      <xdr:colOff>38100</xdr:colOff>
      <xdr:row>62</xdr:row>
      <xdr:rowOff>163195</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110490</xdr:rowOff>
    </xdr:from>
    <xdr:to>
      <xdr:col>116</xdr:col>
      <xdr:colOff>63500</xdr:colOff>
      <xdr:row>62</xdr:row>
      <xdr:rowOff>112395</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107403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3" name="n_1aveValue【学校施設】&#10;一人当たり面積">
          <a:extLst>
            <a:ext uri="{FF2B5EF4-FFF2-40B4-BE49-F238E27FC236}">
              <a16:creationId xmlns:a16="http://schemas.microsoft.com/office/drawing/2014/main" id="{00000000-0008-0000-0E00-0000ED010000}"/>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4" name="n_2aveValue【学校施設】&#10;一人当たり面積">
          <a:extLst>
            <a:ext uri="{FF2B5EF4-FFF2-40B4-BE49-F238E27FC236}">
              <a16:creationId xmlns:a16="http://schemas.microsoft.com/office/drawing/2014/main" id="{00000000-0008-0000-0E00-0000EE010000}"/>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154322</xdr:rowOff>
    </xdr:from>
    <xdr:ext cx="469744" cy="259045"/>
    <xdr:sp macro="" textlink="">
      <xdr:nvSpPr>
        <xdr:cNvPr id="495" name="n_1mainValue【学校施設】&#10;一人当たり面積">
          <a:extLst>
            <a:ext uri="{FF2B5EF4-FFF2-40B4-BE49-F238E27FC236}">
              <a16:creationId xmlns:a16="http://schemas.microsoft.com/office/drawing/2014/main" id="{00000000-0008-0000-0E00-0000EF010000}"/>
            </a:ext>
          </a:extLst>
        </xdr:cNvPr>
        <xdr:cNvSpPr txBox="1"/>
      </xdr:nvSpPr>
      <xdr:spPr>
        <a:xfrm>
          <a:off x="2107572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a:extLst>
            <a:ext uri="{FF2B5EF4-FFF2-40B4-BE49-F238E27FC236}">
              <a16:creationId xmlns:a16="http://schemas.microsoft.com/office/drawing/2014/main" id="{00000000-0008-0000-0E00-00001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8" name="【公民館】&#10;有形固定資産減価償却率最小値テキスト">
          <a:extLst>
            <a:ext uri="{FF2B5EF4-FFF2-40B4-BE49-F238E27FC236}">
              <a16:creationId xmlns:a16="http://schemas.microsoft.com/office/drawing/2014/main" id="{00000000-0008-0000-0E00-00001A02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a:extLst>
            <a:ext uri="{FF2B5EF4-FFF2-40B4-BE49-F238E27FC236}">
              <a16:creationId xmlns:a16="http://schemas.microsoft.com/office/drawing/2014/main" id="{00000000-0008-0000-0E00-00001C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2" name="【公民館】&#10;有形固定資産減価償却率平均値テキスト">
          <a:extLst>
            <a:ext uri="{FF2B5EF4-FFF2-40B4-BE49-F238E27FC236}">
              <a16:creationId xmlns:a16="http://schemas.microsoft.com/office/drawing/2014/main" id="{00000000-0008-0000-0E00-00001E020000}"/>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58057</xdr:rowOff>
    </xdr:from>
    <xdr:to>
      <xdr:col>85</xdr:col>
      <xdr:colOff>177800</xdr:colOff>
      <xdr:row>100</xdr:row>
      <xdr:rowOff>159657</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80934</xdr:rowOff>
    </xdr:from>
    <xdr:ext cx="405111" cy="259045"/>
    <xdr:sp macro="" textlink="">
      <xdr:nvSpPr>
        <xdr:cNvPr id="552" name="【公民館】&#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705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89081</xdr:rowOff>
    </xdr:from>
    <xdr:to>
      <xdr:col>81</xdr:col>
      <xdr:colOff>101600</xdr:colOff>
      <xdr:row>101</xdr:row>
      <xdr:rowOff>19231</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7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108857</xdr:rowOff>
    </xdr:from>
    <xdr:to>
      <xdr:col>85</xdr:col>
      <xdr:colOff>127000</xdr:colOff>
      <xdr:row>100</xdr:row>
      <xdr:rowOff>139881</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5481300" y="172538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5" name="n_1aveValue【公民館】&#10;有形固定資産減価償却率">
          <a:extLst>
            <a:ext uri="{FF2B5EF4-FFF2-40B4-BE49-F238E27FC236}">
              <a16:creationId xmlns:a16="http://schemas.microsoft.com/office/drawing/2014/main" id="{00000000-0008-0000-0E00-00002B02000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56" name="n_2aveValue【公民館】&#10;有形固定資産減価償却率">
          <a:extLst>
            <a:ext uri="{FF2B5EF4-FFF2-40B4-BE49-F238E27FC236}">
              <a16:creationId xmlns:a16="http://schemas.microsoft.com/office/drawing/2014/main" id="{00000000-0008-0000-0E00-00002C020000}"/>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35758</xdr:rowOff>
    </xdr:from>
    <xdr:ext cx="405111" cy="259045"/>
    <xdr:sp macro="" textlink="">
      <xdr:nvSpPr>
        <xdr:cNvPr id="557" name="n_1mainValue【公民館】&#10;有形固定資産減価償却率">
          <a:extLst>
            <a:ext uri="{FF2B5EF4-FFF2-40B4-BE49-F238E27FC236}">
              <a16:creationId xmlns:a16="http://schemas.microsoft.com/office/drawing/2014/main" id="{00000000-0008-0000-0E00-00002D020000}"/>
            </a:ext>
          </a:extLst>
        </xdr:cNvPr>
        <xdr:cNvSpPr txBox="1"/>
      </xdr:nvSpPr>
      <xdr:spPr>
        <a:xfrm>
          <a:off x="15266044" y="1700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a:extLst>
            <a:ext uri="{FF2B5EF4-FFF2-40B4-BE49-F238E27FC236}">
              <a16:creationId xmlns:a16="http://schemas.microsoft.com/office/drawing/2014/main" id="{00000000-0008-0000-0E00-00004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2" name="【公民館】&#10;一人当たり面積最小値テキスト">
          <a:extLst>
            <a:ext uri="{FF2B5EF4-FFF2-40B4-BE49-F238E27FC236}">
              <a16:creationId xmlns:a16="http://schemas.microsoft.com/office/drawing/2014/main" id="{00000000-0008-0000-0E00-000046020000}"/>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4" name="【公民館】&#10;一人当たり面積最大値テキスト">
          <a:extLst>
            <a:ext uri="{FF2B5EF4-FFF2-40B4-BE49-F238E27FC236}">
              <a16:creationId xmlns:a16="http://schemas.microsoft.com/office/drawing/2014/main" id="{00000000-0008-0000-0E00-00004802000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86" name="【公民館】&#10;一人当たり面積平均値テキスト">
          <a:extLst>
            <a:ext uri="{FF2B5EF4-FFF2-40B4-BE49-F238E27FC236}">
              <a16:creationId xmlns:a16="http://schemas.microsoft.com/office/drawing/2014/main" id="{00000000-0008-0000-0E00-00004A020000}"/>
            </a:ext>
          </a:extLst>
        </xdr:cNvPr>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163703</xdr:rowOff>
    </xdr:from>
    <xdr:to>
      <xdr:col>116</xdr:col>
      <xdr:colOff>114300</xdr:colOff>
      <xdr:row>105</xdr:row>
      <xdr:rowOff>93853</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2110700" y="1799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15130</xdr:rowOff>
    </xdr:from>
    <xdr:ext cx="469744" cy="259045"/>
    <xdr:sp macro="" textlink="">
      <xdr:nvSpPr>
        <xdr:cNvPr id="596" name="【公民館】&#10;一人当たり面積該当値テキスト">
          <a:extLst>
            <a:ext uri="{FF2B5EF4-FFF2-40B4-BE49-F238E27FC236}">
              <a16:creationId xmlns:a16="http://schemas.microsoft.com/office/drawing/2014/main" id="{00000000-0008-0000-0E00-000054020000}"/>
            </a:ext>
          </a:extLst>
        </xdr:cNvPr>
        <xdr:cNvSpPr txBox="1"/>
      </xdr:nvSpPr>
      <xdr:spPr>
        <a:xfrm>
          <a:off x="22199600" y="1784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167894</xdr:rowOff>
    </xdr:from>
    <xdr:to>
      <xdr:col>112</xdr:col>
      <xdr:colOff>38100</xdr:colOff>
      <xdr:row>105</xdr:row>
      <xdr:rowOff>98044</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21272500" y="179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43053</xdr:rowOff>
    </xdr:from>
    <xdr:to>
      <xdr:col>116</xdr:col>
      <xdr:colOff>63500</xdr:colOff>
      <xdr:row>105</xdr:row>
      <xdr:rowOff>47244</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21323300" y="18045303"/>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599" name="n_1aveValue【公民館】&#10;一人当たり面積">
          <a:extLst>
            <a:ext uri="{FF2B5EF4-FFF2-40B4-BE49-F238E27FC236}">
              <a16:creationId xmlns:a16="http://schemas.microsoft.com/office/drawing/2014/main" id="{00000000-0008-0000-0E00-000057020000}"/>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00" name="n_2aveValue【公民館】&#10;一人当たり面積">
          <a:extLst>
            <a:ext uri="{FF2B5EF4-FFF2-40B4-BE49-F238E27FC236}">
              <a16:creationId xmlns:a16="http://schemas.microsoft.com/office/drawing/2014/main" id="{00000000-0008-0000-0E00-000058020000}"/>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114571</xdr:rowOff>
    </xdr:from>
    <xdr:ext cx="469744" cy="259045"/>
    <xdr:sp macro="" textlink="">
      <xdr:nvSpPr>
        <xdr:cNvPr id="601" name="n_1mainValue【公民館】&#10;一人当たり面積">
          <a:extLst>
            <a:ext uri="{FF2B5EF4-FFF2-40B4-BE49-F238E27FC236}">
              <a16:creationId xmlns:a16="http://schemas.microsoft.com/office/drawing/2014/main" id="{00000000-0008-0000-0E00-000059020000}"/>
            </a:ext>
          </a:extLst>
        </xdr:cNvPr>
        <xdr:cNvSpPr txBox="1"/>
      </xdr:nvSpPr>
      <xdr:spPr>
        <a:xfrm>
          <a:off x="21075727" y="177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公民館の有形固定資産減価償却率が</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58.4</a:t>
          </a:r>
          <a:r>
            <a:rPr kumimoji="1" lang="ja-JP" altLang="en-US" sz="1300">
              <a:latin typeface="ＭＳ Ｐゴシック" panose="020B0600070205080204" pitchFamily="50" charset="-128"/>
              <a:ea typeface="ＭＳ Ｐゴシック" panose="020B0600070205080204" pitchFamily="50" charset="-128"/>
            </a:rPr>
            <a:t>％を大きく上回っている。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村内の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公民館の内、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老朽化が著し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en-US" sz="1300">
              <a:latin typeface="ＭＳ Ｐゴシック" panose="020B0600070205080204" pitchFamily="50" charset="-128"/>
              <a:ea typeface="ＭＳ Ｐゴシック" panose="020B0600070205080204" pitchFamily="50" charset="-128"/>
            </a:rPr>
            <a:t>。本村は千曲川・金峰山川に沿って集落が立地しており、集落分布が細長く、点在している集落があるため、公民館の一人当たり面積が大きくなっている。村内に２つある小学校を統合することを検討しており、小学校の建物や跡地等を有効利用することと合わせて、公民館の更新も検討していく。他の数値では、橋りょう・トンネルの一人当たり有形固定資産額が類似団体を上回っている。これも、本村の集落が川に沿って点在しているため橋りょう数が多くなっており、災害対策を考慮すると橋りょう数が多くなるのはやむを得ない。橋りょう・トンネルの有形固定資産減価償却率は類似団体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％低く、この程度を維持できるよう更新を行っていく。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4,000
3,894
209.61
3,802,162
3,642,522
138,514
2,870,699
3,068,362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114300</xdr:rowOff>
    </xdr:from>
    <xdr:to>
      <xdr:col>24</xdr:col>
      <xdr:colOff>114300</xdr:colOff>
      <xdr:row>39</xdr:row>
      <xdr:rowOff>44450</xdr:rowOff>
    </xdr:to>
    <xdr:sp macro="" textlink="">
      <xdr:nvSpPr>
        <xdr:cNvPr id="69" name="楕円 68">
          <a:extLst>
            <a:ext uri="{FF2B5EF4-FFF2-40B4-BE49-F238E27FC236}">
              <a16:creationId xmlns:a16="http://schemas.microsoft.com/office/drawing/2014/main" id="{00000000-0008-0000-0F00-000045000000}"/>
            </a:ext>
          </a:extLst>
        </xdr:cNvPr>
        <xdr:cNvSpPr/>
      </xdr:nvSpPr>
      <xdr:spPr>
        <a:xfrm>
          <a:off x="458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F00-000046000000}"/>
            </a:ext>
          </a:extLst>
        </xdr:cNvPr>
        <xdr:cNvSpPr txBox="1"/>
      </xdr:nvSpPr>
      <xdr:spPr>
        <a:xfrm>
          <a:off x="4673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165100</xdr:rowOff>
    </xdr:from>
    <xdr:to>
      <xdr:col>24</xdr:col>
      <xdr:colOff>63500</xdr:colOff>
      <xdr:row>39</xdr:row>
      <xdr:rowOff>19050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3797300" y="6680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36847</xdr:rowOff>
    </xdr:from>
    <xdr:ext cx="405111" cy="259045"/>
    <xdr:sp macro="" textlink="">
      <xdr:nvSpPr>
        <xdr:cNvPr id="73" name="n_1aveValue【図書館】&#10;有形固定資産減価償却率">
          <a:extLst>
            <a:ext uri="{FF2B5EF4-FFF2-40B4-BE49-F238E27FC236}">
              <a16:creationId xmlns:a16="http://schemas.microsoft.com/office/drawing/2014/main" id="{00000000-0008-0000-0F00-000049000000}"/>
            </a:ext>
          </a:extLst>
        </xdr:cNvPr>
        <xdr:cNvSpPr txBox="1"/>
      </xdr:nvSpPr>
      <xdr:spPr>
        <a:xfrm>
          <a:off x="35820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4" name="n_2aveValue【図書館】&#10;有形固定資産減価償却率">
          <a:extLst>
            <a:ext uri="{FF2B5EF4-FFF2-40B4-BE49-F238E27FC236}">
              <a16:creationId xmlns:a16="http://schemas.microsoft.com/office/drawing/2014/main" id="{00000000-0008-0000-0F00-00004A000000}"/>
            </a:ext>
          </a:extLst>
        </xdr:cNvPr>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75" name="n_1mainValue【図書館】&#10;有形固定資産減価償却率">
          <a:extLst>
            <a:ext uri="{FF2B5EF4-FFF2-40B4-BE49-F238E27FC236}">
              <a16:creationId xmlns:a16="http://schemas.microsoft.com/office/drawing/2014/main" id="{00000000-0008-0000-0F00-00004B000000}"/>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00000000-0008-0000-0F00-00004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a:extLst>
            <a:ext uri="{FF2B5EF4-FFF2-40B4-BE49-F238E27FC236}">
              <a16:creationId xmlns:a16="http://schemas.microsoft.com/office/drawing/2014/main" id="{00000000-0008-0000-0F00-00005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98" name="【図書館】&#10;一人当たり面積最小値テキスト">
          <a:extLst>
            <a:ext uri="{FF2B5EF4-FFF2-40B4-BE49-F238E27FC236}">
              <a16:creationId xmlns:a16="http://schemas.microsoft.com/office/drawing/2014/main" id="{00000000-0008-0000-0F00-000062000000}"/>
            </a:ext>
          </a:extLst>
        </xdr:cNvPr>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0" name="【図書館】&#10;一人当たり面積最大値テキスト">
          <a:extLst>
            <a:ext uri="{FF2B5EF4-FFF2-40B4-BE49-F238E27FC236}">
              <a16:creationId xmlns:a16="http://schemas.microsoft.com/office/drawing/2014/main" id="{00000000-0008-0000-0F00-000064000000}"/>
            </a:ext>
          </a:extLst>
        </xdr:cNvPr>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164863</xdr:rowOff>
    </xdr:from>
    <xdr:ext cx="469744" cy="259045"/>
    <xdr:sp macro="" textlink="">
      <xdr:nvSpPr>
        <xdr:cNvPr id="102" name="【図書館】&#10;一人当たり面積平均値テキスト">
          <a:extLst>
            <a:ext uri="{FF2B5EF4-FFF2-40B4-BE49-F238E27FC236}">
              <a16:creationId xmlns:a16="http://schemas.microsoft.com/office/drawing/2014/main" id="{00000000-0008-0000-0F00-000066000000}"/>
            </a:ext>
          </a:extLst>
        </xdr:cNvPr>
        <xdr:cNvSpPr txBox="1"/>
      </xdr:nvSpPr>
      <xdr:spPr>
        <a:xfrm>
          <a:off x="10515600" y="650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3" name="フローチャート: 判断 102">
          <a:extLst>
            <a:ext uri="{FF2B5EF4-FFF2-40B4-BE49-F238E27FC236}">
              <a16:creationId xmlns:a16="http://schemas.microsoft.com/office/drawing/2014/main" id="{00000000-0008-0000-0F00-000067000000}"/>
            </a:ext>
          </a:extLst>
        </xdr:cNvPr>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4" name="フローチャート: 判断 103">
          <a:extLst>
            <a:ext uri="{FF2B5EF4-FFF2-40B4-BE49-F238E27FC236}">
              <a16:creationId xmlns:a16="http://schemas.microsoft.com/office/drawing/2014/main" id="{00000000-0008-0000-0F00-000068000000}"/>
            </a:ext>
          </a:extLst>
        </xdr:cNvPr>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87122</xdr:rowOff>
    </xdr:from>
    <xdr:to>
      <xdr:col>46</xdr:col>
      <xdr:colOff>38100</xdr:colOff>
      <xdr:row>39</xdr:row>
      <xdr:rowOff>17272</xdr:rowOff>
    </xdr:to>
    <xdr:sp macro="" textlink="">
      <xdr:nvSpPr>
        <xdr:cNvPr id="105" name="フローチャート: 判断 104">
          <a:extLst>
            <a:ext uri="{FF2B5EF4-FFF2-40B4-BE49-F238E27FC236}">
              <a16:creationId xmlns:a16="http://schemas.microsoft.com/office/drawing/2014/main" id="{00000000-0008-0000-0F00-000069000000}"/>
            </a:ext>
          </a:extLst>
        </xdr:cNvPr>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167132</xdr:rowOff>
    </xdr:from>
    <xdr:to>
      <xdr:col>55</xdr:col>
      <xdr:colOff>50800</xdr:colOff>
      <xdr:row>40</xdr:row>
      <xdr:rowOff>97282</xdr:rowOff>
    </xdr:to>
    <xdr:sp macro="" textlink="">
      <xdr:nvSpPr>
        <xdr:cNvPr id="111" name="楕円 110">
          <a:extLst>
            <a:ext uri="{FF2B5EF4-FFF2-40B4-BE49-F238E27FC236}">
              <a16:creationId xmlns:a16="http://schemas.microsoft.com/office/drawing/2014/main" id="{00000000-0008-0000-0F00-00006F000000}"/>
            </a:ext>
          </a:extLst>
        </xdr:cNvPr>
        <xdr:cNvSpPr/>
      </xdr:nvSpPr>
      <xdr:spPr>
        <a:xfrm>
          <a:off x="104267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145559</xdr:rowOff>
    </xdr:from>
    <xdr:ext cx="469744" cy="259045"/>
    <xdr:sp macro="" textlink="">
      <xdr:nvSpPr>
        <xdr:cNvPr id="112" name="【図書館】&#10;一人当たり面積該当値テキスト">
          <a:extLst>
            <a:ext uri="{FF2B5EF4-FFF2-40B4-BE49-F238E27FC236}">
              <a16:creationId xmlns:a16="http://schemas.microsoft.com/office/drawing/2014/main" id="{00000000-0008-0000-0F00-000070000000}"/>
            </a:ext>
          </a:extLst>
        </xdr:cNvPr>
        <xdr:cNvSpPr txBox="1"/>
      </xdr:nvSpPr>
      <xdr:spPr>
        <a:xfrm>
          <a:off x="10515600" y="683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167132</xdr:rowOff>
    </xdr:from>
    <xdr:to>
      <xdr:col>50</xdr:col>
      <xdr:colOff>165100</xdr:colOff>
      <xdr:row>40</xdr:row>
      <xdr:rowOff>97282</xdr:rowOff>
    </xdr:to>
    <xdr:sp macro="" textlink="">
      <xdr:nvSpPr>
        <xdr:cNvPr id="113" name="楕円 112">
          <a:extLst>
            <a:ext uri="{FF2B5EF4-FFF2-40B4-BE49-F238E27FC236}">
              <a16:creationId xmlns:a16="http://schemas.microsoft.com/office/drawing/2014/main" id="{00000000-0008-0000-0F00-000071000000}"/>
            </a:ext>
          </a:extLst>
        </xdr:cNvPr>
        <xdr:cNvSpPr/>
      </xdr:nvSpPr>
      <xdr:spPr>
        <a:xfrm>
          <a:off x="9588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46482</xdr:rowOff>
    </xdr:from>
    <xdr:to>
      <xdr:col>55</xdr:col>
      <xdr:colOff>0</xdr:colOff>
      <xdr:row>40</xdr:row>
      <xdr:rowOff>46482</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9639300" y="69044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77233</xdr:rowOff>
    </xdr:from>
    <xdr:ext cx="469744" cy="259045"/>
    <xdr:sp macro="" textlink="">
      <xdr:nvSpPr>
        <xdr:cNvPr id="115" name="n_1aveValue【図書館】&#10;一人当たり面積">
          <a:extLst>
            <a:ext uri="{FF2B5EF4-FFF2-40B4-BE49-F238E27FC236}">
              <a16:creationId xmlns:a16="http://schemas.microsoft.com/office/drawing/2014/main" id="{00000000-0008-0000-0F00-000073000000}"/>
            </a:ext>
          </a:extLst>
        </xdr:cNvPr>
        <xdr:cNvSpPr txBox="1"/>
      </xdr:nvSpPr>
      <xdr:spPr>
        <a:xfrm>
          <a:off x="9391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33799</xdr:rowOff>
    </xdr:from>
    <xdr:ext cx="469744" cy="259045"/>
    <xdr:sp macro="" textlink="">
      <xdr:nvSpPr>
        <xdr:cNvPr id="116" name="n_2aveValue【図書館】&#10;一人当たり面積">
          <a:extLst>
            <a:ext uri="{FF2B5EF4-FFF2-40B4-BE49-F238E27FC236}">
              <a16:creationId xmlns:a16="http://schemas.microsoft.com/office/drawing/2014/main" id="{00000000-0008-0000-0F00-000074000000}"/>
            </a:ext>
          </a:extLst>
        </xdr:cNvPr>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88409</xdr:rowOff>
    </xdr:from>
    <xdr:ext cx="469744" cy="259045"/>
    <xdr:sp macro="" textlink="">
      <xdr:nvSpPr>
        <xdr:cNvPr id="117" name="n_1mainValue【図書館】&#10;一人当たり面積">
          <a:extLst>
            <a:ext uri="{FF2B5EF4-FFF2-40B4-BE49-F238E27FC236}">
              <a16:creationId xmlns:a16="http://schemas.microsoft.com/office/drawing/2014/main" id="{00000000-0008-0000-0F00-000075000000}"/>
            </a:ext>
          </a:extLst>
        </xdr:cNvPr>
        <xdr:cNvSpPr txBox="1"/>
      </xdr:nvSpPr>
      <xdr:spPr>
        <a:xfrm>
          <a:off x="93917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a:extLst>
            <a:ext uri="{FF2B5EF4-FFF2-40B4-BE49-F238E27FC236}">
              <a16:creationId xmlns:a16="http://schemas.microsoft.com/office/drawing/2014/main" id="{00000000-0008-0000-0F00-00007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a:extLst>
            <a:ext uri="{FF2B5EF4-FFF2-40B4-BE49-F238E27FC236}">
              <a16:creationId xmlns:a16="http://schemas.microsoft.com/office/drawing/2014/main" id="{00000000-0008-0000-0F00-00007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a:extLst>
            <a:ext uri="{FF2B5EF4-FFF2-40B4-BE49-F238E27FC236}">
              <a16:creationId xmlns:a16="http://schemas.microsoft.com/office/drawing/2014/main" id="{00000000-0008-0000-0F00-00008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3" name="【体育館・プール】&#10;有形固定資産減価償却率最小値テキスト">
          <a:extLst>
            <a:ext uri="{FF2B5EF4-FFF2-40B4-BE49-F238E27FC236}">
              <a16:creationId xmlns:a16="http://schemas.microsoft.com/office/drawing/2014/main" id="{00000000-0008-0000-0F00-00008F00000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5" name="【体育館・プール】&#10;有形固定資産減価償却率最大値テキスト">
          <a:extLst>
            <a:ext uri="{FF2B5EF4-FFF2-40B4-BE49-F238E27FC236}">
              <a16:creationId xmlns:a16="http://schemas.microsoft.com/office/drawing/2014/main" id="{00000000-0008-0000-0F00-000091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47" name="【体育館・プール】&#10;有形固定資産減価償却率平均値テキスト">
          <a:extLst>
            <a:ext uri="{FF2B5EF4-FFF2-40B4-BE49-F238E27FC236}">
              <a16:creationId xmlns:a16="http://schemas.microsoft.com/office/drawing/2014/main" id="{00000000-0008-0000-0F00-000093000000}"/>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8" name="フローチャート: 判断 147">
          <a:extLst>
            <a:ext uri="{FF2B5EF4-FFF2-40B4-BE49-F238E27FC236}">
              <a16:creationId xmlns:a16="http://schemas.microsoft.com/office/drawing/2014/main" id="{00000000-0008-0000-0F00-000094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9" name="フローチャート: 判断 148">
          <a:extLst>
            <a:ext uri="{FF2B5EF4-FFF2-40B4-BE49-F238E27FC236}">
              <a16:creationId xmlns:a16="http://schemas.microsoft.com/office/drawing/2014/main" id="{00000000-0008-0000-0F00-000095000000}"/>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29210</xdr:rowOff>
    </xdr:from>
    <xdr:to>
      <xdr:col>15</xdr:col>
      <xdr:colOff>101600</xdr:colOff>
      <xdr:row>59</xdr:row>
      <xdr:rowOff>130810</xdr:rowOff>
    </xdr:to>
    <xdr:sp macro="" textlink="">
      <xdr:nvSpPr>
        <xdr:cNvPr id="150" name="フローチャート: 判断 149">
          <a:extLst>
            <a:ext uri="{FF2B5EF4-FFF2-40B4-BE49-F238E27FC236}">
              <a16:creationId xmlns:a16="http://schemas.microsoft.com/office/drawing/2014/main" id="{00000000-0008-0000-0F00-000096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76835</xdr:rowOff>
    </xdr:from>
    <xdr:to>
      <xdr:col>24</xdr:col>
      <xdr:colOff>114300</xdr:colOff>
      <xdr:row>56</xdr:row>
      <xdr:rowOff>6985</xdr:rowOff>
    </xdr:to>
    <xdr:sp macro="" textlink="">
      <xdr:nvSpPr>
        <xdr:cNvPr id="156" name="楕円 155">
          <a:extLst>
            <a:ext uri="{FF2B5EF4-FFF2-40B4-BE49-F238E27FC236}">
              <a16:creationId xmlns:a16="http://schemas.microsoft.com/office/drawing/2014/main" id="{00000000-0008-0000-0F00-00009C000000}"/>
            </a:ext>
          </a:extLst>
        </xdr:cNvPr>
        <xdr:cNvSpPr/>
      </xdr:nvSpPr>
      <xdr:spPr>
        <a:xfrm>
          <a:off x="45847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157" name="【体育館・プール】&#10;有形固定資産減価償却率該当値テキスト">
          <a:extLst>
            <a:ext uri="{FF2B5EF4-FFF2-40B4-BE49-F238E27FC236}">
              <a16:creationId xmlns:a16="http://schemas.microsoft.com/office/drawing/2014/main" id="{00000000-0008-0000-0F00-00009D000000}"/>
            </a:ext>
          </a:extLst>
        </xdr:cNvPr>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84455</xdr:rowOff>
    </xdr:from>
    <xdr:to>
      <xdr:col>20</xdr:col>
      <xdr:colOff>38100</xdr:colOff>
      <xdr:row>56</xdr:row>
      <xdr:rowOff>14605</xdr:rowOff>
    </xdr:to>
    <xdr:sp macro="" textlink="">
      <xdr:nvSpPr>
        <xdr:cNvPr id="158" name="楕円 157">
          <a:extLst>
            <a:ext uri="{FF2B5EF4-FFF2-40B4-BE49-F238E27FC236}">
              <a16:creationId xmlns:a16="http://schemas.microsoft.com/office/drawing/2014/main" id="{00000000-0008-0000-0F00-00009E000000}"/>
            </a:ext>
          </a:extLst>
        </xdr:cNvPr>
        <xdr:cNvSpPr/>
      </xdr:nvSpPr>
      <xdr:spPr>
        <a:xfrm>
          <a:off x="37465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127635</xdr:rowOff>
    </xdr:from>
    <xdr:to>
      <xdr:col>24</xdr:col>
      <xdr:colOff>63500</xdr:colOff>
      <xdr:row>55</xdr:row>
      <xdr:rowOff>135255</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flipV="1">
          <a:off x="3797300" y="955738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104792</xdr:rowOff>
    </xdr:from>
    <xdr:ext cx="405111" cy="259045"/>
    <xdr:sp macro="" textlink="">
      <xdr:nvSpPr>
        <xdr:cNvPr id="160" name="n_1aveValue【体育館・プール】&#10;有形固定資産減価償却率">
          <a:extLst>
            <a:ext uri="{FF2B5EF4-FFF2-40B4-BE49-F238E27FC236}">
              <a16:creationId xmlns:a16="http://schemas.microsoft.com/office/drawing/2014/main" id="{00000000-0008-0000-0F00-0000A0000000}"/>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161" name="n_2aveValue【体育館・プール】&#10;有形固定資産減価償却率">
          <a:extLst>
            <a:ext uri="{FF2B5EF4-FFF2-40B4-BE49-F238E27FC236}">
              <a16:creationId xmlns:a16="http://schemas.microsoft.com/office/drawing/2014/main" id="{00000000-0008-0000-0F00-0000A100000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31132</xdr:rowOff>
    </xdr:from>
    <xdr:ext cx="405111" cy="259045"/>
    <xdr:sp macro="" textlink="">
      <xdr:nvSpPr>
        <xdr:cNvPr id="162" name="n_1mainValue【体育館・プール】&#10;有形固定資産減価償却率">
          <a:extLst>
            <a:ext uri="{FF2B5EF4-FFF2-40B4-BE49-F238E27FC236}">
              <a16:creationId xmlns:a16="http://schemas.microsoft.com/office/drawing/2014/main" id="{00000000-0008-0000-0F00-0000A2000000}"/>
            </a:ext>
          </a:extLst>
        </xdr:cNvPr>
        <xdr:cNvSpPr txBox="1"/>
      </xdr:nvSpPr>
      <xdr:spPr>
        <a:xfrm>
          <a:off x="3582044" y="928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id="{00000000-0008-0000-0F00-0000B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89" name="【体育館・プール】&#10;一人当たり面積最小値テキスト">
          <a:extLst>
            <a:ext uri="{FF2B5EF4-FFF2-40B4-BE49-F238E27FC236}">
              <a16:creationId xmlns:a16="http://schemas.microsoft.com/office/drawing/2014/main" id="{00000000-0008-0000-0F00-0000BD000000}"/>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91" name="【体育館・プール】&#10;一人当たり面積最大値テキスト">
          <a:extLst>
            <a:ext uri="{FF2B5EF4-FFF2-40B4-BE49-F238E27FC236}">
              <a16:creationId xmlns:a16="http://schemas.microsoft.com/office/drawing/2014/main" id="{00000000-0008-0000-0F00-0000BF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93" name="【体育館・プール】&#10;一人当たり面積平均値テキスト">
          <a:extLst>
            <a:ext uri="{FF2B5EF4-FFF2-40B4-BE49-F238E27FC236}">
              <a16:creationId xmlns:a16="http://schemas.microsoft.com/office/drawing/2014/main" id="{00000000-0008-0000-0F00-0000C1000000}"/>
            </a:ext>
          </a:extLst>
        </xdr:cNvPr>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104974</xdr:rowOff>
    </xdr:from>
    <xdr:to>
      <xdr:col>46</xdr:col>
      <xdr:colOff>38100</xdr:colOff>
      <xdr:row>64</xdr:row>
      <xdr:rowOff>35124</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24964</xdr:rowOff>
    </xdr:from>
    <xdr:to>
      <xdr:col>55</xdr:col>
      <xdr:colOff>50800</xdr:colOff>
      <xdr:row>64</xdr:row>
      <xdr:rowOff>126564</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10426700" y="109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111341</xdr:rowOff>
    </xdr:from>
    <xdr:ext cx="469744" cy="259045"/>
    <xdr:sp macro="" textlink="">
      <xdr:nvSpPr>
        <xdr:cNvPr id="203" name="【体育館・プール】&#10;一人当たり面積該当値テキスト">
          <a:extLst>
            <a:ext uri="{FF2B5EF4-FFF2-40B4-BE49-F238E27FC236}">
              <a16:creationId xmlns:a16="http://schemas.microsoft.com/office/drawing/2014/main" id="{00000000-0008-0000-0F00-0000CB000000}"/>
            </a:ext>
          </a:extLst>
        </xdr:cNvPr>
        <xdr:cNvSpPr txBox="1"/>
      </xdr:nvSpPr>
      <xdr:spPr>
        <a:xfrm>
          <a:off x="10515600" y="1091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25291</xdr:rowOff>
    </xdr:from>
    <xdr:to>
      <xdr:col>50</xdr:col>
      <xdr:colOff>165100</xdr:colOff>
      <xdr:row>64</xdr:row>
      <xdr:rowOff>126891</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9588500" y="109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75764</xdr:rowOff>
    </xdr:from>
    <xdr:to>
      <xdr:col>55</xdr:col>
      <xdr:colOff>0</xdr:colOff>
      <xdr:row>64</xdr:row>
      <xdr:rowOff>76091</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flipV="1">
          <a:off x="9639300" y="11048564"/>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22424</xdr:rowOff>
    </xdr:from>
    <xdr:ext cx="469744" cy="259045"/>
    <xdr:sp macro="" textlink="">
      <xdr:nvSpPr>
        <xdr:cNvPr id="206" name="n_1aveValue【体育館・プール】&#10;一人当たり面積">
          <a:extLst>
            <a:ext uri="{FF2B5EF4-FFF2-40B4-BE49-F238E27FC236}">
              <a16:creationId xmlns:a16="http://schemas.microsoft.com/office/drawing/2014/main" id="{00000000-0008-0000-0F00-0000CE000000}"/>
            </a:ext>
          </a:extLst>
        </xdr:cNvPr>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51651</xdr:rowOff>
    </xdr:from>
    <xdr:ext cx="469744" cy="259045"/>
    <xdr:sp macro="" textlink="">
      <xdr:nvSpPr>
        <xdr:cNvPr id="207" name="n_2aveValue【体育館・プール】&#10;一人当たり面積">
          <a:extLst>
            <a:ext uri="{FF2B5EF4-FFF2-40B4-BE49-F238E27FC236}">
              <a16:creationId xmlns:a16="http://schemas.microsoft.com/office/drawing/2014/main" id="{00000000-0008-0000-0F00-0000CF000000}"/>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118018</xdr:rowOff>
    </xdr:from>
    <xdr:ext cx="469744" cy="259045"/>
    <xdr:sp macro="" textlink="">
      <xdr:nvSpPr>
        <xdr:cNvPr id="208" name="n_1mainValue【体育館・プール】&#10;一人当たり面積">
          <a:extLst>
            <a:ext uri="{FF2B5EF4-FFF2-40B4-BE49-F238E27FC236}">
              <a16:creationId xmlns:a16="http://schemas.microsoft.com/office/drawing/2014/main" id="{00000000-0008-0000-0F00-0000D0000000}"/>
            </a:ext>
          </a:extLst>
        </xdr:cNvPr>
        <xdr:cNvSpPr txBox="1"/>
      </xdr:nvSpPr>
      <xdr:spPr>
        <a:xfrm>
          <a:off x="9391727" y="1109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6" name="【市民会館】&#10;有形固定資産減価償却率グラフ枠">
          <a:extLst>
            <a:ext uri="{FF2B5EF4-FFF2-40B4-BE49-F238E27FC236}">
              <a16:creationId xmlns:a16="http://schemas.microsoft.com/office/drawing/2014/main" id="{00000000-0008-0000-0F00-0000F6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248" name="【市民会館】&#10;有形固定資産減価償却率最小値テキスト">
          <a:extLst>
            <a:ext uri="{FF2B5EF4-FFF2-40B4-BE49-F238E27FC236}">
              <a16:creationId xmlns:a16="http://schemas.microsoft.com/office/drawing/2014/main" id="{00000000-0008-0000-0F00-0000F8000000}"/>
            </a:ext>
          </a:extLst>
        </xdr:cNvPr>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50" name="【市民会館】&#10;有形固定資産減価償却率最大値テキスト">
          <a:extLst>
            <a:ext uri="{FF2B5EF4-FFF2-40B4-BE49-F238E27FC236}">
              <a16:creationId xmlns:a16="http://schemas.microsoft.com/office/drawing/2014/main" id="{00000000-0008-0000-0F00-0000FA000000}"/>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73423</xdr:rowOff>
    </xdr:from>
    <xdr:ext cx="405111" cy="259045"/>
    <xdr:sp macro="" textlink="">
      <xdr:nvSpPr>
        <xdr:cNvPr id="252" name="【市民会館】&#10;有形固定資産減価償却率平均値テキスト">
          <a:extLst>
            <a:ext uri="{FF2B5EF4-FFF2-40B4-BE49-F238E27FC236}">
              <a16:creationId xmlns:a16="http://schemas.microsoft.com/office/drawing/2014/main" id="{00000000-0008-0000-0F00-0000FC000000}"/>
            </a:ext>
          </a:extLst>
        </xdr:cNvPr>
        <xdr:cNvSpPr txBox="1"/>
      </xdr:nvSpPr>
      <xdr:spPr>
        <a:xfrm>
          <a:off x="4673600" y="18075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128270</xdr:rowOff>
    </xdr:from>
    <xdr:to>
      <xdr:col>15</xdr:col>
      <xdr:colOff>101600</xdr:colOff>
      <xdr:row>107</xdr:row>
      <xdr:rowOff>58420</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50546</xdr:rowOff>
    </xdr:from>
    <xdr:to>
      <xdr:col>24</xdr:col>
      <xdr:colOff>114300</xdr:colOff>
      <xdr:row>107</xdr:row>
      <xdr:rowOff>152146</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45847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28973</xdr:rowOff>
    </xdr:from>
    <xdr:ext cx="405111" cy="259045"/>
    <xdr:sp macro="" textlink="">
      <xdr:nvSpPr>
        <xdr:cNvPr id="262" name="【市民会館】&#10;有形固定資産減価償却率該当値テキスト">
          <a:extLst>
            <a:ext uri="{FF2B5EF4-FFF2-40B4-BE49-F238E27FC236}">
              <a16:creationId xmlns:a16="http://schemas.microsoft.com/office/drawing/2014/main" id="{00000000-0008-0000-0F00-000006010000}"/>
            </a:ext>
          </a:extLst>
        </xdr:cNvPr>
        <xdr:cNvSpPr txBox="1"/>
      </xdr:nvSpPr>
      <xdr:spPr>
        <a:xfrm>
          <a:off x="4673600" y="1837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98552</xdr:rowOff>
    </xdr:from>
    <xdr:to>
      <xdr:col>20</xdr:col>
      <xdr:colOff>38100</xdr:colOff>
      <xdr:row>108</xdr:row>
      <xdr:rowOff>28702</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3746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101346</xdr:rowOff>
    </xdr:from>
    <xdr:to>
      <xdr:col>24</xdr:col>
      <xdr:colOff>63500</xdr:colOff>
      <xdr:row>107</xdr:row>
      <xdr:rowOff>149352</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3797300" y="1844649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148099</xdr:rowOff>
    </xdr:from>
    <xdr:ext cx="405111" cy="259045"/>
    <xdr:sp macro="" textlink="">
      <xdr:nvSpPr>
        <xdr:cNvPr id="265" name="n_1aveValue【市民会館】&#10;有形固定資産減価償却率">
          <a:extLst>
            <a:ext uri="{FF2B5EF4-FFF2-40B4-BE49-F238E27FC236}">
              <a16:creationId xmlns:a16="http://schemas.microsoft.com/office/drawing/2014/main" id="{00000000-0008-0000-0F00-000009010000}"/>
            </a:ext>
          </a:extLst>
        </xdr:cNvPr>
        <xdr:cNvSpPr txBox="1"/>
      </xdr:nvSpPr>
      <xdr:spPr>
        <a:xfrm>
          <a:off x="35820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74947</xdr:rowOff>
    </xdr:from>
    <xdr:ext cx="405111" cy="259045"/>
    <xdr:sp macro="" textlink="">
      <xdr:nvSpPr>
        <xdr:cNvPr id="266" name="n_2aveValue【市民会館】&#10;有形固定資産減価償却率">
          <a:extLst>
            <a:ext uri="{FF2B5EF4-FFF2-40B4-BE49-F238E27FC236}">
              <a16:creationId xmlns:a16="http://schemas.microsoft.com/office/drawing/2014/main" id="{00000000-0008-0000-0F00-00000A010000}"/>
            </a:ext>
          </a:extLst>
        </xdr:cNvPr>
        <xdr:cNvSpPr txBox="1"/>
      </xdr:nvSpPr>
      <xdr:spPr>
        <a:xfrm>
          <a:off x="2705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19829</xdr:rowOff>
    </xdr:from>
    <xdr:ext cx="405111" cy="259045"/>
    <xdr:sp macro="" textlink="">
      <xdr:nvSpPr>
        <xdr:cNvPr id="267" name="n_1mainValue【市民会館】&#10;有形固定資産減価償却率">
          <a:extLst>
            <a:ext uri="{FF2B5EF4-FFF2-40B4-BE49-F238E27FC236}">
              <a16:creationId xmlns:a16="http://schemas.microsoft.com/office/drawing/2014/main" id="{00000000-0008-0000-0F00-00000B010000}"/>
            </a:ext>
          </a:extLst>
        </xdr:cNvPr>
        <xdr:cNvSpPr txBox="1"/>
      </xdr:nvSpPr>
      <xdr:spPr>
        <a:xfrm>
          <a:off x="3582044" y="1853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0" name="【市民会館】&#10;一人当たり面積グラフ枠">
          <a:extLst>
            <a:ext uri="{FF2B5EF4-FFF2-40B4-BE49-F238E27FC236}">
              <a16:creationId xmlns:a16="http://schemas.microsoft.com/office/drawing/2014/main" id="{00000000-0008-0000-0F00-00002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92" name="【市民会館】&#10;一人当たり面積最小値テキスト">
          <a:extLst>
            <a:ext uri="{FF2B5EF4-FFF2-40B4-BE49-F238E27FC236}">
              <a16:creationId xmlns:a16="http://schemas.microsoft.com/office/drawing/2014/main" id="{00000000-0008-0000-0F00-000024010000}"/>
            </a:ext>
          </a:extLst>
        </xdr:cNvPr>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94" name="【市民会館】&#10;一人当たり面積最大値テキスト">
          <a:extLst>
            <a:ext uri="{FF2B5EF4-FFF2-40B4-BE49-F238E27FC236}">
              <a16:creationId xmlns:a16="http://schemas.microsoft.com/office/drawing/2014/main" id="{00000000-0008-0000-0F00-000026010000}"/>
            </a:ext>
          </a:extLst>
        </xdr:cNvPr>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296" name="【市民会館】&#10;一人当たり面積平均値テキスト">
          <a:extLst>
            <a:ext uri="{FF2B5EF4-FFF2-40B4-BE49-F238E27FC236}">
              <a16:creationId xmlns:a16="http://schemas.microsoft.com/office/drawing/2014/main" id="{00000000-0008-0000-0F00-000028010000}"/>
            </a:ext>
          </a:extLst>
        </xdr:cNvPr>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3302</xdr:rowOff>
    </xdr:from>
    <xdr:to>
      <xdr:col>46</xdr:col>
      <xdr:colOff>38100</xdr:colOff>
      <xdr:row>107</xdr:row>
      <xdr:rowOff>104902</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64643</xdr:rowOff>
    </xdr:from>
    <xdr:to>
      <xdr:col>55</xdr:col>
      <xdr:colOff>50800</xdr:colOff>
      <xdr:row>106</xdr:row>
      <xdr:rowOff>166243</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426700" y="182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87520</xdr:rowOff>
    </xdr:from>
    <xdr:ext cx="469744" cy="259045"/>
    <xdr:sp macro="" textlink="">
      <xdr:nvSpPr>
        <xdr:cNvPr id="306" name="【市民会館】&#10;一人当たり面積該当値テキスト">
          <a:extLst>
            <a:ext uri="{FF2B5EF4-FFF2-40B4-BE49-F238E27FC236}">
              <a16:creationId xmlns:a16="http://schemas.microsoft.com/office/drawing/2014/main" id="{00000000-0008-0000-0F00-000032010000}"/>
            </a:ext>
          </a:extLst>
        </xdr:cNvPr>
        <xdr:cNvSpPr txBox="1"/>
      </xdr:nvSpPr>
      <xdr:spPr>
        <a:xfrm>
          <a:off x="10515600" y="1808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67311</xdr:rowOff>
    </xdr:from>
    <xdr:to>
      <xdr:col>50</xdr:col>
      <xdr:colOff>165100</xdr:colOff>
      <xdr:row>106</xdr:row>
      <xdr:rowOff>168911</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9588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115443</xdr:rowOff>
    </xdr:from>
    <xdr:to>
      <xdr:col>55</xdr:col>
      <xdr:colOff>0</xdr:colOff>
      <xdr:row>106</xdr:row>
      <xdr:rowOff>118111</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9639300" y="18289143"/>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59834</xdr:rowOff>
    </xdr:from>
    <xdr:ext cx="469744" cy="259045"/>
    <xdr:sp macro="" textlink="">
      <xdr:nvSpPr>
        <xdr:cNvPr id="309" name="n_1aveValue【市民会館】&#10;一人当たり面積">
          <a:extLst>
            <a:ext uri="{FF2B5EF4-FFF2-40B4-BE49-F238E27FC236}">
              <a16:creationId xmlns:a16="http://schemas.microsoft.com/office/drawing/2014/main" id="{00000000-0008-0000-0F00-000035010000}"/>
            </a:ext>
          </a:extLst>
        </xdr:cNvPr>
        <xdr:cNvSpPr txBox="1"/>
      </xdr:nvSpPr>
      <xdr:spPr>
        <a:xfrm>
          <a:off x="93917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121429</xdr:rowOff>
    </xdr:from>
    <xdr:ext cx="469744" cy="259045"/>
    <xdr:sp macro="" textlink="">
      <xdr:nvSpPr>
        <xdr:cNvPr id="310" name="n_2aveValue【市民会館】&#10;一人当たり面積">
          <a:extLst>
            <a:ext uri="{FF2B5EF4-FFF2-40B4-BE49-F238E27FC236}">
              <a16:creationId xmlns:a16="http://schemas.microsoft.com/office/drawing/2014/main" id="{00000000-0008-0000-0F00-000036010000}"/>
            </a:ext>
          </a:extLst>
        </xdr:cNvPr>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13988</xdr:rowOff>
    </xdr:from>
    <xdr:ext cx="469744" cy="259045"/>
    <xdr:sp macro="" textlink="">
      <xdr:nvSpPr>
        <xdr:cNvPr id="311" name="n_1mainValue【市民会館】&#10;一人当たり面積">
          <a:extLst>
            <a:ext uri="{FF2B5EF4-FFF2-40B4-BE49-F238E27FC236}">
              <a16:creationId xmlns:a16="http://schemas.microsoft.com/office/drawing/2014/main" id="{00000000-0008-0000-0F00-000037010000}"/>
            </a:ext>
          </a:extLst>
        </xdr:cNvPr>
        <xdr:cNvSpPr txBox="1"/>
      </xdr:nvSpPr>
      <xdr:spPr>
        <a:xfrm>
          <a:off x="9391727" y="180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一般廃棄物処理施設】&#10;有形固定資産減価償却率グラフ枠">
          <a:extLst>
            <a:ext uri="{FF2B5EF4-FFF2-40B4-BE49-F238E27FC236}">
              <a16:creationId xmlns:a16="http://schemas.microsoft.com/office/drawing/2014/main" id="{00000000-0008-0000-0F00-00004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37" name="【一般廃棄物処理施設】&#10;有形固定資産減価償却率最小値テキスト">
          <a:extLst>
            <a:ext uri="{FF2B5EF4-FFF2-40B4-BE49-F238E27FC236}">
              <a16:creationId xmlns:a16="http://schemas.microsoft.com/office/drawing/2014/main" id="{00000000-0008-0000-0F00-000051010000}"/>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9" name="【一般廃棄物処理施設】&#10;有形固定資産減価償却率最大値テキスト">
          <a:extLst>
            <a:ext uri="{FF2B5EF4-FFF2-40B4-BE49-F238E27FC236}">
              <a16:creationId xmlns:a16="http://schemas.microsoft.com/office/drawing/2014/main" id="{00000000-0008-0000-0F00-000053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41" name="【一般廃棄物処理施設】&#10;有形固定資産減価償却率平均値テキスト">
          <a:extLst>
            <a:ext uri="{FF2B5EF4-FFF2-40B4-BE49-F238E27FC236}">
              <a16:creationId xmlns:a16="http://schemas.microsoft.com/office/drawing/2014/main" id="{00000000-0008-0000-0F00-000055010000}"/>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126365</xdr:rowOff>
    </xdr:from>
    <xdr:to>
      <xdr:col>76</xdr:col>
      <xdr:colOff>165100</xdr:colOff>
      <xdr:row>39</xdr:row>
      <xdr:rowOff>56515</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469744" cy="259045"/>
    <xdr:sp macro="" textlink="">
      <xdr:nvSpPr>
        <xdr:cNvPr id="351" name="【一般廃棄物処理施設】&#10;有形固定資産減価償却率該当値テキスト">
          <a:extLst>
            <a:ext uri="{FF2B5EF4-FFF2-40B4-BE49-F238E27FC236}">
              <a16:creationId xmlns:a16="http://schemas.microsoft.com/office/drawing/2014/main" id="{00000000-0008-0000-0F00-00005F010000}"/>
            </a:ext>
          </a:extLst>
        </xdr:cNvPr>
        <xdr:cNvSpPr txBox="1"/>
      </xdr:nvSpPr>
      <xdr:spPr>
        <a:xfrm>
          <a:off x="16357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57150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5481300" y="57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38117</xdr:rowOff>
    </xdr:from>
    <xdr:ext cx="405111" cy="259045"/>
    <xdr:sp macro="" textlink="">
      <xdr:nvSpPr>
        <xdr:cNvPr id="354" name="n_1aveValue【一般廃棄物処理施設】&#10;有形固定資産減価償却率">
          <a:extLst>
            <a:ext uri="{FF2B5EF4-FFF2-40B4-BE49-F238E27FC236}">
              <a16:creationId xmlns:a16="http://schemas.microsoft.com/office/drawing/2014/main" id="{00000000-0008-0000-0F00-000062010000}"/>
            </a:ext>
          </a:extLst>
        </xdr:cNvPr>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73042</xdr:rowOff>
    </xdr:from>
    <xdr:ext cx="405111" cy="259045"/>
    <xdr:sp macro="" textlink="">
      <xdr:nvSpPr>
        <xdr:cNvPr id="355" name="n_2aveValue【一般廃棄物処理施設】&#10;有形固定資産減価償却率">
          <a:extLst>
            <a:ext uri="{FF2B5EF4-FFF2-40B4-BE49-F238E27FC236}">
              <a16:creationId xmlns:a16="http://schemas.microsoft.com/office/drawing/2014/main" id="{00000000-0008-0000-0F00-000063010000}"/>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356" name="n_1mainValue【一般廃棄物処理施設】&#10;有形固定資産減価償却率">
          <a:extLst>
            <a:ext uri="{FF2B5EF4-FFF2-40B4-BE49-F238E27FC236}">
              <a16:creationId xmlns:a16="http://schemas.microsoft.com/office/drawing/2014/main" id="{00000000-0008-0000-0F00-000064010000}"/>
            </a:ext>
          </a:extLst>
        </xdr:cNvPr>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a:extLst>
            <a:ext uri="{FF2B5EF4-FFF2-40B4-BE49-F238E27FC236}">
              <a16:creationId xmlns:a16="http://schemas.microsoft.com/office/drawing/2014/main" id="{00000000-0008-0000-0F00-00007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81" name="【一般廃棄物処理施設】&#10;一人当たり有形固定資産（償却資産）額最小値テキスト">
          <a:extLst>
            <a:ext uri="{FF2B5EF4-FFF2-40B4-BE49-F238E27FC236}">
              <a16:creationId xmlns:a16="http://schemas.microsoft.com/office/drawing/2014/main" id="{00000000-0008-0000-0F00-00007D010000}"/>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83" name="【一般廃棄物処理施設】&#10;一人当たり有形固定資産（償却資産）額最大値テキスト">
          <a:extLst>
            <a:ext uri="{FF2B5EF4-FFF2-40B4-BE49-F238E27FC236}">
              <a16:creationId xmlns:a16="http://schemas.microsoft.com/office/drawing/2014/main" id="{00000000-0008-0000-0F00-00007F01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385" name="【一般廃棄物処理施設】&#10;一人当たり有形固定資産（償却資産）額平均値テキスト">
          <a:extLst>
            <a:ext uri="{FF2B5EF4-FFF2-40B4-BE49-F238E27FC236}">
              <a16:creationId xmlns:a16="http://schemas.microsoft.com/office/drawing/2014/main" id="{00000000-0008-0000-0F00-000081010000}"/>
            </a:ext>
          </a:extLst>
        </xdr:cNvPr>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159286</xdr:rowOff>
    </xdr:from>
    <xdr:to>
      <xdr:col>107</xdr:col>
      <xdr:colOff>101600</xdr:colOff>
      <xdr:row>40</xdr:row>
      <xdr:rowOff>89436</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124782</xdr:rowOff>
    </xdr:from>
    <xdr:to>
      <xdr:col>116</xdr:col>
      <xdr:colOff>114300</xdr:colOff>
      <xdr:row>42</xdr:row>
      <xdr:rowOff>54932</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22110700" y="715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39709</xdr:rowOff>
    </xdr:from>
    <xdr:ext cx="534377" cy="259045"/>
    <xdr:sp macro="" textlink="">
      <xdr:nvSpPr>
        <xdr:cNvPr id="395" name="【一般廃棄物処理施設】&#10;一人当たり有形固定資産（償却資産）額該当値テキスト">
          <a:extLst>
            <a:ext uri="{FF2B5EF4-FFF2-40B4-BE49-F238E27FC236}">
              <a16:creationId xmlns:a16="http://schemas.microsoft.com/office/drawing/2014/main" id="{00000000-0008-0000-0F00-00008B010000}"/>
            </a:ext>
          </a:extLst>
        </xdr:cNvPr>
        <xdr:cNvSpPr txBox="1"/>
      </xdr:nvSpPr>
      <xdr:spPr>
        <a:xfrm>
          <a:off x="22199600" y="70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124993</xdr:rowOff>
    </xdr:from>
    <xdr:to>
      <xdr:col>112</xdr:col>
      <xdr:colOff>38100</xdr:colOff>
      <xdr:row>42</xdr:row>
      <xdr:rowOff>55143</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21272500" y="71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4132</xdr:rowOff>
    </xdr:from>
    <xdr:to>
      <xdr:col>116</xdr:col>
      <xdr:colOff>63500</xdr:colOff>
      <xdr:row>42</xdr:row>
      <xdr:rowOff>4343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21323300" y="7205032"/>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94441</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00000000-0008-0000-0F00-00008E010000}"/>
            </a:ext>
          </a:extLst>
        </xdr:cNvPr>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105963</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00000000-0008-0000-0F00-00008F010000}"/>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46270</xdr:rowOff>
    </xdr:from>
    <xdr:ext cx="534377" cy="259045"/>
    <xdr:sp macro="" textlink="">
      <xdr:nvSpPr>
        <xdr:cNvPr id="400" name="n_1mainValue【一般廃棄物処理施設】&#10;一人当たり有形固定資産（償却資産）額">
          <a:extLst>
            <a:ext uri="{FF2B5EF4-FFF2-40B4-BE49-F238E27FC236}">
              <a16:creationId xmlns:a16="http://schemas.microsoft.com/office/drawing/2014/main" id="{00000000-0008-0000-0F00-000090010000}"/>
            </a:ext>
          </a:extLst>
        </xdr:cNvPr>
        <xdr:cNvSpPr txBox="1"/>
      </xdr:nvSpPr>
      <xdr:spPr>
        <a:xfrm>
          <a:off x="21043411" y="724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1" name="【消防施設】&#10;有形固定資産減価償却率グラフ枠">
          <a:extLst>
            <a:ext uri="{FF2B5EF4-FFF2-40B4-BE49-F238E27FC236}">
              <a16:creationId xmlns:a16="http://schemas.microsoft.com/office/drawing/2014/main" id="{00000000-0008-0000-0F00-0000B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43" name="【消防施設】&#10;有形固定資産減価償却率最小値テキスト">
          <a:extLst>
            <a:ext uri="{FF2B5EF4-FFF2-40B4-BE49-F238E27FC236}">
              <a16:creationId xmlns:a16="http://schemas.microsoft.com/office/drawing/2014/main" id="{00000000-0008-0000-0F00-0000BB01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5" name="【消防施設】&#10;有形固定資産減価償却率最大値テキスト">
          <a:extLst>
            <a:ext uri="{FF2B5EF4-FFF2-40B4-BE49-F238E27FC236}">
              <a16:creationId xmlns:a16="http://schemas.microsoft.com/office/drawing/2014/main" id="{00000000-0008-0000-0F00-0000BD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447" name="【消防施設】&#10;有形固定資産減価償却率平均値テキスト">
          <a:extLst>
            <a:ext uri="{FF2B5EF4-FFF2-40B4-BE49-F238E27FC236}">
              <a16:creationId xmlns:a16="http://schemas.microsoft.com/office/drawing/2014/main" id="{00000000-0008-0000-0F00-0000BF010000}"/>
            </a:ext>
          </a:extLst>
        </xdr:cNvPr>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122827</xdr:rowOff>
    </xdr:from>
    <xdr:to>
      <xdr:col>76</xdr:col>
      <xdr:colOff>165100</xdr:colOff>
      <xdr:row>81</xdr:row>
      <xdr:rowOff>52977</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62687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150240</xdr:rowOff>
    </xdr:from>
    <xdr:ext cx="405111" cy="259045"/>
    <xdr:sp macro="" textlink="">
      <xdr:nvSpPr>
        <xdr:cNvPr id="457" name="【消防施設】&#10;有形固定資産減価償却率該当値テキスト">
          <a:extLst>
            <a:ext uri="{FF2B5EF4-FFF2-40B4-BE49-F238E27FC236}">
              <a16:creationId xmlns:a16="http://schemas.microsoft.com/office/drawing/2014/main" id="{00000000-0008-0000-0F00-0000C9010000}"/>
            </a:ext>
          </a:extLst>
        </xdr:cNvPr>
        <xdr:cNvSpPr txBox="1"/>
      </xdr:nvSpPr>
      <xdr:spPr>
        <a:xfrm>
          <a:off x="16357600" y="1386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51163</xdr:rowOff>
    </xdr:from>
    <xdr:to>
      <xdr:col>85</xdr:col>
      <xdr:colOff>127000</xdr:colOff>
      <xdr:row>81</xdr:row>
      <xdr:rowOff>83820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5481300" y="139386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100528</xdr:rowOff>
    </xdr:from>
    <xdr:ext cx="405111" cy="259045"/>
    <xdr:sp macro="" textlink="">
      <xdr:nvSpPr>
        <xdr:cNvPr id="460" name="n_1aveValue【消防施設】&#10;有形固定資産減価償却率">
          <a:extLst>
            <a:ext uri="{FF2B5EF4-FFF2-40B4-BE49-F238E27FC236}">
              <a16:creationId xmlns:a16="http://schemas.microsoft.com/office/drawing/2014/main" id="{00000000-0008-0000-0F00-0000CC010000}"/>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69504</xdr:rowOff>
    </xdr:from>
    <xdr:ext cx="405111" cy="259045"/>
    <xdr:sp macro="" textlink="">
      <xdr:nvSpPr>
        <xdr:cNvPr id="461" name="n_2aveValue【消防施設】&#10;有形固定資産減価償却率">
          <a:extLst>
            <a:ext uri="{FF2B5EF4-FFF2-40B4-BE49-F238E27FC236}">
              <a16:creationId xmlns:a16="http://schemas.microsoft.com/office/drawing/2014/main" id="{00000000-0008-0000-0F00-0000CD010000}"/>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125747</xdr:rowOff>
    </xdr:from>
    <xdr:ext cx="405111" cy="259045"/>
    <xdr:sp macro="" textlink="">
      <xdr:nvSpPr>
        <xdr:cNvPr id="462" name="n_1mainValue【消防施設】&#10;有形固定資産減価償却率">
          <a:extLst>
            <a:ext uri="{FF2B5EF4-FFF2-40B4-BE49-F238E27FC236}">
              <a16:creationId xmlns:a16="http://schemas.microsoft.com/office/drawing/2014/main" id="{00000000-0008-0000-0F00-0000CE010000}"/>
            </a:ext>
          </a:extLst>
        </xdr:cNvPr>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5" name="【消防施設】&#10;一人当たり面積グラフ枠">
          <a:extLst>
            <a:ext uri="{FF2B5EF4-FFF2-40B4-BE49-F238E27FC236}">
              <a16:creationId xmlns:a16="http://schemas.microsoft.com/office/drawing/2014/main" id="{00000000-0008-0000-0F00-0000E5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87" name="【消防施設】&#10;一人当たり面積最小値テキスト">
          <a:extLst>
            <a:ext uri="{FF2B5EF4-FFF2-40B4-BE49-F238E27FC236}">
              <a16:creationId xmlns:a16="http://schemas.microsoft.com/office/drawing/2014/main" id="{00000000-0008-0000-0F00-0000E701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89" name="【消防施設】&#10;一人当たり面積最大値テキスト">
          <a:extLst>
            <a:ext uri="{FF2B5EF4-FFF2-40B4-BE49-F238E27FC236}">
              <a16:creationId xmlns:a16="http://schemas.microsoft.com/office/drawing/2014/main" id="{00000000-0008-0000-0F00-0000E901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91" name="【消防施設】&#10;一人当たり面積平均値テキスト">
          <a:extLst>
            <a:ext uri="{FF2B5EF4-FFF2-40B4-BE49-F238E27FC236}">
              <a16:creationId xmlns:a16="http://schemas.microsoft.com/office/drawing/2014/main" id="{00000000-0008-0000-0F00-0000EB010000}"/>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118745</xdr:rowOff>
    </xdr:from>
    <xdr:to>
      <xdr:col>107</xdr:col>
      <xdr:colOff>101600</xdr:colOff>
      <xdr:row>86</xdr:row>
      <xdr:rowOff>48895</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146938</xdr:rowOff>
    </xdr:from>
    <xdr:to>
      <xdr:col>116</xdr:col>
      <xdr:colOff>114300</xdr:colOff>
      <xdr:row>86</xdr:row>
      <xdr:rowOff>77088</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22110700" y="147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61865</xdr:rowOff>
    </xdr:from>
    <xdr:ext cx="469744" cy="259045"/>
    <xdr:sp macro="" textlink="">
      <xdr:nvSpPr>
        <xdr:cNvPr id="501" name="【消防施設】&#10;一人当たり面積該当値テキスト">
          <a:extLst>
            <a:ext uri="{FF2B5EF4-FFF2-40B4-BE49-F238E27FC236}">
              <a16:creationId xmlns:a16="http://schemas.microsoft.com/office/drawing/2014/main" id="{00000000-0008-0000-0F00-0000F5010000}"/>
            </a:ext>
          </a:extLst>
        </xdr:cNvPr>
        <xdr:cNvSpPr txBox="1"/>
      </xdr:nvSpPr>
      <xdr:spPr>
        <a:xfrm>
          <a:off x="22199600" y="1463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147320</xdr:rowOff>
    </xdr:from>
    <xdr:to>
      <xdr:col>112</xdr:col>
      <xdr:colOff>38100</xdr:colOff>
      <xdr:row>86</xdr:row>
      <xdr:rowOff>77470</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21272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26288</xdr:rowOff>
    </xdr:from>
    <xdr:to>
      <xdr:col>116</xdr:col>
      <xdr:colOff>63500</xdr:colOff>
      <xdr:row>86</xdr:row>
      <xdr:rowOff>26670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21323300" y="14770988"/>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36465</xdr:rowOff>
    </xdr:from>
    <xdr:ext cx="469744" cy="259045"/>
    <xdr:sp macro="" textlink="">
      <xdr:nvSpPr>
        <xdr:cNvPr id="504" name="n_1aveValue【消防施設】&#10;一人当たり面積">
          <a:extLst>
            <a:ext uri="{FF2B5EF4-FFF2-40B4-BE49-F238E27FC236}">
              <a16:creationId xmlns:a16="http://schemas.microsoft.com/office/drawing/2014/main" id="{00000000-0008-0000-0F00-0000F8010000}"/>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65422</xdr:rowOff>
    </xdr:from>
    <xdr:ext cx="469744" cy="259045"/>
    <xdr:sp macro="" textlink="">
      <xdr:nvSpPr>
        <xdr:cNvPr id="505" name="n_2aveValue【消防施設】&#10;一人当たり面積">
          <a:extLst>
            <a:ext uri="{FF2B5EF4-FFF2-40B4-BE49-F238E27FC236}">
              <a16:creationId xmlns:a16="http://schemas.microsoft.com/office/drawing/2014/main" id="{00000000-0008-0000-0F00-0000F9010000}"/>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68597</xdr:rowOff>
    </xdr:from>
    <xdr:ext cx="469744" cy="259045"/>
    <xdr:sp macro="" textlink="">
      <xdr:nvSpPr>
        <xdr:cNvPr id="506" name="n_1mainValue【消防施設】&#10;一人当たり面積">
          <a:extLst>
            <a:ext uri="{FF2B5EF4-FFF2-40B4-BE49-F238E27FC236}">
              <a16:creationId xmlns:a16="http://schemas.microsoft.com/office/drawing/2014/main" id="{00000000-0008-0000-0F00-0000FA010000}"/>
            </a:ext>
          </a:extLst>
        </xdr:cNvPr>
        <xdr:cNvSpPr txBox="1"/>
      </xdr:nvSpPr>
      <xdr:spPr>
        <a:xfrm>
          <a:off x="21075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庁舎】&#10;有形固定資産減価償却率グラフ枠">
          <a:extLst>
            <a:ext uri="{FF2B5EF4-FFF2-40B4-BE49-F238E27FC236}">
              <a16:creationId xmlns:a16="http://schemas.microsoft.com/office/drawing/2014/main" id="{00000000-0008-0000-0F00-00001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33" name="【庁舎】&#10;有形固定資産減価償却率最小値テキスト">
          <a:extLst>
            <a:ext uri="{FF2B5EF4-FFF2-40B4-BE49-F238E27FC236}">
              <a16:creationId xmlns:a16="http://schemas.microsoft.com/office/drawing/2014/main" id="{00000000-0008-0000-0F00-00001502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5" name="【庁舎】&#10;有形固定資産減価償却率最大値テキスト">
          <a:extLst>
            <a:ext uri="{FF2B5EF4-FFF2-40B4-BE49-F238E27FC236}">
              <a16:creationId xmlns:a16="http://schemas.microsoft.com/office/drawing/2014/main" id="{00000000-0008-0000-0F00-00001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37" name="【庁舎】&#10;有形固定資産減価償却率平均値テキスト">
          <a:extLst>
            <a:ext uri="{FF2B5EF4-FFF2-40B4-BE49-F238E27FC236}">
              <a16:creationId xmlns:a16="http://schemas.microsoft.com/office/drawing/2014/main" id="{00000000-0008-0000-0F00-000019020000}"/>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133169</xdr:rowOff>
    </xdr:from>
    <xdr:to>
      <xdr:col>85</xdr:col>
      <xdr:colOff>177800</xdr:colOff>
      <xdr:row>102</xdr:row>
      <xdr:rowOff>63319</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62687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156046</xdr:rowOff>
    </xdr:from>
    <xdr:ext cx="405111" cy="259045"/>
    <xdr:sp macro="" textlink="">
      <xdr:nvSpPr>
        <xdr:cNvPr id="547" name="【庁舎】&#10;有形固定資産減価償却率該当値テキスト">
          <a:extLst>
            <a:ext uri="{FF2B5EF4-FFF2-40B4-BE49-F238E27FC236}">
              <a16:creationId xmlns:a16="http://schemas.microsoft.com/office/drawing/2014/main" id="{00000000-0008-0000-0F00-000023020000}"/>
            </a:ext>
          </a:extLst>
        </xdr:cNvPr>
        <xdr:cNvSpPr txBox="1"/>
      </xdr:nvSpPr>
      <xdr:spPr>
        <a:xfrm>
          <a:off x="16357600" y="173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133169</xdr:rowOff>
    </xdr:from>
    <xdr:to>
      <xdr:col>81</xdr:col>
      <xdr:colOff>101600</xdr:colOff>
      <xdr:row>102</xdr:row>
      <xdr:rowOff>63319</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5430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12519</xdr:rowOff>
    </xdr:from>
    <xdr:to>
      <xdr:col>85</xdr:col>
      <xdr:colOff>127000</xdr:colOff>
      <xdr:row>102</xdr:row>
      <xdr:rowOff>12519</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5481300" y="175004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550" name="n_1aveValue【庁舎】&#10;有形固定資産減価償却率">
          <a:extLst>
            <a:ext uri="{FF2B5EF4-FFF2-40B4-BE49-F238E27FC236}">
              <a16:creationId xmlns:a16="http://schemas.microsoft.com/office/drawing/2014/main" id="{00000000-0008-0000-0F00-00002602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168020</xdr:rowOff>
    </xdr:from>
    <xdr:ext cx="405111" cy="259045"/>
    <xdr:sp macro="" textlink="">
      <xdr:nvSpPr>
        <xdr:cNvPr id="551" name="n_2aveValue【庁舎】&#10;有形固定資産減価償却率">
          <a:extLst>
            <a:ext uri="{FF2B5EF4-FFF2-40B4-BE49-F238E27FC236}">
              <a16:creationId xmlns:a16="http://schemas.microsoft.com/office/drawing/2014/main" id="{00000000-0008-0000-0F00-00002702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79846</xdr:rowOff>
    </xdr:from>
    <xdr:ext cx="405111" cy="259045"/>
    <xdr:sp macro="" textlink="">
      <xdr:nvSpPr>
        <xdr:cNvPr id="552" name="n_1mainValue【庁舎】&#10;有形固定資産減価償却率">
          <a:extLst>
            <a:ext uri="{FF2B5EF4-FFF2-40B4-BE49-F238E27FC236}">
              <a16:creationId xmlns:a16="http://schemas.microsoft.com/office/drawing/2014/main" id="{00000000-0008-0000-0F00-000028020000}"/>
            </a:ext>
          </a:extLst>
        </xdr:cNvPr>
        <xdr:cNvSpPr txBox="1"/>
      </xdr:nvSpPr>
      <xdr:spPr>
        <a:xfrm>
          <a:off x="152660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庁舎】&#10;一人当たり面積グラフ枠">
          <a:extLst>
            <a:ext uri="{FF2B5EF4-FFF2-40B4-BE49-F238E27FC236}">
              <a16:creationId xmlns:a16="http://schemas.microsoft.com/office/drawing/2014/main" id="{00000000-0008-0000-0F00-00003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75" name="【庁舎】&#10;一人当たり面積最小値テキスト">
          <a:extLst>
            <a:ext uri="{FF2B5EF4-FFF2-40B4-BE49-F238E27FC236}">
              <a16:creationId xmlns:a16="http://schemas.microsoft.com/office/drawing/2014/main" id="{00000000-0008-0000-0F00-00003F02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77" name="【庁舎】&#10;一人当たり面積最大値テキスト">
          <a:extLst>
            <a:ext uri="{FF2B5EF4-FFF2-40B4-BE49-F238E27FC236}">
              <a16:creationId xmlns:a16="http://schemas.microsoft.com/office/drawing/2014/main" id="{00000000-0008-0000-0F00-00004102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579" name="【庁舎】&#10;一人当たり面積平均値テキスト">
          <a:extLst>
            <a:ext uri="{FF2B5EF4-FFF2-40B4-BE49-F238E27FC236}">
              <a16:creationId xmlns:a16="http://schemas.microsoft.com/office/drawing/2014/main" id="{00000000-0008-0000-0F00-000043020000}"/>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xdr:rowOff>
    </xdr:from>
    <xdr:to>
      <xdr:col>107</xdr:col>
      <xdr:colOff>101600</xdr:colOff>
      <xdr:row>107</xdr:row>
      <xdr:rowOff>109855</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117526</xdr:rowOff>
    </xdr:from>
    <xdr:to>
      <xdr:col>116</xdr:col>
      <xdr:colOff>114300</xdr:colOff>
      <xdr:row>108</xdr:row>
      <xdr:rowOff>47676</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22110700" y="184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32453</xdr:rowOff>
    </xdr:from>
    <xdr:ext cx="469744" cy="259045"/>
    <xdr:sp macro="" textlink="">
      <xdr:nvSpPr>
        <xdr:cNvPr id="589" name="【庁舎】&#10;一人当たり面積該当値テキスト">
          <a:extLst>
            <a:ext uri="{FF2B5EF4-FFF2-40B4-BE49-F238E27FC236}">
              <a16:creationId xmlns:a16="http://schemas.microsoft.com/office/drawing/2014/main" id="{00000000-0008-0000-0F00-00004D020000}"/>
            </a:ext>
          </a:extLst>
        </xdr:cNvPr>
        <xdr:cNvSpPr txBox="1"/>
      </xdr:nvSpPr>
      <xdr:spPr>
        <a:xfrm>
          <a:off x="22199600" y="1837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118211</xdr:rowOff>
    </xdr:from>
    <xdr:to>
      <xdr:col>112</xdr:col>
      <xdr:colOff>38100</xdr:colOff>
      <xdr:row>108</xdr:row>
      <xdr:rowOff>48361</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1272500" y="18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168326</xdr:rowOff>
    </xdr:from>
    <xdr:to>
      <xdr:col>116</xdr:col>
      <xdr:colOff>63500</xdr:colOff>
      <xdr:row>107</xdr:row>
      <xdr:rowOff>169011</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1323300" y="18513476"/>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112665</xdr:rowOff>
    </xdr:from>
    <xdr:ext cx="469744" cy="259045"/>
    <xdr:sp macro="" textlink="">
      <xdr:nvSpPr>
        <xdr:cNvPr id="592" name="n_1aveValue【庁舎】&#10;一人当たり面積">
          <a:extLst>
            <a:ext uri="{FF2B5EF4-FFF2-40B4-BE49-F238E27FC236}">
              <a16:creationId xmlns:a16="http://schemas.microsoft.com/office/drawing/2014/main" id="{00000000-0008-0000-0F00-000050020000}"/>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126382</xdr:rowOff>
    </xdr:from>
    <xdr:ext cx="469744" cy="259045"/>
    <xdr:sp macro="" textlink="">
      <xdr:nvSpPr>
        <xdr:cNvPr id="593" name="n_2aveValue【庁舎】&#10;一人当たり面積">
          <a:extLst>
            <a:ext uri="{FF2B5EF4-FFF2-40B4-BE49-F238E27FC236}">
              <a16:creationId xmlns:a16="http://schemas.microsoft.com/office/drawing/2014/main" id="{00000000-0008-0000-0F00-000051020000}"/>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39488</xdr:rowOff>
    </xdr:from>
    <xdr:ext cx="469744" cy="259045"/>
    <xdr:sp macro="" textlink="">
      <xdr:nvSpPr>
        <xdr:cNvPr id="594" name="n_1mainValue【庁舎】&#10;一人当たり面積">
          <a:extLst>
            <a:ext uri="{FF2B5EF4-FFF2-40B4-BE49-F238E27FC236}">
              <a16:creationId xmlns:a16="http://schemas.microsoft.com/office/drawing/2014/main" id="{00000000-0008-0000-0F00-000052020000}"/>
            </a:ext>
          </a:extLst>
        </xdr:cNvPr>
        <xdr:cNvSpPr txBox="1"/>
      </xdr:nvSpPr>
      <xdr:spPr>
        <a:xfrm>
          <a:off x="21075727" y="185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有形固定資産減価償却率が類似団体より大きく上回っているのが３つあり、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つ目は一般廃棄物処理施設である。施設が老朽化しており、広域での新しい施設を検討している。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つ目は体育館・プールであり、村内に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プールはなく</a:t>
          </a:r>
          <a:r>
            <a:rPr kumimoji="1" lang="ja-JP" altLang="en-US" sz="1300">
              <a:latin typeface="ＭＳ Ｐゴシック" panose="020B0600070205080204" pitchFamily="50" charset="-128"/>
              <a:ea typeface="ＭＳ Ｐゴシック" panose="020B0600070205080204" pitchFamily="50" charset="-128"/>
            </a:rPr>
            <a:t>体育館は１つで、その１つの体育館が老朽化しているが平成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年度に耐震化と改修工事を行っており、適正な時期に更新を行う。</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つ目は庁舎であり、防災センターを兼ねた新庁舎を建設予定であり、公共施設等適正管理推進事業債（市町村役場機能緊急保全事業）を使用することを検討している。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4,000
3,894
209.61
3,802,162
3,642,522
138,514
2,870,699
3,068,362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で、良い状況とは言えないが、類似団体平均を若干上回る形で例年推移している。本村の税収は、多くを農業所得が占めており、野菜の売り上げにより大きく変動する、不安定な状況といえる。このため、村の財政の多くを地方交付税等に依存する財政構造となっている。今後も歳入状況が大きく好転することは望めない状況であることから、事務事業の見直しを一層図り、歳出削減に務め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52494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882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52494</xdr:rowOff>
    </xdr:from>
    <xdr:to>
      <xdr:col>19</xdr:col>
      <xdr:colOff>133350</xdr:colOff>
      <xdr:row>44</xdr:row>
      <xdr:rowOff>60537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1694</xdr:rowOff>
    </xdr:from>
    <xdr:to>
      <xdr:col>19</xdr:col>
      <xdr:colOff>184150</xdr:colOff>
      <xdr:row>44</xdr:row>
      <xdr:rowOff>103294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113471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121514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ポイント上がり、</a:t>
          </a:r>
          <a:r>
            <a:rPr kumimoji="1" lang="en-US" altLang="ja-JP" sz="1100">
              <a:solidFill>
                <a:schemeClr val="dk1"/>
              </a:solidFill>
              <a:effectLst/>
              <a:latin typeface="+mn-lt"/>
              <a:ea typeface="+mn-ea"/>
              <a:cs typeface="+mn-cs"/>
            </a:rPr>
            <a:t>71.6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公共施設の修繕や大規模改修、維持管理費に多額の費用が必要とされ、また、近年取り組んできた大型事業事業に係る起債が控えていることから、行政改革の取り組みを通じて一層の義務的経費の削減を進め、現在の水準を維持できる様に務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47897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65022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115933</xdr:rowOff>
    </xdr:from>
    <xdr:to>
      <xdr:col>19</xdr:col>
      <xdr:colOff>133350</xdr:colOff>
      <xdr:row>62</xdr:row>
      <xdr:rowOff>20320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57438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115933</xdr:rowOff>
    </xdr:from>
    <xdr:to>
      <xdr:col>15</xdr:col>
      <xdr:colOff>82550</xdr:colOff>
      <xdr:row>61</xdr:row>
      <xdr:rowOff>160746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57438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160746</xdr:rowOff>
    </xdr:from>
    <xdr:to>
      <xdr:col>11</xdr:col>
      <xdr:colOff>31750</xdr:colOff>
      <xdr:row>62</xdr:row>
      <xdr:rowOff>51344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1919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13624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65133</xdr:rowOff>
    </xdr:from>
    <xdr:to>
      <xdr:col>15</xdr:col>
      <xdr:colOff>133350</xdr:colOff>
      <xdr:row>61</xdr:row>
      <xdr:rowOff>166733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5460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109946</xdr:rowOff>
    </xdr:from>
    <xdr:to>
      <xdr:col>11</xdr:col>
      <xdr:colOff>82550</xdr:colOff>
      <xdr:row>62</xdr:row>
      <xdr:rowOff>40096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50273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544</xdr:rowOff>
    </xdr:from>
    <xdr:to>
      <xdr:col>7</xdr:col>
      <xdr:colOff>31750</xdr:colOff>
      <xdr:row>62</xdr:row>
      <xdr:rowOff>102144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112321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合計</a:t>
          </a:r>
          <a:r>
            <a:rPr kumimoji="1" lang="ja-JP" altLang="ja-JP" sz="1100">
              <a:solidFill>
                <a:schemeClr val="dk1"/>
              </a:solidFill>
              <a:effectLst/>
              <a:latin typeface="+mn-lt"/>
              <a:ea typeface="+mn-ea"/>
              <a:cs typeface="+mn-cs"/>
            </a:rPr>
            <a:t>は、類似団体の平均を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en-US" sz="1100">
              <a:solidFill>
                <a:schemeClr val="dk1"/>
              </a:solidFill>
              <a:effectLst/>
              <a:latin typeface="+mn-lt"/>
              <a:ea typeface="+mn-ea"/>
              <a:cs typeface="+mn-cs"/>
            </a:rPr>
            <a:t>人件費については、</a:t>
          </a:r>
          <a:r>
            <a:rPr kumimoji="1" lang="ja-JP" altLang="ja-JP" sz="1100">
              <a:solidFill>
                <a:schemeClr val="dk1"/>
              </a:solidFill>
              <a:effectLst/>
              <a:latin typeface="+mn-lt"/>
              <a:ea typeface="+mn-ea"/>
              <a:cs typeface="+mn-cs"/>
            </a:rPr>
            <a:t>人口千人当たり職員数が少な</a:t>
          </a:r>
          <a:r>
            <a:rPr kumimoji="1" lang="ja-JP" altLang="en-US" sz="1100">
              <a:solidFill>
                <a:schemeClr val="dk1"/>
              </a:solidFill>
              <a:effectLst/>
              <a:latin typeface="+mn-lt"/>
              <a:ea typeface="+mn-ea"/>
              <a:cs typeface="+mn-cs"/>
            </a:rPr>
            <a:t>く定員管理を行っているのと、給与でもラスパイレス指数が類似団体を下回っているためであり、今後も効率の良い行政運営に努める。</a:t>
          </a:r>
          <a:r>
            <a:rPr kumimoji="1" lang="ja-JP" altLang="ja-JP" sz="1100">
              <a:solidFill>
                <a:sysClr val="windowText" lastClr="000000"/>
              </a:solidFill>
              <a:effectLst/>
              <a:latin typeface="+mn-lt"/>
              <a:ea typeface="+mn-ea"/>
              <a:cs typeface="+mn-cs"/>
            </a:rPr>
            <a:t>物件費については、</a:t>
          </a:r>
          <a:r>
            <a:rPr kumimoji="1" lang="ja-JP" altLang="en-US" sz="1100">
              <a:solidFill>
                <a:sysClr val="windowText" lastClr="000000"/>
              </a:solidFill>
              <a:effectLst/>
              <a:latin typeface="+mn-lt"/>
              <a:ea typeface="+mn-ea"/>
              <a:cs typeface="+mn-cs"/>
            </a:rPr>
            <a:t>賃金が類似団体より</a:t>
          </a:r>
          <a:r>
            <a:rPr kumimoji="1" lang="en-US" altLang="ja-JP" sz="1100">
              <a:solidFill>
                <a:sysClr val="windowText" lastClr="000000"/>
              </a:solidFill>
              <a:effectLst/>
              <a:latin typeface="+mn-lt"/>
              <a:ea typeface="+mn-ea"/>
              <a:cs typeface="+mn-cs"/>
            </a:rPr>
            <a:t>12.3</a:t>
          </a:r>
          <a:r>
            <a:rPr kumimoji="1" lang="ja-JP" altLang="en-US" sz="1100">
              <a:solidFill>
                <a:sysClr val="windowText" lastClr="000000"/>
              </a:solidFill>
              <a:effectLst/>
              <a:latin typeface="+mn-lt"/>
              <a:ea typeface="+mn-ea"/>
              <a:cs typeface="+mn-cs"/>
            </a:rPr>
            <a:t>％低く、こちらも効率の良い事務を行っている。</a:t>
          </a:r>
          <a:r>
            <a:rPr kumimoji="1" lang="ja-JP" altLang="ja-JP" sz="1100">
              <a:solidFill>
                <a:sysClr val="windowText" lastClr="000000"/>
              </a:solidFill>
              <a:effectLst/>
              <a:latin typeface="+mn-lt"/>
              <a:ea typeface="+mn-ea"/>
              <a:cs typeface="+mn-cs"/>
            </a:rPr>
            <a:t>全体的にさらに</a:t>
          </a:r>
          <a:r>
            <a:rPr kumimoji="1" lang="ja-JP" altLang="ja-JP" sz="1100">
              <a:solidFill>
                <a:schemeClr val="dk1"/>
              </a:solidFill>
              <a:effectLst/>
              <a:latin typeface="+mn-lt"/>
              <a:ea typeface="+mn-ea"/>
              <a:cs typeface="+mn-cs"/>
            </a:rPr>
            <a:t>事業や内容の見直しをして、人口規模も考慮に入れた適正</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経費配分に務める。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35587</xdr:rowOff>
    </xdr:from>
    <xdr:to>
      <xdr:col>23</xdr:col>
      <xdr:colOff>133350</xdr:colOff>
      <xdr:row>82</xdr:row>
      <xdr:rowOff>62953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94487"/>
          <a:ext cx="8382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58893</xdr:rowOff>
    </xdr:from>
    <xdr:to>
      <xdr:col>19</xdr:col>
      <xdr:colOff>133350</xdr:colOff>
      <xdr:row>82</xdr:row>
      <xdr:rowOff>62953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17793"/>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23005</xdr:rowOff>
    </xdr:from>
    <xdr:to>
      <xdr:col>15</xdr:col>
      <xdr:colOff>82550</xdr:colOff>
      <xdr:row>82</xdr:row>
      <xdr:rowOff>58893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81905"/>
          <a:ext cx="889000" cy="3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169168</xdr:rowOff>
    </xdr:from>
    <xdr:to>
      <xdr:col>11</xdr:col>
      <xdr:colOff>31750</xdr:colOff>
      <xdr:row>82</xdr:row>
      <xdr:rowOff>23005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56618"/>
          <a:ext cx="8890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156237</xdr:rowOff>
    </xdr:from>
    <xdr:to>
      <xdr:col>23</xdr:col>
      <xdr:colOff>184150</xdr:colOff>
      <xdr:row>82</xdr:row>
      <xdr:rowOff>86387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8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12153</xdr:rowOff>
    </xdr:from>
    <xdr:to>
      <xdr:col>19</xdr:col>
      <xdr:colOff>184150</xdr:colOff>
      <xdr:row>82</xdr:row>
      <xdr:rowOff>113753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123930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39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8093</xdr:rowOff>
    </xdr:from>
    <xdr:to>
      <xdr:col>15</xdr:col>
      <xdr:colOff>133350</xdr:colOff>
      <xdr:row>82</xdr:row>
      <xdr:rowOff>109693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119870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3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143655</xdr:rowOff>
    </xdr:from>
    <xdr:to>
      <xdr:col>11</xdr:col>
      <xdr:colOff>82550</xdr:colOff>
      <xdr:row>82</xdr:row>
      <xdr:rowOff>73805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83982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9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118368</xdr:rowOff>
    </xdr:from>
    <xdr:to>
      <xdr:col>7</xdr:col>
      <xdr:colOff>31750</xdr:colOff>
      <xdr:row>82</xdr:row>
      <xdr:rowOff>48518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0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58695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7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ラスパイレス指数は、類似団体</a:t>
          </a:r>
          <a:r>
            <a:rPr kumimoji="1" lang="ja-JP" altLang="en-US" sz="1100">
              <a:solidFill>
                <a:schemeClr val="dk1"/>
              </a:solidFill>
              <a:effectLst/>
              <a:latin typeface="+mn-lt"/>
              <a:ea typeface="+mn-ea"/>
              <a:cs typeface="+mn-cs"/>
            </a:rPr>
            <a:t>より低くなっている</a:t>
          </a:r>
          <a:r>
            <a:rPr kumimoji="1" lang="ja-JP" altLang="ja-JP" sz="1100">
              <a:solidFill>
                <a:schemeClr val="dk1"/>
              </a:solidFill>
              <a:effectLst/>
              <a:latin typeface="+mn-lt"/>
              <a:ea typeface="+mn-ea"/>
              <a:cs typeface="+mn-cs"/>
            </a:rPr>
            <a:t>。職員数も小規模な本村のような体制では、偶発的は要因で指数が大きく変動する場合もあるため、県内や全国の自治体の動向も踏まえながら、給与の適正化に務め、現在の水準を維持していく。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134302</xdr:rowOff>
    </xdr:from>
    <xdr:to>
      <xdr:col>81</xdr:col>
      <xdr:colOff>44450</xdr:colOff>
      <xdr:row>85</xdr:row>
      <xdr:rowOff>134302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075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134302</xdr:rowOff>
    </xdr:from>
    <xdr:to>
      <xdr:col>77</xdr:col>
      <xdr:colOff>44450</xdr:colOff>
      <xdr:row>86</xdr:row>
      <xdr:rowOff>47307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0755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47307</xdr:rowOff>
    </xdr:from>
    <xdr:to>
      <xdr:col>72</xdr:col>
      <xdr:colOff>203200</xdr:colOff>
      <xdr:row>86</xdr:row>
      <xdr:rowOff>83502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9200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83502</xdr:rowOff>
    </xdr:from>
    <xdr:to>
      <xdr:col>68</xdr:col>
      <xdr:colOff>152400</xdr:colOff>
      <xdr:row>86</xdr:row>
      <xdr:rowOff>107632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282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83502</xdr:rowOff>
    </xdr:from>
    <xdr:to>
      <xdr:col>81</xdr:col>
      <xdr:colOff>95250</xdr:colOff>
      <xdr:row>86</xdr:row>
      <xdr:rowOff>13652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100029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83502</xdr:rowOff>
    </xdr:from>
    <xdr:to>
      <xdr:col>77</xdr:col>
      <xdr:colOff>95250</xdr:colOff>
      <xdr:row>86</xdr:row>
      <xdr:rowOff>13652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23829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2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167957</xdr:rowOff>
    </xdr:from>
    <xdr:to>
      <xdr:col>73</xdr:col>
      <xdr:colOff>44450</xdr:colOff>
      <xdr:row>86</xdr:row>
      <xdr:rowOff>98107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108284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32702</xdr:rowOff>
    </xdr:from>
    <xdr:to>
      <xdr:col>68</xdr:col>
      <xdr:colOff>203200</xdr:colOff>
      <xdr:row>86</xdr:row>
      <xdr:rowOff>134302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56832</xdr:rowOff>
    </xdr:from>
    <xdr:to>
      <xdr:col>64</xdr:col>
      <xdr:colOff>152400</xdr:colOff>
      <xdr:row>86</xdr:row>
      <xdr:rowOff>158432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168609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人口千人当たり職員数は、類似団体平均と比較しても少ない状況である。職員数を「Ｈ</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人⇒Ｈ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人」と定めた定員管理の目標数値に対して、</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人となっている。当面はこれを維持しつつも、人口の減少を鑑みると、人口千人当たり職員数は確実に増加していくと考えられるため、次の段階の目標値や新たな方策を検討し、現在の水準の維持に務める。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155702</xdr:rowOff>
    </xdr:from>
    <xdr:to>
      <xdr:col>81</xdr:col>
      <xdr:colOff>44450</xdr:colOff>
      <xdr:row>60</xdr:row>
      <xdr:rowOff>158115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4270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119266</xdr:rowOff>
    </xdr:from>
    <xdr:to>
      <xdr:col>77</xdr:col>
      <xdr:colOff>44450</xdr:colOff>
      <xdr:row>60</xdr:row>
      <xdr:rowOff>155702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06266"/>
          <a:ext cx="8890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119266</xdr:rowOff>
    </xdr:from>
    <xdr:to>
      <xdr:col>72</xdr:col>
      <xdr:colOff>203200</xdr:colOff>
      <xdr:row>60</xdr:row>
      <xdr:rowOff>129642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406266"/>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129642</xdr:rowOff>
    </xdr:from>
    <xdr:to>
      <xdr:col>68</xdr:col>
      <xdr:colOff>152400</xdr:colOff>
      <xdr:row>60</xdr:row>
      <xdr:rowOff>134950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416642"/>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123842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104902</xdr:rowOff>
    </xdr:from>
    <xdr:to>
      <xdr:col>77</xdr:col>
      <xdr:colOff>95250</xdr:colOff>
      <xdr:row>61</xdr:row>
      <xdr:rowOff>35052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45229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68466</xdr:rowOff>
    </xdr:from>
    <xdr:to>
      <xdr:col>73</xdr:col>
      <xdr:colOff>44450</xdr:colOff>
      <xdr:row>60</xdr:row>
      <xdr:rowOff>170066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3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8793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2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78842</xdr:rowOff>
    </xdr:from>
    <xdr:to>
      <xdr:col>68</xdr:col>
      <xdr:colOff>203200</xdr:colOff>
      <xdr:row>61</xdr:row>
      <xdr:rowOff>8992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19169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84150</xdr:rowOff>
    </xdr:from>
    <xdr:to>
      <xdr:col>64</xdr:col>
      <xdr:colOff>152400</xdr:colOff>
      <xdr:row>61</xdr:row>
      <xdr:rowOff>14300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24477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％で、類似団体平均を大きく下回っている。</a:t>
          </a:r>
          <a:r>
            <a:rPr kumimoji="1" lang="ja-JP" altLang="ja-JP" sz="1100">
              <a:solidFill>
                <a:sysClr val="windowText" lastClr="000000"/>
              </a:solidFill>
              <a:effectLst/>
              <a:latin typeface="+mn-lt"/>
              <a:ea typeface="+mn-ea"/>
              <a:cs typeface="+mn-cs"/>
            </a:rPr>
            <a:t>下水道事業や簡易水道事業の公営企業債の償還に充てるための一般財源は、一人当たり決算が類似団体を大きく上回っていることから、公営企業の経営健全化を図ることが一般会</a:t>
          </a:r>
          <a:r>
            <a:rPr kumimoji="1" lang="ja-JP" altLang="ja-JP" sz="1100">
              <a:solidFill>
                <a:schemeClr val="dk1"/>
              </a:solidFill>
              <a:effectLst/>
              <a:latin typeface="+mn-lt"/>
              <a:ea typeface="+mn-ea"/>
              <a:cs typeface="+mn-cs"/>
            </a:rPr>
            <a:t>計の財政圧迫や実質公債費比率を抑えることに繋がると思われる。なお、近年村債を財源とした複数の大型事業を実施していることから、将来に渡る指標の行方にも視点をおいて、引き続き繰上償還等を積極的に行うなど負担軽減を図り、慎重かつ計画的な財政運営に務め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105410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69544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40</xdr:row>
      <xdr:rowOff>62654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79196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86783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9206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118956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94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現段階の試算では、将来負担比率が決まっている軽費よりも、村が保有する基金と将来見込まれる歳入の方が多くなるため、将来負担比率は数値として現れない状況である。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4,000
3,894
209.61
3,802,162
3,642,522
138,514
2,870,699
3,068,362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人件費については、類似団体の平均から大きく下回る数値となっている。今後も定員管理や給与水準の適正化を</a:t>
          </a:r>
          <a:r>
            <a:rPr kumimoji="1" lang="ja-JP" altLang="en-US" sz="1100">
              <a:solidFill>
                <a:schemeClr val="dk1"/>
              </a:solidFill>
              <a:effectLst/>
              <a:latin typeface="+mn-lt"/>
              <a:ea typeface="+mn-ea"/>
              <a:cs typeface="+mn-cs"/>
            </a:rPr>
            <a:t>維持しつつ</a:t>
          </a:r>
          <a:r>
            <a:rPr kumimoji="1" lang="ja-JP" altLang="ja-JP" sz="1100">
              <a:solidFill>
                <a:schemeClr val="dk1"/>
              </a:solidFill>
              <a:effectLst/>
              <a:latin typeface="+mn-lt"/>
              <a:ea typeface="+mn-ea"/>
              <a:cs typeface="+mn-cs"/>
            </a:rPr>
            <a:t>、引き続き健全な数値を維持するよう務める。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xdr:rowOff>
    </xdr:from>
    <xdr:to>
      <xdr:col>24</xdr:col>
      <xdr:colOff>25400</xdr:colOff>
      <xdr:row>35</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157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131572</xdr:rowOff>
    </xdr:from>
    <xdr:to>
      <xdr:col>19</xdr:col>
      <xdr:colOff>187325</xdr:colOff>
      <xdr:row>35</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608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131572</xdr:rowOff>
    </xdr:from>
    <xdr:to>
      <xdr:col>15</xdr:col>
      <xdr:colOff>98425</xdr:colOff>
      <xdr:row>34</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608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163576</xdr:rowOff>
    </xdr:from>
    <xdr:to>
      <xdr:col>11</xdr:col>
      <xdr:colOff>9525</xdr:colOff>
      <xdr:row>35</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92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xdr:rowOff>
    </xdr:from>
    <xdr:to>
      <xdr:col>24</xdr:col>
      <xdr:colOff>76200</xdr:colOff>
      <xdr:row>35</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135636</xdr:rowOff>
    </xdr:from>
    <xdr:to>
      <xdr:col>20</xdr:col>
      <xdr:colOff>38100</xdr:colOff>
      <xdr:row>35</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75963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80772</xdr:rowOff>
    </xdr:from>
    <xdr:to>
      <xdr:col>15</xdr:col>
      <xdr:colOff>149225</xdr:colOff>
      <xdr:row>35</xdr:row>
      <xdr:rowOff>10922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21099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112776</xdr:rowOff>
    </xdr:from>
    <xdr:to>
      <xdr:col>11</xdr:col>
      <xdr:colOff>60325</xdr:colOff>
      <xdr:row>35</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53103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物件費は類似団体を上回ってきている。需用費と委託料が大きな割合を占めており、</a:t>
          </a:r>
          <a:r>
            <a:rPr kumimoji="1" lang="ja-JP" altLang="ja-JP" sz="1100">
              <a:solidFill>
                <a:schemeClr val="dk1"/>
              </a:solidFill>
              <a:effectLst/>
              <a:latin typeface="+mn-lt"/>
              <a:ea typeface="+mn-ea"/>
              <a:cs typeface="+mn-cs"/>
            </a:rPr>
            <a:t>今までも事務事業等の見直しを行ってきたが、今後さらに徹底したコスト削減に務める必要がある。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149860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47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84546</xdr:rowOff>
    </xdr:from>
    <xdr:to>
      <xdr:col>78</xdr:col>
      <xdr:colOff>69850</xdr:colOff>
      <xdr:row>16</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277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64951</xdr:rowOff>
    </xdr:from>
    <xdr:to>
      <xdr:col>73</xdr:col>
      <xdr:colOff>180975</xdr:colOff>
      <xdr:row>16</xdr:row>
      <xdr:rowOff>84546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081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64951</xdr:rowOff>
    </xdr:from>
    <xdr:to>
      <xdr:col>69</xdr:col>
      <xdr:colOff>92075</xdr:colOff>
      <xdr:row>16</xdr:row>
      <xdr:rowOff>123734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081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33746</xdr:rowOff>
    </xdr:from>
    <xdr:to>
      <xdr:col>74</xdr:col>
      <xdr:colOff>31750</xdr:colOff>
      <xdr:row>16</xdr:row>
      <xdr:rowOff>135346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120123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xdr:rowOff>
    </xdr:from>
    <xdr:to>
      <xdr:col>69</xdr:col>
      <xdr:colOff>142875</xdr:colOff>
      <xdr:row>16</xdr:row>
      <xdr:rowOff>115751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100528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72934</xdr:rowOff>
    </xdr:from>
    <xdr:to>
      <xdr:col>65</xdr:col>
      <xdr:colOff>53975</xdr:colOff>
      <xdr:row>17</xdr:row>
      <xdr:rowOff>3084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159311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決算額は前年度から増加している。児童福祉費の増加が要因として挙げられる。民生費は今後も増加していくものと考えられるが、村が担うべきサービスの範囲や水準が適正なものであるかを検討して、財政的な指標を維持できるよう務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43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38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42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回っている原因は、特別会計への繰出金である。特に、水道・下水道事業など公営企業会計への繰出しが大きいため、今後各種料金の見直し等を検討して、経営の健全化を図っていく必要がある。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42418</xdr:rowOff>
    </xdr:from>
    <xdr:to>
      <xdr:col>82</xdr:col>
      <xdr:colOff>107950</xdr:colOff>
      <xdr:row>57</xdr:row>
      <xdr:rowOff>78994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150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42418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78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14986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78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xdr:rowOff>
    </xdr:from>
    <xdr:to>
      <xdr:col>69</xdr:col>
      <xdr:colOff>92075</xdr:colOff>
      <xdr:row>57</xdr:row>
      <xdr:rowOff>33274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787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28194</xdr:rowOff>
    </xdr:from>
    <xdr:to>
      <xdr:col>82</xdr:col>
      <xdr:colOff>158750</xdr:colOff>
      <xdr:row>57</xdr:row>
      <xdr:rowOff>129794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271</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77995</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41419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135636</xdr:rowOff>
    </xdr:from>
    <xdr:to>
      <xdr:col>69</xdr:col>
      <xdr:colOff>142875</xdr:colOff>
      <xdr:row>57</xdr:row>
      <xdr:rowOff>65786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50563</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補助費に係る経常収支比率は、類似団体を下回っている。各団体への補助金は見直し等を検討してきたが、今後も公益性、有効性、必要性を十分に検証した上で適正化を図っていく必要がある。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523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51562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43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043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繰上償還の実施に取り組んできた成果</a:t>
          </a:r>
          <a:r>
            <a:rPr kumimoji="1" lang="ja-JP" altLang="ja-JP" sz="1100">
              <a:solidFill>
                <a:sysClr val="windowText" lastClr="000000"/>
              </a:solidFill>
              <a:effectLst/>
              <a:latin typeface="+mn-lt"/>
              <a:ea typeface="+mn-ea"/>
              <a:cs typeface="+mn-cs"/>
            </a:rPr>
            <a:t>もあり、公債費の比率は他団体と比較しても低い水準を保っている。しかし、下水道事業などの公営企業債の償還財源に充てる一般財源に関しては、類似団体の２倍以上で全体を圧迫している</a:t>
          </a:r>
          <a:r>
            <a:rPr kumimoji="1" lang="ja-JP" altLang="ja-JP" sz="1100">
              <a:solidFill>
                <a:schemeClr val="dk1"/>
              </a:solidFill>
              <a:effectLst/>
              <a:latin typeface="+mn-lt"/>
              <a:ea typeface="+mn-ea"/>
              <a:cs typeface="+mn-cs"/>
            </a:rPr>
            <a:t>状況が続いている。起債の発行量が大きくなっているため、起債残高や各年度の起債償還額などの推移を見極めながら、公営企業債も含めて、将来を見据えたトータル的な起債管理に務める必要がある。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43180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04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73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0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81280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96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19050</xdr:rowOff>
    </xdr:from>
    <xdr:to>
      <xdr:col>15</xdr:col>
      <xdr:colOff>149225</xdr:colOff>
      <xdr:row>76</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人当たり決算額は、類似団体平均を下回った。今後も国の補助制度等を活用して、一般財源からの持ち出しを少なくしていけるかが課題である。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118835</xdr:rowOff>
    </xdr:from>
    <xdr:to>
      <xdr:col>82</xdr:col>
      <xdr:colOff>107950</xdr:colOff>
      <xdr:row>76</xdr:row>
      <xdr:rowOff>32294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77585"/>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118835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882880"/>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75</xdr:row>
      <xdr:rowOff>56787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8828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56787</xdr:rowOff>
    </xdr:from>
    <xdr:to>
      <xdr:col>69</xdr:col>
      <xdr:colOff>92075</xdr:colOff>
      <xdr:row>75</xdr:row>
      <xdr:rowOff>128633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29155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152944</xdr:rowOff>
    </xdr:from>
    <xdr:to>
      <xdr:col>82</xdr:col>
      <xdr:colOff>158750</xdr:colOff>
      <xdr:row>76</xdr:row>
      <xdr:rowOff>83094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169471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68035</xdr:rowOff>
    </xdr:from>
    <xdr:to>
      <xdr:col>78</xdr:col>
      <xdr:colOff>120650</xdr:colOff>
      <xdr:row>75</xdr:row>
      <xdr:rowOff>169636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8362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9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5987</xdr:rowOff>
    </xdr:from>
    <xdr:to>
      <xdr:col>69</xdr:col>
      <xdr:colOff>142875</xdr:colOff>
      <xdr:row>75</xdr:row>
      <xdr:rowOff>107587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117764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77833</xdr:rowOff>
    </xdr:from>
    <xdr:to>
      <xdr:col>65</xdr:col>
      <xdr:colOff>53975</xdr:colOff>
      <xdr:row>76</xdr:row>
      <xdr:rowOff>7984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18160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92590</xdr:rowOff>
    </xdr:from>
    <xdr:to>
      <xdr:col>29</xdr:col>
      <xdr:colOff>127000</xdr:colOff>
      <xdr:row>18</xdr:row>
      <xdr:rowOff>109341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26315"/>
          <a:ext cx="647700" cy="1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109341</xdr:rowOff>
    </xdr:from>
    <xdr:to>
      <xdr:col>26</xdr:col>
      <xdr:colOff>50800</xdr:colOff>
      <xdr:row>18</xdr:row>
      <xdr:rowOff>115048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43066"/>
          <a:ext cx="698500" cy="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105203</xdr:rowOff>
    </xdr:from>
    <xdr:to>
      <xdr:col>22</xdr:col>
      <xdr:colOff>114300</xdr:colOff>
      <xdr:row>18</xdr:row>
      <xdr:rowOff>115048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238928"/>
          <a:ext cx="698500" cy="9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105203</xdr:rowOff>
    </xdr:from>
    <xdr:to>
      <xdr:col>18</xdr:col>
      <xdr:colOff>177800</xdr:colOff>
      <xdr:row>18</xdr:row>
      <xdr:rowOff>129797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38928"/>
          <a:ext cx="698500" cy="2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41790</xdr:rowOff>
    </xdr:from>
    <xdr:to>
      <xdr:col>29</xdr:col>
      <xdr:colOff>177800</xdr:colOff>
      <xdr:row>18</xdr:row>
      <xdr:rowOff>143390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7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13867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4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58541</xdr:rowOff>
    </xdr:from>
    <xdr:to>
      <xdr:col>26</xdr:col>
      <xdr:colOff>101600</xdr:colOff>
      <xdr:row>18</xdr:row>
      <xdr:rowOff>160141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92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144918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8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64248</xdr:rowOff>
    </xdr:from>
    <xdr:to>
      <xdr:col>22</xdr:col>
      <xdr:colOff>165100</xdr:colOff>
      <xdr:row>18</xdr:row>
      <xdr:rowOff>165848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9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150625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8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54403</xdr:rowOff>
    </xdr:from>
    <xdr:to>
      <xdr:col>19</xdr:col>
      <xdr:colOff>38100</xdr:colOff>
      <xdr:row>18</xdr:row>
      <xdr:rowOff>156003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88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140780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78997</xdr:rowOff>
    </xdr:from>
    <xdr:to>
      <xdr:col>15</xdr:col>
      <xdr:colOff>101600</xdr:colOff>
      <xdr:row>19</xdr:row>
      <xdr:rowOff>9147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1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165374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9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24702</xdr:rowOff>
    </xdr:from>
    <xdr:to>
      <xdr:col>29</xdr:col>
      <xdr:colOff>127000</xdr:colOff>
      <xdr:row>36</xdr:row>
      <xdr:rowOff>84599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77952"/>
          <a:ext cx="647700" cy="59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330052</xdr:rowOff>
    </xdr:from>
    <xdr:to>
      <xdr:col>26</xdr:col>
      <xdr:colOff>50800</xdr:colOff>
      <xdr:row>36</xdr:row>
      <xdr:rowOff>24702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40402"/>
          <a:ext cx="698500" cy="37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330052</xdr:rowOff>
    </xdr:from>
    <xdr:to>
      <xdr:col>22</xdr:col>
      <xdr:colOff>114300</xdr:colOff>
      <xdr:row>35</xdr:row>
      <xdr:rowOff>336869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40402"/>
          <a:ext cx="698500" cy="6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246343</xdr:rowOff>
    </xdr:from>
    <xdr:to>
      <xdr:col>18</xdr:col>
      <xdr:colOff>177800</xdr:colOff>
      <xdr:row>35</xdr:row>
      <xdr:rowOff>336869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56693"/>
          <a:ext cx="698500" cy="90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33799</xdr:rowOff>
    </xdr:from>
    <xdr:to>
      <xdr:col>29</xdr:col>
      <xdr:colOff>177800</xdr:colOff>
      <xdr:row>36</xdr:row>
      <xdr:rowOff>135399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87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5876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5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316802</xdr:rowOff>
    </xdr:from>
    <xdr:to>
      <xdr:col>26</xdr:col>
      <xdr:colOff>101600</xdr:colOff>
      <xdr:row>36</xdr:row>
      <xdr:rowOff>75502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2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60279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13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279252</xdr:rowOff>
    </xdr:from>
    <xdr:to>
      <xdr:col>22</xdr:col>
      <xdr:colOff>165100</xdr:colOff>
      <xdr:row>36</xdr:row>
      <xdr:rowOff>37952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8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22729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7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286069</xdr:rowOff>
    </xdr:from>
    <xdr:to>
      <xdr:col>19</xdr:col>
      <xdr:colOff>38100</xdr:colOff>
      <xdr:row>36</xdr:row>
      <xdr:rowOff>44769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96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29546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8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195543</xdr:rowOff>
    </xdr:from>
    <xdr:to>
      <xdr:col>15</xdr:col>
      <xdr:colOff>101600</xdr:colOff>
      <xdr:row>35</xdr:row>
      <xdr:rowOff>297143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0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281920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9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4,000
3,894
209.61
3,802,162
3,642,522
138,514
2,870,699
3,068,362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1061</xdr:rowOff>
    </xdr:from>
    <xdr:to>
      <xdr:col>24</xdr:col>
      <xdr:colOff>63500</xdr:colOff>
      <xdr:row>37</xdr:row>
      <xdr:rowOff>15394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44711"/>
          <a:ext cx="8382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15394</xdr:rowOff>
    </xdr:from>
    <xdr:to>
      <xdr:col>19</xdr:col>
      <xdr:colOff>177800</xdr:colOff>
      <xdr:row>37</xdr:row>
      <xdr:rowOff>30105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59044"/>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17913</xdr:rowOff>
    </xdr:from>
    <xdr:to>
      <xdr:col>15</xdr:col>
      <xdr:colOff>50800</xdr:colOff>
      <xdr:row>37</xdr:row>
      <xdr:rowOff>30105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36156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17913</xdr:rowOff>
    </xdr:from>
    <xdr:to>
      <xdr:col>10</xdr:col>
      <xdr:colOff>114300</xdr:colOff>
      <xdr:row>37</xdr:row>
      <xdr:rowOff>32363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61563"/>
          <a:ext cx="889000" cy="1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121711</xdr:rowOff>
    </xdr:from>
    <xdr:to>
      <xdr:col>24</xdr:col>
      <xdr:colOff>114300</xdr:colOff>
      <xdr:row>37</xdr:row>
      <xdr:rowOff>51861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36638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136044</xdr:rowOff>
    </xdr:from>
    <xdr:to>
      <xdr:col>20</xdr:col>
      <xdr:colOff>38100</xdr:colOff>
      <xdr:row>37</xdr:row>
      <xdr:rowOff>66194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57321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40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150755</xdr:rowOff>
    </xdr:from>
    <xdr:to>
      <xdr:col>15</xdr:col>
      <xdr:colOff>101600</xdr:colOff>
      <xdr:row>37</xdr:row>
      <xdr:rowOff>80905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72032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41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138563</xdr:rowOff>
    </xdr:from>
    <xdr:to>
      <xdr:col>10</xdr:col>
      <xdr:colOff>165100</xdr:colOff>
      <xdr:row>37</xdr:row>
      <xdr:rowOff>68713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59840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0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153013</xdr:rowOff>
    </xdr:from>
    <xdr:to>
      <xdr:col>6</xdr:col>
      <xdr:colOff>38100</xdr:colOff>
      <xdr:row>37</xdr:row>
      <xdr:rowOff>83163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74290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1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112036</xdr:rowOff>
    </xdr:from>
    <xdr:to>
      <xdr:col>24</xdr:col>
      <xdr:colOff>63500</xdr:colOff>
      <xdr:row>57</xdr:row>
      <xdr:rowOff>161453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84686"/>
          <a:ext cx="8382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112036</xdr:rowOff>
    </xdr:from>
    <xdr:to>
      <xdr:col>19</xdr:col>
      <xdr:colOff>177800</xdr:colOff>
      <xdr:row>57</xdr:row>
      <xdr:rowOff>114435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84686"/>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114435</xdr:rowOff>
    </xdr:from>
    <xdr:to>
      <xdr:col>15</xdr:col>
      <xdr:colOff>50800</xdr:colOff>
      <xdr:row>58</xdr:row>
      <xdr:rowOff>2525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87085"/>
          <a:ext cx="889000" cy="5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2525</xdr:rowOff>
    </xdr:from>
    <xdr:to>
      <xdr:col>10</xdr:col>
      <xdr:colOff>114300</xdr:colOff>
      <xdr:row>58</xdr:row>
      <xdr:rowOff>24487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46625"/>
          <a:ext cx="889000" cy="2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110653</xdr:rowOff>
    </xdr:from>
    <xdr:to>
      <xdr:col>24</xdr:col>
      <xdr:colOff>114300</xdr:colOff>
      <xdr:row>58</xdr:row>
      <xdr:rowOff>40803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89080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6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61236</xdr:rowOff>
    </xdr:from>
    <xdr:to>
      <xdr:col>20</xdr:col>
      <xdr:colOff>38100</xdr:colOff>
      <xdr:row>57</xdr:row>
      <xdr:rowOff>162836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153963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2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63635</xdr:rowOff>
    </xdr:from>
    <xdr:to>
      <xdr:col>15</xdr:col>
      <xdr:colOff>101600</xdr:colOff>
      <xdr:row>57</xdr:row>
      <xdr:rowOff>165235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10312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1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123175</xdr:rowOff>
    </xdr:from>
    <xdr:to>
      <xdr:col>10</xdr:col>
      <xdr:colOff>165100</xdr:colOff>
      <xdr:row>58</xdr:row>
      <xdr:rowOff>53325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44452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145137</xdr:rowOff>
    </xdr:from>
    <xdr:to>
      <xdr:col>6</xdr:col>
      <xdr:colOff>38100</xdr:colOff>
      <xdr:row>58</xdr:row>
      <xdr:rowOff>75287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66414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1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155113</xdr:rowOff>
    </xdr:from>
    <xdr:to>
      <xdr:col>24</xdr:col>
      <xdr:colOff>63500</xdr:colOff>
      <xdr:row>77</xdr:row>
      <xdr:rowOff>156377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56763"/>
          <a:ext cx="8382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156377</xdr:rowOff>
    </xdr:from>
    <xdr:to>
      <xdr:col>19</xdr:col>
      <xdr:colOff>177800</xdr:colOff>
      <xdr:row>77</xdr:row>
      <xdr:rowOff>156766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58027"/>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156766</xdr:rowOff>
    </xdr:from>
    <xdr:to>
      <xdr:col>15</xdr:col>
      <xdr:colOff>50800</xdr:colOff>
      <xdr:row>77</xdr:row>
      <xdr:rowOff>156983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58416"/>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156983</xdr:rowOff>
    </xdr:from>
    <xdr:to>
      <xdr:col>10</xdr:col>
      <xdr:colOff>114300</xdr:colOff>
      <xdr:row>77</xdr:row>
      <xdr:rowOff>160302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58633"/>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104313</xdr:rowOff>
    </xdr:from>
    <xdr:to>
      <xdr:col>24</xdr:col>
      <xdr:colOff>114300</xdr:colOff>
      <xdr:row>78</xdr:row>
      <xdr:rowOff>34463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19240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2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105577</xdr:rowOff>
    </xdr:from>
    <xdr:to>
      <xdr:col>20</xdr:col>
      <xdr:colOff>38100</xdr:colOff>
      <xdr:row>78</xdr:row>
      <xdr:rowOff>35727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26854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9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105966</xdr:rowOff>
    </xdr:from>
    <xdr:to>
      <xdr:col>15</xdr:col>
      <xdr:colOff>101600</xdr:colOff>
      <xdr:row>78</xdr:row>
      <xdr:rowOff>36116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0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27243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0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106183</xdr:rowOff>
    </xdr:from>
    <xdr:to>
      <xdr:col>10</xdr:col>
      <xdr:colOff>165100</xdr:colOff>
      <xdr:row>78</xdr:row>
      <xdr:rowOff>36333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27460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0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109502</xdr:rowOff>
    </xdr:from>
    <xdr:to>
      <xdr:col>6</xdr:col>
      <xdr:colOff>38100</xdr:colOff>
      <xdr:row>78</xdr:row>
      <xdr:rowOff>39652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30779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0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4559</xdr:rowOff>
    </xdr:from>
    <xdr:to>
      <xdr:col>24</xdr:col>
      <xdr:colOff>63500</xdr:colOff>
      <xdr:row>97</xdr:row>
      <xdr:rowOff>14512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35209"/>
          <a:ext cx="8382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14512</xdr:rowOff>
    </xdr:from>
    <xdr:to>
      <xdr:col>19</xdr:col>
      <xdr:colOff>177800</xdr:colOff>
      <xdr:row>97</xdr:row>
      <xdr:rowOff>50603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45162"/>
          <a:ext cx="889000" cy="3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673</xdr:rowOff>
    </xdr:from>
    <xdr:to>
      <xdr:col>15</xdr:col>
      <xdr:colOff>50800</xdr:colOff>
      <xdr:row>97</xdr:row>
      <xdr:rowOff>50603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31323"/>
          <a:ext cx="889000" cy="4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673</xdr:rowOff>
    </xdr:from>
    <xdr:to>
      <xdr:col>10</xdr:col>
      <xdr:colOff>114300</xdr:colOff>
      <xdr:row>97</xdr:row>
      <xdr:rowOff>12218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31323"/>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125209</xdr:rowOff>
    </xdr:from>
    <xdr:to>
      <xdr:col>24</xdr:col>
      <xdr:colOff>114300</xdr:colOff>
      <xdr:row>97</xdr:row>
      <xdr:rowOff>55359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103636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135162</xdr:rowOff>
    </xdr:from>
    <xdr:to>
      <xdr:col>20</xdr:col>
      <xdr:colOff>38100</xdr:colOff>
      <xdr:row>97</xdr:row>
      <xdr:rowOff>65312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9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56439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8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171253</xdr:rowOff>
    </xdr:from>
    <xdr:to>
      <xdr:col>15</xdr:col>
      <xdr:colOff>101600</xdr:colOff>
      <xdr:row>97</xdr:row>
      <xdr:rowOff>101403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92530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121323</xdr:rowOff>
    </xdr:from>
    <xdr:to>
      <xdr:col>10</xdr:col>
      <xdr:colOff>165100</xdr:colOff>
      <xdr:row>97</xdr:row>
      <xdr:rowOff>51473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42600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132868</xdr:rowOff>
    </xdr:from>
    <xdr:to>
      <xdr:col>6</xdr:col>
      <xdr:colOff>38100</xdr:colOff>
      <xdr:row>97</xdr:row>
      <xdr:rowOff>63018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54145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142828</xdr:rowOff>
    </xdr:from>
    <xdr:to>
      <xdr:col>55</xdr:col>
      <xdr:colOff>0</xdr:colOff>
      <xdr:row>38</xdr:row>
      <xdr:rowOff>143514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65792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106232</xdr:rowOff>
    </xdr:from>
    <xdr:to>
      <xdr:col>50</xdr:col>
      <xdr:colOff>114300</xdr:colOff>
      <xdr:row>38</xdr:row>
      <xdr:rowOff>142828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21332"/>
          <a:ext cx="889000" cy="3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69418</xdr:rowOff>
    </xdr:from>
    <xdr:to>
      <xdr:col>45</xdr:col>
      <xdr:colOff>177800</xdr:colOff>
      <xdr:row>38</xdr:row>
      <xdr:rowOff>106232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84518"/>
          <a:ext cx="889000" cy="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69418</xdr:rowOff>
    </xdr:from>
    <xdr:to>
      <xdr:col>41</xdr:col>
      <xdr:colOff>50800</xdr:colOff>
      <xdr:row>38</xdr:row>
      <xdr:rowOff>155521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84518"/>
          <a:ext cx="889000" cy="8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92714</xdr:rowOff>
    </xdr:from>
    <xdr:to>
      <xdr:col>55</xdr:col>
      <xdr:colOff>50800</xdr:colOff>
      <xdr:row>39</xdr:row>
      <xdr:rowOff>22864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60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7641</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2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92028</xdr:rowOff>
    </xdr:from>
    <xdr:to>
      <xdr:col>50</xdr:col>
      <xdr:colOff>165100</xdr:colOff>
      <xdr:row>39</xdr:row>
      <xdr:rowOff>22178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0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13305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9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55432</xdr:rowOff>
    </xdr:from>
    <xdr:to>
      <xdr:col>46</xdr:col>
      <xdr:colOff>38100</xdr:colOff>
      <xdr:row>38</xdr:row>
      <xdr:rowOff>157032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7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148159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6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18618</xdr:rowOff>
    </xdr:from>
    <xdr:to>
      <xdr:col>41</xdr:col>
      <xdr:colOff>101600</xdr:colOff>
      <xdr:row>38</xdr:row>
      <xdr:rowOff>120218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111345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2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104721</xdr:rowOff>
    </xdr:from>
    <xdr:to>
      <xdr:col>36</xdr:col>
      <xdr:colOff>165100</xdr:colOff>
      <xdr:row>39</xdr:row>
      <xdr:rowOff>34871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1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25998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1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71548</xdr:rowOff>
    </xdr:from>
    <xdr:to>
      <xdr:col>55</xdr:col>
      <xdr:colOff>0</xdr:colOff>
      <xdr:row>58</xdr:row>
      <xdr:rowOff>86834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15648"/>
          <a:ext cx="8382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146770</xdr:rowOff>
    </xdr:from>
    <xdr:to>
      <xdr:col>50</xdr:col>
      <xdr:colOff>114300</xdr:colOff>
      <xdr:row>58</xdr:row>
      <xdr:rowOff>86834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19420"/>
          <a:ext cx="889000" cy="1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146770</xdr:rowOff>
    </xdr:from>
    <xdr:to>
      <xdr:col>45</xdr:col>
      <xdr:colOff>177800</xdr:colOff>
      <xdr:row>58</xdr:row>
      <xdr:rowOff>9341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19420"/>
          <a:ext cx="889000" cy="3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9341</xdr:rowOff>
    </xdr:from>
    <xdr:to>
      <xdr:col>41</xdr:col>
      <xdr:colOff>50800</xdr:colOff>
      <xdr:row>58</xdr:row>
      <xdr:rowOff>38571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53441"/>
          <a:ext cx="889000" cy="2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20748</xdr:rowOff>
    </xdr:from>
    <xdr:to>
      <xdr:col>55</xdr:col>
      <xdr:colOff>50800</xdr:colOff>
      <xdr:row>58</xdr:row>
      <xdr:rowOff>122348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107125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36034</xdr:rowOff>
    </xdr:from>
    <xdr:to>
      <xdr:col>50</xdr:col>
      <xdr:colOff>165100</xdr:colOff>
      <xdr:row>58</xdr:row>
      <xdr:rowOff>137634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128761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7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95970</xdr:rowOff>
    </xdr:from>
    <xdr:to>
      <xdr:col>46</xdr:col>
      <xdr:colOff>38100</xdr:colOff>
      <xdr:row>58</xdr:row>
      <xdr:rowOff>26120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42647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4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129991</xdr:rowOff>
    </xdr:from>
    <xdr:to>
      <xdr:col>41</xdr:col>
      <xdr:colOff>101600</xdr:colOff>
      <xdr:row>58</xdr:row>
      <xdr:rowOff>60141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51268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99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159221</xdr:rowOff>
    </xdr:from>
    <xdr:to>
      <xdr:col>36</xdr:col>
      <xdr:colOff>165100</xdr:colOff>
      <xdr:row>58</xdr:row>
      <xdr:rowOff>89371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80498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2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57347</xdr:rowOff>
    </xdr:from>
    <xdr:to>
      <xdr:col>55</xdr:col>
      <xdr:colOff>0</xdr:colOff>
      <xdr:row>79</xdr:row>
      <xdr:rowOff>97064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601897"/>
          <a:ext cx="838200" cy="3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71323</xdr:rowOff>
    </xdr:from>
    <xdr:to>
      <xdr:col>50</xdr:col>
      <xdr:colOff>114300</xdr:colOff>
      <xdr:row>79</xdr:row>
      <xdr:rowOff>97064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72973"/>
          <a:ext cx="889000" cy="36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71323</xdr:rowOff>
    </xdr:from>
    <xdr:to>
      <xdr:col>45</xdr:col>
      <xdr:colOff>177800</xdr:colOff>
      <xdr:row>78</xdr:row>
      <xdr:rowOff>32176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72973"/>
          <a:ext cx="889000" cy="13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6547</xdr:rowOff>
    </xdr:from>
    <xdr:to>
      <xdr:col>55</xdr:col>
      <xdr:colOff>50800</xdr:colOff>
      <xdr:row>79</xdr:row>
      <xdr:rowOff>108147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92924</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46264</xdr:rowOff>
    </xdr:from>
    <xdr:to>
      <xdr:col>50</xdr:col>
      <xdr:colOff>165100</xdr:colOff>
      <xdr:row>79</xdr:row>
      <xdr:rowOff>147864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138991</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68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20523</xdr:rowOff>
    </xdr:from>
    <xdr:to>
      <xdr:col>46</xdr:col>
      <xdr:colOff>38100</xdr:colOff>
      <xdr:row>77</xdr:row>
      <xdr:rowOff>122123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138650</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299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152826</xdr:rowOff>
    </xdr:from>
    <xdr:to>
      <xdr:col>41</xdr:col>
      <xdr:colOff>101600</xdr:colOff>
      <xdr:row>78</xdr:row>
      <xdr:rowOff>82976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74103</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344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146731</xdr:rowOff>
    </xdr:from>
    <xdr:to>
      <xdr:col>55</xdr:col>
      <xdr:colOff>0</xdr:colOff>
      <xdr:row>97</xdr:row>
      <xdr:rowOff>147286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77381"/>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145247</xdr:rowOff>
    </xdr:from>
    <xdr:to>
      <xdr:col>50</xdr:col>
      <xdr:colOff>114300</xdr:colOff>
      <xdr:row>97</xdr:row>
      <xdr:rowOff>146731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75897"/>
          <a:ext cx="889000" cy="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132344</xdr:rowOff>
    </xdr:from>
    <xdr:to>
      <xdr:col>45</xdr:col>
      <xdr:colOff>177800</xdr:colOff>
      <xdr:row>97</xdr:row>
      <xdr:rowOff>145247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62994"/>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96486</xdr:rowOff>
    </xdr:from>
    <xdr:to>
      <xdr:col>55</xdr:col>
      <xdr:colOff>50800</xdr:colOff>
      <xdr:row>98</xdr:row>
      <xdr:rowOff>26636</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34928</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95931</xdr:rowOff>
    </xdr:from>
    <xdr:to>
      <xdr:col>50</xdr:col>
      <xdr:colOff>165100</xdr:colOff>
      <xdr:row>98</xdr:row>
      <xdr:rowOff>26081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1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94447</xdr:rowOff>
    </xdr:from>
    <xdr:to>
      <xdr:col>46</xdr:col>
      <xdr:colOff>38100</xdr:colOff>
      <xdr:row>98</xdr:row>
      <xdr:rowOff>24597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15724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81544</xdr:rowOff>
    </xdr:from>
    <xdr:to>
      <xdr:col>41</xdr:col>
      <xdr:colOff>101600</xdr:colOff>
      <xdr:row>98</xdr:row>
      <xdr:rowOff>11694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1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2821</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0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33031</xdr:rowOff>
    </xdr:from>
    <xdr:to>
      <xdr:col>85</xdr:col>
      <xdr:colOff>127000</xdr:colOff>
      <xdr:row>39</xdr:row>
      <xdr:rowOff>34506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19581"/>
          <a:ext cx="838200" cy="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170992</xdr:rowOff>
    </xdr:from>
    <xdr:to>
      <xdr:col>81</xdr:col>
      <xdr:colOff>50800</xdr:colOff>
      <xdr:row>39</xdr:row>
      <xdr:rowOff>33031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686092"/>
          <a:ext cx="889000" cy="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170992</xdr:rowOff>
    </xdr:from>
    <xdr:to>
      <xdr:col>76</xdr:col>
      <xdr:colOff>114300</xdr:colOff>
      <xdr:row>39</xdr:row>
      <xdr:rowOff>3104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686092"/>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3104</xdr:rowOff>
    </xdr:from>
    <xdr:to>
      <xdr:col>71</xdr:col>
      <xdr:colOff>177800</xdr:colOff>
      <xdr:row>39</xdr:row>
      <xdr:rowOff>7474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689654"/>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155156</xdr:rowOff>
    </xdr:from>
    <xdr:to>
      <xdr:col>85</xdr:col>
      <xdr:colOff>177800</xdr:colOff>
      <xdr:row>39</xdr:row>
      <xdr:rowOff>85306</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153681</xdr:rowOff>
    </xdr:from>
    <xdr:to>
      <xdr:col>81</xdr:col>
      <xdr:colOff>101600</xdr:colOff>
      <xdr:row>39</xdr:row>
      <xdr:rowOff>83831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6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74958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6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120192</xdr:rowOff>
    </xdr:from>
    <xdr:to>
      <xdr:col>76</xdr:col>
      <xdr:colOff>165100</xdr:colOff>
      <xdr:row>39</xdr:row>
      <xdr:rowOff>50342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41469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72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123754</xdr:rowOff>
    </xdr:from>
    <xdr:to>
      <xdr:col>72</xdr:col>
      <xdr:colOff>38100</xdr:colOff>
      <xdr:row>39</xdr:row>
      <xdr:rowOff>53904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3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45031</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7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128124</xdr:rowOff>
    </xdr:from>
    <xdr:to>
      <xdr:col>67</xdr:col>
      <xdr:colOff>101600</xdr:colOff>
      <xdr:row>39</xdr:row>
      <xdr:rowOff>58274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49401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3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121141</xdr:rowOff>
    </xdr:from>
    <xdr:to>
      <xdr:col>85</xdr:col>
      <xdr:colOff>127000</xdr:colOff>
      <xdr:row>77</xdr:row>
      <xdr:rowOff>164592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22791"/>
          <a:ext cx="838200" cy="4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64410</xdr:rowOff>
    </xdr:from>
    <xdr:to>
      <xdr:col>81</xdr:col>
      <xdr:colOff>50800</xdr:colOff>
      <xdr:row>77</xdr:row>
      <xdr:rowOff>164592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66060"/>
          <a:ext cx="889000" cy="10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64410</xdr:rowOff>
    </xdr:from>
    <xdr:to>
      <xdr:col>76</xdr:col>
      <xdr:colOff>114300</xdr:colOff>
      <xdr:row>77</xdr:row>
      <xdr:rowOff>65506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66060"/>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65506</xdr:rowOff>
    </xdr:from>
    <xdr:to>
      <xdr:col>71</xdr:col>
      <xdr:colOff>177800</xdr:colOff>
      <xdr:row>77</xdr:row>
      <xdr:rowOff>101767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67156"/>
          <a:ext cx="889000" cy="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70341</xdr:rowOff>
    </xdr:from>
    <xdr:to>
      <xdr:col>85</xdr:col>
      <xdr:colOff>177800</xdr:colOff>
      <xdr:row>78</xdr:row>
      <xdr:rowOff>491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7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48768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5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113792</xdr:rowOff>
    </xdr:from>
    <xdr:to>
      <xdr:col>81</xdr:col>
      <xdr:colOff>101600</xdr:colOff>
      <xdr:row>78</xdr:row>
      <xdr:rowOff>43942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35069</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40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13610</xdr:rowOff>
    </xdr:from>
    <xdr:to>
      <xdr:col>76</xdr:col>
      <xdr:colOff>165100</xdr:colOff>
      <xdr:row>77</xdr:row>
      <xdr:rowOff>115210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131737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9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14706</xdr:rowOff>
    </xdr:from>
    <xdr:to>
      <xdr:col>72</xdr:col>
      <xdr:colOff>38100</xdr:colOff>
      <xdr:row>77</xdr:row>
      <xdr:rowOff>116306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132833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9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50967</xdr:rowOff>
    </xdr:from>
    <xdr:to>
      <xdr:col>67</xdr:col>
      <xdr:colOff>101600</xdr:colOff>
      <xdr:row>77</xdr:row>
      <xdr:rowOff>152567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5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143694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34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41869</xdr:rowOff>
    </xdr:from>
    <xdr:to>
      <xdr:col>85</xdr:col>
      <xdr:colOff>127000</xdr:colOff>
      <xdr:row>98</xdr:row>
      <xdr:rowOff>99440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843969"/>
          <a:ext cx="838200" cy="5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41869</xdr:rowOff>
    </xdr:from>
    <xdr:to>
      <xdr:col>81</xdr:col>
      <xdr:colOff>50800</xdr:colOff>
      <xdr:row>98</xdr:row>
      <xdr:rowOff>88644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43969"/>
          <a:ext cx="889000" cy="4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88644</xdr:rowOff>
    </xdr:from>
    <xdr:to>
      <xdr:col>76</xdr:col>
      <xdr:colOff>114300</xdr:colOff>
      <xdr:row>98</xdr:row>
      <xdr:rowOff>98923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90744"/>
          <a:ext cx="8890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88471</xdr:rowOff>
    </xdr:from>
    <xdr:to>
      <xdr:col>71</xdr:col>
      <xdr:colOff>177800</xdr:colOff>
      <xdr:row>98</xdr:row>
      <xdr:rowOff>98923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90571"/>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48640</xdr:rowOff>
    </xdr:from>
    <xdr:to>
      <xdr:col>85</xdr:col>
      <xdr:colOff>177800</xdr:colOff>
      <xdr:row>98</xdr:row>
      <xdr:rowOff>150240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5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162519</xdr:rowOff>
    </xdr:from>
    <xdr:to>
      <xdr:col>81</xdr:col>
      <xdr:colOff>101600</xdr:colOff>
      <xdr:row>98</xdr:row>
      <xdr:rowOff>92669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9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109196</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56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37844</xdr:rowOff>
    </xdr:from>
    <xdr:to>
      <xdr:col>76</xdr:col>
      <xdr:colOff>165100</xdr:colOff>
      <xdr:row>98</xdr:row>
      <xdr:rowOff>139444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3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130571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48123</xdr:rowOff>
    </xdr:from>
    <xdr:to>
      <xdr:col>72</xdr:col>
      <xdr:colOff>38100</xdr:colOff>
      <xdr:row>98</xdr:row>
      <xdr:rowOff>149723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140850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37671</xdr:rowOff>
    </xdr:from>
    <xdr:to>
      <xdr:col>67</xdr:col>
      <xdr:colOff>101600</xdr:colOff>
      <xdr:row>98</xdr:row>
      <xdr:rowOff>139271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130398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20447</xdr:rowOff>
    </xdr:from>
    <xdr:to>
      <xdr:col>116</xdr:col>
      <xdr:colOff>63500</xdr:colOff>
      <xdr:row>59</xdr:row>
      <xdr:rowOff>25146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135997"/>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24397</xdr:rowOff>
    </xdr:from>
    <xdr:to>
      <xdr:col>111</xdr:col>
      <xdr:colOff>177800</xdr:colOff>
      <xdr:row>59</xdr:row>
      <xdr:rowOff>25146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139947"/>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22631</xdr:rowOff>
    </xdr:from>
    <xdr:to>
      <xdr:col>107</xdr:col>
      <xdr:colOff>50800</xdr:colOff>
      <xdr:row>59</xdr:row>
      <xdr:rowOff>24397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138181"/>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16116</xdr:rowOff>
    </xdr:from>
    <xdr:to>
      <xdr:col>102</xdr:col>
      <xdr:colOff>114300</xdr:colOff>
      <xdr:row>59</xdr:row>
      <xdr:rowOff>22631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1013166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141097</xdr:rowOff>
    </xdr:from>
    <xdr:to>
      <xdr:col>116</xdr:col>
      <xdr:colOff>114300</xdr:colOff>
      <xdr:row>59</xdr:row>
      <xdr:rowOff>71247</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56024</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0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145796</xdr:rowOff>
    </xdr:from>
    <xdr:to>
      <xdr:col>112</xdr:col>
      <xdr:colOff>38100</xdr:colOff>
      <xdr:row>59</xdr:row>
      <xdr:rowOff>75946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67073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8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145047</xdr:rowOff>
    </xdr:from>
    <xdr:to>
      <xdr:col>107</xdr:col>
      <xdr:colOff>101600</xdr:colOff>
      <xdr:row>59</xdr:row>
      <xdr:rowOff>75197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66324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8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143281</xdr:rowOff>
    </xdr:from>
    <xdr:to>
      <xdr:col>102</xdr:col>
      <xdr:colOff>165100</xdr:colOff>
      <xdr:row>59</xdr:row>
      <xdr:rowOff>73431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8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64558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8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136766</xdr:rowOff>
    </xdr:from>
    <xdr:to>
      <xdr:col>98</xdr:col>
      <xdr:colOff>38100</xdr:colOff>
      <xdr:row>59</xdr:row>
      <xdr:rowOff>66916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58043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7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52436</xdr:rowOff>
    </xdr:from>
    <xdr:to>
      <xdr:col>116</xdr:col>
      <xdr:colOff>63500</xdr:colOff>
      <xdr:row>76</xdr:row>
      <xdr:rowOff>60392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082636"/>
          <a:ext cx="8382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52436</xdr:rowOff>
    </xdr:from>
    <xdr:to>
      <xdr:col>111</xdr:col>
      <xdr:colOff>177800</xdr:colOff>
      <xdr:row>76</xdr:row>
      <xdr:rowOff>100923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082636"/>
          <a:ext cx="8890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100923</xdr:rowOff>
    </xdr:from>
    <xdr:to>
      <xdr:col>107</xdr:col>
      <xdr:colOff>50800</xdr:colOff>
      <xdr:row>76</xdr:row>
      <xdr:rowOff>113754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131123"/>
          <a:ext cx="889000" cy="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64315</xdr:rowOff>
    </xdr:from>
    <xdr:to>
      <xdr:col>102</xdr:col>
      <xdr:colOff>114300</xdr:colOff>
      <xdr:row>76</xdr:row>
      <xdr:rowOff>113754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3094515"/>
          <a:ext cx="889000" cy="4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9592</xdr:rowOff>
    </xdr:from>
    <xdr:to>
      <xdr:col>116</xdr:col>
      <xdr:colOff>114300</xdr:colOff>
      <xdr:row>76</xdr:row>
      <xdr:rowOff>111192</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03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32468</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8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1636</xdr:rowOff>
    </xdr:from>
    <xdr:to>
      <xdr:col>112</xdr:col>
      <xdr:colOff>38100</xdr:colOff>
      <xdr:row>76</xdr:row>
      <xdr:rowOff>103236</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0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119763</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80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50123</xdr:rowOff>
    </xdr:from>
    <xdr:to>
      <xdr:col>107</xdr:col>
      <xdr:colOff>101600</xdr:colOff>
      <xdr:row>76</xdr:row>
      <xdr:rowOff>151723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08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168249</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85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62954</xdr:rowOff>
    </xdr:from>
    <xdr:to>
      <xdr:col>102</xdr:col>
      <xdr:colOff>165100</xdr:colOff>
      <xdr:row>76</xdr:row>
      <xdr:rowOff>164554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0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9631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8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13515</xdr:rowOff>
    </xdr:from>
    <xdr:to>
      <xdr:col>98</xdr:col>
      <xdr:colOff>38100</xdr:colOff>
      <xdr:row>76</xdr:row>
      <xdr:rowOff>115115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04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131642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8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住民一人当たりのコストは、類似団体を</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下回っているが、繰出金については、類似団体を上回っている。普通建設事業については、平成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年度に保育園を建設したことにより事業費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突発的</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、今後千曲川左岸道路</a:t>
          </a:r>
          <a:r>
            <a:rPr kumimoji="1" lang="ja-JP" altLang="en-US" sz="1100">
              <a:solidFill>
                <a:schemeClr val="dk1"/>
              </a:solidFill>
              <a:effectLst/>
              <a:latin typeface="+mn-lt"/>
              <a:ea typeface="+mn-ea"/>
              <a:cs typeface="+mn-cs"/>
            </a:rPr>
            <a:t>及び大深山産業道路</a:t>
          </a:r>
          <a:r>
            <a:rPr kumimoji="1" lang="ja-JP" altLang="ja-JP" sz="1100">
              <a:solidFill>
                <a:schemeClr val="dk1"/>
              </a:solidFill>
              <a:effectLst/>
              <a:latin typeface="+mn-lt"/>
              <a:ea typeface="+mn-ea"/>
              <a:cs typeface="+mn-cs"/>
            </a:rPr>
            <a:t>建設事業</a:t>
          </a:r>
          <a:r>
            <a:rPr kumimoji="1" lang="ja-JP" altLang="en-US" sz="1100">
              <a:solidFill>
                <a:schemeClr val="dk1"/>
              </a:solidFill>
              <a:effectLst/>
              <a:latin typeface="+mn-lt"/>
              <a:ea typeface="+mn-ea"/>
              <a:cs typeface="+mn-cs"/>
            </a:rPr>
            <a:t>を実施していくため</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年度まで新規整備分は増加する。普通建設事業費の増加が見込まれるため、大幅な財政支出に備え、道路整備基金も新設している。積立金の</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増加はそのためである。繰出金については、簡易水道、下水道会計への繰出しが大きい。当村の主な産業である農業への影響も大きいため、上下水道料金の値上げ</a:t>
          </a:r>
          <a:r>
            <a:rPr kumimoji="1" lang="ja-JP" altLang="en-US" sz="1100">
              <a:solidFill>
                <a:schemeClr val="dk1"/>
              </a:solidFill>
              <a:effectLst/>
              <a:latin typeface="+mn-lt"/>
              <a:ea typeface="+mn-ea"/>
              <a:cs typeface="+mn-cs"/>
            </a:rPr>
            <a:t>は容易にはできないが、管路や施設の更新を見据えながら</a:t>
          </a:r>
          <a:r>
            <a:rPr kumimoji="1" lang="ja-JP" altLang="ja-JP" sz="1100">
              <a:solidFill>
                <a:schemeClr val="dk1"/>
              </a:solidFill>
              <a:effectLst/>
              <a:latin typeface="+mn-lt"/>
              <a:ea typeface="+mn-ea"/>
              <a:cs typeface="+mn-cs"/>
            </a:rPr>
            <a:t>料金の検討</a:t>
          </a:r>
          <a:r>
            <a:rPr kumimoji="1" lang="ja-JP" altLang="en-US" sz="1100">
              <a:solidFill>
                <a:schemeClr val="dk1"/>
              </a:solidFill>
              <a:effectLst/>
              <a:latin typeface="+mn-lt"/>
              <a:ea typeface="+mn-ea"/>
              <a:cs typeface="+mn-cs"/>
            </a:rPr>
            <a:t>を行っていく。</a:t>
          </a:r>
          <a:r>
            <a:rPr kumimoji="1" lang="ja-JP" altLang="ja-JP" sz="1100">
              <a:solidFill>
                <a:schemeClr val="dk1"/>
              </a:solidFill>
              <a:effectLst/>
              <a:latin typeface="+mn-lt"/>
              <a:ea typeface="+mn-ea"/>
              <a:cs typeface="+mn-cs"/>
            </a:rPr>
            <a:t>今後も類似団体を上回る繰出しが続くと思われる。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4,000
3,894
209.61
3,802,162
3,642,522
138,514
2,870,699
3,068,362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164656</xdr:rowOff>
    </xdr:from>
    <xdr:to>
      <xdr:col>24</xdr:col>
      <xdr:colOff>63500</xdr:colOff>
      <xdr:row>37</xdr:row>
      <xdr:rowOff>165170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08306"/>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163950</xdr:rowOff>
    </xdr:from>
    <xdr:to>
      <xdr:col>19</xdr:col>
      <xdr:colOff>177800</xdr:colOff>
      <xdr:row>37</xdr:row>
      <xdr:rowOff>165170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0760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163950</xdr:rowOff>
    </xdr:from>
    <xdr:to>
      <xdr:col>15</xdr:col>
      <xdr:colOff>50800</xdr:colOff>
      <xdr:row>37</xdr:row>
      <xdr:rowOff>166922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0760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166922</xdr:rowOff>
    </xdr:from>
    <xdr:to>
      <xdr:col>10</xdr:col>
      <xdr:colOff>114300</xdr:colOff>
      <xdr:row>37</xdr:row>
      <xdr:rowOff>168066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1057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113855</xdr:rowOff>
    </xdr:from>
    <xdr:to>
      <xdr:col>24</xdr:col>
      <xdr:colOff>114300</xdr:colOff>
      <xdr:row>38</xdr:row>
      <xdr:rowOff>44005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28782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7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114370</xdr:rowOff>
    </xdr:from>
    <xdr:to>
      <xdr:col>20</xdr:col>
      <xdr:colOff>38100</xdr:colOff>
      <xdr:row>38</xdr:row>
      <xdr:rowOff>44520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35647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113150</xdr:rowOff>
    </xdr:from>
    <xdr:to>
      <xdr:col>15</xdr:col>
      <xdr:colOff>101600</xdr:colOff>
      <xdr:row>38</xdr:row>
      <xdr:rowOff>43300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34427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116122</xdr:rowOff>
    </xdr:from>
    <xdr:to>
      <xdr:col>10</xdr:col>
      <xdr:colOff>165100</xdr:colOff>
      <xdr:row>38</xdr:row>
      <xdr:rowOff>46272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37399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117265</xdr:rowOff>
    </xdr:from>
    <xdr:to>
      <xdr:col>6</xdr:col>
      <xdr:colOff>38100</xdr:colOff>
      <xdr:row>38</xdr:row>
      <xdr:rowOff>47416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609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38543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22828</xdr:rowOff>
    </xdr:from>
    <xdr:to>
      <xdr:col>24</xdr:col>
      <xdr:colOff>63500</xdr:colOff>
      <xdr:row>58</xdr:row>
      <xdr:rowOff>84603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66928"/>
          <a:ext cx="838200" cy="6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22828</xdr:rowOff>
    </xdr:from>
    <xdr:to>
      <xdr:col>19</xdr:col>
      <xdr:colOff>177800</xdr:colOff>
      <xdr:row>58</xdr:row>
      <xdr:rowOff>63884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66928"/>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63884</xdr:rowOff>
    </xdr:from>
    <xdr:to>
      <xdr:col>15</xdr:col>
      <xdr:colOff>50800</xdr:colOff>
      <xdr:row>58</xdr:row>
      <xdr:rowOff>92769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07984"/>
          <a:ext cx="889000" cy="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76053</xdr:rowOff>
    </xdr:from>
    <xdr:to>
      <xdr:col>10</xdr:col>
      <xdr:colOff>114300</xdr:colOff>
      <xdr:row>58</xdr:row>
      <xdr:rowOff>92769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20153"/>
          <a:ext cx="889000" cy="1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33803</xdr:rowOff>
    </xdr:from>
    <xdr:to>
      <xdr:col>24</xdr:col>
      <xdr:colOff>114300</xdr:colOff>
      <xdr:row>58</xdr:row>
      <xdr:rowOff>135403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120180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92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143478</xdr:rowOff>
    </xdr:from>
    <xdr:to>
      <xdr:col>20</xdr:col>
      <xdr:colOff>38100</xdr:colOff>
      <xdr:row>58</xdr:row>
      <xdr:rowOff>73628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64755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0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13084</xdr:rowOff>
    </xdr:from>
    <xdr:to>
      <xdr:col>15</xdr:col>
      <xdr:colOff>101600</xdr:colOff>
      <xdr:row>58</xdr:row>
      <xdr:rowOff>114684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105811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41969</xdr:rowOff>
    </xdr:from>
    <xdr:to>
      <xdr:col>10</xdr:col>
      <xdr:colOff>165100</xdr:colOff>
      <xdr:row>58</xdr:row>
      <xdr:rowOff>143569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134696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7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25253</xdr:rowOff>
    </xdr:from>
    <xdr:to>
      <xdr:col>6</xdr:col>
      <xdr:colOff>38100</xdr:colOff>
      <xdr:row>58</xdr:row>
      <xdr:rowOff>126853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117980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111437</xdr:rowOff>
    </xdr:from>
    <xdr:to>
      <xdr:col>24</xdr:col>
      <xdr:colOff>63500</xdr:colOff>
      <xdr:row>76</xdr:row>
      <xdr:rowOff>150044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141637"/>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154618</xdr:rowOff>
    </xdr:from>
    <xdr:to>
      <xdr:col>19</xdr:col>
      <xdr:colOff>177800</xdr:colOff>
      <xdr:row>76</xdr:row>
      <xdr:rowOff>150044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2908300" y="12670468"/>
          <a:ext cx="889000" cy="50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154618</xdr:rowOff>
    </xdr:from>
    <xdr:to>
      <xdr:col>15</xdr:col>
      <xdr:colOff>50800</xdr:colOff>
      <xdr:row>76</xdr:row>
      <xdr:rowOff>42748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2670468"/>
          <a:ext cx="889000" cy="40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42748</xdr:rowOff>
    </xdr:from>
    <xdr:to>
      <xdr:col>10</xdr:col>
      <xdr:colOff>114300</xdr:colOff>
      <xdr:row>76</xdr:row>
      <xdr:rowOff>76217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072948"/>
          <a:ext cx="889000" cy="3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60637</xdr:rowOff>
    </xdr:from>
    <xdr:to>
      <xdr:col>24</xdr:col>
      <xdr:colOff>114300</xdr:colOff>
      <xdr:row>76</xdr:row>
      <xdr:rowOff>162237</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0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147014</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00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99244</xdr:rowOff>
    </xdr:from>
    <xdr:to>
      <xdr:col>20</xdr:col>
      <xdr:colOff>38100</xdr:colOff>
      <xdr:row>77</xdr:row>
      <xdr:rowOff>29394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1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20521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22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103818</xdr:rowOff>
    </xdr:from>
    <xdr:to>
      <xdr:col>15</xdr:col>
      <xdr:colOff>101600</xdr:colOff>
      <xdr:row>74</xdr:row>
      <xdr:rowOff>33968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261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50495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39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163398</xdr:rowOff>
    </xdr:from>
    <xdr:to>
      <xdr:col>10</xdr:col>
      <xdr:colOff>165100</xdr:colOff>
      <xdr:row>76</xdr:row>
      <xdr:rowOff>93548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0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84675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11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25417</xdr:rowOff>
    </xdr:from>
    <xdr:to>
      <xdr:col>6</xdr:col>
      <xdr:colOff>38100</xdr:colOff>
      <xdr:row>76</xdr:row>
      <xdr:rowOff>127017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118144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14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123983</xdr:rowOff>
    </xdr:from>
    <xdr:to>
      <xdr:col>24</xdr:col>
      <xdr:colOff>63500</xdr:colOff>
      <xdr:row>97</xdr:row>
      <xdr:rowOff>166412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754633"/>
          <a:ext cx="838200" cy="4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123983</xdr:rowOff>
    </xdr:from>
    <xdr:to>
      <xdr:col>19</xdr:col>
      <xdr:colOff>177800</xdr:colOff>
      <xdr:row>97</xdr:row>
      <xdr:rowOff>127938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54633"/>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127938</xdr:rowOff>
    </xdr:from>
    <xdr:to>
      <xdr:col>15</xdr:col>
      <xdr:colOff>50800</xdr:colOff>
      <xdr:row>97</xdr:row>
      <xdr:rowOff>166565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58588"/>
          <a:ext cx="889000" cy="3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81823</xdr:rowOff>
    </xdr:from>
    <xdr:to>
      <xdr:col>10</xdr:col>
      <xdr:colOff>114300</xdr:colOff>
      <xdr:row>97</xdr:row>
      <xdr:rowOff>166565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12473"/>
          <a:ext cx="889000" cy="8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115612</xdr:rowOff>
    </xdr:from>
    <xdr:to>
      <xdr:col>24</xdr:col>
      <xdr:colOff>114300</xdr:colOff>
      <xdr:row>98</xdr:row>
      <xdr:rowOff>45762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30539</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6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73183</xdr:rowOff>
    </xdr:from>
    <xdr:to>
      <xdr:col>20</xdr:col>
      <xdr:colOff>38100</xdr:colOff>
      <xdr:row>98</xdr:row>
      <xdr:rowOff>3333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165910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77138</xdr:rowOff>
    </xdr:from>
    <xdr:to>
      <xdr:col>15</xdr:col>
      <xdr:colOff>101600</xdr:colOff>
      <xdr:row>98</xdr:row>
      <xdr:rowOff>7288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169865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115765</xdr:rowOff>
    </xdr:from>
    <xdr:to>
      <xdr:col>10</xdr:col>
      <xdr:colOff>165100</xdr:colOff>
      <xdr:row>98</xdr:row>
      <xdr:rowOff>45915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4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37042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3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31023</xdr:rowOff>
    </xdr:from>
    <xdr:to>
      <xdr:col>6</xdr:col>
      <xdr:colOff>38100</xdr:colOff>
      <xdr:row>97</xdr:row>
      <xdr:rowOff>132623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123750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42773</xdr:rowOff>
    </xdr:from>
    <xdr:to>
      <xdr:col>55</xdr:col>
      <xdr:colOff>0</xdr:colOff>
      <xdr:row>39</xdr:row>
      <xdr:rowOff>42811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2932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42811</xdr:rowOff>
    </xdr:from>
    <xdr:to>
      <xdr:col>50</xdr:col>
      <xdr:colOff>114300</xdr:colOff>
      <xdr:row>39</xdr:row>
      <xdr:rowOff>42850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293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42811</xdr:rowOff>
    </xdr:from>
    <xdr:to>
      <xdr:col>45</xdr:col>
      <xdr:colOff>177800</xdr:colOff>
      <xdr:row>39</xdr:row>
      <xdr:rowOff>42850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293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42811</xdr:rowOff>
    </xdr:from>
    <xdr:to>
      <xdr:col>41</xdr:col>
      <xdr:colOff>50800</xdr:colOff>
      <xdr:row>39</xdr:row>
      <xdr:rowOff>42850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293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163423</xdr:rowOff>
    </xdr:from>
    <xdr:to>
      <xdr:col>55</xdr:col>
      <xdr:colOff>50800</xdr:colOff>
      <xdr:row>39</xdr:row>
      <xdr:rowOff>93573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123295</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163461</xdr:rowOff>
    </xdr:from>
    <xdr:to>
      <xdr:col>50</xdr:col>
      <xdr:colOff>165100</xdr:colOff>
      <xdr:row>39</xdr:row>
      <xdr:rowOff>93611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84738</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163500</xdr:rowOff>
    </xdr:from>
    <xdr:to>
      <xdr:col>46</xdr:col>
      <xdr:colOff>38100</xdr:colOff>
      <xdr:row>39</xdr:row>
      <xdr:rowOff>93650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84777</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163461</xdr:rowOff>
    </xdr:from>
    <xdr:to>
      <xdr:col>41</xdr:col>
      <xdr:colOff>101600</xdr:colOff>
      <xdr:row>39</xdr:row>
      <xdr:rowOff>93611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84738</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163500</xdr:rowOff>
    </xdr:from>
    <xdr:to>
      <xdr:col>36</xdr:col>
      <xdr:colOff>165100</xdr:colOff>
      <xdr:row>39</xdr:row>
      <xdr:rowOff>93650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84777</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84958</xdr:rowOff>
    </xdr:from>
    <xdr:to>
      <xdr:col>55</xdr:col>
      <xdr:colOff>0</xdr:colOff>
      <xdr:row>58</xdr:row>
      <xdr:rowOff>90084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29058"/>
          <a:ext cx="8382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74819</xdr:rowOff>
    </xdr:from>
    <xdr:to>
      <xdr:col>50</xdr:col>
      <xdr:colOff>114300</xdr:colOff>
      <xdr:row>58</xdr:row>
      <xdr:rowOff>90084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18919"/>
          <a:ext cx="889000" cy="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55119</xdr:rowOff>
    </xdr:from>
    <xdr:to>
      <xdr:col>45</xdr:col>
      <xdr:colOff>177800</xdr:colOff>
      <xdr:row>58</xdr:row>
      <xdr:rowOff>74819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99219"/>
          <a:ext cx="889000" cy="1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55119</xdr:rowOff>
    </xdr:from>
    <xdr:to>
      <xdr:col>41</xdr:col>
      <xdr:colOff>50800</xdr:colOff>
      <xdr:row>58</xdr:row>
      <xdr:rowOff>82954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99219"/>
          <a:ext cx="8890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34158</xdr:rowOff>
    </xdr:from>
    <xdr:to>
      <xdr:col>55</xdr:col>
      <xdr:colOff>50800</xdr:colOff>
      <xdr:row>58</xdr:row>
      <xdr:rowOff>135758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39284</xdr:rowOff>
    </xdr:from>
    <xdr:to>
      <xdr:col>50</xdr:col>
      <xdr:colOff>165100</xdr:colOff>
      <xdr:row>58</xdr:row>
      <xdr:rowOff>140884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132011</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7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24019</xdr:rowOff>
    </xdr:from>
    <xdr:to>
      <xdr:col>46</xdr:col>
      <xdr:colOff>38100</xdr:colOff>
      <xdr:row>58</xdr:row>
      <xdr:rowOff>125619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116746</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6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4319</xdr:rowOff>
    </xdr:from>
    <xdr:to>
      <xdr:col>41</xdr:col>
      <xdr:colOff>101600</xdr:colOff>
      <xdr:row>58</xdr:row>
      <xdr:rowOff>105919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122446</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2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32154</xdr:rowOff>
    </xdr:from>
    <xdr:to>
      <xdr:col>36</xdr:col>
      <xdr:colOff>165100</xdr:colOff>
      <xdr:row>58</xdr:row>
      <xdr:rowOff>133754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7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124881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6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6541</xdr:rowOff>
    </xdr:from>
    <xdr:to>
      <xdr:col>55</xdr:col>
      <xdr:colOff>0</xdr:colOff>
      <xdr:row>79</xdr:row>
      <xdr:rowOff>18878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551091"/>
          <a:ext cx="838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144746</xdr:rowOff>
    </xdr:from>
    <xdr:to>
      <xdr:col>50</xdr:col>
      <xdr:colOff>114300</xdr:colOff>
      <xdr:row>79</xdr:row>
      <xdr:rowOff>18878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517846"/>
          <a:ext cx="889000" cy="4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144746</xdr:rowOff>
    </xdr:from>
    <xdr:to>
      <xdr:col>45</xdr:col>
      <xdr:colOff>177800</xdr:colOff>
      <xdr:row>79</xdr:row>
      <xdr:rowOff>17512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17846"/>
          <a:ext cx="889000" cy="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17512</xdr:rowOff>
    </xdr:from>
    <xdr:to>
      <xdr:col>41</xdr:col>
      <xdr:colOff>50800</xdr:colOff>
      <xdr:row>79</xdr:row>
      <xdr:rowOff>19833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62062"/>
          <a:ext cx="889000" cy="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127191</xdr:rowOff>
    </xdr:from>
    <xdr:to>
      <xdr:col>55</xdr:col>
      <xdr:colOff>50800</xdr:colOff>
      <xdr:row>79</xdr:row>
      <xdr:rowOff>57341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5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139528</xdr:rowOff>
    </xdr:from>
    <xdr:to>
      <xdr:col>50</xdr:col>
      <xdr:colOff>165100</xdr:colOff>
      <xdr:row>79</xdr:row>
      <xdr:rowOff>69678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5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60805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60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93946</xdr:rowOff>
    </xdr:from>
    <xdr:to>
      <xdr:col>46</xdr:col>
      <xdr:colOff>38100</xdr:colOff>
      <xdr:row>79</xdr:row>
      <xdr:rowOff>24096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15223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138162</xdr:rowOff>
    </xdr:from>
    <xdr:to>
      <xdr:col>41</xdr:col>
      <xdr:colOff>101600</xdr:colOff>
      <xdr:row>79</xdr:row>
      <xdr:rowOff>68312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59439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60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140483</xdr:rowOff>
    </xdr:from>
    <xdr:to>
      <xdr:col>36</xdr:col>
      <xdr:colOff>165100</xdr:colOff>
      <xdr:row>79</xdr:row>
      <xdr:rowOff>70633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61760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3119</xdr:rowOff>
    </xdr:from>
    <xdr:to>
      <xdr:col>55</xdr:col>
      <xdr:colOff>0</xdr:colOff>
      <xdr:row>98</xdr:row>
      <xdr:rowOff>52552</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05219"/>
          <a:ext cx="838200" cy="4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49050</xdr:rowOff>
    </xdr:from>
    <xdr:to>
      <xdr:col>50</xdr:col>
      <xdr:colOff>114300</xdr:colOff>
      <xdr:row>98</xdr:row>
      <xdr:rowOff>52552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51150"/>
          <a:ext cx="889000" cy="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23135</xdr:rowOff>
    </xdr:from>
    <xdr:to>
      <xdr:col>45</xdr:col>
      <xdr:colOff>177800</xdr:colOff>
      <xdr:row>98</xdr:row>
      <xdr:rowOff>49050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25235"/>
          <a:ext cx="889000" cy="2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23135</xdr:rowOff>
    </xdr:from>
    <xdr:to>
      <xdr:col>41</xdr:col>
      <xdr:colOff>50800</xdr:colOff>
      <xdr:row>98</xdr:row>
      <xdr:rowOff>38672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25235"/>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123769</xdr:rowOff>
    </xdr:from>
    <xdr:to>
      <xdr:col>55</xdr:col>
      <xdr:colOff>50800</xdr:colOff>
      <xdr:row>98</xdr:row>
      <xdr:rowOff>53919</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1752</xdr:rowOff>
    </xdr:from>
    <xdr:to>
      <xdr:col>50</xdr:col>
      <xdr:colOff>165100</xdr:colOff>
      <xdr:row>98</xdr:row>
      <xdr:rowOff>103352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94479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89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169700</xdr:rowOff>
    </xdr:from>
    <xdr:to>
      <xdr:col>46</xdr:col>
      <xdr:colOff>38100</xdr:colOff>
      <xdr:row>98</xdr:row>
      <xdr:rowOff>99850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90977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89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143785</xdr:rowOff>
    </xdr:from>
    <xdr:to>
      <xdr:col>41</xdr:col>
      <xdr:colOff>101600</xdr:colOff>
      <xdr:row>98</xdr:row>
      <xdr:rowOff>73935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65062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86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159322</xdr:rowOff>
    </xdr:from>
    <xdr:to>
      <xdr:col>36</xdr:col>
      <xdr:colOff>165100</xdr:colOff>
      <xdr:row>98</xdr:row>
      <xdr:rowOff>89472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80599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88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110386</xdr:rowOff>
    </xdr:from>
    <xdr:to>
      <xdr:col>85</xdr:col>
      <xdr:colOff>127000</xdr:colOff>
      <xdr:row>37</xdr:row>
      <xdr:rowOff>112405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454036"/>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89568</xdr:rowOff>
    </xdr:from>
    <xdr:to>
      <xdr:col>81</xdr:col>
      <xdr:colOff>50800</xdr:colOff>
      <xdr:row>37</xdr:row>
      <xdr:rowOff>110386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433218"/>
          <a:ext cx="889000" cy="2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70564</xdr:rowOff>
    </xdr:from>
    <xdr:to>
      <xdr:col>76</xdr:col>
      <xdr:colOff>114300</xdr:colOff>
      <xdr:row>37</xdr:row>
      <xdr:rowOff>89568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414214"/>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70564</xdr:rowOff>
    </xdr:from>
    <xdr:to>
      <xdr:col>71</xdr:col>
      <xdr:colOff>177800</xdr:colOff>
      <xdr:row>37</xdr:row>
      <xdr:rowOff>119416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414214"/>
          <a:ext cx="889000" cy="4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61605</xdr:rowOff>
    </xdr:from>
    <xdr:to>
      <xdr:col>85</xdr:col>
      <xdr:colOff>177800</xdr:colOff>
      <xdr:row>37</xdr:row>
      <xdr:rowOff>163206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052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40032</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38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59586</xdr:rowOff>
    </xdr:from>
    <xdr:to>
      <xdr:col>81</xdr:col>
      <xdr:colOff>101600</xdr:colOff>
      <xdr:row>37</xdr:row>
      <xdr:rowOff>161186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38768</xdr:rowOff>
    </xdr:from>
    <xdr:to>
      <xdr:col>76</xdr:col>
      <xdr:colOff>165100</xdr:colOff>
      <xdr:row>37</xdr:row>
      <xdr:rowOff>140368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3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131495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47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19764</xdr:rowOff>
    </xdr:from>
    <xdr:to>
      <xdr:col>72</xdr:col>
      <xdr:colOff>38100</xdr:colOff>
      <xdr:row>37</xdr:row>
      <xdr:rowOff>121364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36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112491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68616</xdr:rowOff>
    </xdr:from>
    <xdr:to>
      <xdr:col>67</xdr:col>
      <xdr:colOff>101600</xdr:colOff>
      <xdr:row>37</xdr:row>
      <xdr:rowOff>170216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1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161342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0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43307</xdr:rowOff>
    </xdr:from>
    <xdr:to>
      <xdr:col>85</xdr:col>
      <xdr:colOff>127000</xdr:colOff>
      <xdr:row>58</xdr:row>
      <xdr:rowOff>49892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987407"/>
          <a:ext cx="8382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49892</xdr:rowOff>
    </xdr:from>
    <xdr:to>
      <xdr:col>81</xdr:col>
      <xdr:colOff>50800</xdr:colOff>
      <xdr:row>58</xdr:row>
      <xdr:rowOff>60113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993992"/>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28570</xdr:rowOff>
    </xdr:from>
    <xdr:to>
      <xdr:col>76</xdr:col>
      <xdr:colOff>114300</xdr:colOff>
      <xdr:row>58</xdr:row>
      <xdr:rowOff>60113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801220"/>
          <a:ext cx="889000" cy="20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28570</xdr:rowOff>
    </xdr:from>
    <xdr:to>
      <xdr:col>71</xdr:col>
      <xdr:colOff>177800</xdr:colOff>
      <xdr:row>57</xdr:row>
      <xdr:rowOff>165558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801220"/>
          <a:ext cx="889000" cy="13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163957</xdr:rowOff>
    </xdr:from>
    <xdr:to>
      <xdr:col>85</xdr:col>
      <xdr:colOff>177800</xdr:colOff>
      <xdr:row>58</xdr:row>
      <xdr:rowOff>94107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78884</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170542</xdr:rowOff>
    </xdr:from>
    <xdr:to>
      <xdr:col>81</xdr:col>
      <xdr:colOff>101600</xdr:colOff>
      <xdr:row>58</xdr:row>
      <xdr:rowOff>100692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91819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0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9313</xdr:rowOff>
    </xdr:from>
    <xdr:to>
      <xdr:col>76</xdr:col>
      <xdr:colOff>165100</xdr:colOff>
      <xdr:row>58</xdr:row>
      <xdr:rowOff>110913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102040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4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149220</xdr:rowOff>
    </xdr:from>
    <xdr:to>
      <xdr:col>72</xdr:col>
      <xdr:colOff>38100</xdr:colOff>
      <xdr:row>57</xdr:row>
      <xdr:rowOff>79370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75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95897</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52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114758</xdr:rowOff>
    </xdr:from>
    <xdr:to>
      <xdr:col>67</xdr:col>
      <xdr:colOff>101600</xdr:colOff>
      <xdr:row>58</xdr:row>
      <xdr:rowOff>44908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8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36035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98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33032</xdr:rowOff>
    </xdr:from>
    <xdr:to>
      <xdr:col>85</xdr:col>
      <xdr:colOff>127000</xdr:colOff>
      <xdr:row>79</xdr:row>
      <xdr:rowOff>34506</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77582"/>
          <a:ext cx="8382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170991</xdr:rowOff>
    </xdr:from>
    <xdr:to>
      <xdr:col>81</xdr:col>
      <xdr:colOff>50800</xdr:colOff>
      <xdr:row>79</xdr:row>
      <xdr:rowOff>33032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44091"/>
          <a:ext cx="889000" cy="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170991</xdr:rowOff>
    </xdr:from>
    <xdr:to>
      <xdr:col>76</xdr:col>
      <xdr:colOff>114300</xdr:colOff>
      <xdr:row>79</xdr:row>
      <xdr:rowOff>3104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44091"/>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3104</xdr:rowOff>
    </xdr:from>
    <xdr:to>
      <xdr:col>71</xdr:col>
      <xdr:colOff>177800</xdr:colOff>
      <xdr:row>79</xdr:row>
      <xdr:rowOff>7474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47654"/>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155156</xdr:rowOff>
    </xdr:from>
    <xdr:to>
      <xdr:col>85</xdr:col>
      <xdr:colOff>177800</xdr:colOff>
      <xdr:row>79</xdr:row>
      <xdr:rowOff>85306</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153682</xdr:rowOff>
    </xdr:from>
    <xdr:to>
      <xdr:col>81</xdr:col>
      <xdr:colOff>101600</xdr:colOff>
      <xdr:row>79</xdr:row>
      <xdr:rowOff>83832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74959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120191</xdr:rowOff>
    </xdr:from>
    <xdr:to>
      <xdr:col>76</xdr:col>
      <xdr:colOff>165100</xdr:colOff>
      <xdr:row>79</xdr:row>
      <xdr:rowOff>50341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9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41468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123754</xdr:rowOff>
    </xdr:from>
    <xdr:to>
      <xdr:col>72</xdr:col>
      <xdr:colOff>38100</xdr:colOff>
      <xdr:row>79</xdr:row>
      <xdr:rowOff>53904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45031</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58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128124</xdr:rowOff>
    </xdr:from>
    <xdr:to>
      <xdr:col>67</xdr:col>
      <xdr:colOff>101600</xdr:colOff>
      <xdr:row>79</xdr:row>
      <xdr:rowOff>58274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49401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59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121141</xdr:rowOff>
    </xdr:from>
    <xdr:to>
      <xdr:col>85</xdr:col>
      <xdr:colOff>127000</xdr:colOff>
      <xdr:row>97</xdr:row>
      <xdr:rowOff>164592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51791"/>
          <a:ext cx="838200" cy="4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64410</xdr:rowOff>
    </xdr:from>
    <xdr:to>
      <xdr:col>81</xdr:col>
      <xdr:colOff>50800</xdr:colOff>
      <xdr:row>97</xdr:row>
      <xdr:rowOff>164592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695060"/>
          <a:ext cx="889000" cy="10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64410</xdr:rowOff>
    </xdr:from>
    <xdr:to>
      <xdr:col>76</xdr:col>
      <xdr:colOff>114300</xdr:colOff>
      <xdr:row>97</xdr:row>
      <xdr:rowOff>65506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695060"/>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65506</xdr:rowOff>
    </xdr:from>
    <xdr:to>
      <xdr:col>71</xdr:col>
      <xdr:colOff>177800</xdr:colOff>
      <xdr:row>97</xdr:row>
      <xdr:rowOff>101767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696156"/>
          <a:ext cx="889000" cy="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70341</xdr:rowOff>
    </xdr:from>
    <xdr:to>
      <xdr:col>85</xdr:col>
      <xdr:colOff>177800</xdr:colOff>
      <xdr:row>98</xdr:row>
      <xdr:rowOff>491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0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48768</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7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113792</xdr:rowOff>
    </xdr:from>
    <xdr:to>
      <xdr:col>81</xdr:col>
      <xdr:colOff>101600</xdr:colOff>
      <xdr:row>98</xdr:row>
      <xdr:rowOff>43942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4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35069</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83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13610</xdr:rowOff>
    </xdr:from>
    <xdr:to>
      <xdr:col>76</xdr:col>
      <xdr:colOff>165100</xdr:colOff>
      <xdr:row>97</xdr:row>
      <xdr:rowOff>115210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131737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41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14706</xdr:rowOff>
    </xdr:from>
    <xdr:to>
      <xdr:col>72</xdr:col>
      <xdr:colOff>38100</xdr:colOff>
      <xdr:row>97</xdr:row>
      <xdr:rowOff>116306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132833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42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50967</xdr:rowOff>
    </xdr:from>
    <xdr:to>
      <xdr:col>67</xdr:col>
      <xdr:colOff>101600</xdr:colOff>
      <xdr:row>97</xdr:row>
      <xdr:rowOff>152567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143694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77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住民一人当たりのコストは、類似団体を下回っている。</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千曲川左岸道路</a:t>
          </a:r>
          <a:r>
            <a:rPr kumimoji="1" lang="ja-JP" altLang="en-US" sz="1100">
              <a:solidFill>
                <a:schemeClr val="dk1"/>
              </a:solidFill>
              <a:effectLst/>
              <a:latin typeface="+mn-lt"/>
              <a:ea typeface="+mn-ea"/>
              <a:cs typeface="+mn-cs"/>
            </a:rPr>
            <a:t>及び大深山産業道路</a:t>
          </a:r>
          <a:r>
            <a:rPr kumimoji="1" lang="ja-JP" altLang="ja-JP" sz="1100">
              <a:solidFill>
                <a:schemeClr val="dk1"/>
              </a:solidFill>
              <a:effectLst/>
              <a:latin typeface="+mn-lt"/>
              <a:ea typeface="+mn-ea"/>
              <a:cs typeface="+mn-cs"/>
            </a:rPr>
            <a:t>建設事業</a:t>
          </a:r>
          <a:r>
            <a:rPr kumimoji="1" lang="ja-JP" altLang="en-US" sz="1100">
              <a:solidFill>
                <a:schemeClr val="dk1"/>
              </a:solidFill>
              <a:effectLst/>
              <a:latin typeface="+mn-lt"/>
              <a:ea typeface="+mn-ea"/>
              <a:cs typeface="+mn-cs"/>
            </a:rPr>
            <a:t>の実施ため</a:t>
          </a:r>
          <a:r>
            <a:rPr kumimoji="1" lang="ja-JP" altLang="ja-JP" sz="1100">
              <a:solidFill>
                <a:schemeClr val="dk1"/>
              </a:solidFill>
              <a:effectLst/>
              <a:latin typeface="+mn-lt"/>
              <a:ea typeface="+mn-ea"/>
              <a:cs typeface="+mn-cs"/>
            </a:rPr>
            <a:t>、土木費の増加が見込まれる。公債費の状況を鑑みながら、補助金や基金を活用し、健全な財政運営を行う必要がある。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実質単年度収支が赤字へと転じて</a:t>
          </a:r>
          <a:r>
            <a:rPr kumimoji="1" lang="ja-JP" altLang="en-US" sz="1100">
              <a:solidFill>
                <a:schemeClr val="dk1"/>
              </a:solidFill>
              <a:effectLst/>
              <a:latin typeface="+mn-lt"/>
              <a:ea typeface="+mn-ea"/>
              <a:cs typeface="+mn-cs"/>
            </a:rPr>
            <a:t>いる。これは</a:t>
          </a:r>
          <a:r>
            <a:rPr kumimoji="1" lang="ja-JP" altLang="ja-JP" sz="1100">
              <a:solidFill>
                <a:schemeClr val="dk1"/>
              </a:solidFill>
              <a:effectLst/>
              <a:latin typeface="+mn-lt"/>
              <a:ea typeface="+mn-ea"/>
              <a:cs typeface="+mn-cs"/>
            </a:rPr>
            <a:t>毎年度行っていた、臨時財政対策債の繰上償還を先送りし、</a:t>
          </a:r>
          <a:r>
            <a:rPr kumimoji="1" lang="ja-JP" altLang="en-US" sz="1100">
              <a:solidFill>
                <a:schemeClr val="dk1"/>
              </a:solidFill>
              <a:effectLst/>
              <a:latin typeface="+mn-lt"/>
              <a:ea typeface="+mn-ea"/>
              <a:cs typeface="+mn-cs"/>
            </a:rPr>
            <a:t>統合保育園、千曲川左岸道路や大深山産業道路等といった近年の大型建設工事の起債償還</a:t>
          </a:r>
          <a:r>
            <a:rPr kumimoji="1" lang="ja-JP" altLang="ja-JP" sz="1100">
              <a:solidFill>
                <a:schemeClr val="dk1"/>
              </a:solidFill>
              <a:effectLst/>
              <a:latin typeface="+mn-lt"/>
              <a:ea typeface="+mn-ea"/>
              <a:cs typeface="+mn-cs"/>
            </a:rPr>
            <a:t>に備え、減債基金への積み立て（</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）を行ったためである。</a:t>
          </a:r>
          <a:r>
            <a:rPr kumimoji="1" lang="ja-JP" altLang="en-US" sz="1100">
              <a:solidFill>
                <a:schemeClr val="dk1"/>
              </a:solidFill>
              <a:effectLst/>
              <a:latin typeface="+mn-lt"/>
              <a:ea typeface="+mn-ea"/>
              <a:cs typeface="+mn-cs"/>
            </a:rPr>
            <a:t>実質収支は同規模で推移しており、今後も健全な財政運営を図る。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全会計において黒字であり赤字比率はない。水道、下水道事業などの公営企業関係への繰出しが大きいため、今後各種料金の見直しや抜本的な運営の見直し等を検討して、経営の健全化を図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3802162</v>
      </c>
      <c r="BO4" s="441"/>
      <c r="BP4" s="441"/>
      <c r="BQ4" s="441"/>
      <c r="BR4" s="441"/>
      <c r="BS4" s="441"/>
      <c r="BT4" s="441"/>
      <c r="BU4" s="442"/>
      <c r="BV4" s="440">
        <v>3941048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4.8</v>
      </c>
      <c r="CU4" s="622"/>
      <c r="CV4" s="622"/>
      <c r="CW4" s="622"/>
      <c r="CX4" s="622"/>
      <c r="CY4" s="622"/>
      <c r="CZ4" s="622"/>
      <c r="DA4" s="623"/>
      <c r="DB4" s="621">
        <v>4.9000000000000004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3642522</v>
      </c>
      <c r="BO5" s="446"/>
      <c r="BP5" s="446"/>
      <c r="BQ5" s="446"/>
      <c r="BR5" s="446"/>
      <c r="BS5" s="446"/>
      <c r="BT5" s="446"/>
      <c r="BU5" s="447"/>
      <c r="BV5" s="445">
        <v>3793986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71.599999999999994</v>
      </c>
      <c r="CU5" s="416"/>
      <c r="CV5" s="416"/>
      <c r="CW5" s="416"/>
      <c r="CX5" s="416"/>
      <c r="CY5" s="416"/>
      <c r="CZ5" s="416"/>
      <c r="DA5" s="417"/>
      <c r="DB5" s="415">
        <v>70.8</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159640</v>
      </c>
      <c r="BO6" s="446"/>
      <c r="BP6" s="446"/>
      <c r="BQ6" s="446"/>
      <c r="BR6" s="446"/>
      <c r="BS6" s="446"/>
      <c r="BT6" s="446"/>
      <c r="BU6" s="447"/>
      <c r="BV6" s="445">
        <v>147062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74.5</v>
      </c>
      <c r="CU6" s="596"/>
      <c r="CV6" s="596"/>
      <c r="CW6" s="596"/>
      <c r="CX6" s="596"/>
      <c r="CY6" s="596"/>
      <c r="CZ6" s="596"/>
      <c r="DA6" s="597"/>
      <c r="DB6" s="595">
        <v>73.7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21126</v>
      </c>
      <c r="BO7" s="446"/>
      <c r="BP7" s="446"/>
      <c r="BQ7" s="446"/>
      <c r="BR7" s="446"/>
      <c r="BS7" s="446"/>
      <c r="BT7" s="446"/>
      <c r="BU7" s="447"/>
      <c r="BV7" s="445">
        <v>2684</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2870699</v>
      </c>
      <c r="CU7" s="446"/>
      <c r="CV7" s="446"/>
      <c r="CW7" s="446"/>
      <c r="CX7" s="446"/>
      <c r="CY7" s="446"/>
      <c r="CZ7" s="446"/>
      <c r="DA7" s="447"/>
      <c r="DB7" s="445">
        <v>2937987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99</v>
      </c>
      <c r="AV8" s="503"/>
      <c r="AW8" s="503"/>
      <c r="AX8" s="503"/>
      <c r="AY8" s="425" t="s">
        <v>103</v>
      </c>
      <c r="AZ8" s="426"/>
      <c r="BA8" s="426"/>
      <c r="BB8" s="426"/>
      <c r="BC8" s="426"/>
      <c r="BD8" s="426"/>
      <c r="BE8" s="426"/>
      <c r="BF8" s="426"/>
      <c r="BG8" s="426"/>
      <c r="BH8" s="426"/>
      <c r="BI8" s="426"/>
      <c r="BJ8" s="426"/>
      <c r="BK8" s="426"/>
      <c r="BL8" s="426"/>
      <c r="BM8" s="427"/>
      <c r="BN8" s="445">
        <v>138514</v>
      </c>
      <c r="BO8" s="446"/>
      <c r="BP8" s="446"/>
      <c r="BQ8" s="446"/>
      <c r="BR8" s="446"/>
      <c r="BS8" s="446"/>
      <c r="BT8" s="446"/>
      <c r="BU8" s="447"/>
      <c r="BV8" s="445">
        <v>144378</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0.25</v>
      </c>
      <c r="CU8" s="559"/>
      <c r="CV8" s="559"/>
      <c r="CW8" s="559"/>
      <c r="CX8" s="559"/>
      <c r="CY8" s="559"/>
      <c r="CZ8" s="559"/>
      <c r="DA8" s="560"/>
      <c r="DB8" s="558">
        <v>0.24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4607</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-5864</v>
      </c>
      <c r="BO9" s="446"/>
      <c r="BP9" s="446"/>
      <c r="BQ9" s="446"/>
      <c r="BR9" s="446"/>
      <c r="BS9" s="446"/>
      <c r="BT9" s="446"/>
      <c r="BU9" s="447"/>
      <c r="BV9" s="445">
        <v>-85555</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18.100000000000001</v>
      </c>
      <c r="CU9" s="416"/>
      <c r="CV9" s="416"/>
      <c r="CW9" s="416"/>
      <c r="CX9" s="416"/>
      <c r="CY9" s="416"/>
      <c r="CZ9" s="416"/>
      <c r="DA9" s="417"/>
      <c r="DB9" s="415">
        <v>14.2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4972</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1468</v>
      </c>
      <c r="BO10" s="446"/>
      <c r="BP10" s="446"/>
      <c r="BQ10" s="446"/>
      <c r="BR10" s="446"/>
      <c r="BS10" s="446"/>
      <c r="BT10" s="446"/>
      <c r="BU10" s="447"/>
      <c r="BV10" s="445">
        <v>1801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182300</v>
      </c>
      <c r="BO11" s="446"/>
      <c r="BP11" s="446"/>
      <c r="BQ11" s="446"/>
      <c r="BR11" s="446"/>
      <c r="BS11" s="446"/>
      <c r="BT11" s="446"/>
      <c r="BU11" s="447"/>
      <c r="BV11" s="445">
        <v>29500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4000</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3894</v>
      </c>
      <c r="S13" s="549"/>
      <c r="T13" s="549"/>
      <c r="U13" s="549"/>
      <c r="V13" s="550"/>
      <c r="W13" s="536" t="s">
        <v>134</v>
      </c>
      <c r="X13" s="458"/>
      <c r="Y13" s="458"/>
      <c r="Z13" s="458"/>
      <c r="AA13" s="458"/>
      <c r="AB13" s="459"/>
      <c r="AC13" s="421">
        <v>2492</v>
      </c>
      <c r="AD13" s="422"/>
      <c r="AE13" s="422"/>
      <c r="AF13" s="422"/>
      <c r="AG13" s="423"/>
      <c r="AH13" s="421">
        <v>2602</v>
      </c>
      <c r="AI13" s="422"/>
      <c r="AJ13" s="422"/>
      <c r="AK13" s="422"/>
      <c r="AL13" s="424"/>
      <c r="AM13" s="514" t="s">
        <v>135</v>
      </c>
      <c r="AN13" s="419"/>
      <c r="AO13" s="419"/>
      <c r="AP13" s="419"/>
      <c r="AQ13" s="419"/>
      <c r="AR13" s="419"/>
      <c r="AS13" s="419"/>
      <c r="AT13" s="420"/>
      <c r="AU13" s="502" t="s">
        <v>120</v>
      </c>
      <c r="AV13" s="503"/>
      <c r="AW13" s="503"/>
      <c r="AX13" s="503"/>
      <c r="AY13" s="425" t="s">
        <v>136</v>
      </c>
      <c r="AZ13" s="426"/>
      <c r="BA13" s="426"/>
      <c r="BB13" s="426"/>
      <c r="BC13" s="426"/>
      <c r="BD13" s="426"/>
      <c r="BE13" s="426"/>
      <c r="BF13" s="426"/>
      <c r="BG13" s="426"/>
      <c r="BH13" s="426"/>
      <c r="BI13" s="426"/>
      <c r="BJ13" s="426"/>
      <c r="BK13" s="426"/>
      <c r="BL13" s="426"/>
      <c r="BM13" s="427"/>
      <c r="BN13" s="445">
        <v>177904</v>
      </c>
      <c r="BO13" s="446"/>
      <c r="BP13" s="446"/>
      <c r="BQ13" s="446"/>
      <c r="BR13" s="446"/>
      <c r="BS13" s="446"/>
      <c r="BT13" s="446"/>
      <c r="BU13" s="447"/>
      <c r="BV13" s="445">
        <v>-54254</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1.4</v>
      </c>
      <c r="CU13" s="416"/>
      <c r="CV13" s="416"/>
      <c r="CW13" s="416"/>
      <c r="CX13" s="416"/>
      <c r="CY13" s="416"/>
      <c r="CZ13" s="416"/>
      <c r="DA13" s="417"/>
      <c r="DB13" s="415">
        <v>2.6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4025</v>
      </c>
      <c r="S14" s="549"/>
      <c r="T14" s="549"/>
      <c r="U14" s="549"/>
      <c r="V14" s="550"/>
      <c r="W14" s="551"/>
      <c r="X14" s="461"/>
      <c r="Y14" s="461"/>
      <c r="Z14" s="461"/>
      <c r="AA14" s="461"/>
      <c r="AB14" s="462"/>
      <c r="AC14" s="541">
        <v>76.3</v>
      </c>
      <c r="AD14" s="542"/>
      <c r="AE14" s="542"/>
      <c r="AF14" s="542"/>
      <c r="AG14" s="543"/>
      <c r="AH14" s="541">
        <v>75.599999999999994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3935</v>
      </c>
      <c r="S15" s="549"/>
      <c r="T15" s="549"/>
      <c r="U15" s="549"/>
      <c r="V15" s="550"/>
      <c r="W15" s="536" t="s">
        <v>141</v>
      </c>
      <c r="X15" s="458"/>
      <c r="Y15" s="458"/>
      <c r="Z15" s="458"/>
      <c r="AA15" s="458"/>
      <c r="AB15" s="459"/>
      <c r="AC15" s="421">
        <v>129</v>
      </c>
      <c r="AD15" s="422"/>
      <c r="AE15" s="422"/>
      <c r="AF15" s="422"/>
      <c r="AG15" s="423"/>
      <c r="AH15" s="421">
        <v>113</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704244</v>
      </c>
      <c r="BO15" s="441"/>
      <c r="BP15" s="441"/>
      <c r="BQ15" s="441"/>
      <c r="BR15" s="441"/>
      <c r="BS15" s="441"/>
      <c r="BT15" s="441"/>
      <c r="BU15" s="442"/>
      <c r="BV15" s="440">
        <v>680539</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3.9</v>
      </c>
      <c r="AD16" s="542"/>
      <c r="AE16" s="542"/>
      <c r="AF16" s="542"/>
      <c r="AG16" s="543"/>
      <c r="AH16" s="541">
        <v>3.3</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2565708</v>
      </c>
      <c r="BO16" s="446"/>
      <c r="BP16" s="446"/>
      <c r="BQ16" s="446"/>
      <c r="BR16" s="446"/>
      <c r="BS16" s="446"/>
      <c r="BT16" s="446"/>
      <c r="BU16" s="447"/>
      <c r="BV16" s="445">
        <v>2646000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647</v>
      </c>
      <c r="AD17" s="422"/>
      <c r="AE17" s="422"/>
      <c r="AF17" s="422"/>
      <c r="AG17" s="423"/>
      <c r="AH17" s="421">
        <v>725</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895897</v>
      </c>
      <c r="BO17" s="446"/>
      <c r="BP17" s="446"/>
      <c r="BQ17" s="446"/>
      <c r="BR17" s="446"/>
      <c r="BS17" s="446"/>
      <c r="BT17" s="446"/>
      <c r="BU17" s="447"/>
      <c r="BV17" s="445">
        <v>856135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209.61</v>
      </c>
      <c r="M18" s="510"/>
      <c r="N18" s="510"/>
      <c r="O18" s="510"/>
      <c r="P18" s="510"/>
      <c r="Q18" s="510"/>
      <c r="R18" s="511"/>
      <c r="S18" s="511"/>
      <c r="T18" s="511"/>
      <c r="U18" s="511"/>
      <c r="V18" s="512"/>
      <c r="W18" s="526"/>
      <c r="X18" s="527"/>
      <c r="Y18" s="527"/>
      <c r="Z18" s="527"/>
      <c r="AA18" s="527"/>
      <c r="AB18" s="537"/>
      <c r="AC18" s="409">
        <v>19.8</v>
      </c>
      <c r="AD18" s="410"/>
      <c r="AE18" s="410"/>
      <c r="AF18" s="410"/>
      <c r="AG18" s="513"/>
      <c r="AH18" s="409">
        <v>21.1</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2067268</v>
      </c>
      <c r="BO18" s="446"/>
      <c r="BP18" s="446"/>
      <c r="BQ18" s="446"/>
      <c r="BR18" s="446"/>
      <c r="BS18" s="446"/>
      <c r="BT18" s="446"/>
      <c r="BU18" s="447"/>
      <c r="BV18" s="445">
        <v>2111309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22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3081300</v>
      </c>
      <c r="BO19" s="446"/>
      <c r="BP19" s="446"/>
      <c r="BQ19" s="446"/>
      <c r="BR19" s="446"/>
      <c r="BS19" s="446"/>
      <c r="BT19" s="446"/>
      <c r="BU19" s="447"/>
      <c r="BV19" s="445">
        <v>3309693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1205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3068362</v>
      </c>
      <c r="BO23" s="446"/>
      <c r="BP23" s="446"/>
      <c r="BQ23" s="446"/>
      <c r="BR23" s="446"/>
      <c r="BS23" s="446"/>
      <c r="BT23" s="446"/>
      <c r="BU23" s="447"/>
      <c r="BV23" s="445">
        <v>3302824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7060</v>
      </c>
      <c r="R24" s="422"/>
      <c r="S24" s="422"/>
      <c r="T24" s="422"/>
      <c r="U24" s="422"/>
      <c r="V24" s="423"/>
      <c r="W24" s="487"/>
      <c r="X24" s="478"/>
      <c r="Y24" s="479"/>
      <c r="Z24" s="418" t="s">
        <v>165</v>
      </c>
      <c r="AA24" s="419"/>
      <c r="AB24" s="419"/>
      <c r="AC24" s="419"/>
      <c r="AD24" s="419"/>
      <c r="AE24" s="419"/>
      <c r="AF24" s="419"/>
      <c r="AG24" s="420"/>
      <c r="AH24" s="421">
        <v>62</v>
      </c>
      <c r="AI24" s="422"/>
      <c r="AJ24" s="422"/>
      <c r="AK24" s="422"/>
      <c r="AL24" s="423"/>
      <c r="AM24" s="421">
        <v>182776</v>
      </c>
      <c r="AN24" s="422"/>
      <c r="AO24" s="422"/>
      <c r="AP24" s="422"/>
      <c r="AQ24" s="422"/>
      <c r="AR24" s="423"/>
      <c r="AS24" s="421">
        <v>2948</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2627162</v>
      </c>
      <c r="BO24" s="446"/>
      <c r="BP24" s="446"/>
      <c r="BQ24" s="446"/>
      <c r="BR24" s="446"/>
      <c r="BS24" s="446"/>
      <c r="BT24" s="446"/>
      <c r="BU24" s="447"/>
      <c r="BV24" s="445">
        <v>2826024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2</v>
      </c>
      <c r="M25" s="422"/>
      <c r="N25" s="422"/>
      <c r="O25" s="422"/>
      <c r="P25" s="423"/>
      <c r="Q25" s="421">
        <v>5810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123</v>
      </c>
      <c r="AN25" s="422"/>
      <c r="AO25" s="422"/>
      <c r="AP25" s="422"/>
      <c r="AQ25" s="422"/>
      <c r="AR25" s="423"/>
      <c r="AS25" s="421" t="s">
        <v>132</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t="s">
        <v>169</v>
      </c>
      <c r="BO25" s="441"/>
      <c r="BP25" s="441"/>
      <c r="BQ25" s="441"/>
      <c r="BR25" s="441"/>
      <c r="BS25" s="441"/>
      <c r="BT25" s="441"/>
      <c r="BU25" s="442"/>
      <c r="BV25" s="440" t="s">
        <v>169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5370</v>
      </c>
      <c r="R26" s="422"/>
      <c r="S26" s="422"/>
      <c r="T26" s="422"/>
      <c r="U26" s="422"/>
      <c r="V26" s="423"/>
      <c r="W26" s="487"/>
      <c r="X26" s="478"/>
      <c r="Y26" s="479"/>
      <c r="Z26" s="418" t="s">
        <v>172</v>
      </c>
      <c r="AA26" s="500"/>
      <c r="AB26" s="500"/>
      <c r="AC26" s="500"/>
      <c r="AD26" s="500"/>
      <c r="AE26" s="500"/>
      <c r="AF26" s="500"/>
      <c r="AG26" s="501"/>
      <c r="AH26" s="421">
        <v>1</v>
      </c>
      <c r="AI26" s="422"/>
      <c r="AJ26" s="422"/>
      <c r="AK26" s="422"/>
      <c r="AL26" s="423"/>
      <c r="AM26" s="421" t="s">
        <v>173</v>
      </c>
      <c r="AN26" s="422"/>
      <c r="AO26" s="422"/>
      <c r="AP26" s="422"/>
      <c r="AQ26" s="422"/>
      <c r="AR26" s="423"/>
      <c r="AS26" s="421" t="s">
        <v>174</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169</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2470</v>
      </c>
      <c r="R27" s="422"/>
      <c r="S27" s="422"/>
      <c r="T27" s="422"/>
      <c r="U27" s="422"/>
      <c r="V27" s="423"/>
      <c r="W27" s="487"/>
      <c r="X27" s="478"/>
      <c r="Y27" s="479"/>
      <c r="Z27" s="418" t="s">
        <v>177</v>
      </c>
      <c r="AA27" s="419"/>
      <c r="AB27" s="419"/>
      <c r="AC27" s="419"/>
      <c r="AD27" s="419"/>
      <c r="AE27" s="419"/>
      <c r="AF27" s="419"/>
      <c r="AG27" s="420"/>
      <c r="AH27" s="421" t="s">
        <v>123</v>
      </c>
      <c r="AI27" s="422"/>
      <c r="AJ27" s="422"/>
      <c r="AK27" s="422"/>
      <c r="AL27" s="423"/>
      <c r="AM27" s="421" t="s">
        <v>123</v>
      </c>
      <c r="AN27" s="422"/>
      <c r="AO27" s="422"/>
      <c r="AP27" s="422"/>
      <c r="AQ27" s="422"/>
      <c r="AR27" s="423"/>
      <c r="AS27" s="421" t="s">
        <v>132</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273228</v>
      </c>
      <c r="BO27" s="449"/>
      <c r="BP27" s="449"/>
      <c r="BQ27" s="449"/>
      <c r="BR27" s="449"/>
      <c r="BS27" s="449"/>
      <c r="BT27" s="449"/>
      <c r="BU27" s="450"/>
      <c r="BV27" s="448">
        <v>273121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1710</v>
      </c>
      <c r="R28" s="422"/>
      <c r="S28" s="422"/>
      <c r="T28" s="422"/>
      <c r="U28" s="422"/>
      <c r="V28" s="423"/>
      <c r="W28" s="487"/>
      <c r="X28" s="478"/>
      <c r="Y28" s="479"/>
      <c r="Z28" s="418" t="s">
        <v>180</v>
      </c>
      <c r="AA28" s="419"/>
      <c r="AB28" s="419"/>
      <c r="AC28" s="419"/>
      <c r="AD28" s="419"/>
      <c r="AE28" s="419"/>
      <c r="AF28" s="419"/>
      <c r="AG28" s="420"/>
      <c r="AH28" s="421" t="s">
        <v>123</v>
      </c>
      <c r="AI28" s="422"/>
      <c r="AJ28" s="422"/>
      <c r="AK28" s="422"/>
      <c r="AL28" s="423"/>
      <c r="AM28" s="421" t="s">
        <v>123</v>
      </c>
      <c r="AN28" s="422"/>
      <c r="AO28" s="422"/>
      <c r="AP28" s="422"/>
      <c r="AQ28" s="422"/>
      <c r="AR28" s="423"/>
      <c r="AS28" s="421" t="s">
        <v>123</v>
      </c>
      <c r="AT28" s="422"/>
      <c r="AU28" s="422"/>
      <c r="AV28" s="422"/>
      <c r="AW28" s="422"/>
      <c r="AX28" s="424"/>
      <c r="AY28" s="428" t="s">
        <v>181</v>
      </c>
      <c r="AZ28" s="429"/>
      <c r="BA28" s="429"/>
      <c r="BB28" s="430"/>
      <c r="BC28" s="437" t="s">
        <v>41</v>
      </c>
      <c r="BD28" s="438"/>
      <c r="BE28" s="438"/>
      <c r="BF28" s="438"/>
      <c r="BG28" s="438"/>
      <c r="BH28" s="438"/>
      <c r="BI28" s="438"/>
      <c r="BJ28" s="438"/>
      <c r="BK28" s="438"/>
      <c r="BL28" s="438"/>
      <c r="BM28" s="439"/>
      <c r="BN28" s="440">
        <v>1679159</v>
      </c>
      <c r="BO28" s="441"/>
      <c r="BP28" s="441"/>
      <c r="BQ28" s="441"/>
      <c r="BR28" s="441"/>
      <c r="BS28" s="441"/>
      <c r="BT28" s="441"/>
      <c r="BU28" s="442"/>
      <c r="BV28" s="440">
        <v>1677691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10</v>
      </c>
      <c r="M29" s="422"/>
      <c r="N29" s="422"/>
      <c r="O29" s="422"/>
      <c r="P29" s="423"/>
      <c r="Q29" s="421">
        <v>1570</v>
      </c>
      <c r="R29" s="422"/>
      <c r="S29" s="422"/>
      <c r="T29" s="422"/>
      <c r="U29" s="422"/>
      <c r="V29" s="423"/>
      <c r="W29" s="488"/>
      <c r="X29" s="489"/>
      <c r="Y29" s="490"/>
      <c r="Z29" s="418" t="s">
        <v>183</v>
      </c>
      <c r="AA29" s="419"/>
      <c r="AB29" s="419"/>
      <c r="AC29" s="419"/>
      <c r="AD29" s="419"/>
      <c r="AE29" s="419"/>
      <c r="AF29" s="419"/>
      <c r="AG29" s="420"/>
      <c r="AH29" s="421">
        <v>62</v>
      </c>
      <c r="AI29" s="422"/>
      <c r="AJ29" s="422"/>
      <c r="AK29" s="422"/>
      <c r="AL29" s="423"/>
      <c r="AM29" s="421">
        <v>182776</v>
      </c>
      <c r="AN29" s="422"/>
      <c r="AO29" s="422"/>
      <c r="AP29" s="422"/>
      <c r="AQ29" s="422"/>
      <c r="AR29" s="423"/>
      <c r="AS29" s="421">
        <v>2948</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248012</v>
      </c>
      <c r="BO29" s="446"/>
      <c r="BP29" s="446"/>
      <c r="BQ29" s="446"/>
      <c r="BR29" s="446"/>
      <c r="BS29" s="446"/>
      <c r="BT29" s="446"/>
      <c r="BU29" s="447"/>
      <c r="BV29" s="445">
        <v>247977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91.7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3409872</v>
      </c>
      <c r="BO30" s="449"/>
      <c r="BP30" s="449"/>
      <c r="BQ30" s="449"/>
      <c r="BR30" s="449"/>
      <c r="BS30" s="449"/>
      <c r="BT30" s="449"/>
      <c r="BU30" s="450"/>
      <c r="BV30" s="448">
        <v>3148835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194</v>
      </c>
      <c r="V33" s="408"/>
      <c r="W33" s="407" t="s">
        <v>195</v>
      </c>
      <c r="X33" s="407"/>
      <c r="Y33" s="407"/>
      <c r="Z33" s="407"/>
      <c r="AA33" s="407"/>
      <c r="AB33" s="407"/>
      <c r="AC33" s="407"/>
      <c r="AD33" s="407"/>
      <c r="AE33" s="407"/>
      <c r="AF33" s="407"/>
      <c r="AG33" s="407"/>
      <c r="AH33" s="407"/>
      <c r="AI33" s="407"/>
      <c r="AJ33" s="407"/>
      <c r="AK33" s="407"/>
      <c r="AL33" s="195"/>
      <c r="AM33" s="408" t="s">
        <v>192</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192</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川上村国民健康保険特別会計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川上村営水道事業特別会計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佐久広域連合（一般）</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（財）川上村振興公社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川上村営バス事業特別会計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川上村介護保険事業特別会計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IF('各会計、関係団体の財政状況及び健全化判断比率'!B33="","",'各会計、関係団体の財政状況及び健全化判断比率'!B33)</f>
        <v>川上村下水道事業特別会計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佐久広域連合（消防）</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川上村特別住宅特別会計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川上村後期高齢者医療保険事業特別会計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佐久広域連合（養護老人ホーム）</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川上村訪問看護事業特別会計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佐久広域連合（特別養護老人ホーム）</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佐久広域連合（救護施設）</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佐久広域連合（食肉流通センター）</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長野県後期高齢者医療広域連合（一般）</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長野県後期高齢者医療広域連合（医療事業）</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長野県市町村総合事務組合（一般）</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19</v>
      </c>
      <c r="BX43" s="404"/>
      <c r="BY43" s="403" t="str">
        <f>IF('各会計、関係団体の財政状況及び健全化判断比率'!B77="","",'各会計、関係団体の財政状況及び健全化判断比率'!B77)</f>
        <v>長野県市町村総合事務組合（非常勤職員公務災害補償）</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fDSSWdNeeWDB//o9rhVQ/nJpgmlg3WD1AnTfxIDWN2lWVWDg1mKk20CLt4fFUP8XFBgbmDUhSjBBnE4uSalVQ==" saltValue="2gd5iCCgWby0UauEClOd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553</v>
      </c>
      <c r="D34" s="1224"/>
      <c r="E34" s="1225"/>
      <c r="F34" s="32">
        <v>5.27</v>
      </c>
      <c r="G34" s="33">
        <v>5.12</v>
      </c>
      <c r="H34" s="33">
        <v>7.59</v>
      </c>
      <c r="I34" s="33">
        <v>4.8600000000000003</v>
      </c>
      <c r="J34" s="34">
        <v>4.78</v>
      </c>
      <c r="K34" s="22"/>
      <c r="L34" s="22"/>
      <c r="M34" s="22"/>
      <c r="N34" s="22"/>
      <c r="O34" s="22"/>
      <c r="P34" s="22"/>
    </row>
    <row r="35" spans="1:16" ht="39" customHeight="1" x14ac:dyDescent="0.15">
      <c r="A35" s="22"/>
      <c r="B35" s="35"/>
      <c r="C35" s="1218" t="s">
        <v>554</v>
      </c>
      <c r="D35" s="1219"/>
      <c r="E35" s="1220"/>
      <c r="F35" s="36" t="s">
        <v>555</v>
      </c>
      <c r="G35" s="37">
        <v>1</v>
      </c>
      <c r="H35" s="37">
        <v>1.2</v>
      </c>
      <c r="I35" s="37">
        <v>2.76</v>
      </c>
      <c r="J35" s="38">
        <v>2.35</v>
      </c>
      <c r="K35" s="22"/>
      <c r="L35" s="22"/>
      <c r="M35" s="22"/>
      <c r="N35" s="22"/>
      <c r="O35" s="22"/>
      <c r="P35" s="22"/>
    </row>
    <row r="36" spans="1:16" ht="39" customHeight="1" x14ac:dyDescent="0.15">
      <c r="A36" s="22"/>
      <c r="B36" s="35"/>
      <c r="C36" s="1218" t="s">
        <v>556</v>
      </c>
      <c r="D36" s="1219"/>
      <c r="E36" s="1220"/>
      <c r="F36" s="36">
        <v>0.13</v>
      </c>
      <c r="G36" s="37">
        <v>0.13</v>
      </c>
      <c r="H36" s="37">
        <v>0.05</v>
      </c>
      <c r="I36" s="37">
        <v>7.0000000000000007E-2</v>
      </c>
      <c r="J36" s="38">
        <v>0.14000000000000001</v>
      </c>
      <c r="K36" s="22"/>
      <c r="L36" s="22"/>
      <c r="M36" s="22"/>
      <c r="N36" s="22"/>
      <c r="O36" s="22"/>
      <c r="P36" s="22"/>
    </row>
    <row r="37" spans="1:16" ht="39" customHeight="1" x14ac:dyDescent="0.15">
      <c r="A37" s="22"/>
      <c r="B37" s="35"/>
      <c r="C37" s="1218" t="s">
        <v>557</v>
      </c>
      <c r="D37" s="1219"/>
      <c r="E37" s="1220"/>
      <c r="F37" s="36">
        <v>0.16</v>
      </c>
      <c r="G37" s="37">
        <v>0</v>
      </c>
      <c r="H37" s="37">
        <v>0.12</v>
      </c>
      <c r="I37" s="37">
        <v>0.02</v>
      </c>
      <c r="J37" s="38">
        <v>0.06</v>
      </c>
      <c r="K37" s="22"/>
      <c r="L37" s="22"/>
      <c r="M37" s="22"/>
      <c r="N37" s="22"/>
      <c r="O37" s="22"/>
      <c r="P37" s="22"/>
    </row>
    <row r="38" spans="1:16" ht="39" customHeight="1" x14ac:dyDescent="0.15">
      <c r="A38" s="22"/>
      <c r="B38" s="35"/>
      <c r="C38" s="1218" t="s">
        <v>558</v>
      </c>
      <c r="D38" s="1219"/>
      <c r="E38" s="1220"/>
      <c r="F38" s="36">
        <v>0.05</v>
      </c>
      <c r="G38" s="37">
        <v>0.08</v>
      </c>
      <c r="H38" s="37">
        <v>0.02</v>
      </c>
      <c r="I38" s="37">
        <v>0.08</v>
      </c>
      <c r="J38" s="38">
        <v>0.05</v>
      </c>
      <c r="K38" s="22"/>
      <c r="L38" s="22"/>
      <c r="M38" s="22"/>
      <c r="N38" s="22"/>
      <c r="O38" s="22"/>
      <c r="P38" s="22"/>
    </row>
    <row r="39" spans="1:16" ht="39" customHeight="1" x14ac:dyDescent="0.15">
      <c r="A39" s="22"/>
      <c r="B39" s="35"/>
      <c r="C39" s="1218" t="s">
        <v>559</v>
      </c>
      <c r="D39" s="1219"/>
      <c r="E39" s="1220"/>
      <c r="F39" s="36">
        <v>0.03</v>
      </c>
      <c r="G39" s="37">
        <v>0.06</v>
      </c>
      <c r="H39" s="37">
        <v>0.08</v>
      </c>
      <c r="I39" s="37">
        <v>0.05</v>
      </c>
      <c r="J39" s="38">
        <v>0.04</v>
      </c>
      <c r="K39" s="22"/>
      <c r="L39" s="22"/>
      <c r="M39" s="22"/>
      <c r="N39" s="22"/>
      <c r="O39" s="22"/>
      <c r="P39" s="22"/>
    </row>
    <row r="40" spans="1:16" ht="39" customHeight="1" x14ac:dyDescent="0.15">
      <c r="A40" s="22"/>
      <c r="B40" s="35"/>
      <c r="C40" s="1218" t="s">
        <v>560</v>
      </c>
      <c r="D40" s="1219"/>
      <c r="E40" s="1220"/>
      <c r="F40" s="36">
        <v>7.0000000000000007E-2</v>
      </c>
      <c r="G40" s="37">
        <v>0.02</v>
      </c>
      <c r="H40" s="37">
        <v>0.02</v>
      </c>
      <c r="I40" s="37">
        <v>0.02</v>
      </c>
      <c r="J40" s="38">
        <v>0.02</v>
      </c>
      <c r="K40" s="22"/>
      <c r="L40" s="22"/>
      <c r="M40" s="22"/>
      <c r="N40" s="22"/>
      <c r="O40" s="22"/>
      <c r="P40" s="22"/>
    </row>
    <row r="41" spans="1:16" ht="39" customHeight="1" x14ac:dyDescent="0.15">
      <c r="A41" s="22"/>
      <c r="B41" s="35"/>
      <c r="C41" s="1218" t="s">
        <v>561</v>
      </c>
      <c r="D41" s="1219"/>
      <c r="E41" s="1220"/>
      <c r="F41" s="36">
        <v>0.06</v>
      </c>
      <c r="G41" s="37">
        <v>0.02</v>
      </c>
      <c r="H41" s="37">
        <v>0.03</v>
      </c>
      <c r="I41" s="37">
        <v>0.02</v>
      </c>
      <c r="J41" s="38">
        <v>0.02</v>
      </c>
      <c r="K41" s="22"/>
      <c r="L41" s="22"/>
      <c r="M41" s="22"/>
      <c r="N41" s="22"/>
      <c r="O41" s="22"/>
      <c r="P41" s="22"/>
    </row>
    <row r="42" spans="1:16" ht="39" customHeight="1" x14ac:dyDescent="0.15">
      <c r="A42" s="22"/>
      <c r="B42" s="39"/>
      <c r="C42" s="1218" t="s">
        <v>562</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563</v>
      </c>
      <c r="D43" s="1222"/>
      <c r="E43" s="1223"/>
      <c r="F43" s="41">
        <v>0.01</v>
      </c>
      <c r="G43" s="42">
        <v>0.04</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5v6dg/QPUwzTPLp274gfP7iYK2Re4AtP45T2MTcGTGxfPMpEoYsbn6fS43LfkymY+Obfm75Wc7J0C59uUPubQ==" saltValue="yeNWj59V3cJAwxeK91mX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503</v>
      </c>
      <c r="L45" s="60">
        <v>468</v>
      </c>
      <c r="M45" s="60">
        <v>481</v>
      </c>
      <c r="N45" s="60">
        <v>441</v>
      </c>
      <c r="O45" s="61">
        <v>377</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14</v>
      </c>
      <c r="F48" s="1228"/>
      <c r="G48" s="1228"/>
      <c r="H48" s="1228"/>
      <c r="I48" s="1228"/>
      <c r="J48" s="1229"/>
      <c r="K48" s="63">
        <v>285</v>
      </c>
      <c r="L48" s="64">
        <v>272</v>
      </c>
      <c r="M48" s="64">
        <v>272</v>
      </c>
      <c r="N48" s="64">
        <v>273</v>
      </c>
      <c r="O48" s="65">
        <v>267</v>
      </c>
      <c r="P48" s="48"/>
      <c r="Q48" s="48"/>
      <c r="R48" s="48"/>
      <c r="S48" s="48"/>
      <c r="T48" s="48"/>
      <c r="U48" s="48"/>
    </row>
    <row r="49" spans="1:21" ht="30.75" customHeight="1" x14ac:dyDescent="0.15">
      <c r="A49" s="48"/>
      <c r="B49" s="1236"/>
      <c r="C49" s="1237"/>
      <c r="D49" s="62"/>
      <c r="E49" s="1228" t="s">
        <v>15</v>
      </c>
      <c r="F49" s="1228"/>
      <c r="G49" s="1228"/>
      <c r="H49" s="1228"/>
      <c r="I49" s="1228"/>
      <c r="J49" s="1229"/>
      <c r="K49" s="63">
        <v>0</v>
      </c>
      <c r="L49" s="64">
        <v>0</v>
      </c>
      <c r="M49" s="64">
        <v>1</v>
      </c>
      <c r="N49" s="64">
        <v>1</v>
      </c>
      <c r="O49" s="65">
        <v>0</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504</v>
      </c>
      <c r="L50" s="64" t="s">
        <v>504</v>
      </c>
      <c r="M50" s="64" t="s">
        <v>504</v>
      </c>
      <c r="N50" s="64" t="s">
        <v>504</v>
      </c>
      <c r="O50" s="65" t="s">
        <v>504</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636</v>
      </c>
      <c r="L52" s="64">
        <v>671</v>
      </c>
      <c r="M52" s="64">
        <v>678</v>
      </c>
      <c r="N52" s="64">
        <v>675</v>
      </c>
      <c r="O52" s="65">
        <v>657</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152</v>
      </c>
      <c r="L53" s="69">
        <v>69</v>
      </c>
      <c r="M53" s="69">
        <v>76</v>
      </c>
      <c r="N53" s="69">
        <v>40</v>
      </c>
      <c r="O53" s="70">
        <v>-13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btbRnYzm28OKAiJRg+fEL3m7y5eZceUGVX8PQT8i9m75wuMZnn4ffbtw8A3i8f+u6Pb18ojHpW5OtNEW2Qdg==" saltValue="pCTTQS2R0Zttg6JC0Lw9w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547</v>
      </c>
      <c r="J40" s="79" t="s">
        <v>548</v>
      </c>
      <c r="K40" s="79" t="s">
        <v>549</v>
      </c>
      <c r="L40" s="79" t="s">
        <v>550</v>
      </c>
      <c r="M40" s="80" t="s">
        <v>551</v>
      </c>
    </row>
    <row r="41" spans="2:13" ht="27.75" customHeight="1" x14ac:dyDescent="0.15">
      <c r="B41" s="1254" t="s">
        <v>23</v>
      </c>
      <c r="C41" s="1255"/>
      <c r="D41" s="81"/>
      <c r="E41" s="1256" t="s">
        <v>24</v>
      </c>
      <c r="F41" s="1256"/>
      <c r="G41" s="1256"/>
      <c r="H41" s="1257"/>
      <c r="I41" s="82">
        <v>3342</v>
      </c>
      <c r="J41" s="83">
        <v>3312</v>
      </c>
      <c r="K41" s="83">
        <v>4005</v>
      </c>
      <c r="L41" s="83">
        <v>3303</v>
      </c>
      <c r="M41" s="84">
        <v>3068</v>
      </c>
    </row>
    <row r="42" spans="2:13" ht="27.75" customHeight="1" x14ac:dyDescent="0.15">
      <c r="B42" s="1244"/>
      <c r="C42" s="1245"/>
      <c r="D42" s="85"/>
      <c r="E42" s="1248" t="s">
        <v>25</v>
      </c>
      <c r="F42" s="1248"/>
      <c r="G42" s="1248"/>
      <c r="H42" s="1249"/>
      <c r="I42" s="86" t="s">
        <v>504</v>
      </c>
      <c r="J42" s="87" t="s">
        <v>504</v>
      </c>
      <c r="K42" s="87" t="s">
        <v>504</v>
      </c>
      <c r="L42" s="87" t="s">
        <v>504</v>
      </c>
      <c r="M42" s="88" t="s">
        <v>504</v>
      </c>
    </row>
    <row r="43" spans="2:13" ht="27.75" customHeight="1" x14ac:dyDescent="0.15">
      <c r="B43" s="1244"/>
      <c r="C43" s="1245"/>
      <c r="D43" s="85"/>
      <c r="E43" s="1248" t="s">
        <v>26</v>
      </c>
      <c r="F43" s="1248"/>
      <c r="G43" s="1248"/>
      <c r="H43" s="1249"/>
      <c r="I43" s="86">
        <v>3103</v>
      </c>
      <c r="J43" s="87">
        <v>2937</v>
      </c>
      <c r="K43" s="87">
        <v>2869</v>
      </c>
      <c r="L43" s="87">
        <v>2699</v>
      </c>
      <c r="M43" s="88">
        <v>2490</v>
      </c>
    </row>
    <row r="44" spans="2:13" ht="27.75" customHeight="1" x14ac:dyDescent="0.15">
      <c r="B44" s="1244"/>
      <c r="C44" s="1245"/>
      <c r="D44" s="85"/>
      <c r="E44" s="1248" t="s">
        <v>27</v>
      </c>
      <c r="F44" s="1248"/>
      <c r="G44" s="1248"/>
      <c r="H44" s="1249"/>
      <c r="I44" s="86">
        <v>3</v>
      </c>
      <c r="J44" s="87">
        <v>25</v>
      </c>
      <c r="K44" s="87">
        <v>27</v>
      </c>
      <c r="L44" s="87">
        <v>26</v>
      </c>
      <c r="M44" s="88">
        <v>25</v>
      </c>
    </row>
    <row r="45" spans="2:13" ht="27.75" customHeight="1" x14ac:dyDescent="0.15">
      <c r="B45" s="1244"/>
      <c r="C45" s="1245"/>
      <c r="D45" s="85"/>
      <c r="E45" s="1248" t="s">
        <v>28</v>
      </c>
      <c r="F45" s="1248"/>
      <c r="G45" s="1248"/>
      <c r="H45" s="1249"/>
      <c r="I45" s="86">
        <v>549</v>
      </c>
      <c r="J45" s="87">
        <v>533</v>
      </c>
      <c r="K45" s="87">
        <v>520</v>
      </c>
      <c r="L45" s="87">
        <v>525</v>
      </c>
      <c r="M45" s="88">
        <v>515</v>
      </c>
    </row>
    <row r="46" spans="2:13" ht="27.75" customHeight="1" x14ac:dyDescent="0.15">
      <c r="B46" s="1244"/>
      <c r="C46" s="1245"/>
      <c r="D46" s="89"/>
      <c r="E46" s="1248" t="s">
        <v>29</v>
      </c>
      <c r="F46" s="1248"/>
      <c r="G46" s="1248"/>
      <c r="H46" s="1249"/>
      <c r="I46" s="86" t="s">
        <v>504</v>
      </c>
      <c r="J46" s="87" t="s">
        <v>504</v>
      </c>
      <c r="K46" s="87" t="s">
        <v>504</v>
      </c>
      <c r="L46" s="87" t="s">
        <v>504</v>
      </c>
      <c r="M46" s="88" t="s">
        <v>504</v>
      </c>
    </row>
    <row r="47" spans="2:13" ht="27.75" customHeight="1" x14ac:dyDescent="0.15">
      <c r="B47" s="1244"/>
      <c r="C47" s="1245"/>
      <c r="D47" s="90"/>
      <c r="E47" s="1258" t="s">
        <v>30</v>
      </c>
      <c r="F47" s="1259"/>
      <c r="G47" s="1259"/>
      <c r="H47" s="1260"/>
      <c r="I47" s="86" t="s">
        <v>504</v>
      </c>
      <c r="J47" s="87" t="s">
        <v>504</v>
      </c>
      <c r="K47" s="87" t="s">
        <v>504</v>
      </c>
      <c r="L47" s="87" t="s">
        <v>504</v>
      </c>
      <c r="M47" s="88" t="s">
        <v>504</v>
      </c>
    </row>
    <row r="48" spans="2:13" ht="27.75" customHeight="1" x14ac:dyDescent="0.15">
      <c r="B48" s="1244"/>
      <c r="C48" s="1245"/>
      <c r="D48" s="85"/>
      <c r="E48" s="1248" t="s">
        <v>31</v>
      </c>
      <c r="F48" s="1248"/>
      <c r="G48" s="1248"/>
      <c r="H48" s="1249"/>
      <c r="I48" s="86" t="s">
        <v>504</v>
      </c>
      <c r="J48" s="87" t="s">
        <v>504</v>
      </c>
      <c r="K48" s="87" t="s">
        <v>504</v>
      </c>
      <c r="L48" s="87" t="s">
        <v>504</v>
      </c>
      <c r="M48" s="88" t="s">
        <v>504</v>
      </c>
    </row>
    <row r="49" spans="2:13" ht="27.75" customHeight="1" x14ac:dyDescent="0.15">
      <c r="B49" s="1246"/>
      <c r="C49" s="1247"/>
      <c r="D49" s="85"/>
      <c r="E49" s="1248" t="s">
        <v>32</v>
      </c>
      <c r="F49" s="1248"/>
      <c r="G49" s="1248"/>
      <c r="H49" s="1249"/>
      <c r="I49" s="86" t="s">
        <v>504</v>
      </c>
      <c r="J49" s="87" t="s">
        <v>504</v>
      </c>
      <c r="K49" s="87" t="s">
        <v>504</v>
      </c>
      <c r="L49" s="87" t="s">
        <v>504</v>
      </c>
      <c r="M49" s="88" t="s">
        <v>504</v>
      </c>
    </row>
    <row r="50" spans="2:13" ht="27.75" customHeight="1" x14ac:dyDescent="0.15">
      <c r="B50" s="1242" t="s">
        <v>33</v>
      </c>
      <c r="C50" s="1243"/>
      <c r="D50" s="91"/>
      <c r="E50" s="1248" t="s">
        <v>34</v>
      </c>
      <c r="F50" s="1248"/>
      <c r="G50" s="1248"/>
      <c r="H50" s="1249"/>
      <c r="I50" s="86">
        <v>4563</v>
      </c>
      <c r="J50" s="87">
        <v>4591</v>
      </c>
      <c r="K50" s="87">
        <v>4858</v>
      </c>
      <c r="L50" s="87">
        <v>5460</v>
      </c>
      <c r="M50" s="88">
        <v>5777</v>
      </c>
    </row>
    <row r="51" spans="2:13" ht="27.75" customHeight="1" x14ac:dyDescent="0.15">
      <c r="B51" s="1244"/>
      <c r="C51" s="1245"/>
      <c r="D51" s="85"/>
      <c r="E51" s="1248" t="s">
        <v>35</v>
      </c>
      <c r="F51" s="1248"/>
      <c r="G51" s="1248"/>
      <c r="H51" s="1249"/>
      <c r="I51" s="86" t="s">
        <v>504</v>
      </c>
      <c r="J51" s="87" t="s">
        <v>504</v>
      </c>
      <c r="K51" s="87" t="s">
        <v>504</v>
      </c>
      <c r="L51" s="87" t="s">
        <v>504</v>
      </c>
      <c r="M51" s="88" t="s">
        <v>504</v>
      </c>
    </row>
    <row r="52" spans="2:13" ht="27.75" customHeight="1" x14ac:dyDescent="0.15">
      <c r="B52" s="1246"/>
      <c r="C52" s="1247"/>
      <c r="D52" s="85"/>
      <c r="E52" s="1248" t="s">
        <v>36</v>
      </c>
      <c r="F52" s="1248"/>
      <c r="G52" s="1248"/>
      <c r="H52" s="1249"/>
      <c r="I52" s="86">
        <v>5797</v>
      </c>
      <c r="J52" s="87">
        <v>5846</v>
      </c>
      <c r="K52" s="87">
        <v>5438</v>
      </c>
      <c r="L52" s="87">
        <v>5593</v>
      </c>
      <c r="M52" s="88">
        <v>5644</v>
      </c>
    </row>
    <row r="53" spans="2:13" ht="27.75" customHeight="1" thickBot="1" x14ac:dyDescent="0.2">
      <c r="B53" s="1250" t="s">
        <v>37</v>
      </c>
      <c r="C53" s="1251"/>
      <c r="D53" s="92"/>
      <c r="E53" s="1252" t="s">
        <v>38</v>
      </c>
      <c r="F53" s="1252"/>
      <c r="G53" s="1252"/>
      <c r="H53" s="1253"/>
      <c r="I53" s="93">
        <v>-3363</v>
      </c>
      <c r="J53" s="94">
        <v>-3630</v>
      </c>
      <c r="K53" s="94">
        <v>-2876</v>
      </c>
      <c r="L53" s="94">
        <v>-4500</v>
      </c>
      <c r="M53" s="95">
        <v>-5322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Nwb+D586IV0EKHu2oP7CH1915Bt8vvFP5Eowj+IopI249XtMkrUl9iIUeSOpbUuvUHRIRmpi/OXpqB4E6g7Tw==" saltValue="vntN9jyyiAEpWTgZFWR0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41</v>
      </c>
      <c r="D55" s="1269"/>
      <c r="E55" s="1270"/>
      <c r="F55" s="107">
        <v>1676</v>
      </c>
      <c r="G55" s="107">
        <v>1678</v>
      </c>
      <c r="H55" s="108">
        <v>1679</v>
      </c>
    </row>
    <row r="56" spans="2:8" ht="52.5" customHeight="1" x14ac:dyDescent="0.15">
      <c r="B56" s="109"/>
      <c r="C56" s="1271" t="s">
        <v>42</v>
      </c>
      <c r="D56" s="1271"/>
      <c r="E56" s="1272"/>
      <c r="F56" s="110">
        <v>48</v>
      </c>
      <c r="G56" s="110">
        <v>248</v>
      </c>
      <c r="H56" s="111">
        <v>248</v>
      </c>
    </row>
    <row r="57" spans="2:8" ht="53.25" customHeight="1" x14ac:dyDescent="0.15">
      <c r="B57" s="109"/>
      <c r="C57" s="1273" t="s">
        <v>43</v>
      </c>
      <c r="D57" s="1273"/>
      <c r="E57" s="1274"/>
      <c r="F57" s="112">
        <v>2780</v>
      </c>
      <c r="G57" s="112">
        <v>3149</v>
      </c>
      <c r="H57" s="113">
        <v>3410</v>
      </c>
    </row>
    <row r="58" spans="2:8" ht="45.75" customHeight="1" x14ac:dyDescent="0.15">
      <c r="B58" s="114"/>
      <c r="C58" s="1261" t="s">
        <v>564</v>
      </c>
      <c r="D58" s="1262"/>
      <c r="E58" s="1263"/>
      <c r="F58" s="115">
        <v>401</v>
      </c>
      <c r="G58" s="115">
        <v>601</v>
      </c>
      <c r="H58" s="116">
        <v>602</v>
      </c>
    </row>
    <row r="59" spans="2:8" ht="45.75" customHeight="1" x14ac:dyDescent="0.15">
      <c r="B59" s="114"/>
      <c r="C59" s="1261" t="s">
        <v>565</v>
      </c>
      <c r="D59" s="1262"/>
      <c r="E59" s="1263"/>
      <c r="F59" s="115">
        <v>511</v>
      </c>
      <c r="G59" s="115">
        <v>512</v>
      </c>
      <c r="H59" s="116">
        <v>512</v>
      </c>
    </row>
    <row r="60" spans="2:8" ht="45.75" customHeight="1" x14ac:dyDescent="0.15">
      <c r="B60" s="114"/>
      <c r="C60" s="1261" t="s">
        <v>566</v>
      </c>
      <c r="D60" s="1262"/>
      <c r="E60" s="1263"/>
      <c r="F60" s="115">
        <v>410</v>
      </c>
      <c r="G60" s="115">
        <v>410</v>
      </c>
      <c r="H60" s="116">
        <v>411</v>
      </c>
    </row>
    <row r="61" spans="2:8" ht="45.75" customHeight="1" x14ac:dyDescent="0.15">
      <c r="B61" s="114"/>
      <c r="C61" s="1261" t="s">
        <v>567</v>
      </c>
      <c r="D61" s="1262"/>
      <c r="E61" s="1263"/>
      <c r="F61" s="115">
        <v>375</v>
      </c>
      <c r="G61" s="115">
        <v>375</v>
      </c>
      <c r="H61" s="116">
        <v>375</v>
      </c>
    </row>
    <row r="62" spans="2:8" ht="45.75" customHeight="1" thickBot="1" x14ac:dyDescent="0.2">
      <c r="B62" s="117"/>
      <c r="C62" s="1264" t="s">
        <v>568</v>
      </c>
      <c r="D62" s="1265"/>
      <c r="E62" s="1266"/>
      <c r="F62" s="118">
        <v>300</v>
      </c>
      <c r="G62" s="118">
        <v>300</v>
      </c>
      <c r="H62" s="119">
        <v>300</v>
      </c>
    </row>
    <row r="63" spans="2:8" ht="52.5" customHeight="1" thickBot="1" x14ac:dyDescent="0.2">
      <c r="B63" s="120"/>
      <c r="C63" s="1267" t="s">
        <v>44</v>
      </c>
      <c r="D63" s="1267"/>
      <c r="E63" s="1268"/>
      <c r="F63" s="121">
        <v>4504</v>
      </c>
      <c r="G63" s="121">
        <v>5075</v>
      </c>
      <c r="H63" s="122">
        <v>5337</v>
      </c>
    </row>
    <row r="64" spans="2:8" ht="15" customHeight="1" x14ac:dyDescent="0.15"/>
    <row r="65" ht="0" hidden="1" customHeight="1" x14ac:dyDescent="0.15"/>
    <row r="66" ht="0" hidden="1" customHeight="1" x14ac:dyDescent="0.15"/>
  </sheetData>
  <sheetProtection algorithmName="SHA-512" hashValue="/0J7c++bVTjFOK1lLN9ZqIa4hcLNQRPXkRcidTPbQQGtOI/zQfqz8Ymo/i/gCvYUS8lSqxuEflgOWdnmh80aTA==" saltValue="4hXcIV9twUfJXp4eIspq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8" t="s">
        <v>603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596</v>
      </c>
    </row>
    <row r="50" spans="1:109" ht="13.5" x14ac:dyDescent="0.15">
      <c r="B50" s="366"/>
      <c r="G50" s="1280"/>
      <c r="H50" s="1280"/>
      <c r="I50" s="1280"/>
      <c r="J50" s="1280"/>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547</v>
      </c>
      <c r="BQ50" s="1277"/>
      <c r="BR50" s="1277"/>
      <c r="BS50" s="1277"/>
      <c r="BT50" s="1277"/>
      <c r="BU50" s="1277"/>
      <c r="BV50" s="1277"/>
      <c r="BW50" s="1277"/>
      <c r="BX50" s="1277" t="s">
        <v>548</v>
      </c>
      <c r="BY50" s="1277"/>
      <c r="BZ50" s="1277"/>
      <c r="CA50" s="1277"/>
      <c r="CB50" s="1277"/>
      <c r="CC50" s="1277"/>
      <c r="CD50" s="1277"/>
      <c r="CE50" s="1277"/>
      <c r="CF50" s="1277" t="s">
        <v>549</v>
      </c>
      <c r="CG50" s="1277"/>
      <c r="CH50" s="1277"/>
      <c r="CI50" s="1277"/>
      <c r="CJ50" s="1277"/>
      <c r="CK50" s="1277"/>
      <c r="CL50" s="1277"/>
      <c r="CM50" s="1277"/>
      <c r="CN50" s="1277" t="s">
        <v>550</v>
      </c>
      <c r="CO50" s="1277"/>
      <c r="CP50" s="1277"/>
      <c r="CQ50" s="1277"/>
      <c r="CR50" s="1277"/>
      <c r="CS50" s="1277"/>
      <c r="CT50" s="1277"/>
      <c r="CU50" s="1277"/>
      <c r="CV50" s="1277" t="s">
        <v>551</v>
      </c>
      <c r="CW50" s="1277"/>
      <c r="CX50" s="1277"/>
      <c r="CY50" s="1277"/>
      <c r="CZ50" s="1277"/>
      <c r="DA50" s="1277"/>
      <c r="DB50" s="1277"/>
      <c r="DC50" s="1277"/>
    </row>
    <row r="51" spans="1:109" ht="13.5" customHeight="1" x14ac:dyDescent="0.15">
      <c r="B51" s="366"/>
      <c r="G51" s="1286"/>
      <c r="H51" s="1286"/>
      <c r="I51" s="1287"/>
      <c r="J51" s="1287"/>
      <c r="K51" s="1279"/>
      <c r="L51" s="1279"/>
      <c r="M51" s="1279"/>
      <c r="N51" s="1279"/>
      <c r="AM51" s="373"/>
      <c r="AN51" s="1278" t="s">
        <v>595</v>
      </c>
      <c r="AO51" s="1278"/>
      <c r="AP51" s="1278"/>
      <c r="AQ51" s="1278"/>
      <c r="AR51" s="1278"/>
      <c r="AS51" s="1278"/>
      <c r="AT51" s="1278"/>
      <c r="AU51" s="1278"/>
      <c r="AV51" s="1278"/>
      <c r="AW51" s="1278"/>
      <c r="AX51" s="1278"/>
      <c r="AY51" s="1278"/>
      <c r="AZ51" s="1278"/>
      <c r="BA51" s="1278"/>
      <c r="BB51" s="1278" t="s">
        <v>591</v>
      </c>
      <c r="BC51" s="1278"/>
      <c r="BD51" s="1278"/>
      <c r="BE51" s="1278"/>
      <c r="BF51" s="1278"/>
      <c r="BG51" s="1278"/>
      <c r="BH51" s="1278"/>
      <c r="BI51" s="1278"/>
      <c r="BJ51" s="1278"/>
      <c r="BK51" s="1278"/>
      <c r="BL51" s="1278"/>
      <c r="BM51" s="1278"/>
      <c r="BN51" s="1278"/>
      <c r="BO51" s="1278"/>
      <c r="BP51" s="1297"/>
      <c r="BQ51" s="1275"/>
      <c r="BR51" s="1275"/>
      <c r="BS51" s="1275"/>
      <c r="BT51" s="1275"/>
      <c r="BU51" s="1275"/>
      <c r="BV51" s="1275"/>
      <c r="BW51" s="1275"/>
      <c r="BX51" s="1297"/>
      <c r="BY51" s="1275"/>
      <c r="BZ51" s="1275"/>
      <c r="CA51" s="1275"/>
      <c r="CB51" s="1275"/>
      <c r="CC51" s="1275"/>
      <c r="CD51" s="1275"/>
      <c r="CE51" s="1275"/>
      <c r="CF51" s="129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x14ac:dyDescent="0.15">
      <c r="B52" s="366"/>
      <c r="G52" s="1286"/>
      <c r="H52" s="1286"/>
      <c r="I52" s="1287"/>
      <c r="J52" s="1287"/>
      <c r="K52" s="1279"/>
      <c r="L52" s="1279"/>
      <c r="M52" s="1279"/>
      <c r="N52" s="1279"/>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0"/>
      <c r="J53" s="1280"/>
      <c r="K53" s="1279"/>
      <c r="L53" s="1279"/>
      <c r="M53" s="1279"/>
      <c r="N53" s="1279"/>
      <c r="AM53" s="373"/>
      <c r="AN53" s="1278"/>
      <c r="AO53" s="1278"/>
      <c r="AP53" s="1278"/>
      <c r="AQ53" s="1278"/>
      <c r="AR53" s="1278"/>
      <c r="AS53" s="1278"/>
      <c r="AT53" s="1278"/>
      <c r="AU53" s="1278"/>
      <c r="AV53" s="1278"/>
      <c r="AW53" s="1278"/>
      <c r="AX53" s="1278"/>
      <c r="AY53" s="1278"/>
      <c r="AZ53" s="1278"/>
      <c r="BA53" s="1278"/>
      <c r="BB53" s="1278" t="s">
        <v>599</v>
      </c>
      <c r="BC53" s="1278"/>
      <c r="BD53" s="1278"/>
      <c r="BE53" s="1278"/>
      <c r="BF53" s="1278"/>
      <c r="BG53" s="1278"/>
      <c r="BH53" s="1278"/>
      <c r="BI53" s="1278"/>
      <c r="BJ53" s="1278"/>
      <c r="BK53" s="1278"/>
      <c r="BL53" s="1278"/>
      <c r="BM53" s="1278"/>
      <c r="BN53" s="1278"/>
      <c r="BO53" s="1278"/>
      <c r="BP53" s="1297"/>
      <c r="BQ53" s="1275"/>
      <c r="BR53" s="1275"/>
      <c r="BS53" s="1275"/>
      <c r="BT53" s="1275"/>
      <c r="BU53" s="1275"/>
      <c r="BV53" s="1275"/>
      <c r="BW53" s="1275"/>
      <c r="BX53" s="1297"/>
      <c r="BY53" s="1275"/>
      <c r="BZ53" s="1275"/>
      <c r="CA53" s="1275"/>
      <c r="CB53" s="1275"/>
      <c r="CC53" s="1275"/>
      <c r="CD53" s="1275"/>
      <c r="CE53" s="1275"/>
      <c r="CF53" s="1297"/>
      <c r="CG53" s="1275"/>
      <c r="CH53" s="1275"/>
      <c r="CI53" s="1275"/>
      <c r="CJ53" s="1275"/>
      <c r="CK53" s="1275"/>
      <c r="CL53" s="1275"/>
      <c r="CM53" s="1275"/>
      <c r="CN53" s="1275">
        <v>53.8</v>
      </c>
      <c r="CO53" s="1275"/>
      <c r="CP53" s="1275"/>
      <c r="CQ53" s="1275"/>
      <c r="CR53" s="1275"/>
      <c r="CS53" s="1275"/>
      <c r="CT53" s="1275"/>
      <c r="CU53" s="1275"/>
      <c r="CV53" s="1275">
        <v>55.6</v>
      </c>
      <c r="CW53" s="1275"/>
      <c r="CX53" s="1275"/>
      <c r="CY53" s="1275"/>
      <c r="CZ53" s="1275"/>
      <c r="DA53" s="1275"/>
      <c r="DB53" s="1275"/>
      <c r="DC53" s="1275"/>
    </row>
    <row r="54" spans="1:109" ht="13.5" x14ac:dyDescent="0.15">
      <c r="A54" s="381"/>
      <c r="B54" s="366"/>
      <c r="G54" s="1286"/>
      <c r="H54" s="1286"/>
      <c r="I54" s="1280"/>
      <c r="J54" s="1280"/>
      <c r="K54" s="1279"/>
      <c r="L54" s="1279"/>
      <c r="M54" s="1279"/>
      <c r="N54" s="1279"/>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0"/>
      <c r="H55" s="1280"/>
      <c r="I55" s="1280"/>
      <c r="J55" s="1280"/>
      <c r="K55" s="1279"/>
      <c r="L55" s="1279"/>
      <c r="M55" s="1279"/>
      <c r="N55" s="1279"/>
      <c r="AN55" s="1277" t="s">
        <v>593</v>
      </c>
      <c r="AO55" s="1277"/>
      <c r="AP55" s="1277"/>
      <c r="AQ55" s="1277"/>
      <c r="AR55" s="1277"/>
      <c r="AS55" s="1277"/>
      <c r="AT55" s="1277"/>
      <c r="AU55" s="1277"/>
      <c r="AV55" s="1277"/>
      <c r="AW55" s="1277"/>
      <c r="AX55" s="1277"/>
      <c r="AY55" s="1277"/>
      <c r="AZ55" s="1277"/>
      <c r="BA55" s="1277"/>
      <c r="BB55" s="1278" t="s">
        <v>591</v>
      </c>
      <c r="BC55" s="1278"/>
      <c r="BD55" s="1278"/>
      <c r="BE55" s="1278"/>
      <c r="BF55" s="1278"/>
      <c r="BG55" s="1278"/>
      <c r="BH55" s="1278"/>
      <c r="BI55" s="1278"/>
      <c r="BJ55" s="1278"/>
      <c r="BK55" s="1278"/>
      <c r="BL55" s="1278"/>
      <c r="BM55" s="1278"/>
      <c r="BN55" s="1278"/>
      <c r="BO55" s="1278"/>
      <c r="BP55" s="1297"/>
      <c r="BQ55" s="1275"/>
      <c r="BR55" s="1275"/>
      <c r="BS55" s="1275"/>
      <c r="BT55" s="1275"/>
      <c r="BU55" s="1275"/>
      <c r="BV55" s="1275"/>
      <c r="BW55" s="1275"/>
      <c r="BX55" s="1297"/>
      <c r="BY55" s="1275"/>
      <c r="BZ55" s="1275"/>
      <c r="CA55" s="1275"/>
      <c r="CB55" s="1275"/>
      <c r="CC55" s="1275"/>
      <c r="CD55" s="1275"/>
      <c r="CE55" s="1275"/>
      <c r="CF55" s="1297"/>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5" x14ac:dyDescent="0.15">
      <c r="A56" s="381"/>
      <c r="B56" s="366"/>
      <c r="G56" s="1280"/>
      <c r="H56" s="1280"/>
      <c r="I56" s="1280"/>
      <c r="J56" s="1280"/>
      <c r="K56" s="1279"/>
      <c r="L56" s="1279"/>
      <c r="M56" s="1279"/>
      <c r="N56" s="1279"/>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0"/>
      <c r="H57" s="1280"/>
      <c r="I57" s="1281"/>
      <c r="J57" s="1281"/>
      <c r="K57" s="1279"/>
      <c r="L57" s="1279"/>
      <c r="M57" s="1279"/>
      <c r="N57" s="1279"/>
      <c r="AM57" s="365"/>
      <c r="AN57" s="1277"/>
      <c r="AO57" s="1277"/>
      <c r="AP57" s="1277"/>
      <c r="AQ57" s="1277"/>
      <c r="AR57" s="1277"/>
      <c r="AS57" s="1277"/>
      <c r="AT57" s="1277"/>
      <c r="AU57" s="1277"/>
      <c r="AV57" s="1277"/>
      <c r="AW57" s="1277"/>
      <c r="AX57" s="1277"/>
      <c r="AY57" s="1277"/>
      <c r="AZ57" s="1277"/>
      <c r="BA57" s="1277"/>
      <c r="BB57" s="1278" t="s">
        <v>599</v>
      </c>
      <c r="BC57" s="1278"/>
      <c r="BD57" s="1278"/>
      <c r="BE57" s="1278"/>
      <c r="BF57" s="1278"/>
      <c r="BG57" s="1278"/>
      <c r="BH57" s="1278"/>
      <c r="BI57" s="1278"/>
      <c r="BJ57" s="1278"/>
      <c r="BK57" s="1278"/>
      <c r="BL57" s="1278"/>
      <c r="BM57" s="1278"/>
      <c r="BN57" s="1278"/>
      <c r="BO57" s="1278"/>
      <c r="BP57" s="1297"/>
      <c r="BQ57" s="1275"/>
      <c r="BR57" s="1275"/>
      <c r="BS57" s="1275"/>
      <c r="BT57" s="1275"/>
      <c r="BU57" s="1275"/>
      <c r="BV57" s="1275"/>
      <c r="BW57" s="1275"/>
      <c r="BX57" s="1297"/>
      <c r="BY57" s="1275"/>
      <c r="BZ57" s="1275"/>
      <c r="CA57" s="1275"/>
      <c r="CB57" s="1275"/>
      <c r="CC57" s="1275"/>
      <c r="CD57" s="1275"/>
      <c r="CE57" s="1275"/>
      <c r="CF57" s="1297"/>
      <c r="CG57" s="1275"/>
      <c r="CH57" s="1275"/>
      <c r="CI57" s="1275"/>
      <c r="CJ57" s="1275"/>
      <c r="CK57" s="1275"/>
      <c r="CL57" s="1275"/>
      <c r="CM57" s="1275"/>
      <c r="CN57" s="1275">
        <v>56.3</v>
      </c>
      <c r="CO57" s="1275"/>
      <c r="CP57" s="1275"/>
      <c r="CQ57" s="1275"/>
      <c r="CR57" s="1275"/>
      <c r="CS57" s="1275"/>
      <c r="CT57" s="1275"/>
      <c r="CU57" s="1275"/>
      <c r="CV57" s="1275">
        <v>56.7</v>
      </c>
      <c r="CW57" s="1275"/>
      <c r="CX57" s="1275"/>
      <c r="CY57" s="1275"/>
      <c r="CZ57" s="1275"/>
      <c r="DA57" s="1275"/>
      <c r="DB57" s="1275"/>
      <c r="DC57" s="1275"/>
      <c r="DD57" s="392"/>
      <c r="DE57" s="387"/>
    </row>
    <row r="58" spans="1:109" s="381" customFormat="1" ht="13.5" x14ac:dyDescent="0.15">
      <c r="A58" s="365"/>
      <c r="B58" s="387"/>
      <c r="G58" s="1280"/>
      <c r="H58" s="1280"/>
      <c r="I58" s="1281"/>
      <c r="J58" s="1281"/>
      <c r="K58" s="1279"/>
      <c r="L58" s="1279"/>
      <c r="M58" s="1279"/>
      <c r="N58" s="1279"/>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598</v>
      </c>
    </row>
    <row r="64" spans="1:109" ht="13.5" x14ac:dyDescent="0.15">
      <c r="B64" s="366"/>
      <c r="G64" s="382"/>
      <c r="I64" s="384"/>
      <c r="J64" s="384"/>
      <c r="K64" s="384"/>
      <c r="L64" s="384"/>
      <c r="M64" s="384"/>
      <c r="N64" s="383"/>
      <c r="AM64" s="382"/>
      <c r="AN64" s="382" t="s">
        <v>597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8" t="s">
        <v>604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596</v>
      </c>
    </row>
    <row r="72" spans="2:107" ht="13.5" x14ac:dyDescent="0.15">
      <c r="B72" s="366"/>
      <c r="G72" s="1280"/>
      <c r="H72" s="1280"/>
      <c r="I72" s="1280"/>
      <c r="J72" s="1280"/>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547</v>
      </c>
      <c r="BQ72" s="1277"/>
      <c r="BR72" s="1277"/>
      <c r="BS72" s="1277"/>
      <c r="BT72" s="1277"/>
      <c r="BU72" s="1277"/>
      <c r="BV72" s="1277"/>
      <c r="BW72" s="1277"/>
      <c r="BX72" s="1277" t="s">
        <v>548</v>
      </c>
      <c r="BY72" s="1277"/>
      <c r="BZ72" s="1277"/>
      <c r="CA72" s="1277"/>
      <c r="CB72" s="1277"/>
      <c r="CC72" s="1277"/>
      <c r="CD72" s="1277"/>
      <c r="CE72" s="1277"/>
      <c r="CF72" s="1277" t="s">
        <v>549</v>
      </c>
      <c r="CG72" s="1277"/>
      <c r="CH72" s="1277"/>
      <c r="CI72" s="1277"/>
      <c r="CJ72" s="1277"/>
      <c r="CK72" s="1277"/>
      <c r="CL72" s="1277"/>
      <c r="CM72" s="1277"/>
      <c r="CN72" s="1277" t="s">
        <v>550</v>
      </c>
      <c r="CO72" s="1277"/>
      <c r="CP72" s="1277"/>
      <c r="CQ72" s="1277"/>
      <c r="CR72" s="1277"/>
      <c r="CS72" s="1277"/>
      <c r="CT72" s="1277"/>
      <c r="CU72" s="1277"/>
      <c r="CV72" s="1277" t="s">
        <v>551</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595</v>
      </c>
      <c r="AO73" s="1278"/>
      <c r="AP73" s="1278"/>
      <c r="AQ73" s="1278"/>
      <c r="AR73" s="1278"/>
      <c r="AS73" s="1278"/>
      <c r="AT73" s="1278"/>
      <c r="AU73" s="1278"/>
      <c r="AV73" s="1278"/>
      <c r="AW73" s="1278"/>
      <c r="AX73" s="1278"/>
      <c r="AY73" s="1278"/>
      <c r="AZ73" s="1278"/>
      <c r="BA73" s="1278"/>
      <c r="BB73" s="1278" t="s">
        <v>594</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0"/>
      <c r="J75" s="1280"/>
      <c r="K75" s="1279"/>
      <c r="L75" s="1279"/>
      <c r="M75" s="1279"/>
      <c r="N75" s="1279"/>
      <c r="AM75" s="373"/>
      <c r="AN75" s="1278"/>
      <c r="AO75" s="1278"/>
      <c r="AP75" s="1278"/>
      <c r="AQ75" s="1278"/>
      <c r="AR75" s="1278"/>
      <c r="AS75" s="1278"/>
      <c r="AT75" s="1278"/>
      <c r="AU75" s="1278"/>
      <c r="AV75" s="1278"/>
      <c r="AW75" s="1278"/>
      <c r="AX75" s="1278"/>
      <c r="AY75" s="1278"/>
      <c r="AZ75" s="1278"/>
      <c r="BA75" s="1278"/>
      <c r="BB75" s="1278" t="s">
        <v>590</v>
      </c>
      <c r="BC75" s="1278"/>
      <c r="BD75" s="1278"/>
      <c r="BE75" s="1278"/>
      <c r="BF75" s="1278"/>
      <c r="BG75" s="1278"/>
      <c r="BH75" s="1278"/>
      <c r="BI75" s="1278"/>
      <c r="BJ75" s="1278"/>
      <c r="BK75" s="1278"/>
      <c r="BL75" s="1278"/>
      <c r="BM75" s="1278"/>
      <c r="BN75" s="1278"/>
      <c r="BO75" s="1278"/>
      <c r="BP75" s="1275">
        <v>4.9000000000000004</v>
      </c>
      <c r="BQ75" s="1275"/>
      <c r="BR75" s="1275"/>
      <c r="BS75" s="1275"/>
      <c r="BT75" s="1275"/>
      <c r="BU75" s="1275"/>
      <c r="BV75" s="1275"/>
      <c r="BW75" s="1275"/>
      <c r="BX75" s="1275">
        <v>4.5</v>
      </c>
      <c r="BY75" s="1275"/>
      <c r="BZ75" s="1275"/>
      <c r="CA75" s="1275"/>
      <c r="CB75" s="1275"/>
      <c r="CC75" s="1275"/>
      <c r="CD75" s="1275"/>
      <c r="CE75" s="1275"/>
      <c r="CF75" s="1275">
        <v>4.2</v>
      </c>
      <c r="CG75" s="1275"/>
      <c r="CH75" s="1275"/>
      <c r="CI75" s="1275"/>
      <c r="CJ75" s="1275"/>
      <c r="CK75" s="1275"/>
      <c r="CL75" s="1275"/>
      <c r="CM75" s="1275"/>
      <c r="CN75" s="1275">
        <v>2.6</v>
      </c>
      <c r="CO75" s="1275"/>
      <c r="CP75" s="1275"/>
      <c r="CQ75" s="1275"/>
      <c r="CR75" s="1275"/>
      <c r="CS75" s="1275"/>
      <c r="CT75" s="1275"/>
      <c r="CU75" s="1275"/>
      <c r="CV75" s="1275">
        <v>1.4</v>
      </c>
      <c r="CW75" s="1275"/>
      <c r="CX75" s="1275"/>
      <c r="CY75" s="1275"/>
      <c r="CZ75" s="1275"/>
      <c r="DA75" s="1275"/>
      <c r="DB75" s="1275"/>
      <c r="DC75" s="1275"/>
    </row>
    <row r="76" spans="2:107" ht="13.5" x14ac:dyDescent="0.15">
      <c r="B76" s="366"/>
      <c r="G76" s="1286"/>
      <c r="H76" s="1286"/>
      <c r="I76" s="1280"/>
      <c r="J76" s="1280"/>
      <c r="K76" s="1279"/>
      <c r="L76" s="1279"/>
      <c r="M76" s="1279"/>
      <c r="N76" s="1279"/>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0"/>
      <c r="H77" s="1280"/>
      <c r="I77" s="1280"/>
      <c r="J77" s="1280"/>
      <c r="K77" s="1276"/>
      <c r="L77" s="1276"/>
      <c r="M77" s="1276"/>
      <c r="N77" s="1276"/>
      <c r="AN77" s="1277" t="s">
        <v>593</v>
      </c>
      <c r="AO77" s="1277"/>
      <c r="AP77" s="1277"/>
      <c r="AQ77" s="1277"/>
      <c r="AR77" s="1277"/>
      <c r="AS77" s="1277"/>
      <c r="AT77" s="1277"/>
      <c r="AU77" s="1277"/>
      <c r="AV77" s="1277"/>
      <c r="AW77" s="1277"/>
      <c r="AX77" s="1277"/>
      <c r="AY77" s="1277"/>
      <c r="AZ77" s="1277"/>
      <c r="BA77" s="1277"/>
      <c r="BB77" s="1278" t="s">
        <v>592</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366"/>
      <c r="G78" s="1280"/>
      <c r="H78" s="1280"/>
      <c r="I78" s="1280"/>
      <c r="J78" s="1280"/>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0"/>
      <c r="H79" s="1280"/>
      <c r="I79" s="1281"/>
      <c r="J79" s="1281"/>
      <c r="K79" s="1282"/>
      <c r="L79" s="1282"/>
      <c r="M79" s="1282"/>
      <c r="N79" s="1282"/>
      <c r="AN79" s="1277"/>
      <c r="AO79" s="1277"/>
      <c r="AP79" s="1277"/>
      <c r="AQ79" s="1277"/>
      <c r="AR79" s="1277"/>
      <c r="AS79" s="1277"/>
      <c r="AT79" s="1277"/>
      <c r="AU79" s="1277"/>
      <c r="AV79" s="1277"/>
      <c r="AW79" s="1277"/>
      <c r="AX79" s="1277"/>
      <c r="AY79" s="1277"/>
      <c r="AZ79" s="1277"/>
      <c r="BA79" s="1277"/>
      <c r="BB79" s="1278" t="s">
        <v>590</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ht="13.5" x14ac:dyDescent="0.15">
      <c r="B80" s="366"/>
      <c r="G80" s="1280"/>
      <c r="H80" s="1280"/>
      <c r="I80" s="1281"/>
      <c r="J80" s="1281"/>
      <c r="K80" s="1282"/>
      <c r="L80" s="1282"/>
      <c r="M80" s="1282"/>
      <c r="N80" s="1282"/>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armHpJIClOE9/lLvhfE0GZtYawhR0Fc6kwvQ24GSSTrNfGXf4an36PcaGGKr/lciLsFzL8J0ROshgTI50puEQ==" saltValue="8KIEoodp9EzcN7QaYCrI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Dy62S2AAqVH9BEqBE6erEddsM95iYemPb7udMBqVym4TmFDrEgaddcAz7c2w2oqC0vSVJxSzGSyeQh6yHxAgw==" saltValue="8rLleZrZLoA6Pz6VdUDO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Uh7Uhgg1ZKEiggq347/UT80N8X/eUb0JFa5cAuwLAXxF6lHTJONOhb6XdYq+FlmgzL+G3ndsd2uLk6TJlunGA==" saltValue="MqQ/FGQUDNz48u/kHQSF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544</v>
      </c>
      <c r="G2" s="136"/>
      <c r="H2" s="137"/>
    </row>
    <row r="3" spans="1:8" x14ac:dyDescent="0.15">
      <c r="A3" s="133" t="s">
        <v>537</v>
      </c>
      <c r="B3" s="138"/>
      <c r="C3" s="139"/>
      <c r="D3" s="140">
        <v>221192</v>
      </c>
      <c r="E3" s="141"/>
      <c r="F3" s="142">
        <v>316331</v>
      </c>
      <c r="G3" s="143"/>
      <c r="H3" s="144"/>
    </row>
    <row r="4" spans="1:8" x14ac:dyDescent="0.15">
      <c r="A4" s="145"/>
      <c r="B4" s="146"/>
      <c r="C4" s="147"/>
      <c r="D4" s="148">
        <v>109021</v>
      </c>
      <c r="E4" s="149"/>
      <c r="F4" s="150">
        <v>106387</v>
      </c>
      <c r="G4" s="151"/>
      <c r="H4" s="152"/>
    </row>
    <row r="5" spans="1:8" x14ac:dyDescent="0.15">
      <c r="A5" s="133" t="s">
        <v>539</v>
      </c>
      <c r="B5" s="138"/>
      <c r="C5" s="139"/>
      <c r="D5" s="140">
        <v>285126</v>
      </c>
      <c r="E5" s="141"/>
      <c r="F5" s="142">
        <v>333013</v>
      </c>
      <c r="G5" s="143"/>
      <c r="H5" s="144"/>
    </row>
    <row r="6" spans="1:8" x14ac:dyDescent="0.15">
      <c r="A6" s="145"/>
      <c r="B6" s="146"/>
      <c r="C6" s="147"/>
      <c r="D6" s="148">
        <v>185038</v>
      </c>
      <c r="E6" s="149"/>
      <c r="F6" s="150">
        <v>126732</v>
      </c>
      <c r="G6" s="151"/>
      <c r="H6" s="152"/>
    </row>
    <row r="7" spans="1:8" x14ac:dyDescent="0.15">
      <c r="A7" s="133" t="s">
        <v>540</v>
      </c>
      <c r="B7" s="138"/>
      <c r="C7" s="139"/>
      <c r="D7" s="140">
        <v>359536</v>
      </c>
      <c r="E7" s="141"/>
      <c r="F7" s="142">
        <v>280458</v>
      </c>
      <c r="G7" s="143"/>
      <c r="H7" s="144"/>
    </row>
    <row r="8" spans="1:8" x14ac:dyDescent="0.15">
      <c r="A8" s="145"/>
      <c r="B8" s="146"/>
      <c r="C8" s="147"/>
      <c r="D8" s="148">
        <v>54509</v>
      </c>
      <c r="E8" s="149"/>
      <c r="F8" s="150">
        <v>127286</v>
      </c>
      <c r="G8" s="151"/>
      <c r="H8" s="152"/>
    </row>
    <row r="9" spans="1:8" x14ac:dyDescent="0.15">
      <c r="A9" s="133" t="s">
        <v>541</v>
      </c>
      <c r="B9" s="138"/>
      <c r="C9" s="139"/>
      <c r="D9" s="140">
        <v>115630</v>
      </c>
      <c r="E9" s="141"/>
      <c r="F9" s="142">
        <v>291945</v>
      </c>
      <c r="G9" s="143"/>
      <c r="H9" s="144"/>
    </row>
    <row r="10" spans="1:8" x14ac:dyDescent="0.15">
      <c r="A10" s="145"/>
      <c r="B10" s="146"/>
      <c r="C10" s="147"/>
      <c r="D10" s="148">
        <v>63530</v>
      </c>
      <c r="E10" s="149"/>
      <c r="F10" s="150">
        <v>127651</v>
      </c>
      <c r="G10" s="151"/>
      <c r="H10" s="152"/>
    </row>
    <row r="11" spans="1:8" x14ac:dyDescent="0.15">
      <c r="A11" s="133" t="s">
        <v>542</v>
      </c>
      <c r="B11" s="138"/>
      <c r="C11" s="139"/>
      <c r="D11" s="140">
        <v>149065</v>
      </c>
      <c r="E11" s="141"/>
      <c r="F11" s="142">
        <v>291173</v>
      </c>
      <c r="G11" s="143"/>
      <c r="H11" s="144"/>
    </row>
    <row r="12" spans="1:8" x14ac:dyDescent="0.15">
      <c r="A12" s="145"/>
      <c r="B12" s="146"/>
      <c r="C12" s="153"/>
      <c r="D12" s="148">
        <v>68396</v>
      </c>
      <c r="E12" s="149"/>
      <c r="F12" s="150">
        <v>119071</v>
      </c>
      <c r="G12" s="151"/>
      <c r="H12" s="152"/>
    </row>
    <row r="13" spans="1:8" x14ac:dyDescent="0.15">
      <c r="A13" s="133"/>
      <c r="B13" s="138"/>
      <c r="C13" s="154"/>
      <c r="D13" s="155">
        <v>226110</v>
      </c>
      <c r="E13" s="156"/>
      <c r="F13" s="157">
        <v>302584</v>
      </c>
      <c r="G13" s="158"/>
      <c r="H13" s="144"/>
    </row>
    <row r="14" spans="1:8" x14ac:dyDescent="0.15">
      <c r="A14" s="145"/>
      <c r="B14" s="146"/>
      <c r="C14" s="147"/>
      <c r="D14" s="148">
        <v>96099</v>
      </c>
      <c r="E14" s="149"/>
      <c r="F14" s="150">
        <v>121425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5.41</v>
      </c>
      <c r="C19" s="159">
        <f>ROUND(VALUE(SUBSTITUTE(実質収支比率等に係る経年分析!G$48,"▲","-")),2)</f>
        <v>5.16</v>
      </c>
      <c r="D19" s="159">
        <f>ROUND(VALUE(SUBSTITUTE(実質収支比率等に係る経年分析!H$48,"▲","-")),2)</f>
        <v>7.65</v>
      </c>
      <c r="E19" s="159">
        <f>ROUND(VALUE(SUBSTITUTE(実質収支比率等に係る経年分析!I$48,"▲","-")),2)</f>
        <v>4.91</v>
      </c>
      <c r="F19" s="159">
        <f>ROUND(VALUE(SUBSTITUTE(実質収支比率等に係る経年分析!J$48,"▲","-")),2)</f>
        <v>4.83</v>
      </c>
    </row>
    <row r="20" spans="1:11" x14ac:dyDescent="0.15">
      <c r="A20" s="159" t="s">
        <v>48</v>
      </c>
      <c r="B20" s="159">
        <f>ROUND(VALUE(SUBSTITUTE(実質収支比率等に係る経年分析!F$47,"▲","-")),2)</f>
        <v>48.42</v>
      </c>
      <c r="C20" s="159">
        <f>ROUND(VALUE(SUBSTITUTE(実質収支比率等に係る経年分析!G$47,"▲","-")),2)</f>
        <v>54.45</v>
      </c>
      <c r="D20" s="159">
        <f>ROUND(VALUE(SUBSTITUTE(実質収支比率等に係る経年分析!H$47,"▲","-")),2)</f>
        <v>55.77</v>
      </c>
      <c r="E20" s="159">
        <f>ROUND(VALUE(SUBSTITUTE(実質収支比率等に係る経年分析!I$47,"▲","-")),2)</f>
        <v>57.1</v>
      </c>
      <c r="F20" s="159">
        <f>ROUND(VALUE(SUBSTITUTE(実質収支比率等に係る経年分析!J$47,"▲","-")),2)</f>
        <v>58.49</v>
      </c>
    </row>
    <row r="21" spans="1:11" x14ac:dyDescent="0.15">
      <c r="A21" s="159" t="s">
        <v>49</v>
      </c>
      <c r="B21" s="159">
        <f>IF(ISNUMBER(VALUE(SUBSTITUTE(実質収支比率等に係る経年分析!F$49,"▲","-"))),ROUND(VALUE(SUBSTITUTE(実質収支比率等に係る経年分析!F$49,"▲","-")),2),NA())</f>
        <v>3.35</v>
      </c>
      <c r="C21" s="159">
        <f>IF(ISNUMBER(VALUE(SUBSTITUTE(実質収支比率等に係る経年分析!G$49,"▲","-"))),ROUND(VALUE(SUBSTITUTE(実質収支比率等に係る経年分析!G$49,"▲","-")),2),NA())</f>
        <v>7.62</v>
      </c>
      <c r="D21" s="159">
        <f>IF(ISNUMBER(VALUE(SUBSTITUTE(実質収支比率等に係る経年分析!H$49,"▲","-"))),ROUND(VALUE(SUBSTITUTE(実質収支比率等に係る経年分析!H$49,"▲","-")),2),NA())</f>
        <v>9.94</v>
      </c>
      <c r="E21" s="159">
        <f>IF(ISNUMBER(VALUE(SUBSTITUTE(実質収支比率等に係る経年分析!I$49,"▲","-"))),ROUND(VALUE(SUBSTITUTE(実質収支比率等に係る経年分析!I$49,"▲","-")),2),NA())</f>
        <v>-1.85</v>
      </c>
      <c r="F21" s="159">
        <f>IF(ISNUMBER(VALUE(SUBSTITUTE(実質収支比率等に係る経年分析!J$49,"▲","-"))),ROUND(VALUE(SUBSTITUTE(実質収支比率等に係る経年分析!J$49,"▲","-")),2),NA())</f>
        <v>6.2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川上村特別住宅特別会計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川上村営バス事業特別会計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川上村介護保険事業特別会計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川上村営水道事業特別会計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x14ac:dyDescent="0.15">
      <c r="A33" s="160" t="str">
        <f>IF(連結実質赤字比率に係る赤字・黒字の構成分析!C$37="",NA(),連結実質赤字比率に係る赤字・黒字の構成分析!C$37)</f>
        <v>川上村訪問看護事業特別会計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0.06</v>
      </c>
    </row>
    <row r="34" spans="1:16" x14ac:dyDescent="0.15">
      <c r="A34" s="160" t="str">
        <f>IF(連結実質赤字比率に係る赤字・黒字の構成分析!C$36="",NA(),連結実質赤字比率に係る赤字・黒字の構成分析!C$36)</f>
        <v>川上村下水道事業特別会計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7.0000000000000007E-2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0.14000000000000001</v>
      </c>
    </row>
    <row r="35" spans="1:16" x14ac:dyDescent="0.15">
      <c r="A35" s="160" t="str">
        <f>IF(連結実質赤字比率に係る赤字・黒字の構成分析!C$35="",NA(),連結実質赤字比率に係る赤字・黒字の構成分析!C$35)</f>
        <v>川上村国民健康保険特別会計</v>
      </c>
      <c r="B35" s="160">
        <f>IF(ROUND(VALUE(SUBSTITUTE(連結実質赤字比率に係る赤字・黒字の構成分析!F$35,"▲", "-")), 2) &lt; 0, ABS(ROUND(VALUE(SUBSTITUTE(連結実質赤字比率に係る赤字・黒字の構成分析!F$35,"▲", "-")), 2)), NA())</f>
        <v>0.84</v>
      </c>
      <c r="C35" s="160" t="e">
        <f>IF(ROUND(VALUE(SUBSTITUTE(連結実質赤字比率に係る赤字・黒字の構成分析!F$35,"▲", "-")), 2) &gt;= 0, ABS(ROUND(VALUE(SUBSTITUTE(連結実質赤字比率に係る赤字・黒字の構成分析!F$35,"▲", "-")), 2)), NA())</f>
        <v>#N/A</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2.76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5.27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7.59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4.8600000000000003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636</v>
      </c>
      <c r="E42" s="161"/>
      <c r="F42" s="161"/>
      <c r="G42" s="161">
        <f>'実質公債費比率（分子）の構造'!L$52</f>
        <v>671</v>
      </c>
      <c r="H42" s="161"/>
      <c r="I42" s="161"/>
      <c r="J42" s="161">
        <f>'実質公債費比率（分子）の構造'!M$52</f>
        <v>678</v>
      </c>
      <c r="K42" s="161"/>
      <c r="L42" s="161"/>
      <c r="M42" s="161">
        <f>'実質公債費比率（分子）の構造'!N$52</f>
        <v>675</v>
      </c>
      <c r="N42" s="161"/>
      <c r="O42" s="161"/>
      <c r="P42" s="161">
        <f>'実質公債費比率（分子）の構造'!O$52</f>
        <v>657</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0</v>
      </c>
      <c r="C45" s="161"/>
      <c r="D45" s="161"/>
      <c r="E45" s="161">
        <f>'実質公債費比率（分子）の構造'!L$49</f>
        <v>0</v>
      </c>
      <c r="F45" s="161"/>
      <c r="G45" s="161"/>
      <c r="H45" s="161">
        <f>'実質公債費比率（分子）の構造'!M$49</f>
        <v>1</v>
      </c>
      <c r="I45" s="161"/>
      <c r="J45" s="161"/>
      <c r="K45" s="161">
        <f>'実質公債費比率（分子）の構造'!N$49</f>
        <v>1</v>
      </c>
      <c r="L45" s="161"/>
      <c r="M45" s="161"/>
      <c r="N45" s="161">
        <f>'実質公債費比率（分子）の構造'!O$49</f>
        <v>0</v>
      </c>
      <c r="O45" s="161"/>
      <c r="P45" s="161"/>
    </row>
    <row r="46" spans="1:16" x14ac:dyDescent="0.15">
      <c r="A46" s="161" t="s">
        <v>60</v>
      </c>
      <c r="B46" s="161">
        <f>'実質公債費比率（分子）の構造'!K$48</f>
        <v>285</v>
      </c>
      <c r="C46" s="161"/>
      <c r="D46" s="161"/>
      <c r="E46" s="161">
        <f>'実質公債費比率（分子）の構造'!L$48</f>
        <v>272</v>
      </c>
      <c r="F46" s="161"/>
      <c r="G46" s="161"/>
      <c r="H46" s="161">
        <f>'実質公債費比率（分子）の構造'!M$48</f>
        <v>272</v>
      </c>
      <c r="I46" s="161"/>
      <c r="J46" s="161"/>
      <c r="K46" s="161">
        <f>'実質公債費比率（分子）の構造'!N$48</f>
        <v>273</v>
      </c>
      <c r="L46" s="161"/>
      <c r="M46" s="161"/>
      <c r="N46" s="161">
        <f>'実質公債費比率（分子）の構造'!O$48</f>
        <v>267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503</v>
      </c>
      <c r="C49" s="161"/>
      <c r="D49" s="161"/>
      <c r="E49" s="161">
        <f>'実質公債費比率（分子）の構造'!L$45</f>
        <v>468</v>
      </c>
      <c r="F49" s="161"/>
      <c r="G49" s="161"/>
      <c r="H49" s="161">
        <f>'実質公債費比率（分子）の構造'!M$45</f>
        <v>481</v>
      </c>
      <c r="I49" s="161"/>
      <c r="J49" s="161"/>
      <c r="K49" s="161">
        <f>'実質公債費比率（分子）の構造'!N$45</f>
        <v>441</v>
      </c>
      <c r="L49" s="161"/>
      <c r="M49" s="161"/>
      <c r="N49" s="161">
        <f>'実質公債費比率（分子）の構造'!O$45</f>
        <v>377</v>
      </c>
      <c r="O49" s="161"/>
      <c r="P49" s="161"/>
    </row>
    <row r="50" spans="1:16" x14ac:dyDescent="0.15">
      <c r="A50" s="161" t="s">
        <v>64</v>
      </c>
      <c r="B50" s="161" t="e">
        <f>NA()</f>
        <v>#N/A</v>
      </c>
      <c r="C50" s="161">
        <f>IF(ISNUMBER('実質公債費比率（分子）の構造'!K$53),'実質公債費比率（分子）の構造'!K$53,NA())</f>
        <v>152</v>
      </c>
      <c r="D50" s="161" t="e">
        <f>NA()</f>
        <v>#N/A</v>
      </c>
      <c r="E50" s="161" t="e">
        <f>NA()</f>
        <v>#N/A</v>
      </c>
      <c r="F50" s="161">
        <f>IF(ISNUMBER('実質公債費比率（分子）の構造'!L$53),'実質公債費比率（分子）の構造'!L$53,NA())</f>
        <v>69</v>
      </c>
      <c r="G50" s="161" t="e">
        <f>NA()</f>
        <v>#N/A</v>
      </c>
      <c r="H50" s="161" t="e">
        <f>NA()</f>
        <v>#N/A</v>
      </c>
      <c r="I50" s="161">
        <f>IF(ISNUMBER('実質公債費比率（分子）の構造'!M$53),'実質公債費比率（分子）の構造'!M$53,NA())</f>
        <v>76</v>
      </c>
      <c r="J50" s="161" t="e">
        <f>NA()</f>
        <v>#N/A</v>
      </c>
      <c r="K50" s="161" t="e">
        <f>NA()</f>
        <v>#N/A</v>
      </c>
      <c r="L50" s="161">
        <f>IF(ISNUMBER('実質公債費比率（分子）の構造'!N$53),'実質公債費比率（分子）の構造'!N$53,NA())</f>
        <v>40</v>
      </c>
      <c r="M50" s="161" t="e">
        <f>NA()</f>
        <v>#N/A</v>
      </c>
      <c r="N50" s="161" t="e">
        <f>NA()</f>
        <v>#N/A</v>
      </c>
      <c r="O50" s="161">
        <f>IF(ISNUMBER('実質公債費比率（分子）の構造'!O$53),'実質公債費比率（分子）の構造'!O$53,NA())</f>
        <v>-13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5797</v>
      </c>
      <c r="E56" s="160"/>
      <c r="F56" s="160"/>
      <c r="G56" s="160">
        <f>'将来負担比率（分子）の構造'!J$52</f>
        <v>5846</v>
      </c>
      <c r="H56" s="160"/>
      <c r="I56" s="160"/>
      <c r="J56" s="160">
        <f>'将来負担比率（分子）の構造'!K$52</f>
        <v>5438</v>
      </c>
      <c r="K56" s="160"/>
      <c r="L56" s="160"/>
      <c r="M56" s="160">
        <f>'将来負担比率（分子）の構造'!L$52</f>
        <v>5593</v>
      </c>
      <c r="N56" s="160"/>
      <c r="O56" s="160"/>
      <c r="P56" s="160">
        <f>'将来負担比率（分子）の構造'!M$52</f>
        <v>5644</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4563</v>
      </c>
      <c r="E58" s="160"/>
      <c r="F58" s="160"/>
      <c r="G58" s="160">
        <f>'将来負担比率（分子）の構造'!J$50</f>
        <v>4591</v>
      </c>
      <c r="H58" s="160"/>
      <c r="I58" s="160"/>
      <c r="J58" s="160">
        <f>'将来負担比率（分子）の構造'!K$50</f>
        <v>4858</v>
      </c>
      <c r="K58" s="160"/>
      <c r="L58" s="160"/>
      <c r="M58" s="160">
        <f>'将来負担比率（分子）の構造'!L$50</f>
        <v>5460</v>
      </c>
      <c r="N58" s="160"/>
      <c r="O58" s="160"/>
      <c r="P58" s="160">
        <f>'将来負担比率（分子）の構造'!M$50</f>
        <v>5777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549</v>
      </c>
      <c r="C62" s="160"/>
      <c r="D62" s="160"/>
      <c r="E62" s="160">
        <f>'将来負担比率（分子）の構造'!J$45</f>
        <v>533</v>
      </c>
      <c r="F62" s="160"/>
      <c r="G62" s="160"/>
      <c r="H62" s="160">
        <f>'将来負担比率（分子）の構造'!K$45</f>
        <v>520</v>
      </c>
      <c r="I62" s="160"/>
      <c r="J62" s="160"/>
      <c r="K62" s="160">
        <f>'将来負担比率（分子）の構造'!L$45</f>
        <v>525</v>
      </c>
      <c r="L62" s="160"/>
      <c r="M62" s="160"/>
      <c r="N62" s="160">
        <f>'将来負担比率（分子）の構造'!M$45</f>
        <v>515</v>
      </c>
      <c r="O62" s="160"/>
      <c r="P62" s="160"/>
    </row>
    <row r="63" spans="1:16" x14ac:dyDescent="0.15">
      <c r="A63" s="160" t="s">
        <v>27</v>
      </c>
      <c r="B63" s="160">
        <f>'将来負担比率（分子）の構造'!I$44</f>
        <v>3</v>
      </c>
      <c r="C63" s="160"/>
      <c r="D63" s="160"/>
      <c r="E63" s="160">
        <f>'将来負担比率（分子）の構造'!J$44</f>
        <v>25</v>
      </c>
      <c r="F63" s="160"/>
      <c r="G63" s="160"/>
      <c r="H63" s="160">
        <f>'将来負担比率（分子）の構造'!K$44</f>
        <v>27</v>
      </c>
      <c r="I63" s="160"/>
      <c r="J63" s="160"/>
      <c r="K63" s="160">
        <f>'将来負担比率（分子）の構造'!L$44</f>
        <v>26</v>
      </c>
      <c r="L63" s="160"/>
      <c r="M63" s="160"/>
      <c r="N63" s="160">
        <f>'将来負担比率（分子）の構造'!M$44</f>
        <v>25</v>
      </c>
      <c r="O63" s="160"/>
      <c r="P63" s="160"/>
    </row>
    <row r="64" spans="1:16" x14ac:dyDescent="0.15">
      <c r="A64" s="160" t="s">
        <v>26</v>
      </c>
      <c r="B64" s="160">
        <f>'将来負担比率（分子）の構造'!I$43</f>
        <v>3103</v>
      </c>
      <c r="C64" s="160"/>
      <c r="D64" s="160"/>
      <c r="E64" s="160">
        <f>'将来負担比率（分子）の構造'!J$43</f>
        <v>2937</v>
      </c>
      <c r="F64" s="160"/>
      <c r="G64" s="160"/>
      <c r="H64" s="160">
        <f>'将来負担比率（分子）の構造'!K$43</f>
        <v>2869</v>
      </c>
      <c r="I64" s="160"/>
      <c r="J64" s="160"/>
      <c r="K64" s="160">
        <f>'将来負担比率（分子）の構造'!L$43</f>
        <v>2699</v>
      </c>
      <c r="L64" s="160"/>
      <c r="M64" s="160"/>
      <c r="N64" s="160">
        <f>'将来負担比率（分子）の構造'!M$43</f>
        <v>2490</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3342</v>
      </c>
      <c r="C66" s="160"/>
      <c r="D66" s="160"/>
      <c r="E66" s="160">
        <f>'将来負担比率（分子）の構造'!J$41</f>
        <v>3312</v>
      </c>
      <c r="F66" s="160"/>
      <c r="G66" s="160"/>
      <c r="H66" s="160">
        <f>'将来負担比率（分子）の構造'!K$41</f>
        <v>4005</v>
      </c>
      <c r="I66" s="160"/>
      <c r="J66" s="160"/>
      <c r="K66" s="160">
        <f>'将来負担比率（分子）の構造'!L$41</f>
        <v>3303</v>
      </c>
      <c r="L66" s="160"/>
      <c r="M66" s="160"/>
      <c r="N66" s="160">
        <f>'将来負担比率（分子）の構造'!M$41</f>
        <v>3068</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1676</v>
      </c>
      <c r="C72" s="164">
        <f>基金残高に係る経年分析!G55</f>
        <v>1678</v>
      </c>
      <c r="D72" s="164">
        <f>基金残高に係る経年分析!H55</f>
        <v>1679</v>
      </c>
    </row>
    <row r="73" spans="1:16" x14ac:dyDescent="0.15">
      <c r="A73" s="163" t="s">
        <v>71</v>
      </c>
      <c r="B73" s="164">
        <f>基金残高に係る経年分析!F56</f>
        <v>48</v>
      </c>
      <c r="C73" s="164">
        <f>基金残高に係る経年分析!G56</f>
        <v>248</v>
      </c>
      <c r="D73" s="164">
        <f>基金残高に係る経年分析!H56</f>
        <v>248</v>
      </c>
    </row>
    <row r="74" spans="1:16" x14ac:dyDescent="0.15">
      <c r="A74" s="163" t="s">
        <v>72</v>
      </c>
      <c r="B74" s="164">
        <f>基金残高に係る経年分析!F57</f>
        <v>2780</v>
      </c>
      <c r="C74" s="164">
        <f>基金残高に係る経年分析!G57</f>
        <v>3149</v>
      </c>
      <c r="D74" s="164">
        <f>基金残高に係る経年分析!H57</f>
        <v>3410</v>
      </c>
    </row>
  </sheetData>
  <sheetProtection algorithmName="SHA-512" hashValue="zRHsTEwLm5lkOulnSVZTXTxHNcYvGm792Z7fYgY7PkF5Wj8xYr5C1IYMIqX8IUcODU2QfOV9fNNdgDDs2dT4Ow==" saltValue="3apIb0v9P98wOCoS0R3Y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223</v>
      </c>
      <c r="C5" s="741"/>
      <c r="D5" s="741"/>
      <c r="E5" s="741"/>
      <c r="F5" s="741"/>
      <c r="G5" s="741"/>
      <c r="H5" s="741"/>
      <c r="I5" s="741"/>
      <c r="J5" s="741"/>
      <c r="K5" s="741"/>
      <c r="L5" s="741"/>
      <c r="M5" s="741"/>
      <c r="N5" s="741"/>
      <c r="O5" s="741"/>
      <c r="P5" s="741"/>
      <c r="Q5" s="742"/>
      <c r="R5" s="706">
        <v>672686</v>
      </c>
      <c r="S5" s="707"/>
      <c r="T5" s="707"/>
      <c r="U5" s="707"/>
      <c r="V5" s="707"/>
      <c r="W5" s="707"/>
      <c r="X5" s="707"/>
      <c r="Y5" s="753"/>
      <c r="Z5" s="771">
        <v>17.7</v>
      </c>
      <c r="AA5" s="771"/>
      <c r="AB5" s="771"/>
      <c r="AC5" s="771"/>
      <c r="AD5" s="772">
        <v>672686</v>
      </c>
      <c r="AE5" s="772"/>
      <c r="AF5" s="772"/>
      <c r="AG5" s="772"/>
      <c r="AH5" s="772"/>
      <c r="AI5" s="772"/>
      <c r="AJ5" s="772"/>
      <c r="AK5" s="772"/>
      <c r="AL5" s="754">
        <v>24.3</v>
      </c>
      <c r="AM5" s="723"/>
      <c r="AN5" s="723"/>
      <c r="AO5" s="755"/>
      <c r="AP5" s="740" t="s">
        <v>224</v>
      </c>
      <c r="AQ5" s="741"/>
      <c r="AR5" s="741"/>
      <c r="AS5" s="741"/>
      <c r="AT5" s="741"/>
      <c r="AU5" s="741"/>
      <c r="AV5" s="741"/>
      <c r="AW5" s="741"/>
      <c r="AX5" s="741"/>
      <c r="AY5" s="741"/>
      <c r="AZ5" s="741"/>
      <c r="BA5" s="741"/>
      <c r="BB5" s="741"/>
      <c r="BC5" s="741"/>
      <c r="BD5" s="741"/>
      <c r="BE5" s="741"/>
      <c r="BF5" s="742"/>
      <c r="BG5" s="641">
        <v>672686</v>
      </c>
      <c r="BH5" s="644"/>
      <c r="BI5" s="644"/>
      <c r="BJ5" s="644"/>
      <c r="BK5" s="644"/>
      <c r="BL5" s="644"/>
      <c r="BM5" s="644"/>
      <c r="BN5" s="645"/>
      <c r="BO5" s="703">
        <v>100</v>
      </c>
      <c r="BP5" s="703"/>
      <c r="BQ5" s="703"/>
      <c r="BR5" s="703"/>
      <c r="BS5" s="704" t="s">
        <v>123</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x14ac:dyDescent="0.15">
      <c r="B6" s="638" t="s">
        <v>228</v>
      </c>
      <c r="C6" s="639"/>
      <c r="D6" s="639"/>
      <c r="E6" s="639"/>
      <c r="F6" s="639"/>
      <c r="G6" s="639"/>
      <c r="H6" s="639"/>
      <c r="I6" s="639"/>
      <c r="J6" s="639"/>
      <c r="K6" s="639"/>
      <c r="L6" s="639"/>
      <c r="M6" s="639"/>
      <c r="N6" s="639"/>
      <c r="O6" s="639"/>
      <c r="P6" s="639"/>
      <c r="Q6" s="640"/>
      <c r="R6" s="641">
        <v>117923</v>
      </c>
      <c r="S6" s="644"/>
      <c r="T6" s="644"/>
      <c r="U6" s="644"/>
      <c r="V6" s="644"/>
      <c r="W6" s="644"/>
      <c r="X6" s="644"/>
      <c r="Y6" s="645"/>
      <c r="Z6" s="703">
        <v>3.1</v>
      </c>
      <c r="AA6" s="703"/>
      <c r="AB6" s="703"/>
      <c r="AC6" s="703"/>
      <c r="AD6" s="704">
        <v>117923</v>
      </c>
      <c r="AE6" s="704"/>
      <c r="AF6" s="704"/>
      <c r="AG6" s="704"/>
      <c r="AH6" s="704"/>
      <c r="AI6" s="704"/>
      <c r="AJ6" s="704"/>
      <c r="AK6" s="704"/>
      <c r="AL6" s="646">
        <v>4.3</v>
      </c>
      <c r="AM6" s="647"/>
      <c r="AN6" s="647"/>
      <c r="AO6" s="705"/>
      <c r="AP6" s="638" t="s">
        <v>229</v>
      </c>
      <c r="AQ6" s="639"/>
      <c r="AR6" s="639"/>
      <c r="AS6" s="639"/>
      <c r="AT6" s="639"/>
      <c r="AU6" s="639"/>
      <c r="AV6" s="639"/>
      <c r="AW6" s="639"/>
      <c r="AX6" s="639"/>
      <c r="AY6" s="639"/>
      <c r="AZ6" s="639"/>
      <c r="BA6" s="639"/>
      <c r="BB6" s="639"/>
      <c r="BC6" s="639"/>
      <c r="BD6" s="639"/>
      <c r="BE6" s="639"/>
      <c r="BF6" s="640"/>
      <c r="BG6" s="641">
        <v>672686</v>
      </c>
      <c r="BH6" s="644"/>
      <c r="BI6" s="644"/>
      <c r="BJ6" s="644"/>
      <c r="BK6" s="644"/>
      <c r="BL6" s="644"/>
      <c r="BM6" s="644"/>
      <c r="BN6" s="645"/>
      <c r="BO6" s="703">
        <v>100</v>
      </c>
      <c r="BP6" s="703"/>
      <c r="BQ6" s="703"/>
      <c r="BR6" s="703"/>
      <c r="BS6" s="704" t="s">
        <v>123</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46760</v>
      </c>
      <c r="CS6" s="644"/>
      <c r="CT6" s="644"/>
      <c r="CU6" s="644"/>
      <c r="CV6" s="644"/>
      <c r="CW6" s="644"/>
      <c r="CX6" s="644"/>
      <c r="CY6" s="645"/>
      <c r="CZ6" s="754">
        <v>1.3</v>
      </c>
      <c r="DA6" s="723"/>
      <c r="DB6" s="723"/>
      <c r="DC6" s="757"/>
      <c r="DD6" s="649" t="s">
        <v>123</v>
      </c>
      <c r="DE6" s="644"/>
      <c r="DF6" s="644"/>
      <c r="DG6" s="644"/>
      <c r="DH6" s="644"/>
      <c r="DI6" s="644"/>
      <c r="DJ6" s="644"/>
      <c r="DK6" s="644"/>
      <c r="DL6" s="644"/>
      <c r="DM6" s="644"/>
      <c r="DN6" s="644"/>
      <c r="DO6" s="644"/>
      <c r="DP6" s="645"/>
      <c r="DQ6" s="649">
        <v>46760</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1252</v>
      </c>
      <c r="S7" s="644"/>
      <c r="T7" s="644"/>
      <c r="U7" s="644"/>
      <c r="V7" s="644"/>
      <c r="W7" s="644"/>
      <c r="X7" s="644"/>
      <c r="Y7" s="645"/>
      <c r="Z7" s="703">
        <v>0</v>
      </c>
      <c r="AA7" s="703"/>
      <c r="AB7" s="703"/>
      <c r="AC7" s="703"/>
      <c r="AD7" s="704">
        <v>1252</v>
      </c>
      <c r="AE7" s="704"/>
      <c r="AF7" s="704"/>
      <c r="AG7" s="704"/>
      <c r="AH7" s="704"/>
      <c r="AI7" s="704"/>
      <c r="AJ7" s="704"/>
      <c r="AK7" s="704"/>
      <c r="AL7" s="646">
        <v>0</v>
      </c>
      <c r="AM7" s="647"/>
      <c r="AN7" s="647"/>
      <c r="AO7" s="705"/>
      <c r="AP7" s="638" t="s">
        <v>232</v>
      </c>
      <c r="AQ7" s="639"/>
      <c r="AR7" s="639"/>
      <c r="AS7" s="639"/>
      <c r="AT7" s="639"/>
      <c r="AU7" s="639"/>
      <c r="AV7" s="639"/>
      <c r="AW7" s="639"/>
      <c r="AX7" s="639"/>
      <c r="AY7" s="639"/>
      <c r="AZ7" s="639"/>
      <c r="BA7" s="639"/>
      <c r="BB7" s="639"/>
      <c r="BC7" s="639"/>
      <c r="BD7" s="639"/>
      <c r="BE7" s="639"/>
      <c r="BF7" s="640"/>
      <c r="BG7" s="641">
        <v>363928</v>
      </c>
      <c r="BH7" s="644"/>
      <c r="BI7" s="644"/>
      <c r="BJ7" s="644"/>
      <c r="BK7" s="644"/>
      <c r="BL7" s="644"/>
      <c r="BM7" s="644"/>
      <c r="BN7" s="645"/>
      <c r="BO7" s="703">
        <v>54.1</v>
      </c>
      <c r="BP7" s="703"/>
      <c r="BQ7" s="703"/>
      <c r="BR7" s="703"/>
      <c r="BS7" s="704" t="s">
        <v>123</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482044</v>
      </c>
      <c r="CS7" s="644"/>
      <c r="CT7" s="644"/>
      <c r="CU7" s="644"/>
      <c r="CV7" s="644"/>
      <c r="CW7" s="644"/>
      <c r="CX7" s="644"/>
      <c r="CY7" s="645"/>
      <c r="CZ7" s="703">
        <v>13.2</v>
      </c>
      <c r="DA7" s="703"/>
      <c r="DB7" s="703"/>
      <c r="DC7" s="703"/>
      <c r="DD7" s="649">
        <v>39644</v>
      </c>
      <c r="DE7" s="644"/>
      <c r="DF7" s="644"/>
      <c r="DG7" s="644"/>
      <c r="DH7" s="644"/>
      <c r="DI7" s="644"/>
      <c r="DJ7" s="644"/>
      <c r="DK7" s="644"/>
      <c r="DL7" s="644"/>
      <c r="DM7" s="644"/>
      <c r="DN7" s="644"/>
      <c r="DO7" s="644"/>
      <c r="DP7" s="645"/>
      <c r="DQ7" s="649">
        <v>405268</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3066</v>
      </c>
      <c r="S8" s="644"/>
      <c r="T8" s="644"/>
      <c r="U8" s="644"/>
      <c r="V8" s="644"/>
      <c r="W8" s="644"/>
      <c r="X8" s="644"/>
      <c r="Y8" s="645"/>
      <c r="Z8" s="703">
        <v>0.1</v>
      </c>
      <c r="AA8" s="703"/>
      <c r="AB8" s="703"/>
      <c r="AC8" s="703"/>
      <c r="AD8" s="704">
        <v>3066</v>
      </c>
      <c r="AE8" s="704"/>
      <c r="AF8" s="704"/>
      <c r="AG8" s="704"/>
      <c r="AH8" s="704"/>
      <c r="AI8" s="704"/>
      <c r="AJ8" s="704"/>
      <c r="AK8" s="704"/>
      <c r="AL8" s="646">
        <v>0.1</v>
      </c>
      <c r="AM8" s="647"/>
      <c r="AN8" s="647"/>
      <c r="AO8" s="705"/>
      <c r="AP8" s="638" t="s">
        <v>235</v>
      </c>
      <c r="AQ8" s="639"/>
      <c r="AR8" s="639"/>
      <c r="AS8" s="639"/>
      <c r="AT8" s="639"/>
      <c r="AU8" s="639"/>
      <c r="AV8" s="639"/>
      <c r="AW8" s="639"/>
      <c r="AX8" s="639"/>
      <c r="AY8" s="639"/>
      <c r="AZ8" s="639"/>
      <c r="BA8" s="639"/>
      <c r="BB8" s="639"/>
      <c r="BC8" s="639"/>
      <c r="BD8" s="639"/>
      <c r="BE8" s="639"/>
      <c r="BF8" s="640"/>
      <c r="BG8" s="641">
        <v>9180</v>
      </c>
      <c r="BH8" s="644"/>
      <c r="BI8" s="644"/>
      <c r="BJ8" s="644"/>
      <c r="BK8" s="644"/>
      <c r="BL8" s="644"/>
      <c r="BM8" s="644"/>
      <c r="BN8" s="645"/>
      <c r="BO8" s="703">
        <v>1.4</v>
      </c>
      <c r="BP8" s="703"/>
      <c r="BQ8" s="703"/>
      <c r="BR8" s="703"/>
      <c r="BS8" s="649" t="s">
        <v>236</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649457</v>
      </c>
      <c r="CS8" s="644"/>
      <c r="CT8" s="644"/>
      <c r="CU8" s="644"/>
      <c r="CV8" s="644"/>
      <c r="CW8" s="644"/>
      <c r="CX8" s="644"/>
      <c r="CY8" s="645"/>
      <c r="CZ8" s="703">
        <v>17.8</v>
      </c>
      <c r="DA8" s="703"/>
      <c r="DB8" s="703"/>
      <c r="DC8" s="703"/>
      <c r="DD8" s="649">
        <v>64463</v>
      </c>
      <c r="DE8" s="644"/>
      <c r="DF8" s="644"/>
      <c r="DG8" s="644"/>
      <c r="DH8" s="644"/>
      <c r="DI8" s="644"/>
      <c r="DJ8" s="644"/>
      <c r="DK8" s="644"/>
      <c r="DL8" s="644"/>
      <c r="DM8" s="644"/>
      <c r="DN8" s="644"/>
      <c r="DO8" s="644"/>
      <c r="DP8" s="645"/>
      <c r="DQ8" s="649">
        <v>408103</v>
      </c>
      <c r="DR8" s="644"/>
      <c r="DS8" s="644"/>
      <c r="DT8" s="644"/>
      <c r="DU8" s="644"/>
      <c r="DV8" s="644"/>
      <c r="DW8" s="644"/>
      <c r="DX8" s="644"/>
      <c r="DY8" s="644"/>
      <c r="DZ8" s="644"/>
      <c r="EA8" s="644"/>
      <c r="EB8" s="644"/>
      <c r="EC8" s="684"/>
    </row>
    <row r="9" spans="2:143" ht="11.25" customHeight="1" x14ac:dyDescent="0.15">
      <c r="B9" s="638" t="s">
        <v>238</v>
      </c>
      <c r="C9" s="639"/>
      <c r="D9" s="639"/>
      <c r="E9" s="639"/>
      <c r="F9" s="639"/>
      <c r="G9" s="639"/>
      <c r="H9" s="639"/>
      <c r="I9" s="639"/>
      <c r="J9" s="639"/>
      <c r="K9" s="639"/>
      <c r="L9" s="639"/>
      <c r="M9" s="639"/>
      <c r="N9" s="639"/>
      <c r="O9" s="639"/>
      <c r="P9" s="639"/>
      <c r="Q9" s="640"/>
      <c r="R9" s="641">
        <v>3502</v>
      </c>
      <c r="S9" s="644"/>
      <c r="T9" s="644"/>
      <c r="U9" s="644"/>
      <c r="V9" s="644"/>
      <c r="W9" s="644"/>
      <c r="X9" s="644"/>
      <c r="Y9" s="645"/>
      <c r="Z9" s="703">
        <v>0.1</v>
      </c>
      <c r="AA9" s="703"/>
      <c r="AB9" s="703"/>
      <c r="AC9" s="703"/>
      <c r="AD9" s="704">
        <v>3502</v>
      </c>
      <c r="AE9" s="704"/>
      <c r="AF9" s="704"/>
      <c r="AG9" s="704"/>
      <c r="AH9" s="704"/>
      <c r="AI9" s="704"/>
      <c r="AJ9" s="704"/>
      <c r="AK9" s="704"/>
      <c r="AL9" s="646">
        <v>0.1</v>
      </c>
      <c r="AM9" s="647"/>
      <c r="AN9" s="647"/>
      <c r="AO9" s="705"/>
      <c r="AP9" s="638" t="s">
        <v>239</v>
      </c>
      <c r="AQ9" s="639"/>
      <c r="AR9" s="639"/>
      <c r="AS9" s="639"/>
      <c r="AT9" s="639"/>
      <c r="AU9" s="639"/>
      <c r="AV9" s="639"/>
      <c r="AW9" s="639"/>
      <c r="AX9" s="639"/>
      <c r="AY9" s="639"/>
      <c r="AZ9" s="639"/>
      <c r="BA9" s="639"/>
      <c r="BB9" s="639"/>
      <c r="BC9" s="639"/>
      <c r="BD9" s="639"/>
      <c r="BE9" s="639"/>
      <c r="BF9" s="640"/>
      <c r="BG9" s="641">
        <v>331134</v>
      </c>
      <c r="BH9" s="644"/>
      <c r="BI9" s="644"/>
      <c r="BJ9" s="644"/>
      <c r="BK9" s="644"/>
      <c r="BL9" s="644"/>
      <c r="BM9" s="644"/>
      <c r="BN9" s="645"/>
      <c r="BO9" s="703">
        <v>49.2</v>
      </c>
      <c r="BP9" s="703"/>
      <c r="BQ9" s="703"/>
      <c r="BR9" s="703"/>
      <c r="BS9" s="649" t="s">
        <v>123</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231954</v>
      </c>
      <c r="CS9" s="644"/>
      <c r="CT9" s="644"/>
      <c r="CU9" s="644"/>
      <c r="CV9" s="644"/>
      <c r="CW9" s="644"/>
      <c r="CX9" s="644"/>
      <c r="CY9" s="645"/>
      <c r="CZ9" s="703">
        <v>6.4</v>
      </c>
      <c r="DA9" s="703"/>
      <c r="DB9" s="703"/>
      <c r="DC9" s="703"/>
      <c r="DD9" s="649">
        <v>1570</v>
      </c>
      <c r="DE9" s="644"/>
      <c r="DF9" s="644"/>
      <c r="DG9" s="644"/>
      <c r="DH9" s="644"/>
      <c r="DI9" s="644"/>
      <c r="DJ9" s="644"/>
      <c r="DK9" s="644"/>
      <c r="DL9" s="644"/>
      <c r="DM9" s="644"/>
      <c r="DN9" s="644"/>
      <c r="DO9" s="644"/>
      <c r="DP9" s="645"/>
      <c r="DQ9" s="649">
        <v>211445</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236</v>
      </c>
      <c r="S10" s="644"/>
      <c r="T10" s="644"/>
      <c r="U10" s="644"/>
      <c r="V10" s="644"/>
      <c r="W10" s="644"/>
      <c r="X10" s="644"/>
      <c r="Y10" s="645"/>
      <c r="Z10" s="703" t="s">
        <v>123</v>
      </c>
      <c r="AA10" s="703"/>
      <c r="AB10" s="703"/>
      <c r="AC10" s="703"/>
      <c r="AD10" s="704" t="s">
        <v>236</v>
      </c>
      <c r="AE10" s="704"/>
      <c r="AF10" s="704"/>
      <c r="AG10" s="704"/>
      <c r="AH10" s="704"/>
      <c r="AI10" s="704"/>
      <c r="AJ10" s="704"/>
      <c r="AK10" s="704"/>
      <c r="AL10" s="646" t="s">
        <v>123</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16547</v>
      </c>
      <c r="BH10" s="644"/>
      <c r="BI10" s="644"/>
      <c r="BJ10" s="644"/>
      <c r="BK10" s="644"/>
      <c r="BL10" s="644"/>
      <c r="BM10" s="644"/>
      <c r="BN10" s="645"/>
      <c r="BO10" s="703">
        <v>2.5</v>
      </c>
      <c r="BP10" s="703"/>
      <c r="BQ10" s="703"/>
      <c r="BR10" s="703"/>
      <c r="BS10" s="649" t="s">
        <v>123</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176</v>
      </c>
      <c r="CS10" s="644"/>
      <c r="CT10" s="644"/>
      <c r="CU10" s="644"/>
      <c r="CV10" s="644"/>
      <c r="CW10" s="644"/>
      <c r="CX10" s="644"/>
      <c r="CY10" s="645"/>
      <c r="CZ10" s="703">
        <v>0</v>
      </c>
      <c r="DA10" s="703"/>
      <c r="DB10" s="703"/>
      <c r="DC10" s="703"/>
      <c r="DD10" s="649" t="s">
        <v>236</v>
      </c>
      <c r="DE10" s="644"/>
      <c r="DF10" s="644"/>
      <c r="DG10" s="644"/>
      <c r="DH10" s="644"/>
      <c r="DI10" s="644"/>
      <c r="DJ10" s="644"/>
      <c r="DK10" s="644"/>
      <c r="DL10" s="644"/>
      <c r="DM10" s="644"/>
      <c r="DN10" s="644"/>
      <c r="DO10" s="644"/>
      <c r="DP10" s="645"/>
      <c r="DQ10" s="649">
        <v>176</v>
      </c>
      <c r="DR10" s="644"/>
      <c r="DS10" s="644"/>
      <c r="DT10" s="644"/>
      <c r="DU10" s="644"/>
      <c r="DV10" s="644"/>
      <c r="DW10" s="644"/>
      <c r="DX10" s="644"/>
      <c r="DY10" s="644"/>
      <c r="DZ10" s="644"/>
      <c r="EA10" s="644"/>
      <c r="EB10" s="644"/>
      <c r="EC10" s="684"/>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236</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123</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7067</v>
      </c>
      <c r="BH11" s="644"/>
      <c r="BI11" s="644"/>
      <c r="BJ11" s="644"/>
      <c r="BK11" s="644"/>
      <c r="BL11" s="644"/>
      <c r="BM11" s="644"/>
      <c r="BN11" s="645"/>
      <c r="BO11" s="703">
        <v>1.1000000000000001</v>
      </c>
      <c r="BP11" s="703"/>
      <c r="BQ11" s="703"/>
      <c r="BR11" s="703"/>
      <c r="BS11" s="649" t="s">
        <v>123</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478933</v>
      </c>
      <c r="CS11" s="644"/>
      <c r="CT11" s="644"/>
      <c r="CU11" s="644"/>
      <c r="CV11" s="644"/>
      <c r="CW11" s="644"/>
      <c r="CX11" s="644"/>
      <c r="CY11" s="645"/>
      <c r="CZ11" s="703">
        <v>13.1</v>
      </c>
      <c r="DA11" s="703"/>
      <c r="DB11" s="703"/>
      <c r="DC11" s="703"/>
      <c r="DD11" s="649">
        <v>164715</v>
      </c>
      <c r="DE11" s="644"/>
      <c r="DF11" s="644"/>
      <c r="DG11" s="644"/>
      <c r="DH11" s="644"/>
      <c r="DI11" s="644"/>
      <c r="DJ11" s="644"/>
      <c r="DK11" s="644"/>
      <c r="DL11" s="644"/>
      <c r="DM11" s="644"/>
      <c r="DN11" s="644"/>
      <c r="DO11" s="644"/>
      <c r="DP11" s="645"/>
      <c r="DQ11" s="649">
        <v>313600</v>
      </c>
      <c r="DR11" s="644"/>
      <c r="DS11" s="644"/>
      <c r="DT11" s="644"/>
      <c r="DU11" s="644"/>
      <c r="DV11" s="644"/>
      <c r="DW11" s="644"/>
      <c r="DX11" s="644"/>
      <c r="DY11" s="644"/>
      <c r="DZ11" s="644"/>
      <c r="EA11" s="644"/>
      <c r="EB11" s="644"/>
      <c r="EC11" s="684"/>
    </row>
    <row r="12" spans="2:143" ht="11.25" customHeight="1" x14ac:dyDescent="0.15">
      <c r="B12" s="638" t="s">
        <v>247</v>
      </c>
      <c r="C12" s="639"/>
      <c r="D12" s="639"/>
      <c r="E12" s="639"/>
      <c r="F12" s="639"/>
      <c r="G12" s="639"/>
      <c r="H12" s="639"/>
      <c r="I12" s="639"/>
      <c r="J12" s="639"/>
      <c r="K12" s="639"/>
      <c r="L12" s="639"/>
      <c r="M12" s="639"/>
      <c r="N12" s="639"/>
      <c r="O12" s="639"/>
      <c r="P12" s="639"/>
      <c r="Q12" s="640"/>
      <c r="R12" s="641">
        <v>74065</v>
      </c>
      <c r="S12" s="644"/>
      <c r="T12" s="644"/>
      <c r="U12" s="644"/>
      <c r="V12" s="644"/>
      <c r="W12" s="644"/>
      <c r="X12" s="644"/>
      <c r="Y12" s="645"/>
      <c r="Z12" s="703">
        <v>1.9</v>
      </c>
      <c r="AA12" s="703"/>
      <c r="AB12" s="703"/>
      <c r="AC12" s="703"/>
      <c r="AD12" s="704">
        <v>74065</v>
      </c>
      <c r="AE12" s="704"/>
      <c r="AF12" s="704"/>
      <c r="AG12" s="704"/>
      <c r="AH12" s="704"/>
      <c r="AI12" s="704"/>
      <c r="AJ12" s="704"/>
      <c r="AK12" s="704"/>
      <c r="AL12" s="646">
        <v>2.7</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264685</v>
      </c>
      <c r="BH12" s="644"/>
      <c r="BI12" s="644"/>
      <c r="BJ12" s="644"/>
      <c r="BK12" s="644"/>
      <c r="BL12" s="644"/>
      <c r="BM12" s="644"/>
      <c r="BN12" s="645"/>
      <c r="BO12" s="703">
        <v>39.299999999999997</v>
      </c>
      <c r="BP12" s="703"/>
      <c r="BQ12" s="703"/>
      <c r="BR12" s="703"/>
      <c r="BS12" s="649" t="s">
        <v>236</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79599</v>
      </c>
      <c r="CS12" s="644"/>
      <c r="CT12" s="644"/>
      <c r="CU12" s="644"/>
      <c r="CV12" s="644"/>
      <c r="CW12" s="644"/>
      <c r="CX12" s="644"/>
      <c r="CY12" s="645"/>
      <c r="CZ12" s="703">
        <v>2.2000000000000002</v>
      </c>
      <c r="DA12" s="703"/>
      <c r="DB12" s="703"/>
      <c r="DC12" s="703"/>
      <c r="DD12" s="649">
        <v>25231</v>
      </c>
      <c r="DE12" s="644"/>
      <c r="DF12" s="644"/>
      <c r="DG12" s="644"/>
      <c r="DH12" s="644"/>
      <c r="DI12" s="644"/>
      <c r="DJ12" s="644"/>
      <c r="DK12" s="644"/>
      <c r="DL12" s="644"/>
      <c r="DM12" s="644"/>
      <c r="DN12" s="644"/>
      <c r="DO12" s="644"/>
      <c r="DP12" s="645"/>
      <c r="DQ12" s="649">
        <v>73517</v>
      </c>
      <c r="DR12" s="644"/>
      <c r="DS12" s="644"/>
      <c r="DT12" s="644"/>
      <c r="DU12" s="644"/>
      <c r="DV12" s="644"/>
      <c r="DW12" s="644"/>
      <c r="DX12" s="644"/>
      <c r="DY12" s="644"/>
      <c r="DZ12" s="644"/>
      <c r="EA12" s="644"/>
      <c r="EB12" s="644"/>
      <c r="EC12" s="684"/>
    </row>
    <row r="13" spans="2:143" ht="11.25" customHeight="1" x14ac:dyDescent="0.15">
      <c r="B13" s="638" t="s">
        <v>250</v>
      </c>
      <c r="C13" s="639"/>
      <c r="D13" s="639"/>
      <c r="E13" s="639"/>
      <c r="F13" s="639"/>
      <c r="G13" s="639"/>
      <c r="H13" s="639"/>
      <c r="I13" s="639"/>
      <c r="J13" s="639"/>
      <c r="K13" s="639"/>
      <c r="L13" s="639"/>
      <c r="M13" s="639"/>
      <c r="N13" s="639"/>
      <c r="O13" s="639"/>
      <c r="P13" s="639"/>
      <c r="Q13" s="640"/>
      <c r="R13" s="641">
        <v>6237</v>
      </c>
      <c r="S13" s="644"/>
      <c r="T13" s="644"/>
      <c r="U13" s="644"/>
      <c r="V13" s="644"/>
      <c r="W13" s="644"/>
      <c r="X13" s="644"/>
      <c r="Y13" s="645"/>
      <c r="Z13" s="703">
        <v>0.2</v>
      </c>
      <c r="AA13" s="703"/>
      <c r="AB13" s="703"/>
      <c r="AC13" s="703"/>
      <c r="AD13" s="704">
        <v>6237</v>
      </c>
      <c r="AE13" s="704"/>
      <c r="AF13" s="704"/>
      <c r="AG13" s="704"/>
      <c r="AH13" s="704"/>
      <c r="AI13" s="704"/>
      <c r="AJ13" s="704"/>
      <c r="AK13" s="704"/>
      <c r="AL13" s="646">
        <v>0.2</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260798</v>
      </c>
      <c r="BH13" s="644"/>
      <c r="BI13" s="644"/>
      <c r="BJ13" s="644"/>
      <c r="BK13" s="644"/>
      <c r="BL13" s="644"/>
      <c r="BM13" s="644"/>
      <c r="BN13" s="645"/>
      <c r="BO13" s="703">
        <v>38.799999999999997</v>
      </c>
      <c r="BP13" s="703"/>
      <c r="BQ13" s="703"/>
      <c r="BR13" s="703"/>
      <c r="BS13" s="649" t="s">
        <v>236</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597468</v>
      </c>
      <c r="CS13" s="644"/>
      <c r="CT13" s="644"/>
      <c r="CU13" s="644"/>
      <c r="CV13" s="644"/>
      <c r="CW13" s="644"/>
      <c r="CX13" s="644"/>
      <c r="CY13" s="645"/>
      <c r="CZ13" s="703">
        <v>16.399999999999999</v>
      </c>
      <c r="DA13" s="703"/>
      <c r="DB13" s="703"/>
      <c r="DC13" s="703"/>
      <c r="DD13" s="649">
        <v>229400</v>
      </c>
      <c r="DE13" s="644"/>
      <c r="DF13" s="644"/>
      <c r="DG13" s="644"/>
      <c r="DH13" s="644"/>
      <c r="DI13" s="644"/>
      <c r="DJ13" s="644"/>
      <c r="DK13" s="644"/>
      <c r="DL13" s="644"/>
      <c r="DM13" s="644"/>
      <c r="DN13" s="644"/>
      <c r="DO13" s="644"/>
      <c r="DP13" s="645"/>
      <c r="DQ13" s="649">
        <v>425164</v>
      </c>
      <c r="DR13" s="644"/>
      <c r="DS13" s="644"/>
      <c r="DT13" s="644"/>
      <c r="DU13" s="644"/>
      <c r="DV13" s="644"/>
      <c r="DW13" s="644"/>
      <c r="DX13" s="644"/>
      <c r="DY13" s="644"/>
      <c r="DZ13" s="644"/>
      <c r="EA13" s="644"/>
      <c r="EB13" s="644"/>
      <c r="EC13" s="684"/>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236</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123</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22838</v>
      </c>
      <c r="BH14" s="644"/>
      <c r="BI14" s="644"/>
      <c r="BJ14" s="644"/>
      <c r="BK14" s="644"/>
      <c r="BL14" s="644"/>
      <c r="BM14" s="644"/>
      <c r="BN14" s="645"/>
      <c r="BO14" s="703">
        <v>3.4</v>
      </c>
      <c r="BP14" s="703"/>
      <c r="BQ14" s="703"/>
      <c r="BR14" s="703"/>
      <c r="BS14" s="649" t="s">
        <v>236</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144326</v>
      </c>
      <c r="CS14" s="644"/>
      <c r="CT14" s="644"/>
      <c r="CU14" s="644"/>
      <c r="CV14" s="644"/>
      <c r="CW14" s="644"/>
      <c r="CX14" s="644"/>
      <c r="CY14" s="645"/>
      <c r="CZ14" s="703">
        <v>4</v>
      </c>
      <c r="DA14" s="703"/>
      <c r="DB14" s="703"/>
      <c r="DC14" s="703"/>
      <c r="DD14" s="649">
        <v>11604</v>
      </c>
      <c r="DE14" s="644"/>
      <c r="DF14" s="644"/>
      <c r="DG14" s="644"/>
      <c r="DH14" s="644"/>
      <c r="DI14" s="644"/>
      <c r="DJ14" s="644"/>
      <c r="DK14" s="644"/>
      <c r="DL14" s="644"/>
      <c r="DM14" s="644"/>
      <c r="DN14" s="644"/>
      <c r="DO14" s="644"/>
      <c r="DP14" s="645"/>
      <c r="DQ14" s="649">
        <v>132350</v>
      </c>
      <c r="DR14" s="644"/>
      <c r="DS14" s="644"/>
      <c r="DT14" s="644"/>
      <c r="DU14" s="644"/>
      <c r="DV14" s="644"/>
      <c r="DW14" s="644"/>
      <c r="DX14" s="644"/>
      <c r="DY14" s="644"/>
      <c r="DZ14" s="644"/>
      <c r="EA14" s="644"/>
      <c r="EB14" s="644"/>
      <c r="EC14" s="684"/>
    </row>
    <row r="15" spans="2:143" ht="11.25" customHeight="1" x14ac:dyDescent="0.15">
      <c r="B15" s="638" t="s">
        <v>256</v>
      </c>
      <c r="C15" s="639"/>
      <c r="D15" s="639"/>
      <c r="E15" s="639"/>
      <c r="F15" s="639"/>
      <c r="G15" s="639"/>
      <c r="H15" s="639"/>
      <c r="I15" s="639"/>
      <c r="J15" s="639"/>
      <c r="K15" s="639"/>
      <c r="L15" s="639"/>
      <c r="M15" s="639"/>
      <c r="N15" s="639"/>
      <c r="O15" s="639"/>
      <c r="P15" s="639"/>
      <c r="Q15" s="640"/>
      <c r="R15" s="641">
        <v>29934</v>
      </c>
      <c r="S15" s="644"/>
      <c r="T15" s="644"/>
      <c r="U15" s="644"/>
      <c r="V15" s="644"/>
      <c r="W15" s="644"/>
      <c r="X15" s="644"/>
      <c r="Y15" s="645"/>
      <c r="Z15" s="703">
        <v>0.8</v>
      </c>
      <c r="AA15" s="703"/>
      <c r="AB15" s="703"/>
      <c r="AC15" s="703"/>
      <c r="AD15" s="704">
        <v>29934</v>
      </c>
      <c r="AE15" s="704"/>
      <c r="AF15" s="704"/>
      <c r="AG15" s="704"/>
      <c r="AH15" s="704"/>
      <c r="AI15" s="704"/>
      <c r="AJ15" s="704"/>
      <c r="AK15" s="704"/>
      <c r="AL15" s="646">
        <v>1.1000000000000001</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21235</v>
      </c>
      <c r="BH15" s="644"/>
      <c r="BI15" s="644"/>
      <c r="BJ15" s="644"/>
      <c r="BK15" s="644"/>
      <c r="BL15" s="644"/>
      <c r="BM15" s="644"/>
      <c r="BN15" s="645"/>
      <c r="BO15" s="703">
        <v>3.2</v>
      </c>
      <c r="BP15" s="703"/>
      <c r="BQ15" s="703"/>
      <c r="BR15" s="703"/>
      <c r="BS15" s="649" t="s">
        <v>236</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362400</v>
      </c>
      <c r="CS15" s="644"/>
      <c r="CT15" s="644"/>
      <c r="CU15" s="644"/>
      <c r="CV15" s="644"/>
      <c r="CW15" s="644"/>
      <c r="CX15" s="644"/>
      <c r="CY15" s="645"/>
      <c r="CZ15" s="703">
        <v>9.9</v>
      </c>
      <c r="DA15" s="703"/>
      <c r="DB15" s="703"/>
      <c r="DC15" s="703"/>
      <c r="DD15" s="649">
        <v>59631</v>
      </c>
      <c r="DE15" s="644"/>
      <c r="DF15" s="644"/>
      <c r="DG15" s="644"/>
      <c r="DH15" s="644"/>
      <c r="DI15" s="644"/>
      <c r="DJ15" s="644"/>
      <c r="DK15" s="644"/>
      <c r="DL15" s="644"/>
      <c r="DM15" s="644"/>
      <c r="DN15" s="644"/>
      <c r="DO15" s="644"/>
      <c r="DP15" s="645"/>
      <c r="DQ15" s="649">
        <v>338556</v>
      </c>
      <c r="DR15" s="644"/>
      <c r="DS15" s="644"/>
      <c r="DT15" s="644"/>
      <c r="DU15" s="644"/>
      <c r="DV15" s="644"/>
      <c r="DW15" s="644"/>
      <c r="DX15" s="644"/>
      <c r="DY15" s="644"/>
      <c r="DZ15" s="644"/>
      <c r="EA15" s="644"/>
      <c r="EB15" s="644"/>
      <c r="EC15" s="684"/>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236</v>
      </c>
      <c r="AA16" s="703"/>
      <c r="AB16" s="703"/>
      <c r="AC16" s="703"/>
      <c r="AD16" s="704" t="s">
        <v>236</v>
      </c>
      <c r="AE16" s="704"/>
      <c r="AF16" s="704"/>
      <c r="AG16" s="704"/>
      <c r="AH16" s="704"/>
      <c r="AI16" s="704"/>
      <c r="AJ16" s="704"/>
      <c r="AK16" s="704"/>
      <c r="AL16" s="646" t="s">
        <v>236</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236</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10439</v>
      </c>
      <c r="CS16" s="644"/>
      <c r="CT16" s="644"/>
      <c r="CU16" s="644"/>
      <c r="CV16" s="644"/>
      <c r="CW16" s="644"/>
      <c r="CX16" s="644"/>
      <c r="CY16" s="645"/>
      <c r="CZ16" s="703">
        <v>0.3</v>
      </c>
      <c r="DA16" s="703"/>
      <c r="DB16" s="703"/>
      <c r="DC16" s="703"/>
      <c r="DD16" s="649" t="s">
        <v>123</v>
      </c>
      <c r="DE16" s="644"/>
      <c r="DF16" s="644"/>
      <c r="DG16" s="644"/>
      <c r="DH16" s="644"/>
      <c r="DI16" s="644"/>
      <c r="DJ16" s="644"/>
      <c r="DK16" s="644"/>
      <c r="DL16" s="644"/>
      <c r="DM16" s="644"/>
      <c r="DN16" s="644"/>
      <c r="DO16" s="644"/>
      <c r="DP16" s="645"/>
      <c r="DQ16" s="649">
        <v>10439</v>
      </c>
      <c r="DR16" s="644"/>
      <c r="DS16" s="644"/>
      <c r="DT16" s="644"/>
      <c r="DU16" s="644"/>
      <c r="DV16" s="644"/>
      <c r="DW16" s="644"/>
      <c r="DX16" s="644"/>
      <c r="DY16" s="644"/>
      <c r="DZ16" s="644"/>
      <c r="EA16" s="644"/>
      <c r="EB16" s="644"/>
      <c r="EC16" s="684"/>
    </row>
    <row r="17" spans="2:133" ht="11.25" customHeight="1" x14ac:dyDescent="0.15">
      <c r="B17" s="638" t="s">
        <v>262</v>
      </c>
      <c r="C17" s="639"/>
      <c r="D17" s="639"/>
      <c r="E17" s="639"/>
      <c r="F17" s="639"/>
      <c r="G17" s="639"/>
      <c r="H17" s="639"/>
      <c r="I17" s="639"/>
      <c r="J17" s="639"/>
      <c r="K17" s="639"/>
      <c r="L17" s="639"/>
      <c r="M17" s="639"/>
      <c r="N17" s="639"/>
      <c r="O17" s="639"/>
      <c r="P17" s="639"/>
      <c r="Q17" s="640"/>
      <c r="R17" s="641">
        <v>920</v>
      </c>
      <c r="S17" s="644"/>
      <c r="T17" s="644"/>
      <c r="U17" s="644"/>
      <c r="V17" s="644"/>
      <c r="W17" s="644"/>
      <c r="X17" s="644"/>
      <c r="Y17" s="645"/>
      <c r="Z17" s="703">
        <v>0</v>
      </c>
      <c r="AA17" s="703"/>
      <c r="AB17" s="703"/>
      <c r="AC17" s="703"/>
      <c r="AD17" s="704">
        <v>920</v>
      </c>
      <c r="AE17" s="704"/>
      <c r="AF17" s="704"/>
      <c r="AG17" s="704"/>
      <c r="AH17" s="704"/>
      <c r="AI17" s="704"/>
      <c r="AJ17" s="704"/>
      <c r="AK17" s="704"/>
      <c r="AL17" s="646">
        <v>0</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236</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558966</v>
      </c>
      <c r="CS17" s="644"/>
      <c r="CT17" s="644"/>
      <c r="CU17" s="644"/>
      <c r="CV17" s="644"/>
      <c r="CW17" s="644"/>
      <c r="CX17" s="644"/>
      <c r="CY17" s="645"/>
      <c r="CZ17" s="703">
        <v>15.3</v>
      </c>
      <c r="DA17" s="703"/>
      <c r="DB17" s="703"/>
      <c r="DC17" s="703"/>
      <c r="DD17" s="649" t="s">
        <v>123</v>
      </c>
      <c r="DE17" s="644"/>
      <c r="DF17" s="644"/>
      <c r="DG17" s="644"/>
      <c r="DH17" s="644"/>
      <c r="DI17" s="644"/>
      <c r="DJ17" s="644"/>
      <c r="DK17" s="644"/>
      <c r="DL17" s="644"/>
      <c r="DM17" s="644"/>
      <c r="DN17" s="644"/>
      <c r="DO17" s="644"/>
      <c r="DP17" s="645"/>
      <c r="DQ17" s="649">
        <v>558966</v>
      </c>
      <c r="DR17" s="644"/>
      <c r="DS17" s="644"/>
      <c r="DT17" s="644"/>
      <c r="DU17" s="644"/>
      <c r="DV17" s="644"/>
      <c r="DW17" s="644"/>
      <c r="DX17" s="644"/>
      <c r="DY17" s="644"/>
      <c r="DZ17" s="644"/>
      <c r="EA17" s="644"/>
      <c r="EB17" s="644"/>
      <c r="EC17" s="684"/>
    </row>
    <row r="18" spans="2:133" ht="11.25" customHeight="1" x14ac:dyDescent="0.15">
      <c r="B18" s="638" t="s">
        <v>265</v>
      </c>
      <c r="C18" s="639"/>
      <c r="D18" s="639"/>
      <c r="E18" s="639"/>
      <c r="F18" s="639"/>
      <c r="G18" s="639"/>
      <c r="H18" s="639"/>
      <c r="I18" s="639"/>
      <c r="J18" s="639"/>
      <c r="K18" s="639"/>
      <c r="L18" s="639"/>
      <c r="M18" s="639"/>
      <c r="N18" s="639"/>
      <c r="O18" s="639"/>
      <c r="P18" s="639"/>
      <c r="Q18" s="640"/>
      <c r="R18" s="641">
        <v>1969533</v>
      </c>
      <c r="S18" s="644"/>
      <c r="T18" s="644"/>
      <c r="U18" s="644"/>
      <c r="V18" s="644"/>
      <c r="W18" s="644"/>
      <c r="X18" s="644"/>
      <c r="Y18" s="645"/>
      <c r="Z18" s="703">
        <v>51.8</v>
      </c>
      <c r="AA18" s="703"/>
      <c r="AB18" s="703"/>
      <c r="AC18" s="703"/>
      <c r="AD18" s="704">
        <v>1859440</v>
      </c>
      <c r="AE18" s="704"/>
      <c r="AF18" s="704"/>
      <c r="AG18" s="704"/>
      <c r="AH18" s="704"/>
      <c r="AI18" s="704"/>
      <c r="AJ18" s="704"/>
      <c r="AK18" s="704"/>
      <c r="AL18" s="646">
        <v>67</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236</v>
      </c>
      <c r="BP18" s="703"/>
      <c r="BQ18" s="703"/>
      <c r="BR18" s="703"/>
      <c r="BS18" s="649" t="s">
        <v>236</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236</v>
      </c>
      <c r="DR18" s="644"/>
      <c r="DS18" s="644"/>
      <c r="DT18" s="644"/>
      <c r="DU18" s="644"/>
      <c r="DV18" s="644"/>
      <c r="DW18" s="644"/>
      <c r="DX18" s="644"/>
      <c r="DY18" s="644"/>
      <c r="DZ18" s="644"/>
      <c r="EA18" s="644"/>
      <c r="EB18" s="644"/>
      <c r="EC18" s="684"/>
    </row>
    <row r="19" spans="2:133" ht="11.25" customHeight="1" x14ac:dyDescent="0.15">
      <c r="B19" s="638" t="s">
        <v>268</v>
      </c>
      <c r="C19" s="639"/>
      <c r="D19" s="639"/>
      <c r="E19" s="639"/>
      <c r="F19" s="639"/>
      <c r="G19" s="639"/>
      <c r="H19" s="639"/>
      <c r="I19" s="639"/>
      <c r="J19" s="639"/>
      <c r="K19" s="639"/>
      <c r="L19" s="639"/>
      <c r="M19" s="639"/>
      <c r="N19" s="639"/>
      <c r="O19" s="639"/>
      <c r="P19" s="639"/>
      <c r="Q19" s="640"/>
      <c r="R19" s="641">
        <v>1859440</v>
      </c>
      <c r="S19" s="644"/>
      <c r="T19" s="644"/>
      <c r="U19" s="644"/>
      <c r="V19" s="644"/>
      <c r="W19" s="644"/>
      <c r="X19" s="644"/>
      <c r="Y19" s="645"/>
      <c r="Z19" s="703">
        <v>48.9</v>
      </c>
      <c r="AA19" s="703"/>
      <c r="AB19" s="703"/>
      <c r="AC19" s="703"/>
      <c r="AD19" s="704">
        <v>1859440</v>
      </c>
      <c r="AE19" s="704"/>
      <c r="AF19" s="704"/>
      <c r="AG19" s="704"/>
      <c r="AH19" s="704"/>
      <c r="AI19" s="704"/>
      <c r="AJ19" s="704"/>
      <c r="AK19" s="704"/>
      <c r="AL19" s="646">
        <v>67</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t="s">
        <v>236</v>
      </c>
      <c r="BH19" s="644"/>
      <c r="BI19" s="644"/>
      <c r="BJ19" s="644"/>
      <c r="BK19" s="644"/>
      <c r="BL19" s="644"/>
      <c r="BM19" s="644"/>
      <c r="BN19" s="645"/>
      <c r="BO19" s="703" t="s">
        <v>123</v>
      </c>
      <c r="BP19" s="703"/>
      <c r="BQ19" s="703"/>
      <c r="BR19" s="703"/>
      <c r="BS19" s="649" t="s">
        <v>236</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236</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236</v>
      </c>
      <c r="DR19" s="644"/>
      <c r="DS19" s="644"/>
      <c r="DT19" s="644"/>
      <c r="DU19" s="644"/>
      <c r="DV19" s="644"/>
      <c r="DW19" s="644"/>
      <c r="DX19" s="644"/>
      <c r="DY19" s="644"/>
      <c r="DZ19" s="644"/>
      <c r="EA19" s="644"/>
      <c r="EB19" s="644"/>
      <c r="EC19" s="684"/>
    </row>
    <row r="20" spans="2:133" ht="11.25" customHeight="1" x14ac:dyDescent="0.15">
      <c r="B20" s="638" t="s">
        <v>271</v>
      </c>
      <c r="C20" s="639"/>
      <c r="D20" s="639"/>
      <c r="E20" s="639"/>
      <c r="F20" s="639"/>
      <c r="G20" s="639"/>
      <c r="H20" s="639"/>
      <c r="I20" s="639"/>
      <c r="J20" s="639"/>
      <c r="K20" s="639"/>
      <c r="L20" s="639"/>
      <c r="M20" s="639"/>
      <c r="N20" s="639"/>
      <c r="O20" s="639"/>
      <c r="P20" s="639"/>
      <c r="Q20" s="640"/>
      <c r="R20" s="641">
        <v>110093</v>
      </c>
      <c r="S20" s="644"/>
      <c r="T20" s="644"/>
      <c r="U20" s="644"/>
      <c r="V20" s="644"/>
      <c r="W20" s="644"/>
      <c r="X20" s="644"/>
      <c r="Y20" s="645"/>
      <c r="Z20" s="703">
        <v>2.9</v>
      </c>
      <c r="AA20" s="703"/>
      <c r="AB20" s="703"/>
      <c r="AC20" s="703"/>
      <c r="AD20" s="704" t="s">
        <v>123</v>
      </c>
      <c r="AE20" s="704"/>
      <c r="AF20" s="704"/>
      <c r="AG20" s="704"/>
      <c r="AH20" s="704"/>
      <c r="AI20" s="704"/>
      <c r="AJ20" s="704"/>
      <c r="AK20" s="704"/>
      <c r="AL20" s="646" t="s">
        <v>236</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t="s">
        <v>123</v>
      </c>
      <c r="BH20" s="644"/>
      <c r="BI20" s="644"/>
      <c r="BJ20" s="644"/>
      <c r="BK20" s="644"/>
      <c r="BL20" s="644"/>
      <c r="BM20" s="644"/>
      <c r="BN20" s="645"/>
      <c r="BO20" s="703" t="s">
        <v>123</v>
      </c>
      <c r="BP20" s="703"/>
      <c r="BQ20" s="703"/>
      <c r="BR20" s="703"/>
      <c r="BS20" s="649" t="s">
        <v>236</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3642522</v>
      </c>
      <c r="CS20" s="644"/>
      <c r="CT20" s="644"/>
      <c r="CU20" s="644"/>
      <c r="CV20" s="644"/>
      <c r="CW20" s="644"/>
      <c r="CX20" s="644"/>
      <c r="CY20" s="645"/>
      <c r="CZ20" s="703">
        <v>100</v>
      </c>
      <c r="DA20" s="703"/>
      <c r="DB20" s="703"/>
      <c r="DC20" s="703"/>
      <c r="DD20" s="649">
        <v>596258</v>
      </c>
      <c r="DE20" s="644"/>
      <c r="DF20" s="644"/>
      <c r="DG20" s="644"/>
      <c r="DH20" s="644"/>
      <c r="DI20" s="644"/>
      <c r="DJ20" s="644"/>
      <c r="DK20" s="644"/>
      <c r="DL20" s="644"/>
      <c r="DM20" s="644"/>
      <c r="DN20" s="644"/>
      <c r="DO20" s="644"/>
      <c r="DP20" s="645"/>
      <c r="DQ20" s="649">
        <v>2924344</v>
      </c>
      <c r="DR20" s="644"/>
      <c r="DS20" s="644"/>
      <c r="DT20" s="644"/>
      <c r="DU20" s="644"/>
      <c r="DV20" s="644"/>
      <c r="DW20" s="644"/>
      <c r="DX20" s="644"/>
      <c r="DY20" s="644"/>
      <c r="DZ20" s="644"/>
      <c r="EA20" s="644"/>
      <c r="EB20" s="644"/>
      <c r="EC20" s="684"/>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123</v>
      </c>
      <c r="AE21" s="704"/>
      <c r="AF21" s="704"/>
      <c r="AG21" s="704"/>
      <c r="AH21" s="704"/>
      <c r="AI21" s="704"/>
      <c r="AJ21" s="704"/>
      <c r="AK21" s="704"/>
      <c r="AL21" s="646" t="s">
        <v>123</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123</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276</v>
      </c>
      <c r="C22" s="639"/>
      <c r="D22" s="639"/>
      <c r="E22" s="639"/>
      <c r="F22" s="639"/>
      <c r="G22" s="639"/>
      <c r="H22" s="639"/>
      <c r="I22" s="639"/>
      <c r="J22" s="639"/>
      <c r="K22" s="639"/>
      <c r="L22" s="639"/>
      <c r="M22" s="639"/>
      <c r="N22" s="639"/>
      <c r="O22" s="639"/>
      <c r="P22" s="639"/>
      <c r="Q22" s="640"/>
      <c r="R22" s="641">
        <v>2879118</v>
      </c>
      <c r="S22" s="644"/>
      <c r="T22" s="644"/>
      <c r="U22" s="644"/>
      <c r="V22" s="644"/>
      <c r="W22" s="644"/>
      <c r="X22" s="644"/>
      <c r="Y22" s="645"/>
      <c r="Z22" s="703">
        <v>75.7</v>
      </c>
      <c r="AA22" s="703"/>
      <c r="AB22" s="703"/>
      <c r="AC22" s="703"/>
      <c r="AD22" s="704">
        <v>2769025</v>
      </c>
      <c r="AE22" s="704"/>
      <c r="AF22" s="704"/>
      <c r="AG22" s="704"/>
      <c r="AH22" s="704"/>
      <c r="AI22" s="704"/>
      <c r="AJ22" s="704"/>
      <c r="AK22" s="704"/>
      <c r="AL22" s="646">
        <v>99.8</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236</v>
      </c>
      <c r="BH22" s="644"/>
      <c r="BI22" s="644"/>
      <c r="BJ22" s="644"/>
      <c r="BK22" s="644"/>
      <c r="BL22" s="644"/>
      <c r="BM22" s="644"/>
      <c r="BN22" s="645"/>
      <c r="BO22" s="703" t="s">
        <v>236</v>
      </c>
      <c r="BP22" s="703"/>
      <c r="BQ22" s="703"/>
      <c r="BR22" s="703"/>
      <c r="BS22" s="649" t="s">
        <v>123</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279</v>
      </c>
      <c r="C23" s="639"/>
      <c r="D23" s="639"/>
      <c r="E23" s="639"/>
      <c r="F23" s="639"/>
      <c r="G23" s="639"/>
      <c r="H23" s="639"/>
      <c r="I23" s="639"/>
      <c r="J23" s="639"/>
      <c r="K23" s="639"/>
      <c r="L23" s="639"/>
      <c r="M23" s="639"/>
      <c r="N23" s="639"/>
      <c r="O23" s="639"/>
      <c r="P23" s="639"/>
      <c r="Q23" s="640"/>
      <c r="R23" s="641">
        <v>685</v>
      </c>
      <c r="S23" s="644"/>
      <c r="T23" s="644"/>
      <c r="U23" s="644"/>
      <c r="V23" s="644"/>
      <c r="W23" s="644"/>
      <c r="X23" s="644"/>
      <c r="Y23" s="645"/>
      <c r="Z23" s="703">
        <v>0</v>
      </c>
      <c r="AA23" s="703"/>
      <c r="AB23" s="703"/>
      <c r="AC23" s="703"/>
      <c r="AD23" s="704">
        <v>685</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123</v>
      </c>
      <c r="BP23" s="703"/>
      <c r="BQ23" s="703"/>
      <c r="BR23" s="703"/>
      <c r="BS23" s="649" t="s">
        <v>123</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38" t="s">
        <v>286</v>
      </c>
      <c r="C24" s="639"/>
      <c r="D24" s="639"/>
      <c r="E24" s="639"/>
      <c r="F24" s="639"/>
      <c r="G24" s="639"/>
      <c r="H24" s="639"/>
      <c r="I24" s="639"/>
      <c r="J24" s="639"/>
      <c r="K24" s="639"/>
      <c r="L24" s="639"/>
      <c r="M24" s="639"/>
      <c r="N24" s="639"/>
      <c r="O24" s="639"/>
      <c r="P24" s="639"/>
      <c r="Q24" s="640"/>
      <c r="R24" s="641">
        <v>48848</v>
      </c>
      <c r="S24" s="644"/>
      <c r="T24" s="644"/>
      <c r="U24" s="644"/>
      <c r="V24" s="644"/>
      <c r="W24" s="644"/>
      <c r="X24" s="644"/>
      <c r="Y24" s="645"/>
      <c r="Z24" s="703">
        <v>1.3</v>
      </c>
      <c r="AA24" s="703"/>
      <c r="AB24" s="703"/>
      <c r="AC24" s="703"/>
      <c r="AD24" s="704" t="s">
        <v>123</v>
      </c>
      <c r="AE24" s="704"/>
      <c r="AF24" s="704"/>
      <c r="AG24" s="704"/>
      <c r="AH24" s="704"/>
      <c r="AI24" s="704"/>
      <c r="AJ24" s="704"/>
      <c r="AK24" s="704"/>
      <c r="AL24" s="646" t="s">
        <v>236</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1302306</v>
      </c>
      <c r="CS24" s="707"/>
      <c r="CT24" s="707"/>
      <c r="CU24" s="707"/>
      <c r="CV24" s="707"/>
      <c r="CW24" s="707"/>
      <c r="CX24" s="707"/>
      <c r="CY24" s="753"/>
      <c r="CZ24" s="754">
        <v>35.799999999999997</v>
      </c>
      <c r="DA24" s="723"/>
      <c r="DB24" s="723"/>
      <c r="DC24" s="757"/>
      <c r="DD24" s="752">
        <v>1139547</v>
      </c>
      <c r="DE24" s="707"/>
      <c r="DF24" s="707"/>
      <c r="DG24" s="707"/>
      <c r="DH24" s="707"/>
      <c r="DI24" s="707"/>
      <c r="DJ24" s="707"/>
      <c r="DK24" s="753"/>
      <c r="DL24" s="752">
        <v>955757</v>
      </c>
      <c r="DM24" s="707"/>
      <c r="DN24" s="707"/>
      <c r="DO24" s="707"/>
      <c r="DP24" s="707"/>
      <c r="DQ24" s="707"/>
      <c r="DR24" s="707"/>
      <c r="DS24" s="707"/>
      <c r="DT24" s="707"/>
      <c r="DU24" s="707"/>
      <c r="DV24" s="753"/>
      <c r="DW24" s="754">
        <v>33.1</v>
      </c>
      <c r="DX24" s="723"/>
      <c r="DY24" s="723"/>
      <c r="DZ24" s="723"/>
      <c r="EA24" s="723"/>
      <c r="EB24" s="723"/>
      <c r="EC24" s="755"/>
    </row>
    <row r="25" spans="2:133" ht="11.25" customHeight="1" x14ac:dyDescent="0.15">
      <c r="B25" s="638" t="s">
        <v>289</v>
      </c>
      <c r="C25" s="639"/>
      <c r="D25" s="639"/>
      <c r="E25" s="639"/>
      <c r="F25" s="639"/>
      <c r="G25" s="639"/>
      <c r="H25" s="639"/>
      <c r="I25" s="639"/>
      <c r="J25" s="639"/>
      <c r="K25" s="639"/>
      <c r="L25" s="639"/>
      <c r="M25" s="639"/>
      <c r="N25" s="639"/>
      <c r="O25" s="639"/>
      <c r="P25" s="639"/>
      <c r="Q25" s="640"/>
      <c r="R25" s="641">
        <v>70807</v>
      </c>
      <c r="S25" s="644"/>
      <c r="T25" s="644"/>
      <c r="U25" s="644"/>
      <c r="V25" s="644"/>
      <c r="W25" s="644"/>
      <c r="X25" s="644"/>
      <c r="Y25" s="645"/>
      <c r="Z25" s="703">
        <v>1.9</v>
      </c>
      <c r="AA25" s="703"/>
      <c r="AB25" s="703"/>
      <c r="AC25" s="703"/>
      <c r="AD25" s="704" t="s">
        <v>123</v>
      </c>
      <c r="AE25" s="704"/>
      <c r="AF25" s="704"/>
      <c r="AG25" s="704"/>
      <c r="AH25" s="704"/>
      <c r="AI25" s="704"/>
      <c r="AJ25" s="704"/>
      <c r="AK25" s="704"/>
      <c r="AL25" s="646" t="s">
        <v>123</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542587</v>
      </c>
      <c r="CS25" s="642"/>
      <c r="CT25" s="642"/>
      <c r="CU25" s="642"/>
      <c r="CV25" s="642"/>
      <c r="CW25" s="642"/>
      <c r="CX25" s="642"/>
      <c r="CY25" s="643"/>
      <c r="CZ25" s="646">
        <v>14.9</v>
      </c>
      <c r="DA25" s="675"/>
      <c r="DB25" s="675"/>
      <c r="DC25" s="676"/>
      <c r="DD25" s="649">
        <v>496901</v>
      </c>
      <c r="DE25" s="642"/>
      <c r="DF25" s="642"/>
      <c r="DG25" s="642"/>
      <c r="DH25" s="642"/>
      <c r="DI25" s="642"/>
      <c r="DJ25" s="642"/>
      <c r="DK25" s="643"/>
      <c r="DL25" s="649">
        <v>495411</v>
      </c>
      <c r="DM25" s="642"/>
      <c r="DN25" s="642"/>
      <c r="DO25" s="642"/>
      <c r="DP25" s="642"/>
      <c r="DQ25" s="642"/>
      <c r="DR25" s="642"/>
      <c r="DS25" s="642"/>
      <c r="DT25" s="642"/>
      <c r="DU25" s="642"/>
      <c r="DV25" s="643"/>
      <c r="DW25" s="646">
        <v>17.2</v>
      </c>
      <c r="DX25" s="675"/>
      <c r="DY25" s="675"/>
      <c r="DZ25" s="675"/>
      <c r="EA25" s="675"/>
      <c r="EB25" s="675"/>
      <c r="EC25" s="677"/>
    </row>
    <row r="26" spans="2:133" ht="11.25" customHeight="1" x14ac:dyDescent="0.15">
      <c r="B26" s="638" t="s">
        <v>292</v>
      </c>
      <c r="C26" s="639"/>
      <c r="D26" s="639"/>
      <c r="E26" s="639"/>
      <c r="F26" s="639"/>
      <c r="G26" s="639"/>
      <c r="H26" s="639"/>
      <c r="I26" s="639"/>
      <c r="J26" s="639"/>
      <c r="K26" s="639"/>
      <c r="L26" s="639"/>
      <c r="M26" s="639"/>
      <c r="N26" s="639"/>
      <c r="O26" s="639"/>
      <c r="P26" s="639"/>
      <c r="Q26" s="640"/>
      <c r="R26" s="641">
        <v>2882</v>
      </c>
      <c r="S26" s="644"/>
      <c r="T26" s="644"/>
      <c r="U26" s="644"/>
      <c r="V26" s="644"/>
      <c r="W26" s="644"/>
      <c r="X26" s="644"/>
      <c r="Y26" s="645"/>
      <c r="Z26" s="703">
        <v>0.1</v>
      </c>
      <c r="AA26" s="703"/>
      <c r="AB26" s="703"/>
      <c r="AC26" s="703"/>
      <c r="AD26" s="704">
        <v>104</v>
      </c>
      <c r="AE26" s="704"/>
      <c r="AF26" s="704"/>
      <c r="AG26" s="704"/>
      <c r="AH26" s="704"/>
      <c r="AI26" s="704"/>
      <c r="AJ26" s="704"/>
      <c r="AK26" s="704"/>
      <c r="AL26" s="646">
        <v>0</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236</v>
      </c>
      <c r="BP26" s="703"/>
      <c r="BQ26" s="703"/>
      <c r="BR26" s="703"/>
      <c r="BS26" s="649" t="s">
        <v>123</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310899</v>
      </c>
      <c r="CS26" s="644"/>
      <c r="CT26" s="644"/>
      <c r="CU26" s="644"/>
      <c r="CV26" s="644"/>
      <c r="CW26" s="644"/>
      <c r="CX26" s="644"/>
      <c r="CY26" s="645"/>
      <c r="CZ26" s="646">
        <v>8.5</v>
      </c>
      <c r="DA26" s="675"/>
      <c r="DB26" s="675"/>
      <c r="DC26" s="676"/>
      <c r="DD26" s="649">
        <v>268978</v>
      </c>
      <c r="DE26" s="644"/>
      <c r="DF26" s="644"/>
      <c r="DG26" s="644"/>
      <c r="DH26" s="644"/>
      <c r="DI26" s="644"/>
      <c r="DJ26" s="644"/>
      <c r="DK26" s="645"/>
      <c r="DL26" s="649" t="s">
        <v>123</v>
      </c>
      <c r="DM26" s="644"/>
      <c r="DN26" s="644"/>
      <c r="DO26" s="644"/>
      <c r="DP26" s="644"/>
      <c r="DQ26" s="644"/>
      <c r="DR26" s="644"/>
      <c r="DS26" s="644"/>
      <c r="DT26" s="644"/>
      <c r="DU26" s="644"/>
      <c r="DV26" s="645"/>
      <c r="DW26" s="646" t="s">
        <v>236</v>
      </c>
      <c r="DX26" s="675"/>
      <c r="DY26" s="675"/>
      <c r="DZ26" s="675"/>
      <c r="EA26" s="675"/>
      <c r="EB26" s="675"/>
      <c r="EC26" s="677"/>
    </row>
    <row r="27" spans="2:133" ht="11.25" customHeight="1" x14ac:dyDescent="0.15">
      <c r="B27" s="638" t="s">
        <v>295</v>
      </c>
      <c r="C27" s="639"/>
      <c r="D27" s="639"/>
      <c r="E27" s="639"/>
      <c r="F27" s="639"/>
      <c r="G27" s="639"/>
      <c r="H27" s="639"/>
      <c r="I27" s="639"/>
      <c r="J27" s="639"/>
      <c r="K27" s="639"/>
      <c r="L27" s="639"/>
      <c r="M27" s="639"/>
      <c r="N27" s="639"/>
      <c r="O27" s="639"/>
      <c r="P27" s="639"/>
      <c r="Q27" s="640"/>
      <c r="R27" s="641">
        <v>186609</v>
      </c>
      <c r="S27" s="644"/>
      <c r="T27" s="644"/>
      <c r="U27" s="644"/>
      <c r="V27" s="644"/>
      <c r="W27" s="644"/>
      <c r="X27" s="644"/>
      <c r="Y27" s="645"/>
      <c r="Z27" s="703">
        <v>4.9000000000000004</v>
      </c>
      <c r="AA27" s="703"/>
      <c r="AB27" s="703"/>
      <c r="AC27" s="703"/>
      <c r="AD27" s="704" t="s">
        <v>123</v>
      </c>
      <c r="AE27" s="704"/>
      <c r="AF27" s="704"/>
      <c r="AG27" s="704"/>
      <c r="AH27" s="704"/>
      <c r="AI27" s="704"/>
      <c r="AJ27" s="704"/>
      <c r="AK27" s="704"/>
      <c r="AL27" s="646" t="s">
        <v>236</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672686</v>
      </c>
      <c r="BH27" s="644"/>
      <c r="BI27" s="644"/>
      <c r="BJ27" s="644"/>
      <c r="BK27" s="644"/>
      <c r="BL27" s="644"/>
      <c r="BM27" s="644"/>
      <c r="BN27" s="645"/>
      <c r="BO27" s="703">
        <v>100</v>
      </c>
      <c r="BP27" s="703"/>
      <c r="BQ27" s="703"/>
      <c r="BR27" s="703"/>
      <c r="BS27" s="649" t="s">
        <v>123</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200753</v>
      </c>
      <c r="CS27" s="642"/>
      <c r="CT27" s="642"/>
      <c r="CU27" s="642"/>
      <c r="CV27" s="642"/>
      <c r="CW27" s="642"/>
      <c r="CX27" s="642"/>
      <c r="CY27" s="643"/>
      <c r="CZ27" s="646">
        <v>5.5</v>
      </c>
      <c r="DA27" s="675"/>
      <c r="DB27" s="675"/>
      <c r="DC27" s="676"/>
      <c r="DD27" s="649">
        <v>83680</v>
      </c>
      <c r="DE27" s="642"/>
      <c r="DF27" s="642"/>
      <c r="DG27" s="642"/>
      <c r="DH27" s="642"/>
      <c r="DI27" s="642"/>
      <c r="DJ27" s="642"/>
      <c r="DK27" s="643"/>
      <c r="DL27" s="649">
        <v>83680</v>
      </c>
      <c r="DM27" s="642"/>
      <c r="DN27" s="642"/>
      <c r="DO27" s="642"/>
      <c r="DP27" s="642"/>
      <c r="DQ27" s="642"/>
      <c r="DR27" s="642"/>
      <c r="DS27" s="642"/>
      <c r="DT27" s="642"/>
      <c r="DU27" s="642"/>
      <c r="DV27" s="643"/>
      <c r="DW27" s="646">
        <v>2.9</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236</v>
      </c>
      <c r="AA28" s="703"/>
      <c r="AB28" s="703"/>
      <c r="AC28" s="703"/>
      <c r="AD28" s="704" t="s">
        <v>123</v>
      </c>
      <c r="AE28" s="704"/>
      <c r="AF28" s="704"/>
      <c r="AG28" s="704"/>
      <c r="AH28" s="704"/>
      <c r="AI28" s="704"/>
      <c r="AJ28" s="704"/>
      <c r="AK28" s="704"/>
      <c r="AL28" s="646" t="s">
        <v>236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558966</v>
      </c>
      <c r="CS28" s="644"/>
      <c r="CT28" s="644"/>
      <c r="CU28" s="644"/>
      <c r="CV28" s="644"/>
      <c r="CW28" s="644"/>
      <c r="CX28" s="644"/>
      <c r="CY28" s="645"/>
      <c r="CZ28" s="646">
        <v>15.3</v>
      </c>
      <c r="DA28" s="675"/>
      <c r="DB28" s="675"/>
      <c r="DC28" s="676"/>
      <c r="DD28" s="649">
        <v>558966</v>
      </c>
      <c r="DE28" s="644"/>
      <c r="DF28" s="644"/>
      <c r="DG28" s="644"/>
      <c r="DH28" s="644"/>
      <c r="DI28" s="644"/>
      <c r="DJ28" s="644"/>
      <c r="DK28" s="645"/>
      <c r="DL28" s="649">
        <v>376666</v>
      </c>
      <c r="DM28" s="644"/>
      <c r="DN28" s="644"/>
      <c r="DO28" s="644"/>
      <c r="DP28" s="644"/>
      <c r="DQ28" s="644"/>
      <c r="DR28" s="644"/>
      <c r="DS28" s="644"/>
      <c r="DT28" s="644"/>
      <c r="DU28" s="644"/>
      <c r="DV28" s="645"/>
      <c r="DW28" s="646">
        <v>13</v>
      </c>
      <c r="DX28" s="675"/>
      <c r="DY28" s="675"/>
      <c r="DZ28" s="675"/>
      <c r="EA28" s="675"/>
      <c r="EB28" s="675"/>
      <c r="EC28" s="677"/>
    </row>
    <row r="29" spans="2:133" ht="11.25" customHeight="1" x14ac:dyDescent="0.15">
      <c r="B29" s="638" t="s">
        <v>300</v>
      </c>
      <c r="C29" s="639"/>
      <c r="D29" s="639"/>
      <c r="E29" s="639"/>
      <c r="F29" s="639"/>
      <c r="G29" s="639"/>
      <c r="H29" s="639"/>
      <c r="I29" s="639"/>
      <c r="J29" s="639"/>
      <c r="K29" s="639"/>
      <c r="L29" s="639"/>
      <c r="M29" s="639"/>
      <c r="N29" s="639"/>
      <c r="O29" s="639"/>
      <c r="P29" s="639"/>
      <c r="Q29" s="640"/>
      <c r="R29" s="641">
        <v>156179</v>
      </c>
      <c r="S29" s="644"/>
      <c r="T29" s="644"/>
      <c r="U29" s="644"/>
      <c r="V29" s="644"/>
      <c r="W29" s="644"/>
      <c r="X29" s="644"/>
      <c r="Y29" s="645"/>
      <c r="Z29" s="703">
        <v>4.0999999999999996</v>
      </c>
      <c r="AA29" s="703"/>
      <c r="AB29" s="703"/>
      <c r="AC29" s="703"/>
      <c r="AD29" s="704" t="s">
        <v>236</v>
      </c>
      <c r="AE29" s="704"/>
      <c r="AF29" s="704"/>
      <c r="AG29" s="704"/>
      <c r="AH29" s="704"/>
      <c r="AI29" s="704"/>
      <c r="AJ29" s="704"/>
      <c r="AK29" s="704"/>
      <c r="AL29" s="646" t="s">
        <v>123</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558966</v>
      </c>
      <c r="CS29" s="642"/>
      <c r="CT29" s="642"/>
      <c r="CU29" s="642"/>
      <c r="CV29" s="642"/>
      <c r="CW29" s="642"/>
      <c r="CX29" s="642"/>
      <c r="CY29" s="643"/>
      <c r="CZ29" s="646">
        <v>15.3</v>
      </c>
      <c r="DA29" s="675"/>
      <c r="DB29" s="675"/>
      <c r="DC29" s="676"/>
      <c r="DD29" s="649">
        <v>558966</v>
      </c>
      <c r="DE29" s="642"/>
      <c r="DF29" s="642"/>
      <c r="DG29" s="642"/>
      <c r="DH29" s="642"/>
      <c r="DI29" s="642"/>
      <c r="DJ29" s="642"/>
      <c r="DK29" s="643"/>
      <c r="DL29" s="649">
        <v>376666</v>
      </c>
      <c r="DM29" s="642"/>
      <c r="DN29" s="642"/>
      <c r="DO29" s="642"/>
      <c r="DP29" s="642"/>
      <c r="DQ29" s="642"/>
      <c r="DR29" s="642"/>
      <c r="DS29" s="642"/>
      <c r="DT29" s="642"/>
      <c r="DU29" s="642"/>
      <c r="DV29" s="643"/>
      <c r="DW29" s="646">
        <v>13</v>
      </c>
      <c r="DX29" s="675"/>
      <c r="DY29" s="675"/>
      <c r="DZ29" s="675"/>
      <c r="EA29" s="675"/>
      <c r="EB29" s="675"/>
      <c r="EC29" s="677"/>
    </row>
    <row r="30" spans="2:133" ht="11.25" customHeight="1" x14ac:dyDescent="0.15">
      <c r="B30" s="638" t="s">
        <v>305</v>
      </c>
      <c r="C30" s="639"/>
      <c r="D30" s="639"/>
      <c r="E30" s="639"/>
      <c r="F30" s="639"/>
      <c r="G30" s="639"/>
      <c r="H30" s="639"/>
      <c r="I30" s="639"/>
      <c r="J30" s="639"/>
      <c r="K30" s="639"/>
      <c r="L30" s="639"/>
      <c r="M30" s="639"/>
      <c r="N30" s="639"/>
      <c r="O30" s="639"/>
      <c r="P30" s="639"/>
      <c r="Q30" s="640"/>
      <c r="R30" s="641">
        <v>17241</v>
      </c>
      <c r="S30" s="644"/>
      <c r="T30" s="644"/>
      <c r="U30" s="644"/>
      <c r="V30" s="644"/>
      <c r="W30" s="644"/>
      <c r="X30" s="644"/>
      <c r="Y30" s="645"/>
      <c r="Z30" s="703">
        <v>0.5</v>
      </c>
      <c r="AA30" s="703"/>
      <c r="AB30" s="703"/>
      <c r="AC30" s="703"/>
      <c r="AD30" s="704">
        <v>2205</v>
      </c>
      <c r="AE30" s="704"/>
      <c r="AF30" s="704"/>
      <c r="AG30" s="704"/>
      <c r="AH30" s="704"/>
      <c r="AI30" s="704"/>
      <c r="AJ30" s="704"/>
      <c r="AK30" s="704"/>
      <c r="AL30" s="646">
        <v>0.1</v>
      </c>
      <c r="AM30" s="647"/>
      <c r="AN30" s="647"/>
      <c r="AO30" s="705"/>
      <c r="AP30" s="731" t="s">
        <v>306</v>
      </c>
      <c r="AQ30" s="732"/>
      <c r="AR30" s="732"/>
      <c r="AS30" s="732"/>
      <c r="AT30" s="737" t="s">
        <v>307</v>
      </c>
      <c r="AU30" s="210"/>
      <c r="AV30" s="210"/>
      <c r="AW30" s="210"/>
      <c r="AX30" s="740" t="s">
        <v>183</v>
      </c>
      <c r="AY30" s="741"/>
      <c r="AZ30" s="741"/>
      <c r="BA30" s="741"/>
      <c r="BB30" s="741"/>
      <c r="BC30" s="741"/>
      <c r="BD30" s="741"/>
      <c r="BE30" s="741"/>
      <c r="BF30" s="742"/>
      <c r="BG30" s="721">
        <v>97.9</v>
      </c>
      <c r="BH30" s="722"/>
      <c r="BI30" s="722"/>
      <c r="BJ30" s="722"/>
      <c r="BK30" s="722"/>
      <c r="BL30" s="722"/>
      <c r="BM30" s="723">
        <v>94</v>
      </c>
      <c r="BN30" s="722"/>
      <c r="BO30" s="722"/>
      <c r="BP30" s="722"/>
      <c r="BQ30" s="724"/>
      <c r="BR30" s="721">
        <v>98.5</v>
      </c>
      <c r="BS30" s="722"/>
      <c r="BT30" s="722"/>
      <c r="BU30" s="722"/>
      <c r="BV30" s="722"/>
      <c r="BW30" s="722"/>
      <c r="BX30" s="723">
        <v>94.8</v>
      </c>
      <c r="BY30" s="722"/>
      <c r="BZ30" s="722"/>
      <c r="CA30" s="722"/>
      <c r="CB30" s="724"/>
      <c r="CD30" s="727"/>
      <c r="CE30" s="728"/>
      <c r="CF30" s="685" t="s">
        <v>308</v>
      </c>
      <c r="CG30" s="682"/>
      <c r="CH30" s="682"/>
      <c r="CI30" s="682"/>
      <c r="CJ30" s="682"/>
      <c r="CK30" s="682"/>
      <c r="CL30" s="682"/>
      <c r="CM30" s="682"/>
      <c r="CN30" s="682"/>
      <c r="CO30" s="682"/>
      <c r="CP30" s="682"/>
      <c r="CQ30" s="683"/>
      <c r="CR30" s="641">
        <v>544462</v>
      </c>
      <c r="CS30" s="644"/>
      <c r="CT30" s="644"/>
      <c r="CU30" s="644"/>
      <c r="CV30" s="644"/>
      <c r="CW30" s="644"/>
      <c r="CX30" s="644"/>
      <c r="CY30" s="645"/>
      <c r="CZ30" s="646">
        <v>14.9</v>
      </c>
      <c r="DA30" s="675"/>
      <c r="DB30" s="675"/>
      <c r="DC30" s="676"/>
      <c r="DD30" s="649">
        <v>544462</v>
      </c>
      <c r="DE30" s="644"/>
      <c r="DF30" s="644"/>
      <c r="DG30" s="644"/>
      <c r="DH30" s="644"/>
      <c r="DI30" s="644"/>
      <c r="DJ30" s="644"/>
      <c r="DK30" s="645"/>
      <c r="DL30" s="649">
        <v>362162</v>
      </c>
      <c r="DM30" s="644"/>
      <c r="DN30" s="644"/>
      <c r="DO30" s="644"/>
      <c r="DP30" s="644"/>
      <c r="DQ30" s="644"/>
      <c r="DR30" s="644"/>
      <c r="DS30" s="644"/>
      <c r="DT30" s="644"/>
      <c r="DU30" s="644"/>
      <c r="DV30" s="645"/>
      <c r="DW30" s="646">
        <v>12.5</v>
      </c>
      <c r="DX30" s="675"/>
      <c r="DY30" s="675"/>
      <c r="DZ30" s="675"/>
      <c r="EA30" s="675"/>
      <c r="EB30" s="675"/>
      <c r="EC30" s="677"/>
    </row>
    <row r="31" spans="2:133" ht="11.25" customHeight="1" x14ac:dyDescent="0.15">
      <c r="B31" s="638" t="s">
        <v>309</v>
      </c>
      <c r="C31" s="639"/>
      <c r="D31" s="639"/>
      <c r="E31" s="639"/>
      <c r="F31" s="639"/>
      <c r="G31" s="639"/>
      <c r="H31" s="639"/>
      <c r="I31" s="639"/>
      <c r="J31" s="639"/>
      <c r="K31" s="639"/>
      <c r="L31" s="639"/>
      <c r="M31" s="639"/>
      <c r="N31" s="639"/>
      <c r="O31" s="639"/>
      <c r="P31" s="639"/>
      <c r="Q31" s="640"/>
      <c r="R31" s="641">
        <v>270</v>
      </c>
      <c r="S31" s="644"/>
      <c r="T31" s="644"/>
      <c r="U31" s="644"/>
      <c r="V31" s="644"/>
      <c r="W31" s="644"/>
      <c r="X31" s="644"/>
      <c r="Y31" s="645"/>
      <c r="Z31" s="703">
        <v>0</v>
      </c>
      <c r="AA31" s="703"/>
      <c r="AB31" s="703"/>
      <c r="AC31" s="703"/>
      <c r="AD31" s="704" t="s">
        <v>123</v>
      </c>
      <c r="AE31" s="704"/>
      <c r="AF31" s="704"/>
      <c r="AG31" s="704"/>
      <c r="AH31" s="704"/>
      <c r="AI31" s="704"/>
      <c r="AJ31" s="704"/>
      <c r="AK31" s="704"/>
      <c r="AL31" s="646" t="s">
        <v>236</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98.1</v>
      </c>
      <c r="BH31" s="642"/>
      <c r="BI31" s="642"/>
      <c r="BJ31" s="642"/>
      <c r="BK31" s="642"/>
      <c r="BL31" s="642"/>
      <c r="BM31" s="647">
        <v>95.5</v>
      </c>
      <c r="BN31" s="720"/>
      <c r="BO31" s="720"/>
      <c r="BP31" s="720"/>
      <c r="BQ31" s="681"/>
      <c r="BR31" s="719">
        <v>99</v>
      </c>
      <c r="BS31" s="642"/>
      <c r="BT31" s="642"/>
      <c r="BU31" s="642"/>
      <c r="BV31" s="642"/>
      <c r="BW31" s="642"/>
      <c r="BX31" s="647">
        <v>96.3</v>
      </c>
      <c r="BY31" s="720"/>
      <c r="BZ31" s="720"/>
      <c r="CA31" s="720"/>
      <c r="CB31" s="681"/>
      <c r="CD31" s="727"/>
      <c r="CE31" s="728"/>
      <c r="CF31" s="685" t="s">
        <v>312</v>
      </c>
      <c r="CG31" s="682"/>
      <c r="CH31" s="682"/>
      <c r="CI31" s="682"/>
      <c r="CJ31" s="682"/>
      <c r="CK31" s="682"/>
      <c r="CL31" s="682"/>
      <c r="CM31" s="682"/>
      <c r="CN31" s="682"/>
      <c r="CO31" s="682"/>
      <c r="CP31" s="682"/>
      <c r="CQ31" s="683"/>
      <c r="CR31" s="641">
        <v>14504</v>
      </c>
      <c r="CS31" s="642"/>
      <c r="CT31" s="642"/>
      <c r="CU31" s="642"/>
      <c r="CV31" s="642"/>
      <c r="CW31" s="642"/>
      <c r="CX31" s="642"/>
      <c r="CY31" s="643"/>
      <c r="CZ31" s="646">
        <v>0.4</v>
      </c>
      <c r="DA31" s="675"/>
      <c r="DB31" s="675"/>
      <c r="DC31" s="676"/>
      <c r="DD31" s="649">
        <v>14504</v>
      </c>
      <c r="DE31" s="642"/>
      <c r="DF31" s="642"/>
      <c r="DG31" s="642"/>
      <c r="DH31" s="642"/>
      <c r="DI31" s="642"/>
      <c r="DJ31" s="642"/>
      <c r="DK31" s="643"/>
      <c r="DL31" s="649">
        <v>14504</v>
      </c>
      <c r="DM31" s="642"/>
      <c r="DN31" s="642"/>
      <c r="DO31" s="642"/>
      <c r="DP31" s="642"/>
      <c r="DQ31" s="642"/>
      <c r="DR31" s="642"/>
      <c r="DS31" s="642"/>
      <c r="DT31" s="642"/>
      <c r="DU31" s="642"/>
      <c r="DV31" s="643"/>
      <c r="DW31" s="646">
        <v>0.5</v>
      </c>
      <c r="DX31" s="675"/>
      <c r="DY31" s="675"/>
      <c r="DZ31" s="675"/>
      <c r="EA31" s="675"/>
      <c r="EB31" s="675"/>
      <c r="EC31" s="677"/>
    </row>
    <row r="32" spans="2:133" ht="11.25" customHeight="1" x14ac:dyDescent="0.15">
      <c r="B32" s="638" t="s">
        <v>313</v>
      </c>
      <c r="C32" s="639"/>
      <c r="D32" s="639"/>
      <c r="E32" s="639"/>
      <c r="F32" s="639"/>
      <c r="G32" s="639"/>
      <c r="H32" s="639"/>
      <c r="I32" s="639"/>
      <c r="J32" s="639"/>
      <c r="K32" s="639"/>
      <c r="L32" s="639"/>
      <c r="M32" s="639"/>
      <c r="N32" s="639"/>
      <c r="O32" s="639"/>
      <c r="P32" s="639"/>
      <c r="Q32" s="640"/>
      <c r="R32" s="641">
        <v>13575</v>
      </c>
      <c r="S32" s="644"/>
      <c r="T32" s="644"/>
      <c r="U32" s="644"/>
      <c r="V32" s="644"/>
      <c r="W32" s="644"/>
      <c r="X32" s="644"/>
      <c r="Y32" s="645"/>
      <c r="Z32" s="703">
        <v>0.4</v>
      </c>
      <c r="AA32" s="703"/>
      <c r="AB32" s="703"/>
      <c r="AC32" s="703"/>
      <c r="AD32" s="704" t="s">
        <v>236</v>
      </c>
      <c r="AE32" s="704"/>
      <c r="AF32" s="704"/>
      <c r="AG32" s="704"/>
      <c r="AH32" s="704"/>
      <c r="AI32" s="704"/>
      <c r="AJ32" s="704"/>
      <c r="AK32" s="704"/>
      <c r="AL32" s="646" t="s">
        <v>236</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97.5</v>
      </c>
      <c r="BH32" s="657"/>
      <c r="BI32" s="657"/>
      <c r="BJ32" s="657"/>
      <c r="BK32" s="657"/>
      <c r="BL32" s="657"/>
      <c r="BM32" s="701">
        <v>91.8</v>
      </c>
      <c r="BN32" s="657"/>
      <c r="BO32" s="657"/>
      <c r="BP32" s="657"/>
      <c r="BQ32" s="694"/>
      <c r="BR32" s="718">
        <v>97.8</v>
      </c>
      <c r="BS32" s="657"/>
      <c r="BT32" s="657"/>
      <c r="BU32" s="657"/>
      <c r="BV32" s="657"/>
      <c r="BW32" s="657"/>
      <c r="BX32" s="701">
        <v>92.5</v>
      </c>
      <c r="BY32" s="657"/>
      <c r="BZ32" s="657"/>
      <c r="CA32" s="657"/>
      <c r="CB32" s="694"/>
      <c r="CD32" s="729"/>
      <c r="CE32" s="730"/>
      <c r="CF32" s="685" t="s">
        <v>315</v>
      </c>
      <c r="CG32" s="682"/>
      <c r="CH32" s="682"/>
      <c r="CI32" s="682"/>
      <c r="CJ32" s="682"/>
      <c r="CK32" s="682"/>
      <c r="CL32" s="682"/>
      <c r="CM32" s="682"/>
      <c r="CN32" s="682"/>
      <c r="CO32" s="682"/>
      <c r="CP32" s="682"/>
      <c r="CQ32" s="683"/>
      <c r="CR32" s="641" t="s">
        <v>123</v>
      </c>
      <c r="CS32" s="644"/>
      <c r="CT32" s="644"/>
      <c r="CU32" s="644"/>
      <c r="CV32" s="644"/>
      <c r="CW32" s="644"/>
      <c r="CX32" s="644"/>
      <c r="CY32" s="645"/>
      <c r="CZ32" s="646" t="s">
        <v>123</v>
      </c>
      <c r="DA32" s="675"/>
      <c r="DB32" s="675"/>
      <c r="DC32" s="676"/>
      <c r="DD32" s="649" t="s">
        <v>123</v>
      </c>
      <c r="DE32" s="644"/>
      <c r="DF32" s="644"/>
      <c r="DG32" s="644"/>
      <c r="DH32" s="644"/>
      <c r="DI32" s="644"/>
      <c r="DJ32" s="644"/>
      <c r="DK32" s="645"/>
      <c r="DL32" s="649" t="s">
        <v>123</v>
      </c>
      <c r="DM32" s="644"/>
      <c r="DN32" s="644"/>
      <c r="DO32" s="644"/>
      <c r="DP32" s="644"/>
      <c r="DQ32" s="644"/>
      <c r="DR32" s="644"/>
      <c r="DS32" s="644"/>
      <c r="DT32" s="644"/>
      <c r="DU32" s="644"/>
      <c r="DV32" s="645"/>
      <c r="DW32" s="646" t="s">
        <v>236</v>
      </c>
      <c r="DX32" s="675"/>
      <c r="DY32" s="675"/>
      <c r="DZ32" s="675"/>
      <c r="EA32" s="675"/>
      <c r="EB32" s="675"/>
      <c r="EC32" s="677"/>
    </row>
    <row r="33" spans="2:133" ht="11.25" customHeight="1" x14ac:dyDescent="0.15">
      <c r="B33" s="638" t="s">
        <v>316</v>
      </c>
      <c r="C33" s="639"/>
      <c r="D33" s="639"/>
      <c r="E33" s="639"/>
      <c r="F33" s="639"/>
      <c r="G33" s="639"/>
      <c r="H33" s="639"/>
      <c r="I33" s="639"/>
      <c r="J33" s="639"/>
      <c r="K33" s="639"/>
      <c r="L33" s="639"/>
      <c r="M33" s="639"/>
      <c r="N33" s="639"/>
      <c r="O33" s="639"/>
      <c r="P33" s="639"/>
      <c r="Q33" s="640"/>
      <c r="R33" s="641">
        <v>47062</v>
      </c>
      <c r="S33" s="644"/>
      <c r="T33" s="644"/>
      <c r="U33" s="644"/>
      <c r="V33" s="644"/>
      <c r="W33" s="644"/>
      <c r="X33" s="644"/>
      <c r="Y33" s="645"/>
      <c r="Z33" s="703">
        <v>1.2</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1733519</v>
      </c>
      <c r="CS33" s="642"/>
      <c r="CT33" s="642"/>
      <c r="CU33" s="642"/>
      <c r="CV33" s="642"/>
      <c r="CW33" s="642"/>
      <c r="CX33" s="642"/>
      <c r="CY33" s="643"/>
      <c r="CZ33" s="646">
        <v>47.6</v>
      </c>
      <c r="DA33" s="675"/>
      <c r="DB33" s="675"/>
      <c r="DC33" s="676"/>
      <c r="DD33" s="649">
        <v>1533539</v>
      </c>
      <c r="DE33" s="642"/>
      <c r="DF33" s="642"/>
      <c r="DG33" s="642"/>
      <c r="DH33" s="642"/>
      <c r="DI33" s="642"/>
      <c r="DJ33" s="642"/>
      <c r="DK33" s="643"/>
      <c r="DL33" s="649">
        <v>1111511</v>
      </c>
      <c r="DM33" s="642"/>
      <c r="DN33" s="642"/>
      <c r="DO33" s="642"/>
      <c r="DP33" s="642"/>
      <c r="DQ33" s="642"/>
      <c r="DR33" s="642"/>
      <c r="DS33" s="642"/>
      <c r="DT33" s="642"/>
      <c r="DU33" s="642"/>
      <c r="DV33" s="643"/>
      <c r="DW33" s="646">
        <v>38.5</v>
      </c>
      <c r="DX33" s="675"/>
      <c r="DY33" s="675"/>
      <c r="DZ33" s="675"/>
      <c r="EA33" s="675"/>
      <c r="EB33" s="675"/>
      <c r="EC33" s="677"/>
    </row>
    <row r="34" spans="2:133" ht="11.25" customHeight="1" x14ac:dyDescent="0.15">
      <c r="B34" s="638" t="s">
        <v>318</v>
      </c>
      <c r="C34" s="639"/>
      <c r="D34" s="639"/>
      <c r="E34" s="639"/>
      <c r="F34" s="639"/>
      <c r="G34" s="639"/>
      <c r="H34" s="639"/>
      <c r="I34" s="639"/>
      <c r="J34" s="639"/>
      <c r="K34" s="639"/>
      <c r="L34" s="639"/>
      <c r="M34" s="639"/>
      <c r="N34" s="639"/>
      <c r="O34" s="639"/>
      <c r="P34" s="639"/>
      <c r="Q34" s="640"/>
      <c r="R34" s="641">
        <v>68886</v>
      </c>
      <c r="S34" s="644"/>
      <c r="T34" s="644"/>
      <c r="U34" s="644"/>
      <c r="V34" s="644"/>
      <c r="W34" s="644"/>
      <c r="X34" s="644"/>
      <c r="Y34" s="645"/>
      <c r="Z34" s="703">
        <v>1.8</v>
      </c>
      <c r="AA34" s="703"/>
      <c r="AB34" s="703"/>
      <c r="AC34" s="703"/>
      <c r="AD34" s="704">
        <v>1485</v>
      </c>
      <c r="AE34" s="704"/>
      <c r="AF34" s="704"/>
      <c r="AG34" s="704"/>
      <c r="AH34" s="704"/>
      <c r="AI34" s="704"/>
      <c r="AJ34" s="704"/>
      <c r="AK34" s="704"/>
      <c r="AL34" s="646">
        <v>0.1</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686711</v>
      </c>
      <c r="CS34" s="644"/>
      <c r="CT34" s="644"/>
      <c r="CU34" s="644"/>
      <c r="CV34" s="644"/>
      <c r="CW34" s="644"/>
      <c r="CX34" s="644"/>
      <c r="CY34" s="645"/>
      <c r="CZ34" s="646">
        <v>18.899999999999999</v>
      </c>
      <c r="DA34" s="675"/>
      <c r="DB34" s="675"/>
      <c r="DC34" s="676"/>
      <c r="DD34" s="649">
        <v>587918</v>
      </c>
      <c r="DE34" s="644"/>
      <c r="DF34" s="644"/>
      <c r="DG34" s="644"/>
      <c r="DH34" s="644"/>
      <c r="DI34" s="644"/>
      <c r="DJ34" s="644"/>
      <c r="DK34" s="645"/>
      <c r="DL34" s="649">
        <v>463926</v>
      </c>
      <c r="DM34" s="644"/>
      <c r="DN34" s="644"/>
      <c r="DO34" s="644"/>
      <c r="DP34" s="644"/>
      <c r="DQ34" s="644"/>
      <c r="DR34" s="644"/>
      <c r="DS34" s="644"/>
      <c r="DT34" s="644"/>
      <c r="DU34" s="644"/>
      <c r="DV34" s="645"/>
      <c r="DW34" s="646">
        <v>16.100000000000001</v>
      </c>
      <c r="DX34" s="675"/>
      <c r="DY34" s="675"/>
      <c r="DZ34" s="675"/>
      <c r="EA34" s="675"/>
      <c r="EB34" s="675"/>
      <c r="EC34" s="677"/>
    </row>
    <row r="35" spans="2:133" ht="11.25" customHeight="1" x14ac:dyDescent="0.15">
      <c r="B35" s="638" t="s">
        <v>322</v>
      </c>
      <c r="C35" s="639"/>
      <c r="D35" s="639"/>
      <c r="E35" s="639"/>
      <c r="F35" s="639"/>
      <c r="G35" s="639"/>
      <c r="H35" s="639"/>
      <c r="I35" s="639"/>
      <c r="J35" s="639"/>
      <c r="K35" s="639"/>
      <c r="L35" s="639"/>
      <c r="M35" s="639"/>
      <c r="N35" s="639"/>
      <c r="O35" s="639"/>
      <c r="P35" s="639"/>
      <c r="Q35" s="640"/>
      <c r="R35" s="641">
        <v>310000</v>
      </c>
      <c r="S35" s="644"/>
      <c r="T35" s="644"/>
      <c r="U35" s="644"/>
      <c r="V35" s="644"/>
      <c r="W35" s="644"/>
      <c r="X35" s="644"/>
      <c r="Y35" s="645"/>
      <c r="Z35" s="703">
        <v>8.1999999999999993</v>
      </c>
      <c r="AA35" s="703"/>
      <c r="AB35" s="703"/>
      <c r="AC35" s="703"/>
      <c r="AD35" s="704" t="s">
        <v>236</v>
      </c>
      <c r="AE35" s="704"/>
      <c r="AF35" s="704"/>
      <c r="AG35" s="704"/>
      <c r="AH35" s="704"/>
      <c r="AI35" s="704"/>
      <c r="AJ35" s="704"/>
      <c r="AK35" s="704"/>
      <c r="AL35" s="646" t="s">
        <v>236</v>
      </c>
      <c r="AM35" s="647"/>
      <c r="AN35" s="647"/>
      <c r="AO35" s="705"/>
      <c r="AP35" s="214"/>
      <c r="AQ35" s="709" t="s">
        <v>323</v>
      </c>
      <c r="AR35" s="710"/>
      <c r="AS35" s="710"/>
      <c r="AT35" s="710"/>
      <c r="AU35" s="710"/>
      <c r="AV35" s="710"/>
      <c r="AW35" s="710"/>
      <c r="AX35" s="710"/>
      <c r="AY35" s="711"/>
      <c r="AZ35" s="706">
        <v>523264</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28805</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29212</v>
      </c>
      <c r="CS35" s="642"/>
      <c r="CT35" s="642"/>
      <c r="CU35" s="642"/>
      <c r="CV35" s="642"/>
      <c r="CW35" s="642"/>
      <c r="CX35" s="642"/>
      <c r="CY35" s="643"/>
      <c r="CZ35" s="646">
        <v>0.8</v>
      </c>
      <c r="DA35" s="675"/>
      <c r="DB35" s="675"/>
      <c r="DC35" s="676"/>
      <c r="DD35" s="649">
        <v>29212</v>
      </c>
      <c r="DE35" s="642"/>
      <c r="DF35" s="642"/>
      <c r="DG35" s="642"/>
      <c r="DH35" s="642"/>
      <c r="DI35" s="642"/>
      <c r="DJ35" s="642"/>
      <c r="DK35" s="643"/>
      <c r="DL35" s="649">
        <v>29212</v>
      </c>
      <c r="DM35" s="642"/>
      <c r="DN35" s="642"/>
      <c r="DO35" s="642"/>
      <c r="DP35" s="642"/>
      <c r="DQ35" s="642"/>
      <c r="DR35" s="642"/>
      <c r="DS35" s="642"/>
      <c r="DT35" s="642"/>
      <c r="DU35" s="642"/>
      <c r="DV35" s="643"/>
      <c r="DW35" s="646">
        <v>1</v>
      </c>
      <c r="DX35" s="675"/>
      <c r="DY35" s="675"/>
      <c r="DZ35" s="675"/>
      <c r="EA35" s="675"/>
      <c r="EB35" s="675"/>
      <c r="EC35" s="677"/>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236</v>
      </c>
      <c r="S36" s="644"/>
      <c r="T36" s="644"/>
      <c r="U36" s="644"/>
      <c r="V36" s="644"/>
      <c r="W36" s="644"/>
      <c r="X36" s="644"/>
      <c r="Y36" s="645"/>
      <c r="Z36" s="703" t="s">
        <v>236</v>
      </c>
      <c r="AA36" s="703"/>
      <c r="AB36" s="703"/>
      <c r="AC36" s="703"/>
      <c r="AD36" s="704" t="s">
        <v>236</v>
      </c>
      <c r="AE36" s="704"/>
      <c r="AF36" s="704"/>
      <c r="AG36" s="704"/>
      <c r="AH36" s="704"/>
      <c r="AI36" s="704"/>
      <c r="AJ36" s="704"/>
      <c r="AK36" s="704"/>
      <c r="AL36" s="646" t="s">
        <v>123</v>
      </c>
      <c r="AM36" s="647"/>
      <c r="AN36" s="647"/>
      <c r="AO36" s="705"/>
      <c r="AQ36" s="678" t="s">
        <v>327</v>
      </c>
      <c r="AR36" s="679"/>
      <c r="AS36" s="679"/>
      <c r="AT36" s="679"/>
      <c r="AU36" s="679"/>
      <c r="AV36" s="679"/>
      <c r="AW36" s="679"/>
      <c r="AX36" s="679"/>
      <c r="AY36" s="680"/>
      <c r="AZ36" s="641">
        <v>284535</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28805</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310657</v>
      </c>
      <c r="CS36" s="644"/>
      <c r="CT36" s="644"/>
      <c r="CU36" s="644"/>
      <c r="CV36" s="644"/>
      <c r="CW36" s="644"/>
      <c r="CX36" s="644"/>
      <c r="CY36" s="645"/>
      <c r="CZ36" s="646">
        <v>8.5</v>
      </c>
      <c r="DA36" s="675"/>
      <c r="DB36" s="675"/>
      <c r="DC36" s="676"/>
      <c r="DD36" s="649">
        <v>265326</v>
      </c>
      <c r="DE36" s="644"/>
      <c r="DF36" s="644"/>
      <c r="DG36" s="644"/>
      <c r="DH36" s="644"/>
      <c r="DI36" s="644"/>
      <c r="DJ36" s="644"/>
      <c r="DK36" s="645"/>
      <c r="DL36" s="649">
        <v>209414</v>
      </c>
      <c r="DM36" s="644"/>
      <c r="DN36" s="644"/>
      <c r="DO36" s="644"/>
      <c r="DP36" s="644"/>
      <c r="DQ36" s="644"/>
      <c r="DR36" s="644"/>
      <c r="DS36" s="644"/>
      <c r="DT36" s="644"/>
      <c r="DU36" s="644"/>
      <c r="DV36" s="645"/>
      <c r="DW36" s="646">
        <v>7.2</v>
      </c>
      <c r="DX36" s="675"/>
      <c r="DY36" s="675"/>
      <c r="DZ36" s="675"/>
      <c r="EA36" s="675"/>
      <c r="EB36" s="675"/>
      <c r="EC36" s="677"/>
    </row>
    <row r="37" spans="2:133" ht="11.25" customHeight="1" x14ac:dyDescent="0.15">
      <c r="B37" s="638" t="s">
        <v>330</v>
      </c>
      <c r="C37" s="639"/>
      <c r="D37" s="639"/>
      <c r="E37" s="639"/>
      <c r="F37" s="639"/>
      <c r="G37" s="639"/>
      <c r="H37" s="639"/>
      <c r="I37" s="639"/>
      <c r="J37" s="639"/>
      <c r="K37" s="639"/>
      <c r="L37" s="639"/>
      <c r="M37" s="639"/>
      <c r="N37" s="639"/>
      <c r="O37" s="639"/>
      <c r="P37" s="639"/>
      <c r="Q37" s="640"/>
      <c r="R37" s="641">
        <v>115000</v>
      </c>
      <c r="S37" s="644"/>
      <c r="T37" s="644"/>
      <c r="U37" s="644"/>
      <c r="V37" s="644"/>
      <c r="W37" s="644"/>
      <c r="X37" s="644"/>
      <c r="Y37" s="645"/>
      <c r="Z37" s="703">
        <v>3</v>
      </c>
      <c r="AA37" s="703"/>
      <c r="AB37" s="703"/>
      <c r="AC37" s="703"/>
      <c r="AD37" s="704" t="s">
        <v>123</v>
      </c>
      <c r="AE37" s="704"/>
      <c r="AF37" s="704"/>
      <c r="AG37" s="704"/>
      <c r="AH37" s="704"/>
      <c r="AI37" s="704"/>
      <c r="AJ37" s="704"/>
      <c r="AK37" s="704"/>
      <c r="AL37" s="646" t="s">
        <v>123</v>
      </c>
      <c r="AM37" s="647"/>
      <c r="AN37" s="647"/>
      <c r="AO37" s="705"/>
      <c r="AQ37" s="678" t="s">
        <v>331</v>
      </c>
      <c r="AR37" s="679"/>
      <c r="AS37" s="679"/>
      <c r="AT37" s="679"/>
      <c r="AU37" s="679"/>
      <c r="AV37" s="679"/>
      <c r="AW37" s="679"/>
      <c r="AX37" s="679"/>
      <c r="AY37" s="680"/>
      <c r="AZ37" s="641">
        <v>49068</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1042</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129812</v>
      </c>
      <c r="CS37" s="642"/>
      <c r="CT37" s="642"/>
      <c r="CU37" s="642"/>
      <c r="CV37" s="642"/>
      <c r="CW37" s="642"/>
      <c r="CX37" s="642"/>
      <c r="CY37" s="643"/>
      <c r="CZ37" s="646">
        <v>3.6</v>
      </c>
      <c r="DA37" s="675"/>
      <c r="DB37" s="675"/>
      <c r="DC37" s="676"/>
      <c r="DD37" s="649">
        <v>127632</v>
      </c>
      <c r="DE37" s="642"/>
      <c r="DF37" s="642"/>
      <c r="DG37" s="642"/>
      <c r="DH37" s="642"/>
      <c r="DI37" s="642"/>
      <c r="DJ37" s="642"/>
      <c r="DK37" s="643"/>
      <c r="DL37" s="649">
        <v>123293</v>
      </c>
      <c r="DM37" s="642"/>
      <c r="DN37" s="642"/>
      <c r="DO37" s="642"/>
      <c r="DP37" s="642"/>
      <c r="DQ37" s="642"/>
      <c r="DR37" s="642"/>
      <c r="DS37" s="642"/>
      <c r="DT37" s="642"/>
      <c r="DU37" s="642"/>
      <c r="DV37" s="643"/>
      <c r="DW37" s="646">
        <v>4.3</v>
      </c>
      <c r="DX37" s="675"/>
      <c r="DY37" s="675"/>
      <c r="DZ37" s="675"/>
      <c r="EA37" s="675"/>
      <c r="EB37" s="675"/>
      <c r="EC37" s="677"/>
    </row>
    <row r="38" spans="2:133" ht="11.25" customHeight="1" x14ac:dyDescent="0.15">
      <c r="B38" s="653" t="s">
        <v>334</v>
      </c>
      <c r="C38" s="654"/>
      <c r="D38" s="654"/>
      <c r="E38" s="654"/>
      <c r="F38" s="654"/>
      <c r="G38" s="654"/>
      <c r="H38" s="654"/>
      <c r="I38" s="654"/>
      <c r="J38" s="654"/>
      <c r="K38" s="654"/>
      <c r="L38" s="654"/>
      <c r="M38" s="654"/>
      <c r="N38" s="654"/>
      <c r="O38" s="654"/>
      <c r="P38" s="654"/>
      <c r="Q38" s="655"/>
      <c r="R38" s="656">
        <v>3802162</v>
      </c>
      <c r="S38" s="693"/>
      <c r="T38" s="693"/>
      <c r="U38" s="693"/>
      <c r="V38" s="693"/>
      <c r="W38" s="693"/>
      <c r="X38" s="693"/>
      <c r="Y38" s="698"/>
      <c r="Z38" s="699">
        <v>100</v>
      </c>
      <c r="AA38" s="699"/>
      <c r="AB38" s="699"/>
      <c r="AC38" s="699"/>
      <c r="AD38" s="700">
        <v>2773504</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v>2047</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2509</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523264</v>
      </c>
      <c r="CS38" s="644"/>
      <c r="CT38" s="644"/>
      <c r="CU38" s="644"/>
      <c r="CV38" s="644"/>
      <c r="CW38" s="644"/>
      <c r="CX38" s="644"/>
      <c r="CY38" s="645"/>
      <c r="CZ38" s="646">
        <v>14.4</v>
      </c>
      <c r="DA38" s="675"/>
      <c r="DB38" s="675"/>
      <c r="DC38" s="676"/>
      <c r="DD38" s="649">
        <v>485940</v>
      </c>
      <c r="DE38" s="644"/>
      <c r="DF38" s="644"/>
      <c r="DG38" s="644"/>
      <c r="DH38" s="644"/>
      <c r="DI38" s="644"/>
      <c r="DJ38" s="644"/>
      <c r="DK38" s="645"/>
      <c r="DL38" s="649">
        <v>408959</v>
      </c>
      <c r="DM38" s="644"/>
      <c r="DN38" s="644"/>
      <c r="DO38" s="644"/>
      <c r="DP38" s="644"/>
      <c r="DQ38" s="644"/>
      <c r="DR38" s="644"/>
      <c r="DS38" s="644"/>
      <c r="DT38" s="644"/>
      <c r="DU38" s="644"/>
      <c r="DV38" s="645"/>
      <c r="DW38" s="646">
        <v>14.2</v>
      </c>
      <c r="DX38" s="675"/>
      <c r="DY38" s="675"/>
      <c r="DZ38" s="675"/>
      <c r="EA38" s="675"/>
      <c r="EB38" s="675"/>
      <c r="EC38" s="677"/>
    </row>
    <row r="39" spans="2:133" ht="11.25" customHeight="1" x14ac:dyDescent="0.15">
      <c r="AQ39" s="678" t="s">
        <v>338</v>
      </c>
      <c r="AR39" s="679"/>
      <c r="AS39" s="679"/>
      <c r="AT39" s="679"/>
      <c r="AU39" s="679"/>
      <c r="AV39" s="679"/>
      <c r="AW39" s="679"/>
      <c r="AX39" s="679"/>
      <c r="AY39" s="680"/>
      <c r="AZ39" s="641">
        <v>151</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141</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176115</v>
      </c>
      <c r="CS39" s="642"/>
      <c r="CT39" s="642"/>
      <c r="CU39" s="642"/>
      <c r="CV39" s="642"/>
      <c r="CW39" s="642"/>
      <c r="CX39" s="642"/>
      <c r="CY39" s="643"/>
      <c r="CZ39" s="646">
        <v>4.8</v>
      </c>
      <c r="DA39" s="675"/>
      <c r="DB39" s="675"/>
      <c r="DC39" s="676"/>
      <c r="DD39" s="649">
        <v>165143</v>
      </c>
      <c r="DE39" s="642"/>
      <c r="DF39" s="642"/>
      <c r="DG39" s="642"/>
      <c r="DH39" s="642"/>
      <c r="DI39" s="642"/>
      <c r="DJ39" s="642"/>
      <c r="DK39" s="643"/>
      <c r="DL39" s="649" t="s">
        <v>123</v>
      </c>
      <c r="DM39" s="642"/>
      <c r="DN39" s="642"/>
      <c r="DO39" s="642"/>
      <c r="DP39" s="642"/>
      <c r="DQ39" s="642"/>
      <c r="DR39" s="642"/>
      <c r="DS39" s="642"/>
      <c r="DT39" s="642"/>
      <c r="DU39" s="642"/>
      <c r="DV39" s="643"/>
      <c r="DW39" s="646" t="s">
        <v>236</v>
      </c>
      <c r="DX39" s="675"/>
      <c r="DY39" s="675"/>
      <c r="DZ39" s="675"/>
      <c r="EA39" s="675"/>
      <c r="EB39" s="675"/>
      <c r="EC39" s="677"/>
    </row>
    <row r="40" spans="2:133" ht="11.25" customHeight="1" x14ac:dyDescent="0.15">
      <c r="AQ40" s="678" t="s">
        <v>342</v>
      </c>
      <c r="AR40" s="679"/>
      <c r="AS40" s="679"/>
      <c r="AT40" s="679"/>
      <c r="AU40" s="679"/>
      <c r="AV40" s="679"/>
      <c r="AW40" s="679"/>
      <c r="AX40" s="679"/>
      <c r="AY40" s="680"/>
      <c r="AZ40" s="641">
        <v>62502</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81</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7560</v>
      </c>
      <c r="CS40" s="644"/>
      <c r="CT40" s="644"/>
      <c r="CU40" s="644"/>
      <c r="CV40" s="644"/>
      <c r="CW40" s="644"/>
      <c r="CX40" s="644"/>
      <c r="CY40" s="645"/>
      <c r="CZ40" s="646">
        <v>0.2</v>
      </c>
      <c r="DA40" s="675"/>
      <c r="DB40" s="675"/>
      <c r="DC40" s="676"/>
      <c r="DD40" s="649" t="s">
        <v>123</v>
      </c>
      <c r="DE40" s="644"/>
      <c r="DF40" s="644"/>
      <c r="DG40" s="644"/>
      <c r="DH40" s="644"/>
      <c r="DI40" s="644"/>
      <c r="DJ40" s="644"/>
      <c r="DK40" s="645"/>
      <c r="DL40" s="649" t="s">
        <v>236</v>
      </c>
      <c r="DM40" s="644"/>
      <c r="DN40" s="644"/>
      <c r="DO40" s="644"/>
      <c r="DP40" s="644"/>
      <c r="DQ40" s="644"/>
      <c r="DR40" s="644"/>
      <c r="DS40" s="644"/>
      <c r="DT40" s="644"/>
      <c r="DU40" s="644"/>
      <c r="DV40" s="645"/>
      <c r="DW40" s="646" t="s">
        <v>123</v>
      </c>
      <c r="DX40" s="675"/>
      <c r="DY40" s="675"/>
      <c r="DZ40" s="675"/>
      <c r="EA40" s="675"/>
      <c r="EB40" s="675"/>
      <c r="EC40" s="677"/>
    </row>
    <row r="41" spans="2:133" ht="11.25" customHeight="1" x14ac:dyDescent="0.15">
      <c r="AQ41" s="690" t="s">
        <v>338</v>
      </c>
      <c r="AR41" s="691"/>
      <c r="AS41" s="691"/>
      <c r="AT41" s="691"/>
      <c r="AU41" s="691"/>
      <c r="AV41" s="691"/>
      <c r="AW41" s="691"/>
      <c r="AX41" s="691"/>
      <c r="AY41" s="692"/>
      <c r="AZ41" s="656">
        <v>124961</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165</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606697</v>
      </c>
      <c r="CS42" s="644"/>
      <c r="CT42" s="644"/>
      <c r="CU42" s="644"/>
      <c r="CV42" s="644"/>
      <c r="CW42" s="644"/>
      <c r="CX42" s="644"/>
      <c r="CY42" s="645"/>
      <c r="CZ42" s="646">
        <v>16.7</v>
      </c>
      <c r="DA42" s="647"/>
      <c r="DB42" s="647"/>
      <c r="DC42" s="648"/>
      <c r="DD42" s="649">
        <v>251258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9570</v>
      </c>
      <c r="CS43" s="642"/>
      <c r="CT43" s="642"/>
      <c r="CU43" s="642"/>
      <c r="CV43" s="642"/>
      <c r="CW43" s="642"/>
      <c r="CX43" s="642"/>
      <c r="CY43" s="643"/>
      <c r="CZ43" s="646">
        <v>0.3</v>
      </c>
      <c r="DA43" s="675"/>
      <c r="DB43" s="675"/>
      <c r="DC43" s="676"/>
      <c r="DD43" s="649">
        <v>9570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303</v>
      </c>
      <c r="CE44" s="670"/>
      <c r="CF44" s="638" t="s">
        <v>352</v>
      </c>
      <c r="CG44" s="639"/>
      <c r="CH44" s="639"/>
      <c r="CI44" s="639"/>
      <c r="CJ44" s="639"/>
      <c r="CK44" s="639"/>
      <c r="CL44" s="639"/>
      <c r="CM44" s="639"/>
      <c r="CN44" s="639"/>
      <c r="CO44" s="639"/>
      <c r="CP44" s="639"/>
      <c r="CQ44" s="640"/>
      <c r="CR44" s="641">
        <v>596258</v>
      </c>
      <c r="CS44" s="644"/>
      <c r="CT44" s="644"/>
      <c r="CU44" s="644"/>
      <c r="CV44" s="644"/>
      <c r="CW44" s="644"/>
      <c r="CX44" s="644"/>
      <c r="CY44" s="645"/>
      <c r="CZ44" s="646">
        <v>16.399999999999999</v>
      </c>
      <c r="DA44" s="647"/>
      <c r="DB44" s="647"/>
      <c r="DC44" s="648"/>
      <c r="DD44" s="649">
        <v>240819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260676</v>
      </c>
      <c r="CS45" s="642"/>
      <c r="CT45" s="642"/>
      <c r="CU45" s="642"/>
      <c r="CV45" s="642"/>
      <c r="CW45" s="642"/>
      <c r="CX45" s="642"/>
      <c r="CY45" s="643"/>
      <c r="CZ45" s="646">
        <v>7.2</v>
      </c>
      <c r="DA45" s="675"/>
      <c r="DB45" s="675"/>
      <c r="DC45" s="676"/>
      <c r="DD45" s="649">
        <v>15208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273582</v>
      </c>
      <c r="CS46" s="644"/>
      <c r="CT46" s="644"/>
      <c r="CU46" s="644"/>
      <c r="CV46" s="644"/>
      <c r="CW46" s="644"/>
      <c r="CX46" s="644"/>
      <c r="CY46" s="645"/>
      <c r="CZ46" s="646">
        <v>7.5</v>
      </c>
      <c r="DA46" s="647"/>
      <c r="DB46" s="647"/>
      <c r="DC46" s="648"/>
      <c r="DD46" s="649">
        <v>212507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v>10439</v>
      </c>
      <c r="CS47" s="642"/>
      <c r="CT47" s="642"/>
      <c r="CU47" s="642"/>
      <c r="CV47" s="642"/>
      <c r="CW47" s="642"/>
      <c r="CX47" s="642"/>
      <c r="CY47" s="643"/>
      <c r="CZ47" s="646">
        <v>0.3</v>
      </c>
      <c r="DA47" s="675"/>
      <c r="DB47" s="675"/>
      <c r="DC47" s="676"/>
      <c r="DD47" s="649">
        <v>10439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123</v>
      </c>
      <c r="CS48" s="644"/>
      <c r="CT48" s="644"/>
      <c r="CU48" s="644"/>
      <c r="CV48" s="644"/>
      <c r="CW48" s="644"/>
      <c r="CX48" s="644"/>
      <c r="CY48" s="645"/>
      <c r="CZ48" s="646" t="s">
        <v>236</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3642522</v>
      </c>
      <c r="CS49" s="657"/>
      <c r="CT49" s="657"/>
      <c r="CU49" s="657"/>
      <c r="CV49" s="657"/>
      <c r="CW49" s="657"/>
      <c r="CX49" s="657"/>
      <c r="CY49" s="658"/>
      <c r="CZ49" s="659">
        <v>100</v>
      </c>
      <c r="DA49" s="660"/>
      <c r="DB49" s="660"/>
      <c r="DC49" s="661"/>
      <c r="DD49" s="662">
        <v>2924344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8TQLdU0VJwcMFFhEz7F5kU2wa2Hn3zBn49uVu/kb00891kh5bjcaDlmxJy5ds8AaCMyEdmlwc4Wpvd1Xq9a4eg==" saltValue="G1soMF1q8T5+PQU7FHlPs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3763</v>
      </c>
      <c r="R7" s="1174"/>
      <c r="S7" s="1174"/>
      <c r="T7" s="1174"/>
      <c r="U7" s="1174"/>
      <c r="V7" s="1174">
        <v>3605</v>
      </c>
      <c r="W7" s="1174"/>
      <c r="X7" s="1174"/>
      <c r="Y7" s="1174"/>
      <c r="Z7" s="1174"/>
      <c r="AA7" s="1174">
        <f>Q7-V7</f>
        <v>158</v>
      </c>
      <c r="AB7" s="1174"/>
      <c r="AC7" s="1174"/>
      <c r="AD7" s="1174"/>
      <c r="AE7" s="1175"/>
      <c r="AF7" s="1176">
        <v>137</v>
      </c>
      <c r="AG7" s="1177"/>
      <c r="AH7" s="1177"/>
      <c r="AI7" s="1177"/>
      <c r="AJ7" s="1178"/>
      <c r="AK7" s="1160" t="s">
        <v>570</v>
      </c>
      <c r="AL7" s="1161"/>
      <c r="AM7" s="1161"/>
      <c r="AN7" s="1161"/>
      <c r="AO7" s="1161"/>
      <c r="AP7" s="1161">
        <v>3055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571</v>
      </c>
      <c r="BT7" s="1165"/>
      <c r="BU7" s="1165"/>
      <c r="BV7" s="1165"/>
      <c r="BW7" s="1165"/>
      <c r="BX7" s="1165"/>
      <c r="BY7" s="1165"/>
      <c r="BZ7" s="1165"/>
      <c r="CA7" s="1165"/>
      <c r="CB7" s="1165"/>
      <c r="CC7" s="1165"/>
      <c r="CD7" s="1165"/>
      <c r="CE7" s="1165"/>
      <c r="CF7" s="1165"/>
      <c r="CG7" s="1166"/>
      <c r="CH7" s="1157">
        <v>-11</v>
      </c>
      <c r="CI7" s="1158"/>
      <c r="CJ7" s="1158"/>
      <c r="CK7" s="1158"/>
      <c r="CL7" s="1159"/>
      <c r="CM7" s="1157">
        <v>46</v>
      </c>
      <c r="CN7" s="1158"/>
      <c r="CO7" s="1158"/>
      <c r="CP7" s="1158"/>
      <c r="CQ7" s="1159"/>
      <c r="CR7" s="1157">
        <v>30</v>
      </c>
      <c r="CS7" s="1158"/>
      <c r="CT7" s="1158"/>
      <c r="CU7" s="1158"/>
      <c r="CV7" s="1159"/>
      <c r="CW7" s="1157">
        <v>0</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x14ac:dyDescent="0.15">
      <c r="A8" s="241">
        <v>2</v>
      </c>
      <c r="B8" s="1106" t="s">
        <v>381</v>
      </c>
      <c r="C8" s="1107"/>
      <c r="D8" s="1107"/>
      <c r="E8" s="1107"/>
      <c r="F8" s="1107"/>
      <c r="G8" s="1107"/>
      <c r="H8" s="1107"/>
      <c r="I8" s="1107"/>
      <c r="J8" s="1107"/>
      <c r="K8" s="1107"/>
      <c r="L8" s="1107"/>
      <c r="M8" s="1107"/>
      <c r="N8" s="1107"/>
      <c r="O8" s="1107"/>
      <c r="P8" s="1108"/>
      <c r="Q8" s="1112">
        <v>36</v>
      </c>
      <c r="R8" s="1113"/>
      <c r="S8" s="1113"/>
      <c r="T8" s="1113"/>
      <c r="U8" s="1113"/>
      <c r="V8" s="1113">
        <v>36</v>
      </c>
      <c r="W8" s="1113"/>
      <c r="X8" s="1113"/>
      <c r="Y8" s="1113"/>
      <c r="Z8" s="1113"/>
      <c r="AA8" s="1113">
        <v>1</v>
      </c>
      <c r="AB8" s="1113"/>
      <c r="AC8" s="1113"/>
      <c r="AD8" s="1113"/>
      <c r="AE8" s="1114"/>
      <c r="AF8" s="1088">
        <v>1</v>
      </c>
      <c r="AG8" s="1089"/>
      <c r="AH8" s="1089"/>
      <c r="AI8" s="1089"/>
      <c r="AJ8" s="1090"/>
      <c r="AK8" s="1155">
        <v>14</v>
      </c>
      <c r="AL8" s="1156"/>
      <c r="AM8" s="1156"/>
      <c r="AN8" s="1156"/>
      <c r="AO8" s="1156"/>
      <c r="AP8" s="1156">
        <v>13</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382</v>
      </c>
      <c r="C9" s="1107"/>
      <c r="D9" s="1107"/>
      <c r="E9" s="1107"/>
      <c r="F9" s="1107"/>
      <c r="G9" s="1107"/>
      <c r="H9" s="1107"/>
      <c r="I9" s="1107"/>
      <c r="J9" s="1107"/>
      <c r="K9" s="1107"/>
      <c r="L9" s="1107"/>
      <c r="M9" s="1107"/>
      <c r="N9" s="1107"/>
      <c r="O9" s="1107"/>
      <c r="P9" s="1108"/>
      <c r="Q9" s="1112">
        <v>31</v>
      </c>
      <c r="R9" s="1113"/>
      <c r="S9" s="1113"/>
      <c r="T9" s="1113"/>
      <c r="U9" s="1113"/>
      <c r="V9" s="1113">
        <v>31</v>
      </c>
      <c r="W9" s="1113"/>
      <c r="X9" s="1113"/>
      <c r="Y9" s="1113"/>
      <c r="Z9" s="1113"/>
      <c r="AA9" s="1113">
        <v>1</v>
      </c>
      <c r="AB9" s="1113"/>
      <c r="AC9" s="1113"/>
      <c r="AD9" s="1113"/>
      <c r="AE9" s="1114"/>
      <c r="AF9" s="1088">
        <v>1</v>
      </c>
      <c r="AG9" s="1089"/>
      <c r="AH9" s="1089"/>
      <c r="AI9" s="1089"/>
      <c r="AJ9" s="1090"/>
      <c r="AK9" s="1155" t="s">
        <v>570</v>
      </c>
      <c r="AL9" s="1156"/>
      <c r="AM9" s="1156"/>
      <c r="AN9" s="1156"/>
      <c r="AO9" s="1156"/>
      <c r="AP9" s="1156" t="s">
        <v>570</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384</v>
      </c>
      <c r="B23" s="1013" t="s">
        <v>385</v>
      </c>
      <c r="C23" s="1014"/>
      <c r="D23" s="1014"/>
      <c r="E23" s="1014"/>
      <c r="F23" s="1014"/>
      <c r="G23" s="1014"/>
      <c r="H23" s="1014"/>
      <c r="I23" s="1014"/>
      <c r="J23" s="1014"/>
      <c r="K23" s="1014"/>
      <c r="L23" s="1014"/>
      <c r="M23" s="1014"/>
      <c r="N23" s="1014"/>
      <c r="O23" s="1014"/>
      <c r="P23" s="1015"/>
      <c r="Q23" s="1137">
        <v>3830</v>
      </c>
      <c r="R23" s="1138"/>
      <c r="S23" s="1138"/>
      <c r="T23" s="1138"/>
      <c r="U23" s="1138"/>
      <c r="V23" s="1138">
        <v>3672</v>
      </c>
      <c r="W23" s="1138"/>
      <c r="X23" s="1138"/>
      <c r="Y23" s="1138"/>
      <c r="Z23" s="1138"/>
      <c r="AA23" s="1138">
        <v>160</v>
      </c>
      <c r="AB23" s="1138"/>
      <c r="AC23" s="1138"/>
      <c r="AD23" s="1138"/>
      <c r="AE23" s="1139"/>
      <c r="AF23" s="1140">
        <v>139</v>
      </c>
      <c r="AG23" s="1138"/>
      <c r="AH23" s="1138"/>
      <c r="AI23" s="1138"/>
      <c r="AJ23" s="1141"/>
      <c r="AK23" s="1142"/>
      <c r="AL23" s="1143"/>
      <c r="AM23" s="1143"/>
      <c r="AN23" s="1143"/>
      <c r="AO23" s="1143"/>
      <c r="AP23" s="1138">
        <v>3068</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1190</v>
      </c>
      <c r="R28" s="1123"/>
      <c r="S28" s="1123"/>
      <c r="T28" s="1123"/>
      <c r="U28" s="1123"/>
      <c r="V28" s="1123">
        <v>1122</v>
      </c>
      <c r="W28" s="1123"/>
      <c r="X28" s="1123"/>
      <c r="Y28" s="1123"/>
      <c r="Z28" s="1123"/>
      <c r="AA28" s="1123">
        <v>68</v>
      </c>
      <c r="AB28" s="1123"/>
      <c r="AC28" s="1123"/>
      <c r="AD28" s="1123"/>
      <c r="AE28" s="1124"/>
      <c r="AF28" s="1125">
        <v>68</v>
      </c>
      <c r="AG28" s="1123"/>
      <c r="AH28" s="1123"/>
      <c r="AI28" s="1123"/>
      <c r="AJ28" s="1126"/>
      <c r="AK28" s="1127">
        <v>63</v>
      </c>
      <c r="AL28" s="1115"/>
      <c r="AM28" s="1115"/>
      <c r="AN28" s="1115"/>
      <c r="AO28" s="1115"/>
      <c r="AP28" s="1115" t="s">
        <v>569</v>
      </c>
      <c r="AQ28" s="1115"/>
      <c r="AR28" s="1115"/>
      <c r="AS28" s="1115"/>
      <c r="AT28" s="1115"/>
      <c r="AU28" s="1115" t="s">
        <v>569</v>
      </c>
      <c r="AV28" s="1115"/>
      <c r="AW28" s="1115"/>
      <c r="AX28" s="1115"/>
      <c r="AY28" s="1115"/>
      <c r="AZ28" s="1116" t="s">
        <v>569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473</v>
      </c>
      <c r="R29" s="1113"/>
      <c r="S29" s="1113"/>
      <c r="T29" s="1113"/>
      <c r="U29" s="1113"/>
      <c r="V29" s="1113">
        <v>472</v>
      </c>
      <c r="W29" s="1113"/>
      <c r="X29" s="1113"/>
      <c r="Y29" s="1113"/>
      <c r="Z29" s="1113"/>
      <c r="AA29" s="1113">
        <v>1</v>
      </c>
      <c r="AB29" s="1113"/>
      <c r="AC29" s="1113"/>
      <c r="AD29" s="1113"/>
      <c r="AE29" s="1114"/>
      <c r="AF29" s="1088">
        <v>1</v>
      </c>
      <c r="AG29" s="1089"/>
      <c r="AH29" s="1089"/>
      <c r="AI29" s="1089"/>
      <c r="AJ29" s="1090"/>
      <c r="AK29" s="1049">
        <v>69</v>
      </c>
      <c r="AL29" s="1040"/>
      <c r="AM29" s="1040"/>
      <c r="AN29" s="1040"/>
      <c r="AO29" s="1040"/>
      <c r="AP29" s="1040" t="s">
        <v>569</v>
      </c>
      <c r="AQ29" s="1040"/>
      <c r="AR29" s="1040"/>
      <c r="AS29" s="1040"/>
      <c r="AT29" s="1040"/>
      <c r="AU29" s="1040" t="s">
        <v>569</v>
      </c>
      <c r="AV29" s="1040"/>
      <c r="AW29" s="1040"/>
      <c r="AX29" s="1040"/>
      <c r="AY29" s="1040"/>
      <c r="AZ29" s="1111" t="s">
        <v>570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398</v>
      </c>
      <c r="C30" s="1107"/>
      <c r="D30" s="1107"/>
      <c r="E30" s="1107"/>
      <c r="F30" s="1107"/>
      <c r="G30" s="1107"/>
      <c r="H30" s="1107"/>
      <c r="I30" s="1107"/>
      <c r="J30" s="1107"/>
      <c r="K30" s="1107"/>
      <c r="L30" s="1107"/>
      <c r="M30" s="1107"/>
      <c r="N30" s="1107"/>
      <c r="O30" s="1107"/>
      <c r="P30" s="1108"/>
      <c r="Q30" s="1112">
        <v>65</v>
      </c>
      <c r="R30" s="1113"/>
      <c r="S30" s="1113"/>
      <c r="T30" s="1113"/>
      <c r="U30" s="1113"/>
      <c r="V30" s="1113">
        <v>65</v>
      </c>
      <c r="W30" s="1113"/>
      <c r="X30" s="1113"/>
      <c r="Y30" s="1113"/>
      <c r="Z30" s="1113"/>
      <c r="AA30" s="1113">
        <v>0</v>
      </c>
      <c r="AB30" s="1113"/>
      <c r="AC30" s="1113"/>
      <c r="AD30" s="1113"/>
      <c r="AE30" s="1114"/>
      <c r="AF30" s="1088">
        <v>0</v>
      </c>
      <c r="AG30" s="1089"/>
      <c r="AH30" s="1089"/>
      <c r="AI30" s="1089"/>
      <c r="AJ30" s="1090"/>
      <c r="AK30" s="1049">
        <v>55</v>
      </c>
      <c r="AL30" s="1040"/>
      <c r="AM30" s="1040"/>
      <c r="AN30" s="1040"/>
      <c r="AO30" s="1040"/>
      <c r="AP30" s="1040" t="s">
        <v>569</v>
      </c>
      <c r="AQ30" s="1040"/>
      <c r="AR30" s="1040"/>
      <c r="AS30" s="1040"/>
      <c r="AT30" s="1040"/>
      <c r="AU30" s="1040" t="s">
        <v>569</v>
      </c>
      <c r="AV30" s="1040"/>
      <c r="AW30" s="1040"/>
      <c r="AX30" s="1040"/>
      <c r="AY30" s="1040"/>
      <c r="AZ30" s="1111" t="s">
        <v>570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399</v>
      </c>
      <c r="C31" s="1107"/>
      <c r="D31" s="1107"/>
      <c r="E31" s="1107"/>
      <c r="F31" s="1107"/>
      <c r="G31" s="1107"/>
      <c r="H31" s="1107"/>
      <c r="I31" s="1107"/>
      <c r="J31" s="1107"/>
      <c r="K31" s="1107"/>
      <c r="L31" s="1107"/>
      <c r="M31" s="1107"/>
      <c r="N31" s="1107"/>
      <c r="O31" s="1107"/>
      <c r="P31" s="1108"/>
      <c r="Q31" s="1112">
        <v>27</v>
      </c>
      <c r="R31" s="1113"/>
      <c r="S31" s="1113"/>
      <c r="T31" s="1113"/>
      <c r="U31" s="1113"/>
      <c r="V31" s="1113">
        <v>25</v>
      </c>
      <c r="W31" s="1113"/>
      <c r="X31" s="1113"/>
      <c r="Y31" s="1113"/>
      <c r="Z31" s="1113"/>
      <c r="AA31" s="1113">
        <v>2</v>
      </c>
      <c r="AB31" s="1113"/>
      <c r="AC31" s="1113"/>
      <c r="AD31" s="1113"/>
      <c r="AE31" s="1114"/>
      <c r="AF31" s="1088">
        <v>2</v>
      </c>
      <c r="AG31" s="1089"/>
      <c r="AH31" s="1089"/>
      <c r="AI31" s="1089"/>
      <c r="AJ31" s="1090"/>
      <c r="AK31" s="1049" t="s">
        <v>570</v>
      </c>
      <c r="AL31" s="1040"/>
      <c r="AM31" s="1040"/>
      <c r="AN31" s="1040"/>
      <c r="AO31" s="1040"/>
      <c r="AP31" s="1040" t="s">
        <v>569</v>
      </c>
      <c r="AQ31" s="1040"/>
      <c r="AR31" s="1040"/>
      <c r="AS31" s="1040"/>
      <c r="AT31" s="1040"/>
      <c r="AU31" s="1040" t="s">
        <v>570</v>
      </c>
      <c r="AV31" s="1040"/>
      <c r="AW31" s="1040"/>
      <c r="AX31" s="1040"/>
      <c r="AY31" s="1040"/>
      <c r="AZ31" s="1111" t="s">
        <v>570</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111</v>
      </c>
      <c r="R32" s="1113"/>
      <c r="S32" s="1113"/>
      <c r="T32" s="1113"/>
      <c r="U32" s="1113"/>
      <c r="V32" s="1113">
        <v>110</v>
      </c>
      <c r="W32" s="1113"/>
      <c r="X32" s="1113"/>
      <c r="Y32" s="1113"/>
      <c r="Z32" s="1113"/>
      <c r="AA32" s="1113">
        <v>2</v>
      </c>
      <c r="AB32" s="1113"/>
      <c r="AC32" s="1113"/>
      <c r="AD32" s="1113"/>
      <c r="AE32" s="1114"/>
      <c r="AF32" s="1088">
        <v>2</v>
      </c>
      <c r="AG32" s="1089"/>
      <c r="AH32" s="1089"/>
      <c r="AI32" s="1089"/>
      <c r="AJ32" s="1090"/>
      <c r="AK32" s="1049">
        <v>49</v>
      </c>
      <c r="AL32" s="1040"/>
      <c r="AM32" s="1040"/>
      <c r="AN32" s="1040"/>
      <c r="AO32" s="1040"/>
      <c r="AP32" s="1040">
        <v>571</v>
      </c>
      <c r="AQ32" s="1040"/>
      <c r="AR32" s="1040"/>
      <c r="AS32" s="1040"/>
      <c r="AT32" s="1040"/>
      <c r="AU32" s="1040">
        <v>285</v>
      </c>
      <c r="AV32" s="1040"/>
      <c r="AW32" s="1040"/>
      <c r="AX32" s="1040"/>
      <c r="AY32" s="1040"/>
      <c r="AZ32" s="1111" t="s">
        <v>570</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339</v>
      </c>
      <c r="R33" s="1113"/>
      <c r="S33" s="1113"/>
      <c r="T33" s="1113"/>
      <c r="U33" s="1113"/>
      <c r="V33" s="1113">
        <v>335</v>
      </c>
      <c r="W33" s="1113"/>
      <c r="X33" s="1113"/>
      <c r="Y33" s="1113"/>
      <c r="Z33" s="1113"/>
      <c r="AA33" s="1113">
        <v>4</v>
      </c>
      <c r="AB33" s="1113"/>
      <c r="AC33" s="1113"/>
      <c r="AD33" s="1113"/>
      <c r="AE33" s="1114"/>
      <c r="AF33" s="1088">
        <v>4</v>
      </c>
      <c r="AG33" s="1089"/>
      <c r="AH33" s="1089"/>
      <c r="AI33" s="1089"/>
      <c r="AJ33" s="1090"/>
      <c r="AK33" s="1049">
        <v>285</v>
      </c>
      <c r="AL33" s="1040"/>
      <c r="AM33" s="1040"/>
      <c r="AN33" s="1040"/>
      <c r="AO33" s="1040"/>
      <c r="AP33" s="1040">
        <v>2097</v>
      </c>
      <c r="AQ33" s="1040"/>
      <c r="AR33" s="1040"/>
      <c r="AS33" s="1040"/>
      <c r="AT33" s="1040"/>
      <c r="AU33" s="1040">
        <v>2095</v>
      </c>
      <c r="AV33" s="1040"/>
      <c r="AW33" s="1040"/>
      <c r="AX33" s="1040"/>
      <c r="AY33" s="1040"/>
      <c r="AZ33" s="1111" t="s">
        <v>570</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384</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77</v>
      </c>
      <c r="AG63" s="1028"/>
      <c r="AH63" s="1028"/>
      <c r="AI63" s="1028"/>
      <c r="AJ63" s="1099"/>
      <c r="AK63" s="1100"/>
      <c r="AL63" s="1032"/>
      <c r="AM63" s="1032"/>
      <c r="AN63" s="1032"/>
      <c r="AO63" s="1032"/>
      <c r="AP63" s="1028">
        <v>2668</v>
      </c>
      <c r="AQ63" s="1028"/>
      <c r="AR63" s="1028"/>
      <c r="AS63" s="1028"/>
      <c r="AT63" s="1028"/>
      <c r="AU63" s="1028">
        <v>2380</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408</v>
      </c>
      <c r="W66" s="1071"/>
      <c r="X66" s="1071"/>
      <c r="Y66" s="1071"/>
      <c r="Z66" s="1072"/>
      <c r="AA66" s="1070" t="s">
        <v>390</v>
      </c>
      <c r="AB66" s="1071"/>
      <c r="AC66" s="1071"/>
      <c r="AD66" s="1071"/>
      <c r="AE66" s="1072"/>
      <c r="AF66" s="1076" t="s">
        <v>391</v>
      </c>
      <c r="AG66" s="1077"/>
      <c r="AH66" s="1077"/>
      <c r="AI66" s="1077"/>
      <c r="AJ66" s="1078"/>
      <c r="AK66" s="1070" t="s">
        <v>409</v>
      </c>
      <c r="AL66" s="1065"/>
      <c r="AM66" s="1065"/>
      <c r="AN66" s="1065"/>
      <c r="AO66" s="1066"/>
      <c r="AP66" s="1070" t="s">
        <v>393</v>
      </c>
      <c r="AQ66" s="1071"/>
      <c r="AR66" s="1071"/>
      <c r="AS66" s="1071"/>
      <c r="AT66" s="1072"/>
      <c r="AU66" s="1070" t="s">
        <v>410</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572</v>
      </c>
      <c r="C68" s="1055"/>
      <c r="D68" s="1055"/>
      <c r="E68" s="1055"/>
      <c r="F68" s="1055"/>
      <c r="G68" s="1055"/>
      <c r="H68" s="1055"/>
      <c r="I68" s="1055"/>
      <c r="J68" s="1055"/>
      <c r="K68" s="1055"/>
      <c r="L68" s="1055"/>
      <c r="M68" s="1055"/>
      <c r="N68" s="1055"/>
      <c r="O68" s="1055"/>
      <c r="P68" s="1056"/>
      <c r="Q68" s="1057">
        <v>818</v>
      </c>
      <c r="R68" s="1051"/>
      <c r="S68" s="1051"/>
      <c r="T68" s="1051"/>
      <c r="U68" s="1051"/>
      <c r="V68" s="1051">
        <v>817</v>
      </c>
      <c r="W68" s="1051"/>
      <c r="X68" s="1051"/>
      <c r="Y68" s="1051"/>
      <c r="Z68" s="1051"/>
      <c r="AA68" s="1051">
        <v>1</v>
      </c>
      <c r="AB68" s="1051"/>
      <c r="AC68" s="1051"/>
      <c r="AD68" s="1051"/>
      <c r="AE68" s="1051"/>
      <c r="AF68" s="1051">
        <v>1</v>
      </c>
      <c r="AG68" s="1051"/>
      <c r="AH68" s="1051"/>
      <c r="AI68" s="1051"/>
      <c r="AJ68" s="1051"/>
      <c r="AK68" s="1051">
        <v>49</v>
      </c>
      <c r="AL68" s="1051"/>
      <c r="AM68" s="1051"/>
      <c r="AN68" s="1051"/>
      <c r="AO68" s="1051"/>
      <c r="AP68" s="1051" t="s">
        <v>587</v>
      </c>
      <c r="AQ68" s="1051"/>
      <c r="AR68" s="1051"/>
      <c r="AS68" s="1051"/>
      <c r="AT68" s="1051"/>
      <c r="AU68" s="1051" t="s">
        <v>587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573</v>
      </c>
      <c r="C69" s="1044"/>
      <c r="D69" s="1044"/>
      <c r="E69" s="1044"/>
      <c r="F69" s="1044"/>
      <c r="G69" s="1044"/>
      <c r="H69" s="1044"/>
      <c r="I69" s="1044"/>
      <c r="J69" s="1044"/>
      <c r="K69" s="1044"/>
      <c r="L69" s="1044"/>
      <c r="M69" s="1044"/>
      <c r="N69" s="1044"/>
      <c r="O69" s="1044"/>
      <c r="P69" s="1045"/>
      <c r="Q69" s="1046">
        <v>2168</v>
      </c>
      <c r="R69" s="1040"/>
      <c r="S69" s="1040"/>
      <c r="T69" s="1040"/>
      <c r="U69" s="1040"/>
      <c r="V69" s="1040">
        <v>2165</v>
      </c>
      <c r="W69" s="1040"/>
      <c r="X69" s="1040"/>
      <c r="Y69" s="1040"/>
      <c r="Z69" s="1040"/>
      <c r="AA69" s="1040">
        <v>3</v>
      </c>
      <c r="AB69" s="1040"/>
      <c r="AC69" s="1040"/>
      <c r="AD69" s="1040"/>
      <c r="AE69" s="1040"/>
      <c r="AF69" s="1040">
        <v>3</v>
      </c>
      <c r="AG69" s="1040"/>
      <c r="AH69" s="1040"/>
      <c r="AI69" s="1040"/>
      <c r="AJ69" s="1040"/>
      <c r="AK69" s="1040">
        <v>43</v>
      </c>
      <c r="AL69" s="1040"/>
      <c r="AM69" s="1040"/>
      <c r="AN69" s="1040"/>
      <c r="AO69" s="1040"/>
      <c r="AP69" s="1040">
        <v>556</v>
      </c>
      <c r="AQ69" s="1040"/>
      <c r="AR69" s="1040"/>
      <c r="AS69" s="1040"/>
      <c r="AT69" s="1040"/>
      <c r="AU69" s="1040">
        <v>24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574</v>
      </c>
      <c r="C70" s="1044"/>
      <c r="D70" s="1044"/>
      <c r="E70" s="1044"/>
      <c r="F70" s="1044"/>
      <c r="G70" s="1044"/>
      <c r="H70" s="1044"/>
      <c r="I70" s="1044"/>
      <c r="J70" s="1044"/>
      <c r="K70" s="1044"/>
      <c r="L70" s="1044"/>
      <c r="M70" s="1044"/>
      <c r="N70" s="1044"/>
      <c r="O70" s="1044"/>
      <c r="P70" s="1045"/>
      <c r="Q70" s="1046">
        <v>173</v>
      </c>
      <c r="R70" s="1040"/>
      <c r="S70" s="1040"/>
      <c r="T70" s="1040"/>
      <c r="U70" s="1040"/>
      <c r="V70" s="1040">
        <v>173</v>
      </c>
      <c r="W70" s="1040"/>
      <c r="X70" s="1040"/>
      <c r="Y70" s="1040"/>
      <c r="Z70" s="1040"/>
      <c r="AA70" s="1040">
        <v>0</v>
      </c>
      <c r="AB70" s="1040"/>
      <c r="AC70" s="1040"/>
      <c r="AD70" s="1040"/>
      <c r="AE70" s="1040"/>
      <c r="AF70" s="1040">
        <v>0</v>
      </c>
      <c r="AG70" s="1040"/>
      <c r="AH70" s="1040"/>
      <c r="AI70" s="1040"/>
      <c r="AJ70" s="1040"/>
      <c r="AK70" s="1040">
        <v>1</v>
      </c>
      <c r="AL70" s="1040"/>
      <c r="AM70" s="1040"/>
      <c r="AN70" s="1040"/>
      <c r="AO70" s="1040"/>
      <c r="AP70" s="1040" t="s">
        <v>587</v>
      </c>
      <c r="AQ70" s="1040"/>
      <c r="AR70" s="1040"/>
      <c r="AS70" s="1040"/>
      <c r="AT70" s="1040"/>
      <c r="AU70" s="1040" t="s">
        <v>589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575</v>
      </c>
      <c r="C71" s="1044"/>
      <c r="D71" s="1044"/>
      <c r="E71" s="1044"/>
      <c r="F71" s="1044"/>
      <c r="G71" s="1044"/>
      <c r="H71" s="1044"/>
      <c r="I71" s="1044"/>
      <c r="J71" s="1044"/>
      <c r="K71" s="1044"/>
      <c r="L71" s="1044"/>
      <c r="M71" s="1044"/>
      <c r="N71" s="1044"/>
      <c r="O71" s="1044"/>
      <c r="P71" s="1045"/>
      <c r="Q71" s="1046">
        <v>822</v>
      </c>
      <c r="R71" s="1040"/>
      <c r="S71" s="1040"/>
      <c r="T71" s="1040"/>
      <c r="U71" s="1040"/>
      <c r="V71" s="1040">
        <v>820</v>
      </c>
      <c r="W71" s="1040"/>
      <c r="X71" s="1040"/>
      <c r="Y71" s="1040"/>
      <c r="Z71" s="1040"/>
      <c r="AA71" s="1040">
        <v>2</v>
      </c>
      <c r="AB71" s="1040"/>
      <c r="AC71" s="1040"/>
      <c r="AD71" s="1040"/>
      <c r="AE71" s="1040"/>
      <c r="AF71" s="1040">
        <v>2</v>
      </c>
      <c r="AG71" s="1040"/>
      <c r="AH71" s="1040"/>
      <c r="AI71" s="1040"/>
      <c r="AJ71" s="1040"/>
      <c r="AK71" s="1040">
        <v>56</v>
      </c>
      <c r="AL71" s="1040"/>
      <c r="AM71" s="1040"/>
      <c r="AN71" s="1040"/>
      <c r="AO71" s="1040"/>
      <c r="AP71" s="1040" t="s">
        <v>588</v>
      </c>
      <c r="AQ71" s="1040"/>
      <c r="AR71" s="1040"/>
      <c r="AS71" s="1040"/>
      <c r="AT71" s="1040"/>
      <c r="AU71" s="1040" t="s">
        <v>589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576</v>
      </c>
      <c r="C72" s="1044"/>
      <c r="D72" s="1044"/>
      <c r="E72" s="1044"/>
      <c r="F72" s="1044"/>
      <c r="G72" s="1044"/>
      <c r="H72" s="1044"/>
      <c r="I72" s="1044"/>
      <c r="J72" s="1044"/>
      <c r="K72" s="1044"/>
      <c r="L72" s="1044"/>
      <c r="M72" s="1044"/>
      <c r="N72" s="1044"/>
      <c r="O72" s="1044"/>
      <c r="P72" s="1045"/>
      <c r="Q72" s="1046">
        <v>202</v>
      </c>
      <c r="R72" s="1040"/>
      <c r="S72" s="1040"/>
      <c r="T72" s="1040"/>
      <c r="U72" s="1040"/>
      <c r="V72" s="1040">
        <v>201</v>
      </c>
      <c r="W72" s="1040"/>
      <c r="X72" s="1040"/>
      <c r="Y72" s="1040"/>
      <c r="Z72" s="1040"/>
      <c r="AA72" s="1040">
        <v>1</v>
      </c>
      <c r="AB72" s="1040"/>
      <c r="AC72" s="1040"/>
      <c r="AD72" s="1040"/>
      <c r="AE72" s="1040"/>
      <c r="AF72" s="1040">
        <v>1</v>
      </c>
      <c r="AG72" s="1040"/>
      <c r="AH72" s="1040"/>
      <c r="AI72" s="1040"/>
      <c r="AJ72" s="1040"/>
      <c r="AK72" s="1040" t="s">
        <v>504</v>
      </c>
      <c r="AL72" s="1040"/>
      <c r="AM72" s="1040"/>
      <c r="AN72" s="1040"/>
      <c r="AO72" s="1040"/>
      <c r="AP72" s="1040" t="s">
        <v>587</v>
      </c>
      <c r="AQ72" s="1040"/>
      <c r="AR72" s="1040"/>
      <c r="AS72" s="1040"/>
      <c r="AT72" s="1040"/>
      <c r="AU72" s="1040" t="s">
        <v>589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577</v>
      </c>
      <c r="C73" s="1044"/>
      <c r="D73" s="1044"/>
      <c r="E73" s="1044"/>
      <c r="F73" s="1044"/>
      <c r="G73" s="1044"/>
      <c r="H73" s="1044"/>
      <c r="I73" s="1044"/>
      <c r="J73" s="1044"/>
      <c r="K73" s="1044"/>
      <c r="L73" s="1044"/>
      <c r="M73" s="1044"/>
      <c r="N73" s="1044"/>
      <c r="O73" s="1044"/>
      <c r="P73" s="1045"/>
      <c r="Q73" s="1046">
        <v>91</v>
      </c>
      <c r="R73" s="1040"/>
      <c r="S73" s="1040"/>
      <c r="T73" s="1040"/>
      <c r="U73" s="1040"/>
      <c r="V73" s="1040">
        <v>91</v>
      </c>
      <c r="W73" s="1040"/>
      <c r="X73" s="1040"/>
      <c r="Y73" s="1040"/>
      <c r="Z73" s="1040"/>
      <c r="AA73" s="1040">
        <v>0</v>
      </c>
      <c r="AB73" s="1040"/>
      <c r="AC73" s="1040"/>
      <c r="AD73" s="1040"/>
      <c r="AE73" s="1040"/>
      <c r="AF73" s="1040">
        <v>0</v>
      </c>
      <c r="AG73" s="1040"/>
      <c r="AH73" s="1040"/>
      <c r="AI73" s="1040"/>
      <c r="AJ73" s="1040"/>
      <c r="AK73" s="1040">
        <v>78</v>
      </c>
      <c r="AL73" s="1040"/>
      <c r="AM73" s="1040"/>
      <c r="AN73" s="1040"/>
      <c r="AO73" s="1040"/>
      <c r="AP73" s="1040">
        <v>60</v>
      </c>
      <c r="AQ73" s="1040"/>
      <c r="AR73" s="1040"/>
      <c r="AS73" s="1040"/>
      <c r="AT73" s="1040"/>
      <c r="AU73" s="1040">
        <v>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578</v>
      </c>
      <c r="C74" s="1044"/>
      <c r="D74" s="1044"/>
      <c r="E74" s="1044"/>
      <c r="F74" s="1044"/>
      <c r="G74" s="1044"/>
      <c r="H74" s="1044"/>
      <c r="I74" s="1044"/>
      <c r="J74" s="1044"/>
      <c r="K74" s="1044"/>
      <c r="L74" s="1044"/>
      <c r="M74" s="1044"/>
      <c r="N74" s="1044"/>
      <c r="O74" s="1044"/>
      <c r="P74" s="1045"/>
      <c r="Q74" s="1046">
        <v>1698</v>
      </c>
      <c r="R74" s="1040"/>
      <c r="S74" s="1040"/>
      <c r="T74" s="1040"/>
      <c r="U74" s="1040"/>
      <c r="V74" s="1040">
        <v>1630</v>
      </c>
      <c r="W74" s="1040"/>
      <c r="X74" s="1040"/>
      <c r="Y74" s="1040"/>
      <c r="Z74" s="1040"/>
      <c r="AA74" s="1040">
        <v>68</v>
      </c>
      <c r="AB74" s="1040"/>
      <c r="AC74" s="1040"/>
      <c r="AD74" s="1040"/>
      <c r="AE74" s="1040"/>
      <c r="AF74" s="1040">
        <v>68</v>
      </c>
      <c r="AG74" s="1040"/>
      <c r="AH74" s="1040"/>
      <c r="AI74" s="1040"/>
      <c r="AJ74" s="1040"/>
      <c r="AK74" s="1040">
        <v>124</v>
      </c>
      <c r="AL74" s="1040"/>
      <c r="AM74" s="1040"/>
      <c r="AN74" s="1040"/>
      <c r="AO74" s="1040"/>
      <c r="AP74" s="1040" t="s">
        <v>587</v>
      </c>
      <c r="AQ74" s="1040"/>
      <c r="AR74" s="1040"/>
      <c r="AS74" s="1040"/>
      <c r="AT74" s="1040"/>
      <c r="AU74" s="1040" t="s">
        <v>589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579</v>
      </c>
      <c r="C75" s="1044"/>
      <c r="D75" s="1044"/>
      <c r="E75" s="1044"/>
      <c r="F75" s="1044"/>
      <c r="G75" s="1044"/>
      <c r="H75" s="1044"/>
      <c r="I75" s="1044"/>
      <c r="J75" s="1044"/>
      <c r="K75" s="1044"/>
      <c r="L75" s="1044"/>
      <c r="M75" s="1044"/>
      <c r="N75" s="1044"/>
      <c r="O75" s="1044"/>
      <c r="P75" s="1045"/>
      <c r="Q75" s="1047">
        <v>281118</v>
      </c>
      <c r="R75" s="1048"/>
      <c r="S75" s="1048"/>
      <c r="T75" s="1048"/>
      <c r="U75" s="1049"/>
      <c r="V75" s="1050">
        <v>268079</v>
      </c>
      <c r="W75" s="1048"/>
      <c r="X75" s="1048"/>
      <c r="Y75" s="1048"/>
      <c r="Z75" s="1049"/>
      <c r="AA75" s="1050">
        <v>13039</v>
      </c>
      <c r="AB75" s="1048"/>
      <c r="AC75" s="1048"/>
      <c r="AD75" s="1048"/>
      <c r="AE75" s="1049"/>
      <c r="AF75" s="1050">
        <v>130039</v>
      </c>
      <c r="AG75" s="1048"/>
      <c r="AH75" s="1048"/>
      <c r="AI75" s="1048"/>
      <c r="AJ75" s="1049"/>
      <c r="AK75" s="1050">
        <v>1356</v>
      </c>
      <c r="AL75" s="1048"/>
      <c r="AM75" s="1048"/>
      <c r="AN75" s="1048"/>
      <c r="AO75" s="1049"/>
      <c r="AP75" s="1050" t="s">
        <v>587</v>
      </c>
      <c r="AQ75" s="1048"/>
      <c r="AR75" s="1048"/>
      <c r="AS75" s="1048"/>
      <c r="AT75" s="1049"/>
      <c r="AU75" s="1040" t="s">
        <v>589</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580</v>
      </c>
      <c r="C76" s="1044"/>
      <c r="D76" s="1044"/>
      <c r="E76" s="1044"/>
      <c r="F76" s="1044"/>
      <c r="G76" s="1044"/>
      <c r="H76" s="1044"/>
      <c r="I76" s="1044"/>
      <c r="J76" s="1044"/>
      <c r="K76" s="1044"/>
      <c r="L76" s="1044"/>
      <c r="M76" s="1044"/>
      <c r="N76" s="1044"/>
      <c r="O76" s="1044"/>
      <c r="P76" s="1045"/>
      <c r="Q76" s="1047">
        <v>6639</v>
      </c>
      <c r="R76" s="1048"/>
      <c r="S76" s="1048"/>
      <c r="T76" s="1048"/>
      <c r="U76" s="1049"/>
      <c r="V76" s="1050">
        <v>5898</v>
      </c>
      <c r="W76" s="1048"/>
      <c r="X76" s="1048"/>
      <c r="Y76" s="1048"/>
      <c r="Z76" s="1049"/>
      <c r="AA76" s="1050">
        <v>740</v>
      </c>
      <c r="AB76" s="1048"/>
      <c r="AC76" s="1048"/>
      <c r="AD76" s="1048"/>
      <c r="AE76" s="1049"/>
      <c r="AF76" s="1050">
        <v>741</v>
      </c>
      <c r="AG76" s="1048"/>
      <c r="AH76" s="1048"/>
      <c r="AI76" s="1048"/>
      <c r="AJ76" s="1049"/>
      <c r="AK76" s="1050">
        <v>258</v>
      </c>
      <c r="AL76" s="1048"/>
      <c r="AM76" s="1048"/>
      <c r="AN76" s="1048"/>
      <c r="AO76" s="1049"/>
      <c r="AP76" s="1050" t="s">
        <v>588</v>
      </c>
      <c r="AQ76" s="1048"/>
      <c r="AR76" s="1048"/>
      <c r="AS76" s="1048"/>
      <c r="AT76" s="1049"/>
      <c r="AU76" s="1040" t="s">
        <v>589</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581</v>
      </c>
      <c r="C77" s="1044"/>
      <c r="D77" s="1044"/>
      <c r="E77" s="1044"/>
      <c r="F77" s="1044"/>
      <c r="G77" s="1044"/>
      <c r="H77" s="1044"/>
      <c r="I77" s="1044"/>
      <c r="J77" s="1044"/>
      <c r="K77" s="1044"/>
      <c r="L77" s="1044"/>
      <c r="M77" s="1044"/>
      <c r="N77" s="1044"/>
      <c r="O77" s="1044"/>
      <c r="P77" s="1045"/>
      <c r="Q77" s="1047">
        <v>14</v>
      </c>
      <c r="R77" s="1048"/>
      <c r="S77" s="1048"/>
      <c r="T77" s="1048"/>
      <c r="U77" s="1049"/>
      <c r="V77" s="1050">
        <v>12</v>
      </c>
      <c r="W77" s="1048"/>
      <c r="X77" s="1048"/>
      <c r="Y77" s="1048"/>
      <c r="Z77" s="1049"/>
      <c r="AA77" s="1050">
        <v>2</v>
      </c>
      <c r="AB77" s="1048"/>
      <c r="AC77" s="1048"/>
      <c r="AD77" s="1048"/>
      <c r="AE77" s="1049"/>
      <c r="AF77" s="1050">
        <v>2</v>
      </c>
      <c r="AG77" s="1048"/>
      <c r="AH77" s="1048"/>
      <c r="AI77" s="1048"/>
      <c r="AJ77" s="1049"/>
      <c r="AK77" s="1050">
        <v>9</v>
      </c>
      <c r="AL77" s="1048"/>
      <c r="AM77" s="1048"/>
      <c r="AN77" s="1048"/>
      <c r="AO77" s="1049"/>
      <c r="AP77" s="1050" t="s">
        <v>587</v>
      </c>
      <c r="AQ77" s="1048"/>
      <c r="AR77" s="1048"/>
      <c r="AS77" s="1048"/>
      <c r="AT77" s="1049"/>
      <c r="AU77" s="1040" t="s">
        <v>589</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582</v>
      </c>
      <c r="C78" s="1044"/>
      <c r="D78" s="1044"/>
      <c r="E78" s="1044"/>
      <c r="F78" s="1044"/>
      <c r="G78" s="1044"/>
      <c r="H78" s="1044"/>
      <c r="I78" s="1044"/>
      <c r="J78" s="1044"/>
      <c r="K78" s="1044"/>
      <c r="L78" s="1044"/>
      <c r="M78" s="1044"/>
      <c r="N78" s="1044"/>
      <c r="O78" s="1044"/>
      <c r="P78" s="1045"/>
      <c r="Q78" s="1046">
        <v>115</v>
      </c>
      <c r="R78" s="1040"/>
      <c r="S78" s="1040"/>
      <c r="T78" s="1040"/>
      <c r="U78" s="1040"/>
      <c r="V78" s="1040">
        <v>114</v>
      </c>
      <c r="W78" s="1040"/>
      <c r="X78" s="1040"/>
      <c r="Y78" s="1040"/>
      <c r="Z78" s="1040"/>
      <c r="AA78" s="1040">
        <v>1</v>
      </c>
      <c r="AB78" s="1040"/>
      <c r="AC78" s="1040"/>
      <c r="AD78" s="1040"/>
      <c r="AE78" s="1040"/>
      <c r="AF78" s="1040">
        <v>1</v>
      </c>
      <c r="AG78" s="1040"/>
      <c r="AH78" s="1040"/>
      <c r="AI78" s="1040"/>
      <c r="AJ78" s="1040"/>
      <c r="AK78" s="1040">
        <v>27</v>
      </c>
      <c r="AL78" s="1040"/>
      <c r="AM78" s="1040"/>
      <c r="AN78" s="1040"/>
      <c r="AO78" s="1040"/>
      <c r="AP78" s="1040" t="s">
        <v>587</v>
      </c>
      <c r="AQ78" s="1040"/>
      <c r="AR78" s="1040"/>
      <c r="AS78" s="1040"/>
      <c r="AT78" s="1040"/>
      <c r="AU78" s="1040" t="s">
        <v>589</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583</v>
      </c>
      <c r="C79" s="1044"/>
      <c r="D79" s="1044"/>
      <c r="E79" s="1044"/>
      <c r="F79" s="1044"/>
      <c r="G79" s="1044"/>
      <c r="H79" s="1044"/>
      <c r="I79" s="1044"/>
      <c r="J79" s="1044"/>
      <c r="K79" s="1044"/>
      <c r="L79" s="1044"/>
      <c r="M79" s="1044"/>
      <c r="N79" s="1044"/>
      <c r="O79" s="1044"/>
      <c r="P79" s="1045"/>
      <c r="Q79" s="1046">
        <v>1027</v>
      </c>
      <c r="R79" s="1040"/>
      <c r="S79" s="1040"/>
      <c r="T79" s="1040"/>
      <c r="U79" s="1040"/>
      <c r="V79" s="1040">
        <v>1018</v>
      </c>
      <c r="W79" s="1040"/>
      <c r="X79" s="1040"/>
      <c r="Y79" s="1040"/>
      <c r="Z79" s="1040"/>
      <c r="AA79" s="1040">
        <v>9</v>
      </c>
      <c r="AB79" s="1040"/>
      <c r="AC79" s="1040"/>
      <c r="AD79" s="1040"/>
      <c r="AE79" s="1040"/>
      <c r="AF79" s="1040">
        <v>7</v>
      </c>
      <c r="AG79" s="1040"/>
      <c r="AH79" s="1040"/>
      <c r="AI79" s="1040"/>
      <c r="AJ79" s="1040"/>
      <c r="AK79" s="1040">
        <v>1</v>
      </c>
      <c r="AL79" s="1040"/>
      <c r="AM79" s="1040"/>
      <c r="AN79" s="1040"/>
      <c r="AO79" s="1040"/>
      <c r="AP79" s="1040" t="s">
        <v>588</v>
      </c>
      <c r="AQ79" s="1040"/>
      <c r="AR79" s="1040"/>
      <c r="AS79" s="1040"/>
      <c r="AT79" s="1040"/>
      <c r="AU79" s="1040" t="s">
        <v>589</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584</v>
      </c>
      <c r="C80" s="1044"/>
      <c r="D80" s="1044"/>
      <c r="E80" s="1044"/>
      <c r="F80" s="1044"/>
      <c r="G80" s="1044"/>
      <c r="H80" s="1044"/>
      <c r="I80" s="1044"/>
      <c r="J80" s="1044"/>
      <c r="K80" s="1044"/>
      <c r="L80" s="1044"/>
      <c r="M80" s="1044"/>
      <c r="N80" s="1044"/>
      <c r="O80" s="1044"/>
      <c r="P80" s="1045"/>
      <c r="Q80" s="1046">
        <v>1092</v>
      </c>
      <c r="R80" s="1040"/>
      <c r="S80" s="1040"/>
      <c r="T80" s="1040"/>
      <c r="U80" s="1040"/>
      <c r="V80" s="1040">
        <v>1062</v>
      </c>
      <c r="W80" s="1040"/>
      <c r="X80" s="1040"/>
      <c r="Y80" s="1040"/>
      <c r="Z80" s="1040"/>
      <c r="AA80" s="1040">
        <v>30</v>
      </c>
      <c r="AB80" s="1040"/>
      <c r="AC80" s="1040"/>
      <c r="AD80" s="1040"/>
      <c r="AE80" s="1040"/>
      <c r="AF80" s="1040">
        <v>30</v>
      </c>
      <c r="AG80" s="1040"/>
      <c r="AH80" s="1040"/>
      <c r="AI80" s="1040"/>
      <c r="AJ80" s="1040"/>
      <c r="AK80" s="1040">
        <v>175</v>
      </c>
      <c r="AL80" s="1040"/>
      <c r="AM80" s="1040"/>
      <c r="AN80" s="1040"/>
      <c r="AO80" s="1040"/>
      <c r="AP80" s="1040" t="s">
        <v>587</v>
      </c>
      <c r="AQ80" s="1040"/>
      <c r="AR80" s="1040"/>
      <c r="AS80" s="1040"/>
      <c r="AT80" s="1040"/>
      <c r="AU80" s="1040" t="s">
        <v>589</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585</v>
      </c>
      <c r="C81" s="1044"/>
      <c r="D81" s="1044"/>
      <c r="E81" s="1044"/>
      <c r="F81" s="1044"/>
      <c r="G81" s="1044"/>
      <c r="H81" s="1044"/>
      <c r="I81" s="1044"/>
      <c r="J81" s="1044"/>
      <c r="K81" s="1044"/>
      <c r="L81" s="1044"/>
      <c r="M81" s="1044"/>
      <c r="N81" s="1044"/>
      <c r="O81" s="1044"/>
      <c r="P81" s="1045"/>
      <c r="Q81" s="1046">
        <v>68</v>
      </c>
      <c r="R81" s="1040"/>
      <c r="S81" s="1040"/>
      <c r="T81" s="1040"/>
      <c r="U81" s="1040"/>
      <c r="V81" s="1040">
        <v>62</v>
      </c>
      <c r="W81" s="1040"/>
      <c r="X81" s="1040"/>
      <c r="Y81" s="1040"/>
      <c r="Z81" s="1040"/>
      <c r="AA81" s="1040">
        <v>6</v>
      </c>
      <c r="AB81" s="1040"/>
      <c r="AC81" s="1040"/>
      <c r="AD81" s="1040"/>
      <c r="AE81" s="1040"/>
      <c r="AF81" s="1040">
        <v>6</v>
      </c>
      <c r="AG81" s="1040"/>
      <c r="AH81" s="1040"/>
      <c r="AI81" s="1040"/>
      <c r="AJ81" s="1040"/>
      <c r="AK81" s="1040">
        <v>0</v>
      </c>
      <c r="AL81" s="1040"/>
      <c r="AM81" s="1040"/>
      <c r="AN81" s="1040"/>
      <c r="AO81" s="1040"/>
      <c r="AP81" s="1040" t="s">
        <v>588</v>
      </c>
      <c r="AQ81" s="1040"/>
      <c r="AR81" s="1040"/>
      <c r="AS81" s="1040"/>
      <c r="AT81" s="1040"/>
      <c r="AU81" s="1040" t="s">
        <v>589</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586</v>
      </c>
      <c r="C82" s="1044"/>
      <c r="D82" s="1044"/>
      <c r="E82" s="1044"/>
      <c r="F82" s="1044"/>
      <c r="G82" s="1044"/>
      <c r="H82" s="1044"/>
      <c r="I82" s="1044"/>
      <c r="J82" s="1044"/>
      <c r="K82" s="1044"/>
      <c r="L82" s="1044"/>
      <c r="M82" s="1044"/>
      <c r="N82" s="1044"/>
      <c r="O82" s="1044"/>
      <c r="P82" s="1045"/>
      <c r="Q82" s="1046">
        <v>194</v>
      </c>
      <c r="R82" s="1040"/>
      <c r="S82" s="1040"/>
      <c r="T82" s="1040"/>
      <c r="U82" s="1040"/>
      <c r="V82" s="1040">
        <v>185</v>
      </c>
      <c r="W82" s="1040"/>
      <c r="X82" s="1040"/>
      <c r="Y82" s="1040"/>
      <c r="Z82" s="1040"/>
      <c r="AA82" s="1040">
        <v>8</v>
      </c>
      <c r="AB82" s="1040"/>
      <c r="AC82" s="1040"/>
      <c r="AD82" s="1040"/>
      <c r="AE82" s="1040"/>
      <c r="AF82" s="1040">
        <v>8</v>
      </c>
      <c r="AG82" s="1040"/>
      <c r="AH82" s="1040"/>
      <c r="AI82" s="1040"/>
      <c r="AJ82" s="1040"/>
      <c r="AK82" s="1040">
        <v>0</v>
      </c>
      <c r="AL82" s="1040"/>
      <c r="AM82" s="1040"/>
      <c r="AN82" s="1040"/>
      <c r="AO82" s="1040"/>
      <c r="AP82" s="1040" t="s">
        <v>587</v>
      </c>
      <c r="AQ82" s="1040"/>
      <c r="AR82" s="1040"/>
      <c r="AS82" s="1040"/>
      <c r="AT82" s="1040"/>
      <c r="AU82" s="1040" t="s">
        <v>589</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384</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130909</v>
      </c>
      <c r="AG88" s="1028"/>
      <c r="AH88" s="1028"/>
      <c r="AI88" s="1028"/>
      <c r="AJ88" s="1028"/>
      <c r="AK88" s="1032"/>
      <c r="AL88" s="1032"/>
      <c r="AM88" s="1032"/>
      <c r="AN88" s="1032"/>
      <c r="AO88" s="1032"/>
      <c r="AP88" s="1028">
        <v>616</v>
      </c>
      <c r="AQ88" s="1028"/>
      <c r="AR88" s="1028"/>
      <c r="AS88" s="1028"/>
      <c r="AT88" s="1028"/>
      <c r="AU88" s="1028" t="s">
        <v>587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30</v>
      </c>
      <c r="CS102" s="1020"/>
      <c r="CT102" s="1020"/>
      <c r="CU102" s="1020"/>
      <c r="CV102" s="1021"/>
      <c r="CW102" s="1019">
        <v>0</v>
      </c>
      <c r="CX102" s="1020"/>
      <c r="CY102" s="1020"/>
      <c r="CZ102" s="1020"/>
      <c r="DA102" s="1021"/>
      <c r="DB102" s="1019">
        <v>0</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302</v>
      </c>
      <c r="AG109" s="963"/>
      <c r="AH109" s="963"/>
      <c r="AI109" s="963"/>
      <c r="AJ109" s="964"/>
      <c r="AK109" s="965" t="s">
        <v>301</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302</v>
      </c>
      <c r="BW109" s="963"/>
      <c r="BX109" s="963"/>
      <c r="BY109" s="963"/>
      <c r="BZ109" s="964"/>
      <c r="CA109" s="965" t="s">
        <v>301</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302</v>
      </c>
      <c r="DM109" s="963"/>
      <c r="DN109" s="963"/>
      <c r="DO109" s="963"/>
      <c r="DP109" s="964"/>
      <c r="DQ109" s="965" t="s">
        <v>301</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480850</v>
      </c>
      <c r="AB110" s="956"/>
      <c r="AC110" s="956"/>
      <c r="AD110" s="956"/>
      <c r="AE110" s="957"/>
      <c r="AF110" s="958">
        <v>441160</v>
      </c>
      <c r="AG110" s="956"/>
      <c r="AH110" s="956"/>
      <c r="AI110" s="956"/>
      <c r="AJ110" s="957"/>
      <c r="AK110" s="958">
        <v>376666</v>
      </c>
      <c r="AL110" s="956"/>
      <c r="AM110" s="956"/>
      <c r="AN110" s="956"/>
      <c r="AO110" s="957"/>
      <c r="AP110" s="959">
        <v>17</v>
      </c>
      <c r="AQ110" s="960"/>
      <c r="AR110" s="960"/>
      <c r="AS110" s="960"/>
      <c r="AT110" s="961"/>
      <c r="AU110" s="995" t="s">
        <v>66</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4005361</v>
      </c>
      <c r="BR110" s="903"/>
      <c r="BS110" s="903"/>
      <c r="BT110" s="903"/>
      <c r="BU110" s="903"/>
      <c r="BV110" s="903">
        <v>3302824</v>
      </c>
      <c r="BW110" s="903"/>
      <c r="BX110" s="903"/>
      <c r="BY110" s="903"/>
      <c r="BZ110" s="903"/>
      <c r="CA110" s="903">
        <v>3068362</v>
      </c>
      <c r="CB110" s="903"/>
      <c r="CC110" s="903"/>
      <c r="CD110" s="903"/>
      <c r="CE110" s="903"/>
      <c r="CF110" s="927">
        <v>138.6</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427</v>
      </c>
      <c r="DM110" s="903"/>
      <c r="DN110" s="903"/>
      <c r="DO110" s="903"/>
      <c r="DP110" s="903"/>
      <c r="DQ110" s="903" t="s">
        <v>427</v>
      </c>
      <c r="DR110" s="903"/>
      <c r="DS110" s="903"/>
      <c r="DT110" s="903"/>
      <c r="DU110" s="903"/>
      <c r="DV110" s="904" t="s">
        <v>123</v>
      </c>
      <c r="DW110" s="904"/>
      <c r="DX110" s="904"/>
      <c r="DY110" s="904"/>
      <c r="DZ110" s="905"/>
    </row>
    <row r="111" spans="1:131" s="226" customFormat="1" ht="26.25" customHeight="1" x14ac:dyDescent="0.15">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429</v>
      </c>
      <c r="AG111" s="984"/>
      <c r="AH111" s="984"/>
      <c r="AI111" s="984"/>
      <c r="AJ111" s="985"/>
      <c r="AK111" s="986" t="s">
        <v>427</v>
      </c>
      <c r="AL111" s="984"/>
      <c r="AM111" s="984"/>
      <c r="AN111" s="984"/>
      <c r="AO111" s="985"/>
      <c r="AP111" s="987" t="s">
        <v>123</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t="s">
        <v>123</v>
      </c>
      <c r="BR111" s="875"/>
      <c r="BS111" s="875"/>
      <c r="BT111" s="875"/>
      <c r="BU111" s="875"/>
      <c r="BV111" s="875" t="s">
        <v>123</v>
      </c>
      <c r="BW111" s="875"/>
      <c r="BX111" s="875"/>
      <c r="BY111" s="875"/>
      <c r="BZ111" s="875"/>
      <c r="CA111" s="875" t="s">
        <v>123</v>
      </c>
      <c r="CB111" s="875"/>
      <c r="CC111" s="875"/>
      <c r="CD111" s="875"/>
      <c r="CE111" s="875"/>
      <c r="CF111" s="936" t="s">
        <v>123</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429</v>
      </c>
      <c r="DH111" s="875"/>
      <c r="DI111" s="875"/>
      <c r="DJ111" s="875"/>
      <c r="DK111" s="875"/>
      <c r="DL111" s="875" t="s">
        <v>123</v>
      </c>
      <c r="DM111" s="875"/>
      <c r="DN111" s="875"/>
      <c r="DO111" s="875"/>
      <c r="DP111" s="875"/>
      <c r="DQ111" s="875" t="s">
        <v>123</v>
      </c>
      <c r="DR111" s="875"/>
      <c r="DS111" s="875"/>
      <c r="DT111" s="875"/>
      <c r="DU111" s="875"/>
      <c r="DV111" s="852" t="s">
        <v>429</v>
      </c>
      <c r="DW111" s="852"/>
      <c r="DX111" s="852"/>
      <c r="DY111" s="852"/>
      <c r="DZ111" s="853"/>
    </row>
    <row r="112" spans="1:131" s="226" customFormat="1" ht="26.25" customHeight="1" x14ac:dyDescent="0.15">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429</v>
      </c>
      <c r="AB112" s="838"/>
      <c r="AC112" s="838"/>
      <c r="AD112" s="838"/>
      <c r="AE112" s="839"/>
      <c r="AF112" s="840" t="s">
        <v>123</v>
      </c>
      <c r="AG112" s="838"/>
      <c r="AH112" s="838"/>
      <c r="AI112" s="838"/>
      <c r="AJ112" s="839"/>
      <c r="AK112" s="840" t="s">
        <v>427</v>
      </c>
      <c r="AL112" s="838"/>
      <c r="AM112" s="838"/>
      <c r="AN112" s="838"/>
      <c r="AO112" s="839"/>
      <c r="AP112" s="885" t="s">
        <v>427</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2868537</v>
      </c>
      <c r="BR112" s="875"/>
      <c r="BS112" s="875"/>
      <c r="BT112" s="875"/>
      <c r="BU112" s="875"/>
      <c r="BV112" s="875">
        <v>2698867</v>
      </c>
      <c r="BW112" s="875"/>
      <c r="BX112" s="875"/>
      <c r="BY112" s="875"/>
      <c r="BZ112" s="875"/>
      <c r="CA112" s="875">
        <v>2490191</v>
      </c>
      <c r="CB112" s="875"/>
      <c r="CC112" s="875"/>
      <c r="CD112" s="875"/>
      <c r="CE112" s="875"/>
      <c r="CF112" s="936">
        <v>112.5</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427</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x14ac:dyDescent="0.15">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271986</v>
      </c>
      <c r="AB113" s="984"/>
      <c r="AC113" s="984"/>
      <c r="AD113" s="984"/>
      <c r="AE113" s="985"/>
      <c r="AF113" s="986">
        <v>272716</v>
      </c>
      <c r="AG113" s="984"/>
      <c r="AH113" s="984"/>
      <c r="AI113" s="984"/>
      <c r="AJ113" s="985"/>
      <c r="AK113" s="986">
        <v>267346</v>
      </c>
      <c r="AL113" s="984"/>
      <c r="AM113" s="984"/>
      <c r="AN113" s="984"/>
      <c r="AO113" s="985"/>
      <c r="AP113" s="987">
        <v>12.1</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27461</v>
      </c>
      <c r="BR113" s="875"/>
      <c r="BS113" s="875"/>
      <c r="BT113" s="875"/>
      <c r="BU113" s="875"/>
      <c r="BV113" s="875">
        <v>26337</v>
      </c>
      <c r="BW113" s="875"/>
      <c r="BX113" s="875"/>
      <c r="BY113" s="875"/>
      <c r="BZ113" s="875"/>
      <c r="CA113" s="875">
        <v>25038</v>
      </c>
      <c r="CB113" s="875"/>
      <c r="CC113" s="875"/>
      <c r="CD113" s="875"/>
      <c r="CE113" s="875"/>
      <c r="CF113" s="936">
        <v>1.1000000000000001</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429</v>
      </c>
      <c r="DH113" s="838"/>
      <c r="DI113" s="838"/>
      <c r="DJ113" s="838"/>
      <c r="DK113" s="839"/>
      <c r="DL113" s="840" t="s">
        <v>123</v>
      </c>
      <c r="DM113" s="838"/>
      <c r="DN113" s="838"/>
      <c r="DO113" s="838"/>
      <c r="DP113" s="839"/>
      <c r="DQ113" s="840" t="s">
        <v>427</v>
      </c>
      <c r="DR113" s="838"/>
      <c r="DS113" s="838"/>
      <c r="DT113" s="838"/>
      <c r="DU113" s="839"/>
      <c r="DV113" s="885" t="s">
        <v>123</v>
      </c>
      <c r="DW113" s="886"/>
      <c r="DX113" s="886"/>
      <c r="DY113" s="886"/>
      <c r="DZ113" s="887"/>
    </row>
    <row r="114" spans="1:130" s="226" customFormat="1" ht="26.25" customHeight="1" x14ac:dyDescent="0.15">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589</v>
      </c>
      <c r="AB114" s="838"/>
      <c r="AC114" s="838"/>
      <c r="AD114" s="838"/>
      <c r="AE114" s="839"/>
      <c r="AF114" s="840">
        <v>690</v>
      </c>
      <c r="AG114" s="838"/>
      <c r="AH114" s="838"/>
      <c r="AI114" s="838"/>
      <c r="AJ114" s="839"/>
      <c r="AK114" s="840">
        <v>399</v>
      </c>
      <c r="AL114" s="838"/>
      <c r="AM114" s="838"/>
      <c r="AN114" s="838"/>
      <c r="AO114" s="839"/>
      <c r="AP114" s="885">
        <v>0</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519673</v>
      </c>
      <c r="BR114" s="875"/>
      <c r="BS114" s="875"/>
      <c r="BT114" s="875"/>
      <c r="BU114" s="875"/>
      <c r="BV114" s="875">
        <v>524597</v>
      </c>
      <c r="BW114" s="875"/>
      <c r="BX114" s="875"/>
      <c r="BY114" s="875"/>
      <c r="BZ114" s="875"/>
      <c r="CA114" s="875">
        <v>515449</v>
      </c>
      <c r="CB114" s="875"/>
      <c r="CC114" s="875"/>
      <c r="CD114" s="875"/>
      <c r="CE114" s="875"/>
      <c r="CF114" s="936">
        <v>23.3</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427</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x14ac:dyDescent="0.15">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123</v>
      </c>
      <c r="AB115" s="984"/>
      <c r="AC115" s="984"/>
      <c r="AD115" s="984"/>
      <c r="AE115" s="985"/>
      <c r="AF115" s="986" t="s">
        <v>123</v>
      </c>
      <c r="AG115" s="984"/>
      <c r="AH115" s="984"/>
      <c r="AI115" s="984"/>
      <c r="AJ115" s="985"/>
      <c r="AK115" s="986" t="s">
        <v>123</v>
      </c>
      <c r="AL115" s="984"/>
      <c r="AM115" s="984"/>
      <c r="AN115" s="984"/>
      <c r="AO115" s="985"/>
      <c r="AP115" s="987" t="s">
        <v>123</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123</v>
      </c>
      <c r="BW115" s="875"/>
      <c r="BX115" s="875"/>
      <c r="BY115" s="875"/>
      <c r="BZ115" s="875"/>
      <c r="CA115" s="875" t="s">
        <v>123</v>
      </c>
      <c r="CB115" s="875"/>
      <c r="CC115" s="875"/>
      <c r="CD115" s="875"/>
      <c r="CE115" s="875"/>
      <c r="CF115" s="936" t="s">
        <v>427</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427</v>
      </c>
      <c r="DH115" s="838"/>
      <c r="DI115" s="838"/>
      <c r="DJ115" s="838"/>
      <c r="DK115" s="839"/>
      <c r="DL115" s="840" t="s">
        <v>427</v>
      </c>
      <c r="DM115" s="838"/>
      <c r="DN115" s="838"/>
      <c r="DO115" s="838"/>
      <c r="DP115" s="839"/>
      <c r="DQ115" s="840" t="s">
        <v>123</v>
      </c>
      <c r="DR115" s="838"/>
      <c r="DS115" s="838"/>
      <c r="DT115" s="838"/>
      <c r="DU115" s="839"/>
      <c r="DV115" s="885" t="s">
        <v>427</v>
      </c>
      <c r="DW115" s="886"/>
      <c r="DX115" s="886"/>
      <c r="DY115" s="886"/>
      <c r="DZ115" s="887"/>
    </row>
    <row r="116" spans="1:130" s="226" customFormat="1" ht="26.25" customHeight="1" x14ac:dyDescent="0.15">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427</v>
      </c>
      <c r="AB116" s="838"/>
      <c r="AC116" s="838"/>
      <c r="AD116" s="838"/>
      <c r="AE116" s="839"/>
      <c r="AF116" s="840" t="s">
        <v>123</v>
      </c>
      <c r="AG116" s="838"/>
      <c r="AH116" s="838"/>
      <c r="AI116" s="838"/>
      <c r="AJ116" s="839"/>
      <c r="AK116" s="840" t="s">
        <v>123</v>
      </c>
      <c r="AL116" s="838"/>
      <c r="AM116" s="838"/>
      <c r="AN116" s="838"/>
      <c r="AO116" s="839"/>
      <c r="AP116" s="885" t="s">
        <v>427</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427</v>
      </c>
      <c r="BW116" s="875"/>
      <c r="BX116" s="875"/>
      <c r="BY116" s="875"/>
      <c r="BZ116" s="875"/>
      <c r="CA116" s="875" t="s">
        <v>123</v>
      </c>
      <c r="CB116" s="875"/>
      <c r="CC116" s="875"/>
      <c r="CD116" s="875"/>
      <c r="CE116" s="875"/>
      <c r="CF116" s="936" t="s">
        <v>123</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123</v>
      </c>
      <c r="DM116" s="838"/>
      <c r="DN116" s="838"/>
      <c r="DO116" s="838"/>
      <c r="DP116" s="839"/>
      <c r="DQ116" s="840" t="s">
        <v>429</v>
      </c>
      <c r="DR116" s="838"/>
      <c r="DS116" s="838"/>
      <c r="DT116" s="838"/>
      <c r="DU116" s="839"/>
      <c r="DV116" s="885" t="s">
        <v>429</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753425</v>
      </c>
      <c r="AB117" s="970"/>
      <c r="AC117" s="970"/>
      <c r="AD117" s="970"/>
      <c r="AE117" s="971"/>
      <c r="AF117" s="972">
        <v>714566</v>
      </c>
      <c r="AG117" s="970"/>
      <c r="AH117" s="970"/>
      <c r="AI117" s="970"/>
      <c r="AJ117" s="971"/>
      <c r="AK117" s="972">
        <v>644411</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427</v>
      </c>
      <c r="BR117" s="875"/>
      <c r="BS117" s="875"/>
      <c r="BT117" s="875"/>
      <c r="BU117" s="875"/>
      <c r="BV117" s="875" t="s">
        <v>429</v>
      </c>
      <c r="BW117" s="875"/>
      <c r="BX117" s="875"/>
      <c r="BY117" s="875"/>
      <c r="BZ117" s="875"/>
      <c r="CA117" s="875" t="s">
        <v>123</v>
      </c>
      <c r="CB117" s="875"/>
      <c r="CC117" s="875"/>
      <c r="CD117" s="875"/>
      <c r="CE117" s="875"/>
      <c r="CF117" s="936" t="s">
        <v>429</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429</v>
      </c>
      <c r="DM117" s="838"/>
      <c r="DN117" s="838"/>
      <c r="DO117" s="838"/>
      <c r="DP117" s="839"/>
      <c r="DQ117" s="840" t="s">
        <v>427</v>
      </c>
      <c r="DR117" s="838"/>
      <c r="DS117" s="838"/>
      <c r="DT117" s="838"/>
      <c r="DU117" s="839"/>
      <c r="DV117" s="885" t="s">
        <v>123</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302</v>
      </c>
      <c r="AG118" s="963"/>
      <c r="AH118" s="963"/>
      <c r="AI118" s="963"/>
      <c r="AJ118" s="964"/>
      <c r="AK118" s="965" t="s">
        <v>301</v>
      </c>
      <c r="AL118" s="963"/>
      <c r="AM118" s="963"/>
      <c r="AN118" s="963"/>
      <c r="AO118" s="964"/>
      <c r="AP118" s="966" t="s">
        <v>421</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123</v>
      </c>
      <c r="BW118" s="906"/>
      <c r="BX118" s="906"/>
      <c r="BY118" s="906"/>
      <c r="BZ118" s="906"/>
      <c r="CA118" s="906" t="s">
        <v>429</v>
      </c>
      <c r="CB118" s="906"/>
      <c r="CC118" s="906"/>
      <c r="CD118" s="906"/>
      <c r="CE118" s="906"/>
      <c r="CF118" s="936" t="s">
        <v>429</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429</v>
      </c>
      <c r="DR118" s="838"/>
      <c r="DS118" s="838"/>
      <c r="DT118" s="838"/>
      <c r="DU118" s="839"/>
      <c r="DV118" s="885" t="s">
        <v>427</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429</v>
      </c>
      <c r="AG119" s="956"/>
      <c r="AH119" s="956"/>
      <c r="AI119" s="956"/>
      <c r="AJ119" s="957"/>
      <c r="AK119" s="958" t="s">
        <v>429</v>
      </c>
      <c r="AL119" s="956"/>
      <c r="AM119" s="956"/>
      <c r="AN119" s="956"/>
      <c r="AO119" s="957"/>
      <c r="AP119" s="959" t="s">
        <v>429</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453</v>
      </c>
      <c r="BP119" s="939"/>
      <c r="BQ119" s="943">
        <v>7421032</v>
      </c>
      <c r="BR119" s="906"/>
      <c r="BS119" s="906"/>
      <c r="BT119" s="906"/>
      <c r="BU119" s="906"/>
      <c r="BV119" s="906">
        <v>6552625</v>
      </c>
      <c r="BW119" s="906"/>
      <c r="BX119" s="906"/>
      <c r="BY119" s="906"/>
      <c r="BZ119" s="906"/>
      <c r="CA119" s="906">
        <v>6099040</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429</v>
      </c>
      <c r="DH119" s="821"/>
      <c r="DI119" s="821"/>
      <c r="DJ119" s="821"/>
      <c r="DK119" s="822"/>
      <c r="DL119" s="823" t="s">
        <v>429</v>
      </c>
      <c r="DM119" s="821"/>
      <c r="DN119" s="821"/>
      <c r="DO119" s="821"/>
      <c r="DP119" s="822"/>
      <c r="DQ119" s="823" t="s">
        <v>123</v>
      </c>
      <c r="DR119" s="821"/>
      <c r="DS119" s="821"/>
      <c r="DT119" s="821"/>
      <c r="DU119" s="822"/>
      <c r="DV119" s="909" t="s">
        <v>429</v>
      </c>
      <c r="DW119" s="910"/>
      <c r="DX119" s="910"/>
      <c r="DY119" s="910"/>
      <c r="DZ119" s="911"/>
    </row>
    <row r="120" spans="1:130" s="226" customFormat="1" ht="26.25" customHeight="1" x14ac:dyDescent="0.15">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429</v>
      </c>
      <c r="AB120" s="838"/>
      <c r="AC120" s="838"/>
      <c r="AD120" s="838"/>
      <c r="AE120" s="839"/>
      <c r="AF120" s="840" t="s">
        <v>427</v>
      </c>
      <c r="AG120" s="838"/>
      <c r="AH120" s="838"/>
      <c r="AI120" s="838"/>
      <c r="AJ120" s="839"/>
      <c r="AK120" s="840" t="s">
        <v>429</v>
      </c>
      <c r="AL120" s="838"/>
      <c r="AM120" s="838"/>
      <c r="AN120" s="838"/>
      <c r="AO120" s="839"/>
      <c r="AP120" s="885" t="s">
        <v>123</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4858376</v>
      </c>
      <c r="BR120" s="903"/>
      <c r="BS120" s="903"/>
      <c r="BT120" s="903"/>
      <c r="BU120" s="903"/>
      <c r="BV120" s="903">
        <v>5460054</v>
      </c>
      <c r="BW120" s="903"/>
      <c r="BX120" s="903"/>
      <c r="BY120" s="903"/>
      <c r="BZ120" s="903"/>
      <c r="CA120" s="903">
        <v>5776623</v>
      </c>
      <c r="CB120" s="903"/>
      <c r="CC120" s="903"/>
      <c r="CD120" s="903"/>
      <c r="CE120" s="903"/>
      <c r="CF120" s="927">
        <v>261</v>
      </c>
      <c r="CG120" s="928"/>
      <c r="CH120" s="928"/>
      <c r="CI120" s="928"/>
      <c r="CJ120" s="928"/>
      <c r="CK120" s="929" t="s">
        <v>457</v>
      </c>
      <c r="CL120" s="913"/>
      <c r="CM120" s="913"/>
      <c r="CN120" s="913"/>
      <c r="CO120" s="914"/>
      <c r="CP120" s="933" t="s">
        <v>402</v>
      </c>
      <c r="CQ120" s="934"/>
      <c r="CR120" s="934"/>
      <c r="CS120" s="934"/>
      <c r="CT120" s="934"/>
      <c r="CU120" s="934"/>
      <c r="CV120" s="934"/>
      <c r="CW120" s="934"/>
      <c r="CX120" s="934"/>
      <c r="CY120" s="934"/>
      <c r="CZ120" s="934"/>
      <c r="DA120" s="934"/>
      <c r="DB120" s="934"/>
      <c r="DC120" s="934"/>
      <c r="DD120" s="934"/>
      <c r="DE120" s="934"/>
      <c r="DF120" s="935"/>
      <c r="DG120" s="922">
        <v>2460246</v>
      </c>
      <c r="DH120" s="903"/>
      <c r="DI120" s="903"/>
      <c r="DJ120" s="903"/>
      <c r="DK120" s="903"/>
      <c r="DL120" s="903">
        <v>2280529</v>
      </c>
      <c r="DM120" s="903"/>
      <c r="DN120" s="903"/>
      <c r="DO120" s="903"/>
      <c r="DP120" s="903"/>
      <c r="DQ120" s="903">
        <v>2096885</v>
      </c>
      <c r="DR120" s="903"/>
      <c r="DS120" s="903"/>
      <c r="DT120" s="903"/>
      <c r="DU120" s="903"/>
      <c r="DV120" s="904">
        <v>94.7</v>
      </c>
      <c r="DW120" s="904"/>
      <c r="DX120" s="904"/>
      <c r="DY120" s="904"/>
      <c r="DZ120" s="905"/>
    </row>
    <row r="121" spans="1:130" s="226" customFormat="1" ht="26.25" customHeight="1" x14ac:dyDescent="0.15">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429</v>
      </c>
      <c r="AB121" s="838"/>
      <c r="AC121" s="838"/>
      <c r="AD121" s="838"/>
      <c r="AE121" s="839"/>
      <c r="AF121" s="840" t="s">
        <v>427</v>
      </c>
      <c r="AG121" s="838"/>
      <c r="AH121" s="838"/>
      <c r="AI121" s="838"/>
      <c r="AJ121" s="839"/>
      <c r="AK121" s="840" t="s">
        <v>429</v>
      </c>
      <c r="AL121" s="838"/>
      <c r="AM121" s="838"/>
      <c r="AN121" s="838"/>
      <c r="AO121" s="839"/>
      <c r="AP121" s="885" t="s">
        <v>429</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t="s">
        <v>123</v>
      </c>
      <c r="BR121" s="875"/>
      <c r="BS121" s="875"/>
      <c r="BT121" s="875"/>
      <c r="BU121" s="875"/>
      <c r="BV121" s="875" t="s">
        <v>429</v>
      </c>
      <c r="BW121" s="875"/>
      <c r="BX121" s="875"/>
      <c r="BY121" s="875"/>
      <c r="BZ121" s="875"/>
      <c r="CA121" s="875" t="s">
        <v>427</v>
      </c>
      <c r="CB121" s="875"/>
      <c r="CC121" s="875"/>
      <c r="CD121" s="875"/>
      <c r="CE121" s="875"/>
      <c r="CF121" s="936" t="s">
        <v>429</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v>407831</v>
      </c>
      <c r="DH121" s="875"/>
      <c r="DI121" s="875"/>
      <c r="DJ121" s="875"/>
      <c r="DK121" s="875"/>
      <c r="DL121" s="875">
        <v>418094</v>
      </c>
      <c r="DM121" s="875"/>
      <c r="DN121" s="875"/>
      <c r="DO121" s="875"/>
      <c r="DP121" s="875"/>
      <c r="DQ121" s="875">
        <v>393306</v>
      </c>
      <c r="DR121" s="875"/>
      <c r="DS121" s="875"/>
      <c r="DT121" s="875"/>
      <c r="DU121" s="875"/>
      <c r="DV121" s="852">
        <v>17.8</v>
      </c>
      <c r="DW121" s="852"/>
      <c r="DX121" s="852"/>
      <c r="DY121" s="852"/>
      <c r="DZ121" s="853"/>
    </row>
    <row r="122" spans="1:130" s="226" customFormat="1" ht="26.25" customHeight="1" x14ac:dyDescent="0.15">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427</v>
      </c>
      <c r="AB122" s="838"/>
      <c r="AC122" s="838"/>
      <c r="AD122" s="838"/>
      <c r="AE122" s="839"/>
      <c r="AF122" s="840" t="s">
        <v>429</v>
      </c>
      <c r="AG122" s="838"/>
      <c r="AH122" s="838"/>
      <c r="AI122" s="838"/>
      <c r="AJ122" s="839"/>
      <c r="AK122" s="840" t="s">
        <v>123</v>
      </c>
      <c r="AL122" s="838"/>
      <c r="AM122" s="838"/>
      <c r="AN122" s="838"/>
      <c r="AO122" s="839"/>
      <c r="AP122" s="885" t="s">
        <v>429</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5438498</v>
      </c>
      <c r="BR122" s="906"/>
      <c r="BS122" s="906"/>
      <c r="BT122" s="906"/>
      <c r="BU122" s="906"/>
      <c r="BV122" s="906">
        <v>5592829</v>
      </c>
      <c r="BW122" s="906"/>
      <c r="BX122" s="906"/>
      <c r="BY122" s="906"/>
      <c r="BZ122" s="906"/>
      <c r="CA122" s="906">
        <v>5644113</v>
      </c>
      <c r="CB122" s="906"/>
      <c r="CC122" s="906"/>
      <c r="CD122" s="906"/>
      <c r="CE122" s="906"/>
      <c r="CF122" s="907">
        <v>255</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t="s">
        <v>429</v>
      </c>
      <c r="DH122" s="875"/>
      <c r="DI122" s="875"/>
      <c r="DJ122" s="875"/>
      <c r="DK122" s="875"/>
      <c r="DL122" s="875" t="s">
        <v>123</v>
      </c>
      <c r="DM122" s="875"/>
      <c r="DN122" s="875"/>
      <c r="DO122" s="875"/>
      <c r="DP122" s="875"/>
      <c r="DQ122" s="875" t="s">
        <v>123</v>
      </c>
      <c r="DR122" s="875"/>
      <c r="DS122" s="875"/>
      <c r="DT122" s="875"/>
      <c r="DU122" s="875"/>
      <c r="DV122" s="852" t="s">
        <v>429</v>
      </c>
      <c r="DW122" s="852"/>
      <c r="DX122" s="852"/>
      <c r="DY122" s="852"/>
      <c r="DZ122" s="853"/>
    </row>
    <row r="123" spans="1:130" s="226" customFormat="1" ht="26.25" customHeight="1" x14ac:dyDescent="0.15">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429</v>
      </c>
      <c r="AB123" s="838"/>
      <c r="AC123" s="838"/>
      <c r="AD123" s="838"/>
      <c r="AE123" s="839"/>
      <c r="AF123" s="840" t="s">
        <v>429</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463</v>
      </c>
      <c r="BP123" s="939"/>
      <c r="BQ123" s="893">
        <v>10296874</v>
      </c>
      <c r="BR123" s="894"/>
      <c r="BS123" s="894"/>
      <c r="BT123" s="894"/>
      <c r="BU123" s="894"/>
      <c r="BV123" s="894">
        <v>11052883</v>
      </c>
      <c r="BW123" s="894"/>
      <c r="BX123" s="894"/>
      <c r="BY123" s="894"/>
      <c r="BZ123" s="894"/>
      <c r="CA123" s="894">
        <v>11420736</v>
      </c>
      <c r="CB123" s="894"/>
      <c r="CC123" s="894"/>
      <c r="CD123" s="894"/>
      <c r="CE123" s="894"/>
      <c r="CF123" s="804"/>
      <c r="CG123" s="805"/>
      <c r="CH123" s="805"/>
      <c r="CI123" s="805"/>
      <c r="CJ123" s="895"/>
      <c r="CK123" s="930"/>
      <c r="CL123" s="916"/>
      <c r="CM123" s="916"/>
      <c r="CN123" s="916"/>
      <c r="CO123" s="917"/>
      <c r="CP123" s="896" t="s">
        <v>464</v>
      </c>
      <c r="CQ123" s="897"/>
      <c r="CR123" s="897"/>
      <c r="CS123" s="897"/>
      <c r="CT123" s="897"/>
      <c r="CU123" s="897"/>
      <c r="CV123" s="897"/>
      <c r="CW123" s="897"/>
      <c r="CX123" s="897"/>
      <c r="CY123" s="897"/>
      <c r="CZ123" s="897"/>
      <c r="DA123" s="897"/>
      <c r="DB123" s="897"/>
      <c r="DC123" s="897"/>
      <c r="DD123" s="897"/>
      <c r="DE123" s="897"/>
      <c r="DF123" s="898"/>
      <c r="DG123" s="837" t="s">
        <v>427</v>
      </c>
      <c r="DH123" s="838"/>
      <c r="DI123" s="838"/>
      <c r="DJ123" s="838"/>
      <c r="DK123" s="839"/>
      <c r="DL123" s="840" t="s">
        <v>427</v>
      </c>
      <c r="DM123" s="838"/>
      <c r="DN123" s="838"/>
      <c r="DO123" s="838"/>
      <c r="DP123" s="839"/>
      <c r="DQ123" s="840" t="s">
        <v>427</v>
      </c>
      <c r="DR123" s="838"/>
      <c r="DS123" s="838"/>
      <c r="DT123" s="838"/>
      <c r="DU123" s="839"/>
      <c r="DV123" s="885" t="s">
        <v>427</v>
      </c>
      <c r="DW123" s="886"/>
      <c r="DX123" s="886"/>
      <c r="DY123" s="886"/>
      <c r="DZ123" s="887"/>
    </row>
    <row r="124" spans="1:130" s="226" customFormat="1" ht="26.25" customHeight="1" thickBot="1" x14ac:dyDescent="0.2">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427</v>
      </c>
      <c r="AB124" s="838"/>
      <c r="AC124" s="838"/>
      <c r="AD124" s="838"/>
      <c r="AE124" s="839"/>
      <c r="AF124" s="840" t="s">
        <v>427</v>
      </c>
      <c r="AG124" s="838"/>
      <c r="AH124" s="838"/>
      <c r="AI124" s="838"/>
      <c r="AJ124" s="839"/>
      <c r="AK124" s="840" t="s">
        <v>427</v>
      </c>
      <c r="AL124" s="838"/>
      <c r="AM124" s="838"/>
      <c r="AN124" s="838"/>
      <c r="AO124" s="839"/>
      <c r="AP124" s="885" t="s">
        <v>427</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427</v>
      </c>
      <c r="BR124" s="892"/>
      <c r="BS124" s="892"/>
      <c r="BT124" s="892"/>
      <c r="BU124" s="892"/>
      <c r="BV124" s="892" t="s">
        <v>429</v>
      </c>
      <c r="BW124" s="892"/>
      <c r="BX124" s="892"/>
      <c r="BY124" s="892"/>
      <c r="BZ124" s="892"/>
      <c r="CA124" s="892" t="s">
        <v>427</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v>460</v>
      </c>
      <c r="DH124" s="821"/>
      <c r="DI124" s="821"/>
      <c r="DJ124" s="821"/>
      <c r="DK124" s="822"/>
      <c r="DL124" s="823">
        <v>244</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x14ac:dyDescent="0.15">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467</v>
      </c>
      <c r="CL125" s="913"/>
      <c r="CM125" s="913"/>
      <c r="CN125" s="913"/>
      <c r="CO125" s="914"/>
      <c r="CP125" s="921" t="s">
        <v>468</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469</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x14ac:dyDescent="0.2">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123</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x14ac:dyDescent="0.15">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123</v>
      </c>
      <c r="AG127" s="838"/>
      <c r="AH127" s="838"/>
      <c r="AI127" s="838"/>
      <c r="AJ127" s="839"/>
      <c r="AK127" s="840" t="s">
        <v>123</v>
      </c>
      <c r="AL127" s="838"/>
      <c r="AM127" s="838"/>
      <c r="AN127" s="838"/>
      <c r="AO127" s="839"/>
      <c r="AP127" s="885" t="s">
        <v>123</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t="s">
        <v>469</v>
      </c>
      <c r="AB128" s="859"/>
      <c r="AC128" s="859"/>
      <c r="AD128" s="859"/>
      <c r="AE128" s="860"/>
      <c r="AF128" s="861" t="s">
        <v>479</v>
      </c>
      <c r="AG128" s="859"/>
      <c r="AH128" s="859"/>
      <c r="AI128" s="859"/>
      <c r="AJ128" s="860"/>
      <c r="AK128" s="861" t="s">
        <v>123</v>
      </c>
      <c r="AL128" s="859"/>
      <c r="AM128" s="859"/>
      <c r="AN128" s="859"/>
      <c r="AO128" s="860"/>
      <c r="AP128" s="862"/>
      <c r="AQ128" s="863"/>
      <c r="AR128" s="863"/>
      <c r="AS128" s="863"/>
      <c r="AT128" s="864"/>
      <c r="AU128" s="262"/>
      <c r="AV128" s="262"/>
      <c r="AW128" s="262"/>
      <c r="AX128" s="865" t="s">
        <v>480</v>
      </c>
      <c r="AY128" s="866"/>
      <c r="AZ128" s="866"/>
      <c r="BA128" s="866"/>
      <c r="BB128" s="866"/>
      <c r="BC128" s="866"/>
      <c r="BD128" s="866"/>
      <c r="BE128" s="867"/>
      <c r="BF128" s="844" t="s">
        <v>123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481</v>
      </c>
      <c r="CQ128" s="786"/>
      <c r="CR128" s="786"/>
      <c r="CS128" s="786"/>
      <c r="CT128" s="786"/>
      <c r="CU128" s="786"/>
      <c r="CV128" s="786"/>
      <c r="CW128" s="786"/>
      <c r="CX128" s="786"/>
      <c r="CY128" s="786"/>
      <c r="CZ128" s="786"/>
      <c r="DA128" s="786"/>
      <c r="DB128" s="786"/>
      <c r="DC128" s="786"/>
      <c r="DD128" s="786"/>
      <c r="DE128" s="786"/>
      <c r="DF128" s="787"/>
      <c r="DG128" s="848" t="s">
        <v>123</v>
      </c>
      <c r="DH128" s="849"/>
      <c r="DI128" s="849"/>
      <c r="DJ128" s="849"/>
      <c r="DK128" s="849"/>
      <c r="DL128" s="849" t="s">
        <v>123</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3005052</v>
      </c>
      <c r="AB129" s="838"/>
      <c r="AC129" s="838"/>
      <c r="AD129" s="838"/>
      <c r="AE129" s="839"/>
      <c r="AF129" s="840">
        <v>2937987</v>
      </c>
      <c r="AG129" s="838"/>
      <c r="AH129" s="838"/>
      <c r="AI129" s="838"/>
      <c r="AJ129" s="839"/>
      <c r="AK129" s="840">
        <v>2870699</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123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485</v>
      </c>
      <c r="X130" s="835"/>
      <c r="Y130" s="835"/>
      <c r="Z130" s="836"/>
      <c r="AA130" s="837">
        <v>679209</v>
      </c>
      <c r="AB130" s="838"/>
      <c r="AC130" s="838"/>
      <c r="AD130" s="838"/>
      <c r="AE130" s="839"/>
      <c r="AF130" s="840">
        <v>674821</v>
      </c>
      <c r="AG130" s="838"/>
      <c r="AH130" s="838"/>
      <c r="AI130" s="838"/>
      <c r="AJ130" s="839"/>
      <c r="AK130" s="840">
        <v>657314</v>
      </c>
      <c r="AL130" s="838"/>
      <c r="AM130" s="838"/>
      <c r="AN130" s="838"/>
      <c r="AO130" s="839"/>
      <c r="AP130" s="841"/>
      <c r="AQ130" s="842"/>
      <c r="AR130" s="842"/>
      <c r="AS130" s="842"/>
      <c r="AT130" s="843"/>
      <c r="AU130" s="264"/>
      <c r="AV130" s="264"/>
      <c r="AW130" s="264"/>
      <c r="AX130" s="807" t="s">
        <v>486</v>
      </c>
      <c r="AY130" s="808"/>
      <c r="AZ130" s="808"/>
      <c r="BA130" s="808"/>
      <c r="BB130" s="808"/>
      <c r="BC130" s="808"/>
      <c r="BD130" s="808"/>
      <c r="BE130" s="809"/>
      <c r="BF130" s="810">
        <v>1.4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487</v>
      </c>
      <c r="X131" s="818"/>
      <c r="Y131" s="818"/>
      <c r="Z131" s="819"/>
      <c r="AA131" s="820">
        <v>2325843</v>
      </c>
      <c r="AB131" s="821"/>
      <c r="AC131" s="821"/>
      <c r="AD131" s="821"/>
      <c r="AE131" s="822"/>
      <c r="AF131" s="823">
        <v>2263166</v>
      </c>
      <c r="AG131" s="821"/>
      <c r="AH131" s="821"/>
      <c r="AI131" s="821"/>
      <c r="AJ131" s="822"/>
      <c r="AK131" s="823">
        <v>2213385</v>
      </c>
      <c r="AL131" s="821"/>
      <c r="AM131" s="821"/>
      <c r="AN131" s="821"/>
      <c r="AO131" s="822"/>
      <c r="AP131" s="824"/>
      <c r="AQ131" s="825"/>
      <c r="AR131" s="825"/>
      <c r="AS131" s="825"/>
      <c r="AT131" s="826"/>
      <c r="AU131" s="264"/>
      <c r="AV131" s="264"/>
      <c r="AW131" s="264"/>
      <c r="AX131" s="785" t="s">
        <v>488</v>
      </c>
      <c r="AY131" s="786"/>
      <c r="AZ131" s="786"/>
      <c r="BA131" s="786"/>
      <c r="BB131" s="786"/>
      <c r="BC131" s="786"/>
      <c r="BD131" s="786"/>
      <c r="BE131" s="787"/>
      <c r="BF131" s="788" t="s">
        <v>123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490</v>
      </c>
      <c r="W132" s="798"/>
      <c r="X132" s="798"/>
      <c r="Y132" s="798"/>
      <c r="Z132" s="799"/>
      <c r="AA132" s="800">
        <v>3.190929052</v>
      </c>
      <c r="AB132" s="801"/>
      <c r="AC132" s="801"/>
      <c r="AD132" s="801"/>
      <c r="AE132" s="802"/>
      <c r="AF132" s="803">
        <v>1.756168129</v>
      </c>
      <c r="AG132" s="801"/>
      <c r="AH132" s="801"/>
      <c r="AI132" s="801"/>
      <c r="AJ132" s="802"/>
      <c r="AK132" s="803">
        <v>-0.58295325899999995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491</v>
      </c>
      <c r="W133" s="777"/>
      <c r="X133" s="777"/>
      <c r="Y133" s="777"/>
      <c r="Z133" s="778"/>
      <c r="AA133" s="779">
        <v>4.2</v>
      </c>
      <c r="AB133" s="780"/>
      <c r="AC133" s="780"/>
      <c r="AD133" s="780"/>
      <c r="AE133" s="781"/>
      <c r="AF133" s="779">
        <v>2.6</v>
      </c>
      <c r="AG133" s="780"/>
      <c r="AH133" s="780"/>
      <c r="AI133" s="780"/>
      <c r="AJ133" s="781"/>
      <c r="AK133" s="779">
        <v>1.4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LFUjMpfbjCAsXYsvsqp21uE0lNOvxpOWv0HFaPMlnK1g7MikAQAl1NSI3apfEzRU4e3MZuHlnn9tAyih9wBNw==" saltValue="rNza73DmLVeGnECbKX7Q8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K5X3gFbkf+97t2vM/TGQsUXCqzKlrMoxccl3RZ9HTHnl0VOpCrYN33EjtlJMc/lL/mk3/DEfOTi7fR+df4xnQ==" saltValue="3WsckJyTLRRgb5IoYAx+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9yeK1R022ylAYpOOMlcxmepzP0KX4+6SD01EsiMPU3xAgKcrQF4j+QB+DVv3l+EaFGs1a97hLKA4gO03Ctg4w==" saltValue="AAkQqigLJS3QO7fAcdGY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500</v>
      </c>
      <c r="AL9" s="1207"/>
      <c r="AM9" s="1207"/>
      <c r="AN9" s="1208"/>
      <c r="AO9" s="292">
        <v>542587</v>
      </c>
      <c r="AP9" s="292">
        <v>135647</v>
      </c>
      <c r="AQ9" s="293">
        <v>189734</v>
      </c>
      <c r="AR9" s="294">
        <v>-28.5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501</v>
      </c>
      <c r="AL10" s="1207"/>
      <c r="AM10" s="1207"/>
      <c r="AN10" s="1208"/>
      <c r="AO10" s="295">
        <v>77786</v>
      </c>
      <c r="AP10" s="295">
        <v>19447</v>
      </c>
      <c r="AQ10" s="296">
        <v>22180</v>
      </c>
      <c r="AR10" s="297">
        <v>-12.3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502</v>
      </c>
      <c r="AL11" s="1207"/>
      <c r="AM11" s="1207"/>
      <c r="AN11" s="1208"/>
      <c r="AO11" s="295">
        <v>83051</v>
      </c>
      <c r="AP11" s="295">
        <v>20763</v>
      </c>
      <c r="AQ11" s="296">
        <v>28692</v>
      </c>
      <c r="AR11" s="297">
        <v>-27.6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503</v>
      </c>
      <c r="AL12" s="1207"/>
      <c r="AM12" s="1207"/>
      <c r="AN12" s="1208"/>
      <c r="AO12" s="295" t="s">
        <v>504</v>
      </c>
      <c r="AP12" s="295" t="s">
        <v>504</v>
      </c>
      <c r="AQ12" s="296">
        <v>4806</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505</v>
      </c>
      <c r="AL13" s="1207"/>
      <c r="AM13" s="1207"/>
      <c r="AN13" s="1208"/>
      <c r="AO13" s="295" t="s">
        <v>504</v>
      </c>
      <c r="AP13" s="295" t="s">
        <v>504</v>
      </c>
      <c r="AQ13" s="296" t="s">
        <v>504</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506</v>
      </c>
      <c r="AL14" s="1207"/>
      <c r="AM14" s="1207"/>
      <c r="AN14" s="1208"/>
      <c r="AO14" s="295">
        <v>24509</v>
      </c>
      <c r="AP14" s="295">
        <v>6127</v>
      </c>
      <c r="AQ14" s="296">
        <v>8976</v>
      </c>
      <c r="AR14" s="297">
        <v>-31.7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507</v>
      </c>
      <c r="AL15" s="1207"/>
      <c r="AM15" s="1207"/>
      <c r="AN15" s="1208"/>
      <c r="AO15" s="295">
        <v>9570</v>
      </c>
      <c r="AP15" s="295">
        <v>2393</v>
      </c>
      <c r="AQ15" s="296">
        <v>4161</v>
      </c>
      <c r="AR15" s="297">
        <v>-42.5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508</v>
      </c>
      <c r="AL16" s="1210"/>
      <c r="AM16" s="1210"/>
      <c r="AN16" s="1211"/>
      <c r="AO16" s="295">
        <v>-45250</v>
      </c>
      <c r="AP16" s="295">
        <v>-11313</v>
      </c>
      <c r="AQ16" s="296">
        <v>-17989</v>
      </c>
      <c r="AR16" s="297">
        <v>-37.1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692253</v>
      </c>
      <c r="AP17" s="295">
        <v>173063</v>
      </c>
      <c r="AQ17" s="296">
        <v>240560</v>
      </c>
      <c r="AR17" s="297">
        <v>-28.1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513</v>
      </c>
      <c r="AL21" s="1204"/>
      <c r="AM21" s="1204"/>
      <c r="AN21" s="1205"/>
      <c r="AO21" s="307">
        <v>15.5</v>
      </c>
      <c r="AP21" s="308">
        <v>21.65</v>
      </c>
      <c r="AQ21" s="309">
        <v>-6.15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514</v>
      </c>
      <c r="AL22" s="1204"/>
      <c r="AM22" s="1204"/>
      <c r="AN22" s="1205"/>
      <c r="AO22" s="312">
        <v>91.7</v>
      </c>
      <c r="AP22" s="313">
        <v>95.4</v>
      </c>
      <c r="AQ22" s="314">
        <v>-3.7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519</v>
      </c>
      <c r="AL32" s="1195"/>
      <c r="AM32" s="1195"/>
      <c r="AN32" s="1196"/>
      <c r="AO32" s="322">
        <v>376666</v>
      </c>
      <c r="AP32" s="322">
        <v>94167</v>
      </c>
      <c r="AQ32" s="323">
        <v>139228</v>
      </c>
      <c r="AR32" s="324">
        <v>-32.4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520</v>
      </c>
      <c r="AL33" s="1195"/>
      <c r="AM33" s="1195"/>
      <c r="AN33" s="1196"/>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521</v>
      </c>
      <c r="AL34" s="1195"/>
      <c r="AM34" s="1195"/>
      <c r="AN34" s="1196"/>
      <c r="AO34" s="322" t="s">
        <v>504</v>
      </c>
      <c r="AP34" s="322" t="s">
        <v>504</v>
      </c>
      <c r="AQ34" s="323">
        <v>5</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522</v>
      </c>
      <c r="AL35" s="1195"/>
      <c r="AM35" s="1195"/>
      <c r="AN35" s="1196"/>
      <c r="AO35" s="322">
        <v>267346</v>
      </c>
      <c r="AP35" s="322">
        <v>66837</v>
      </c>
      <c r="AQ35" s="323">
        <v>32095</v>
      </c>
      <c r="AR35" s="324">
        <v>108.2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523</v>
      </c>
      <c r="AL36" s="1195"/>
      <c r="AM36" s="1195"/>
      <c r="AN36" s="1196"/>
      <c r="AO36" s="322">
        <v>399</v>
      </c>
      <c r="AP36" s="322">
        <v>100</v>
      </c>
      <c r="AQ36" s="323">
        <v>5254</v>
      </c>
      <c r="AR36" s="324">
        <v>-98.1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524</v>
      </c>
      <c r="AL37" s="1195"/>
      <c r="AM37" s="1195"/>
      <c r="AN37" s="1196"/>
      <c r="AO37" s="322" t="s">
        <v>504</v>
      </c>
      <c r="AP37" s="322" t="s">
        <v>504</v>
      </c>
      <c r="AQ37" s="323">
        <v>1384</v>
      </c>
      <c r="AR37" s="324" t="s">
        <v>504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525</v>
      </c>
      <c r="AL38" s="1198"/>
      <c r="AM38" s="1198"/>
      <c r="AN38" s="1199"/>
      <c r="AO38" s="325" t="s">
        <v>504</v>
      </c>
      <c r="AP38" s="325" t="s">
        <v>504</v>
      </c>
      <c r="AQ38" s="326">
        <v>32</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526</v>
      </c>
      <c r="AL39" s="1198"/>
      <c r="AM39" s="1198"/>
      <c r="AN39" s="1199"/>
      <c r="AO39" s="322" t="s">
        <v>504</v>
      </c>
      <c r="AP39" s="322" t="s">
        <v>504</v>
      </c>
      <c r="AQ39" s="323">
        <v>-8131</v>
      </c>
      <c r="AR39" s="324" t="s">
        <v>504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527</v>
      </c>
      <c r="AL40" s="1195"/>
      <c r="AM40" s="1195"/>
      <c r="AN40" s="1196"/>
      <c r="AO40" s="322">
        <v>-657314</v>
      </c>
      <c r="AP40" s="322">
        <v>-164329</v>
      </c>
      <c r="AQ40" s="323">
        <v>-126394</v>
      </c>
      <c r="AR40" s="324">
        <v>30</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-12903</v>
      </c>
      <c r="AP41" s="322">
        <v>-3226</v>
      </c>
      <c r="AQ41" s="323">
        <v>43473</v>
      </c>
      <c r="AR41" s="324">
        <v>-107.4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495</v>
      </c>
      <c r="AN49" s="1189" t="s">
        <v>531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928121</v>
      </c>
      <c r="AN51" s="344">
        <v>221192</v>
      </c>
      <c r="AO51" s="345">
        <v>16.3</v>
      </c>
      <c r="AP51" s="346">
        <v>316331</v>
      </c>
      <c r="AQ51" s="347">
        <v>38.6</v>
      </c>
      <c r="AR51" s="348">
        <v>-22.3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457454</v>
      </c>
      <c r="AN52" s="352">
        <v>109021</v>
      </c>
      <c r="AO52" s="353">
        <v>96.3</v>
      </c>
      <c r="AP52" s="354">
        <v>106387</v>
      </c>
      <c r="AQ52" s="355">
        <v>22.8</v>
      </c>
      <c r="AR52" s="356">
        <v>73.5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1174720</v>
      </c>
      <c r="AN53" s="344">
        <v>285126</v>
      </c>
      <c r="AO53" s="345">
        <v>28.9</v>
      </c>
      <c r="AP53" s="346">
        <v>333013</v>
      </c>
      <c r="AQ53" s="347">
        <v>5.3</v>
      </c>
      <c r="AR53" s="348">
        <v>23.6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762356</v>
      </c>
      <c r="AN54" s="352">
        <v>185038</v>
      </c>
      <c r="AO54" s="353">
        <v>69.7</v>
      </c>
      <c r="AP54" s="354">
        <v>126732</v>
      </c>
      <c r="AQ54" s="355">
        <v>19.100000000000001</v>
      </c>
      <c r="AR54" s="356">
        <v>50.6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1475177</v>
      </c>
      <c r="AN55" s="344">
        <v>359536</v>
      </c>
      <c r="AO55" s="345">
        <v>26.1</v>
      </c>
      <c r="AP55" s="346">
        <v>280458</v>
      </c>
      <c r="AQ55" s="347">
        <v>-15.8</v>
      </c>
      <c r="AR55" s="348">
        <v>41.9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223652</v>
      </c>
      <c r="AN56" s="352">
        <v>54509</v>
      </c>
      <c r="AO56" s="353">
        <v>-70.5</v>
      </c>
      <c r="AP56" s="354">
        <v>127286</v>
      </c>
      <c r="AQ56" s="355">
        <v>0.4</v>
      </c>
      <c r="AR56" s="356">
        <v>-70.900000000000006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465412</v>
      </c>
      <c r="AN57" s="344">
        <v>115630</v>
      </c>
      <c r="AO57" s="345">
        <v>-67.8</v>
      </c>
      <c r="AP57" s="346">
        <v>291945</v>
      </c>
      <c r="AQ57" s="347">
        <v>4.0999999999999996</v>
      </c>
      <c r="AR57" s="348">
        <v>-71.900000000000006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255708</v>
      </c>
      <c r="AN58" s="352">
        <v>63530</v>
      </c>
      <c r="AO58" s="353">
        <v>16.5</v>
      </c>
      <c r="AP58" s="354">
        <v>127651</v>
      </c>
      <c r="AQ58" s="355">
        <v>0.3</v>
      </c>
      <c r="AR58" s="356">
        <v>16.2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596258</v>
      </c>
      <c r="AN59" s="344">
        <v>149065</v>
      </c>
      <c r="AO59" s="345">
        <v>28.9</v>
      </c>
      <c r="AP59" s="346">
        <v>291173</v>
      </c>
      <c r="AQ59" s="347">
        <v>-0.3</v>
      </c>
      <c r="AR59" s="348">
        <v>29.2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273582</v>
      </c>
      <c r="AN60" s="352">
        <v>68396</v>
      </c>
      <c r="AO60" s="353">
        <v>7.7</v>
      </c>
      <c r="AP60" s="354">
        <v>119071</v>
      </c>
      <c r="AQ60" s="355">
        <v>-6.7</v>
      </c>
      <c r="AR60" s="356">
        <v>14.4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927938</v>
      </c>
      <c r="AN61" s="359">
        <v>226110</v>
      </c>
      <c r="AO61" s="360">
        <v>6.5</v>
      </c>
      <c r="AP61" s="361">
        <v>302584</v>
      </c>
      <c r="AQ61" s="362">
        <v>6.4</v>
      </c>
      <c r="AR61" s="348">
        <v>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394550</v>
      </c>
      <c r="AN62" s="352">
        <v>96099</v>
      </c>
      <c r="AO62" s="353">
        <v>23.9</v>
      </c>
      <c r="AP62" s="354">
        <v>121425</v>
      </c>
      <c r="AQ62" s="355">
        <v>7.2</v>
      </c>
      <c r="AR62" s="356">
        <v>16.7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RG90klSKY2O3e+A91c9w99ci/2CH2X2JFygSiRZZBqfsHK2OKLErqrNabvpltQ3OHkN7hQg3ZFKLc3tEcS9Zw==" saltValue="65ffJytkbudbuyqLbqKM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aHds2cH07qOfCmukjPxbjCToxrr1pTysdiA5+9W4hZe1w2lrsSYXzgXhBTwniURhRlAnrndIEhF+pTVqzNww==" saltValue="q39lsvlkYG8pIf2SAQq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3Wo8Xvi1QLPWzRfRMcRZv2tFhD2gJ2KNEwg6VKdfhIvazjwEg/qI/l1S9gqqRu77K+xPRyVNFSy4iMmYymSEQ==" saltValue="+0y8BO/g54Z/cV64vfTE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48.42</v>
      </c>
      <c r="G47" s="12">
        <v>54.45</v>
      </c>
      <c r="H47" s="12">
        <v>55.77</v>
      </c>
      <c r="I47" s="12">
        <v>57.1</v>
      </c>
      <c r="J47" s="13">
        <v>58.49</v>
      </c>
    </row>
    <row r="48" spans="2:10" ht="57.75" customHeight="1" x14ac:dyDescent="0.15">
      <c r="B48" s="14"/>
      <c r="C48" s="1214" t="s">
        <v>4</v>
      </c>
      <c r="D48" s="1214"/>
      <c r="E48" s="1215"/>
      <c r="F48" s="15">
        <v>5.41</v>
      </c>
      <c r="G48" s="16">
        <v>5.16</v>
      </c>
      <c r="H48" s="16">
        <v>7.65</v>
      </c>
      <c r="I48" s="16">
        <v>4.91</v>
      </c>
      <c r="J48" s="17">
        <v>4.83</v>
      </c>
    </row>
    <row r="49" spans="2:10" ht="57.75" customHeight="1" thickBot="1" x14ac:dyDescent="0.2">
      <c r="B49" s="18"/>
      <c r="C49" s="1216" t="s">
        <v>5</v>
      </c>
      <c r="D49" s="1216"/>
      <c r="E49" s="1217"/>
      <c r="F49" s="19">
        <v>3.35</v>
      </c>
      <c r="G49" s="20">
        <v>7.62</v>
      </c>
      <c r="H49" s="20">
        <v>9.94</v>
      </c>
      <c r="I49" s="20" t="s">
        <v>552</v>
      </c>
      <c r="J49" s="21">
        <v>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xDXwN2NRfS2vsqyNuZ8byO2nam4E4D87FDGM6x6cZgErzbYNc4iw/mrh/Gbu9kccDvB/MQkxkO+KvygsNsoIg==" saltValue="ZNmrXn8TjqAxJhW99TyM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2019-10-21T01:50:59Z</cp:lastPrinted>
  <dcterms:created xsi:type="dcterms:W3CDTF">2019-02-14T02:53:58Z</dcterms:created>
  <dcterms:modified xsi:type="dcterms:W3CDTF">2019-10-24T09:08:48Z</dcterms:modified>
  <cp:category/>
</cp:coreProperties>
</file>