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4234南木曽町\"/>
    </mc:Choice>
  </mc:AlternateContent>
  <bookViews>
    <workbookView xWindow="90" yWindow="870" windowWidth="16290" windowHeight="4725"/>
  </bookViews>
  <sheets>
    <sheet name="簡易水道" sheetId="36" r:id="rId1"/>
    <sheet name="宅地造成" sheetId="37" r:id="rId2"/>
    <sheet name="駐車場整備" sheetId="38" r:id="rId3"/>
    <sheet name="介護サービス" sheetId="12" r:id="rId4"/>
    <sheet name="農業集落排水" sheetId="34" r:id="rId5"/>
    <sheet name="特定環境下水" sheetId="33" r:id="rId6"/>
    <sheet name="特定地域排水処理" sheetId="3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Criteria" localSheetId="3">介護サービス!#REF!</definedName>
    <definedName name="_xlnm.Criteria" localSheetId="0">簡易水道!#REF!</definedName>
    <definedName name="_xlnm.Criteria" localSheetId="1">宅地造成!#REF!</definedName>
    <definedName name="_xlnm.Criteria" localSheetId="2">駐車場整備!#REF!</definedName>
    <definedName name="_xlnm.Criteria" localSheetId="5">特定環境下水!#REF!</definedName>
    <definedName name="_xlnm.Criteria" localSheetId="6">特定地域排水処理!#REF!</definedName>
    <definedName name="_xlnm.Criteria" localSheetId="4">農業集落排水!#REF!</definedName>
    <definedName name="_xlnm.Print_Area" localSheetId="3">介護サービス!#REF!</definedName>
    <definedName name="_xlnm.Print_Area" localSheetId="0">簡易水道!#REF!</definedName>
    <definedName name="_xlnm.Print_Area" localSheetId="1">宅地造成!#REF!</definedName>
    <definedName name="_xlnm.Print_Area" localSheetId="2">駐車場整備!#REF!</definedName>
    <definedName name="_xlnm.Print_Area" localSheetId="5">特定環境下水!#REF!</definedName>
    <definedName name="_xlnm.Print_Area" localSheetId="6">特定地域排水処理!#REF!</definedName>
    <definedName name="_xlnm.Print_Area" localSheetId="4">農業集落排水!#REF!</definedName>
    <definedName name="業種名">[1]選択肢!$K$2:$K$19</definedName>
  </definedNames>
  <calcPr calcId="152511" iterate="1" iterateCount="1" iterateDelta="0"/>
</workbook>
</file>

<file path=xl/calcChain.xml><?xml version="1.0" encoding="utf-8"?>
<calcChain xmlns="http://schemas.openxmlformats.org/spreadsheetml/2006/main">
  <c r="AM50" i="38" l="1"/>
  <c r="U50" i="38"/>
  <c r="N50" i="38"/>
  <c r="N44" i="38"/>
  <c r="BM41" i="38"/>
  <c r="BI41" i="38"/>
  <c r="BE41" i="38"/>
  <c r="AM41" i="38"/>
  <c r="U38" i="38"/>
  <c r="N38" i="38"/>
  <c r="BB24" i="38"/>
  <c r="AT24" i="38"/>
  <c r="AM24" i="38"/>
  <c r="AF24" i="38"/>
  <c r="Y24" i="38"/>
  <c r="R24" i="38"/>
  <c r="K24" i="38"/>
  <c r="D24" i="38"/>
  <c r="D46" i="37"/>
  <c r="AQ35" i="37"/>
  <c r="E35" i="37"/>
  <c r="BB24" i="37"/>
  <c r="AT24" i="37"/>
  <c r="AM24" i="37"/>
  <c r="AF24" i="37"/>
  <c r="Y24" i="37"/>
  <c r="R24" i="37"/>
  <c r="K24" i="37"/>
  <c r="D24" i="37"/>
  <c r="D46" i="36" l="1"/>
  <c r="AQ35" i="36"/>
  <c r="E35" i="36"/>
  <c r="BB24" i="36"/>
  <c r="AT24" i="36"/>
  <c r="AM24" i="36"/>
  <c r="AF24" i="36"/>
  <c r="Y24" i="36"/>
  <c r="R24" i="36"/>
  <c r="K24" i="36"/>
  <c r="D24" i="36"/>
  <c r="D46" i="35" l="1"/>
  <c r="E41" i="35"/>
  <c r="E38" i="35"/>
  <c r="AQ35" i="35"/>
  <c r="E35" i="35"/>
  <c r="BB24" i="35"/>
  <c r="AT24" i="35"/>
  <c r="AM24" i="35"/>
  <c r="AF24" i="35"/>
  <c r="Y24" i="35"/>
  <c r="R24" i="35"/>
  <c r="K24" i="35"/>
  <c r="D24" i="35"/>
  <c r="D46" i="34" l="1"/>
  <c r="AQ35" i="34"/>
  <c r="E35" i="34"/>
  <c r="BB24" i="34"/>
  <c r="AT24" i="34"/>
  <c r="AM24" i="34"/>
  <c r="AF24" i="34"/>
  <c r="Y24" i="34"/>
  <c r="R24" i="34"/>
  <c r="K24" i="34"/>
  <c r="D24" i="34"/>
  <c r="D46" i="33" l="1"/>
  <c r="AQ35" i="33"/>
  <c r="E35" i="33"/>
  <c r="BB24" i="33"/>
  <c r="AT24" i="33"/>
  <c r="AM24" i="33"/>
  <c r="AF24" i="33"/>
  <c r="Y24" i="33"/>
  <c r="R24" i="33"/>
  <c r="K24" i="33"/>
  <c r="D24" i="33"/>
  <c r="AM49" i="12" l="1"/>
  <c r="U49" i="12"/>
  <c r="N49" i="12"/>
  <c r="N43" i="12"/>
  <c r="BM40" i="12"/>
  <c r="BI40" i="12"/>
  <c r="BE40" i="12"/>
  <c r="AU40" i="12"/>
  <c r="U37" i="12"/>
  <c r="N37" i="12"/>
  <c r="BB24" i="12"/>
  <c r="AT24" i="12"/>
  <c r="AM24" i="12"/>
  <c r="AF24" i="12"/>
  <c r="Y24" i="12"/>
  <c r="R24" i="12"/>
  <c r="K24" i="12"/>
  <c r="D24" i="12"/>
</calcChain>
</file>

<file path=xl/sharedStrings.xml><?xml version="1.0" encoding="utf-8"?>
<sst xmlns="http://schemas.openxmlformats.org/spreadsheetml/2006/main" count="188" uniqueCount="57">
  <si>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</si>
  <si>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</si>
  <si>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</si>
  <si>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</si>
  <si>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</si>
  <si>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</si>
  <si>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</si>
  <si>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</si>
  <si>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</si>
  <si>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</si>
  <si>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</si>
  <si>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</si>
  <si>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</si>
  <si>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</si>
  <si>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</si>
  <si>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</si>
  <si>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</si>
  <si>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</si>
  <si>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</si>
  <si>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</si>
  <si>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</si>
  <si>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</si>
  <si>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</si>
  <si>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</si>
  <si>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</si>
  <si>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</si>
  <si>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</si>
  <si>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</si>
  <si>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</si>
  <si>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</si>
  <si>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</si>
  <si>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</si>
  <si>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抜本的な改革の取組</t>
    <phoneticPr fontId="2"/>
  </si>
  <si>
    <t>（左記で「⑦その他」となっている場合の詳細）</t>
    <rPh sb="1" eb="3">
      <t>サキ</t>
    </rPh>
    <rPh sb="8" eb="9">
      <t>タ</t>
    </rPh>
    <rPh sb="16" eb="18">
      <t>バアイ</t>
    </rPh>
    <rPh sb="19" eb="21">
      <t>ショウサイ</t>
    </rPh>
    <phoneticPr fontId="2"/>
  </si>
  <si>
    <t>抜本的な改革の取組</t>
    <phoneticPr fontId="2"/>
  </si>
  <si>
    <t>・</t>
    <phoneticPr fontId="2"/>
  </si>
  <si>
    <t>南木曽町</t>
    <rPh sb="0" eb="4">
      <t>ナギソマチ</t>
    </rPh>
    <phoneticPr fontId="2"/>
  </si>
  <si>
    <t>駐車場事業</t>
    <rPh sb="0" eb="3">
      <t>チュウシャジョウ</t>
    </rPh>
    <rPh sb="3" eb="5">
      <t>ジギョウ</t>
    </rPh>
    <phoneticPr fontId="2"/>
  </si>
  <si>
    <t>―</t>
    <phoneticPr fontId="2"/>
  </si>
  <si>
    <t>町営妻籠宿有料駐車場事業</t>
    <phoneticPr fontId="2"/>
  </si>
  <si>
    <t>南木曽町</t>
    <rPh sb="0" eb="4">
      <t>ナギソマチ</t>
    </rPh>
    <phoneticPr fontId="2"/>
  </si>
  <si>
    <t>宅地造成</t>
    <rPh sb="0" eb="2">
      <t>タクチ</t>
    </rPh>
    <rPh sb="2" eb="4">
      <t>ゾウセイ</t>
    </rPh>
    <phoneticPr fontId="2"/>
  </si>
  <si>
    <t>その他造成</t>
    <rPh sb="2" eb="3">
      <t>タ</t>
    </rPh>
    <rPh sb="3" eb="5">
      <t>ゾウセイ</t>
    </rPh>
    <phoneticPr fontId="2"/>
  </si>
  <si>
    <t>―</t>
    <phoneticPr fontId="2"/>
  </si>
  <si>
    <t>簡易水道事業</t>
    <rPh sb="0" eb="6">
      <t>カンイスイドウジギョウ</t>
    </rPh>
    <phoneticPr fontId="2"/>
  </si>
  <si>
    <t>―</t>
    <phoneticPr fontId="2"/>
  </si>
  <si>
    <t>―</t>
    <phoneticPr fontId="2"/>
  </si>
  <si>
    <t>下水道事業</t>
    <rPh sb="0" eb="3">
      <t>ゲスイドウ</t>
    </rPh>
    <rPh sb="3" eb="5">
      <t>ジギョウ</t>
    </rPh>
    <phoneticPr fontId="2"/>
  </si>
  <si>
    <t>特定地域排水</t>
    <rPh sb="0" eb="2">
      <t>トクテイ</t>
    </rPh>
    <rPh sb="2" eb="4">
      <t>チイキ</t>
    </rPh>
    <rPh sb="4" eb="6">
      <t>ハイスイ</t>
    </rPh>
    <phoneticPr fontId="2"/>
  </si>
  <si>
    <t>下水道事業</t>
    <rPh sb="0" eb="5">
      <t>ゲスイドウジギョウ</t>
    </rPh>
    <phoneticPr fontId="2"/>
  </si>
  <si>
    <t>農業集落排水</t>
    <rPh sb="0" eb="4">
      <t>ノウギョウシュウラク</t>
    </rPh>
    <rPh sb="4" eb="6">
      <t>ハイスイ</t>
    </rPh>
    <phoneticPr fontId="2"/>
  </si>
  <si>
    <t>下水道事業</t>
    <rPh sb="0" eb="5">
      <t>ゲスイドウジギョウ</t>
    </rPh>
    <phoneticPr fontId="2"/>
  </si>
  <si>
    <t>特定環境下水</t>
    <rPh sb="0" eb="6">
      <t>トクテイカンキョウゲスイ</t>
    </rPh>
    <phoneticPr fontId="2"/>
  </si>
  <si>
    <t>―</t>
    <phoneticPr fontId="2"/>
  </si>
  <si>
    <t>介護サービス事業</t>
    <rPh sb="0" eb="2">
      <t>カイゴ</t>
    </rPh>
    <rPh sb="6" eb="8">
      <t>ジギョウ</t>
    </rPh>
    <phoneticPr fontId="2"/>
  </si>
  <si>
    <t>―</t>
    <phoneticPr fontId="2"/>
  </si>
  <si>
    <t>南木曽町デイサービスセンター</t>
    <rPh sb="0" eb="4">
      <t>ナギソマチ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</si>
</sst>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1" name="右矢印 20"/>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2" name="右矢印 21"/>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s17008c\d\BUData\&#12415;&#12358;&#12425;\&#20181;&#20107;\&#20966;&#29702;&#20013;\300511%20&#22320;&#26041;&#20844;&#21942;&#20225;&#26989;&#12398;&#25244;&#26412;&#30340;&#12394;&#25913;&#38761;&#31561;&#12398;&#21462;&#32068;&#29366;&#27841;&#35519;&#26619;\05&#35519;&#26619;&#31080;&#12288;&#20171;&#35703;&#12469;&#12540;&#12499;&#124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s17008c\d\BUData\&#12415;&#12358;&#12425;\&#20181;&#20107;\&#20966;&#29702;&#20013;\300511%20&#22320;&#26041;&#20844;&#21942;&#20225;&#26989;&#12398;&#25244;&#26412;&#30340;&#12394;&#25913;&#38761;&#31561;&#12398;&#21462;&#32068;&#29366;&#27841;&#35519;&#26619;\05&#35519;&#26619;&#31080;&#12288;&#19979;&#27700;&#369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17008c\d\BUData\&#12415;&#12358;&#12425;\&#20181;&#20107;\&#20966;&#29702;&#20013;\300511%20&#22320;&#26041;&#20844;&#21942;&#20225;&#26989;&#12398;&#25244;&#26412;&#30340;&#12394;&#25913;&#38761;&#31561;&#12398;&#21462;&#32068;&#29366;&#27841;&#35519;&#26619;\05&#35519;&#26619;&#31080;&#12288;&#36786;&#38598;&#254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s17008c\d\BUData\&#12415;&#12358;&#12425;\&#20181;&#20107;\&#20966;&#29702;&#20013;\300511%20&#22320;&#26041;&#20844;&#21942;&#20225;&#26989;&#12398;&#25244;&#26412;&#30340;&#12394;&#25913;&#38761;&#31561;&#12398;&#21462;&#32068;&#29366;&#27841;&#35519;&#26619;\05&#35519;&#26619;&#31080;&#12288;&#29305;&#23450;&#2549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s17008c\d\BUData\&#12415;&#12358;&#12425;\&#20181;&#20107;\&#20966;&#29702;&#20013;\300511%20&#22320;&#26041;&#20844;&#21942;&#20225;&#26989;&#12398;&#25244;&#26412;&#30340;&#12394;&#25913;&#38761;&#31561;&#12398;&#21462;&#32068;&#29366;&#27841;&#35519;&#26619;\05&#35519;&#26619;&#31080;&#12288;&#31777;&#26131;&#27700;&#3694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s17008c\d\BUData\&#12415;&#12358;&#12425;\&#20181;&#20107;\&#20966;&#29702;&#20013;\300511%20&#22320;&#26041;&#20844;&#21942;&#20225;&#26989;&#12398;&#25244;&#26412;&#30340;&#12394;&#25913;&#38761;&#31561;&#12398;&#21462;&#32068;&#29366;&#27841;&#35519;&#26619;\05&#35519;&#26619;&#31080;&#12288;&#23429;&#22320;&#36896;&#251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s17008c\d\BUData\&#12415;&#12358;&#12425;\&#20181;&#20107;\&#20966;&#29702;&#20013;\300511%20&#22320;&#26041;&#20844;&#21942;&#20225;&#26989;&#12398;&#25244;&#26412;&#30340;&#12394;&#25913;&#38761;&#31561;&#12398;&#21462;&#32068;&#29366;&#27841;&#35519;&#26619;\05&#35519;&#26619;&#31080;&#12288;&#39376;&#36554;&#225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南木曽町</v>
          </cell>
        </row>
        <row r="52">
          <cell r="R52" t="str">
            <v>○</v>
          </cell>
          <cell r="X52" t="str">
            <v>○</v>
          </cell>
        </row>
        <row r="300">
          <cell r="B300" t="str">
            <v>施設管理業務</v>
          </cell>
        </row>
        <row r="308">
          <cell r="G308" t="str">
            <v>○</v>
          </cell>
        </row>
        <row r="312">
          <cell r="E312">
            <v>18</v>
          </cell>
        </row>
        <row r="313">
          <cell r="E313">
            <v>4</v>
          </cell>
        </row>
        <row r="314">
          <cell r="E314">
            <v>1</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南木曽町</v>
          </cell>
        </row>
        <row r="56">
          <cell r="R56" t="str">
            <v>○</v>
          </cell>
        </row>
        <row r="536">
          <cell r="C536" t="str">
            <v>既に維持管理業務について外部委託しているため。</v>
          </cell>
          <cell r="AQ536" t="str">
            <v>　</v>
          </cell>
        </row>
        <row r="550">
          <cell r="B550" t="str">
            <v>農業集落排水事業との統合を検討している他、包括的民間委託について研究を進める。</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南木曽町</v>
          </cell>
        </row>
        <row r="56">
          <cell r="R56" t="str">
            <v>○</v>
          </cell>
        </row>
        <row r="536">
          <cell r="C536" t="str">
            <v>既に維持管理業務について外部委託しているため。</v>
          </cell>
          <cell r="AQ536" t="str">
            <v>　</v>
          </cell>
        </row>
        <row r="550">
          <cell r="B550" t="str">
            <v>特定環境保全公共下水道事業との統合を検討している他、包括的民間委託について研究を進める。</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南木曽町</v>
          </cell>
        </row>
        <row r="56">
          <cell r="R56" t="str">
            <v>○</v>
          </cell>
        </row>
        <row r="536">
          <cell r="C536" t="str">
            <v>既に維持管理業務について外部委託しているため。</v>
          </cell>
          <cell r="AQ536" t="str">
            <v>　</v>
          </cell>
        </row>
        <row r="550">
          <cell r="B550" t="str">
            <v>現状以上の外部委託は当面難しいが、中長期的な事業計画を立てより効率的な運営を進めていきたい。</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南木曽町</v>
          </cell>
        </row>
        <row r="56">
          <cell r="R56" t="str">
            <v>○</v>
          </cell>
        </row>
        <row r="536">
          <cell r="C536" t="str">
            <v>業務委託できる事業者が町内に存在しないため、外部委託等が困難である。</v>
          </cell>
          <cell r="AQ536" t="str">
            <v>　</v>
          </cell>
        </row>
        <row r="550">
          <cell r="B550" t="str">
            <v>設備の部分的な維持管理について外部委託が可能か検討する。</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南木曽町</v>
          </cell>
        </row>
        <row r="56">
          <cell r="R56" t="str">
            <v>○</v>
          </cell>
        </row>
        <row r="536">
          <cell r="C536" t="str">
            <v>業務委託できる事業者が町内に存在しないため、外部委託等が困難である。</v>
          </cell>
          <cell r="AQ536" t="str">
            <v>　</v>
          </cell>
        </row>
        <row r="550">
          <cell r="B550" t="str">
            <v>造成適地を調査と共に造成計画を立案する。</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南木曽町</v>
          </cell>
        </row>
        <row r="52">
          <cell r="R52" t="str">
            <v>○</v>
          </cell>
          <cell r="X52" t="str">
            <v>○</v>
          </cell>
        </row>
        <row r="300">
          <cell r="B300" t="str">
            <v>南木曽町営妻籠宿有料駐車場の管理を公益財団法人妻籠を愛する会に委託している。</v>
          </cell>
        </row>
        <row r="307">
          <cell r="G307" t="str">
            <v>○</v>
          </cell>
        </row>
        <row r="312">
          <cell r="E312">
            <v>18</v>
          </cell>
        </row>
        <row r="313">
          <cell r="E313">
            <v>4</v>
          </cell>
        </row>
        <row r="314">
          <cell r="E314">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38" sqref="E38:AN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29</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36</v>
      </c>
      <c r="D11" s="183"/>
      <c r="E11" s="183"/>
      <c r="F11" s="183"/>
      <c r="G11" s="183"/>
      <c r="H11" s="183"/>
      <c r="I11" s="183"/>
      <c r="J11" s="183"/>
      <c r="K11" s="183"/>
      <c r="L11" s="183"/>
      <c r="M11" s="183"/>
      <c r="N11" s="183"/>
      <c r="O11" s="183"/>
      <c r="P11" s="183"/>
      <c r="Q11" s="183"/>
      <c r="R11" s="183"/>
      <c r="S11" s="183"/>
      <c r="T11" s="183"/>
      <c r="U11" s="197" t="s">
        <v>44</v>
      </c>
      <c r="V11" s="198"/>
      <c r="W11" s="198"/>
      <c r="X11" s="198"/>
      <c r="Y11" s="198"/>
      <c r="Z11" s="198"/>
      <c r="AA11" s="198"/>
      <c r="AB11" s="198"/>
      <c r="AC11" s="198"/>
      <c r="AD11" s="198"/>
      <c r="AE11" s="198"/>
      <c r="AF11" s="185"/>
      <c r="AG11" s="185"/>
      <c r="AH11" s="185"/>
      <c r="AI11" s="185"/>
      <c r="AJ11" s="185"/>
      <c r="AK11" s="185"/>
      <c r="AL11" s="185"/>
      <c r="AM11" s="185"/>
      <c r="AN11" s="186"/>
      <c r="AO11" s="203" t="s">
        <v>45</v>
      </c>
      <c r="AP11" s="185"/>
      <c r="AQ11" s="185"/>
      <c r="AR11" s="185"/>
      <c r="AS11" s="185"/>
      <c r="AT11" s="185"/>
      <c r="AU11" s="185"/>
      <c r="AV11" s="185"/>
      <c r="AW11" s="185"/>
      <c r="AX11" s="185"/>
      <c r="AY11" s="185"/>
      <c r="AZ11" s="185"/>
      <c r="BA11" s="185"/>
      <c r="BB11" s="185"/>
      <c r="BC11" s="185"/>
      <c r="BD11" s="185"/>
      <c r="BE11" s="186"/>
      <c r="BF11" s="196" t="s">
        <v>46</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1"/>
      <c r="BB18" s="61"/>
      <c r="BC18" s="61"/>
      <c r="BD18" s="61"/>
      <c r="BE18" s="61"/>
      <c r="BF18" s="61"/>
      <c r="BG18" s="61"/>
      <c r="BH18" s="61"/>
      <c r="BI18" s="61"/>
      <c r="BJ18" s="61"/>
      <c r="BK18" s="62"/>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1"/>
      <c r="BB19" s="61"/>
      <c r="BC19" s="61"/>
      <c r="BD19" s="61"/>
      <c r="BE19" s="61"/>
      <c r="BF19" s="61"/>
      <c r="BG19" s="61"/>
      <c r="BH19" s="61"/>
      <c r="BI19" s="61"/>
      <c r="BJ19" s="61"/>
      <c r="BK19" s="62"/>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2"/>
      <c r="BR20" s="36"/>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2"/>
      <c r="BR21" s="36"/>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2"/>
      <c r="BR22" s="36"/>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47"/>
      <c r="BJ23" s="148"/>
      <c r="BK23" s="62"/>
      <c r="BR23" s="36"/>
    </row>
    <row r="24" spans="1:70" ht="15.6" customHeight="1">
      <c r="A24" s="2"/>
      <c r="B24" s="2"/>
      <c r="C24" s="19"/>
      <c r="D24" s="113" t="str">
        <f>IF([6]回答表!R49="○","○","")</f>
        <v/>
      </c>
      <c r="E24" s="114"/>
      <c r="F24" s="114"/>
      <c r="G24" s="114"/>
      <c r="H24" s="114"/>
      <c r="I24" s="114"/>
      <c r="J24" s="115"/>
      <c r="K24" s="113" t="str">
        <f>IF([6]回答表!R50="○","○","")</f>
        <v/>
      </c>
      <c r="L24" s="114"/>
      <c r="M24" s="114"/>
      <c r="N24" s="114"/>
      <c r="O24" s="114"/>
      <c r="P24" s="114"/>
      <c r="Q24" s="115"/>
      <c r="R24" s="113" t="str">
        <f>IF([6]回答表!R51="○","○","")</f>
        <v/>
      </c>
      <c r="S24" s="114"/>
      <c r="T24" s="114"/>
      <c r="U24" s="114"/>
      <c r="V24" s="114"/>
      <c r="W24" s="114"/>
      <c r="X24" s="115"/>
      <c r="Y24" s="113" t="str">
        <f>IF([6]回答表!R52="○","○","")</f>
        <v/>
      </c>
      <c r="Z24" s="114"/>
      <c r="AA24" s="114"/>
      <c r="AB24" s="114"/>
      <c r="AC24" s="114"/>
      <c r="AD24" s="114"/>
      <c r="AE24" s="115"/>
      <c r="AF24" s="113" t="str">
        <f>IF([6]回答表!R53="○","○","")</f>
        <v/>
      </c>
      <c r="AG24" s="114"/>
      <c r="AH24" s="114"/>
      <c r="AI24" s="114"/>
      <c r="AJ24" s="114"/>
      <c r="AK24" s="114"/>
      <c r="AL24" s="115"/>
      <c r="AM24" s="113" t="str">
        <f>IF([6]回答表!R54="○","○","")</f>
        <v/>
      </c>
      <c r="AN24" s="114"/>
      <c r="AO24" s="114"/>
      <c r="AP24" s="114"/>
      <c r="AQ24" s="114"/>
      <c r="AR24" s="114"/>
      <c r="AS24" s="115"/>
      <c r="AT24" s="113" t="str">
        <f>IF([6]回答表!R55="○","○","")</f>
        <v/>
      </c>
      <c r="AU24" s="114"/>
      <c r="AV24" s="114"/>
      <c r="AW24" s="114"/>
      <c r="AX24" s="114"/>
      <c r="AY24" s="114"/>
      <c r="AZ24" s="115"/>
      <c r="BA24" s="37"/>
      <c r="BB24" s="110" t="str">
        <f>IF([6]回答表!R56="○","○","")</f>
        <v>○</v>
      </c>
      <c r="BC24" s="111"/>
      <c r="BD24" s="111"/>
      <c r="BE24" s="111"/>
      <c r="BF24" s="111"/>
      <c r="BG24" s="111"/>
      <c r="BH24" s="111"/>
      <c r="BI24" s="143"/>
      <c r="BJ24" s="144"/>
      <c r="BK24" s="62"/>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45"/>
      <c r="BJ25" s="146"/>
      <c r="BK25" s="62"/>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47"/>
      <c r="BJ26" s="14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214" t="s">
        <v>31</v>
      </c>
      <c r="E35" s="215" t="str">
        <f>IF([6]回答表!R56="○",[6]回答表!C536,"")</f>
        <v>業務委託できる事業者が町内に存在しないため、外部委託等が困難である。</v>
      </c>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7"/>
      <c r="AO35" s="25"/>
      <c r="AP35" s="25"/>
      <c r="AQ35" s="221" t="str">
        <f>IF([6]回答表!AQ536="○",[6]回答表!B543,"")</f>
        <v/>
      </c>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2"/>
    </row>
    <row r="36" spans="2:69" ht="15.6" customHeight="1">
      <c r="C36" s="69"/>
      <c r="D36" s="214"/>
      <c r="E36" s="218"/>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20"/>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2"/>
    </row>
    <row r="38" spans="2:69" ht="15.6" customHeight="1">
      <c r="C38" s="69"/>
      <c r="D38" s="214" t="s">
        <v>31</v>
      </c>
      <c r="E38" s="215"/>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7"/>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2"/>
    </row>
    <row r="39" spans="2:69" ht="15.6" customHeight="1">
      <c r="C39" s="69"/>
      <c r="D39" s="214"/>
      <c r="E39" s="218"/>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20"/>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2"/>
    </row>
    <row r="41" spans="2:69" ht="15.6" customHeight="1">
      <c r="C41" s="69"/>
      <c r="D41" s="214" t="s">
        <v>31</v>
      </c>
      <c r="E41" s="215"/>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7"/>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2"/>
    </row>
    <row r="42" spans="2:69" ht="12.6" customHeight="1">
      <c r="B42" s="5"/>
      <c r="C42" s="69"/>
      <c r="D42" s="214"/>
      <c r="E42" s="218"/>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20"/>
      <c r="AO42" s="25"/>
      <c r="AP42" s="25"/>
      <c r="AQ42" s="211"/>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8.75">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 r="C46" s="76"/>
      <c r="D46" s="205" t="str">
        <f>IF([6]回答表!R56="○",[6]回答表!B550,"")</f>
        <v>設備の部分的な維持管理について外部委託が可能か検討する。</v>
      </c>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5"/>
    </row>
    <row r="47" spans="2:69" ht="12.6" customHeight="1">
      <c r="C47" s="76"/>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5"/>
    </row>
    <row r="48" spans="2:69" ht="12.6" customHeight="1">
      <c r="C48" s="76"/>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5"/>
    </row>
    <row r="49" spans="3:69" ht="12.6" customHeight="1">
      <c r="C49" s="76"/>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5"/>
    </row>
    <row r="50" spans="3:69" ht="12.6" customHeight="1">
      <c r="C50" s="76"/>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5" sqref="E35:AN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29</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40</v>
      </c>
      <c r="D11" s="183"/>
      <c r="E11" s="183"/>
      <c r="F11" s="183"/>
      <c r="G11" s="183"/>
      <c r="H11" s="183"/>
      <c r="I11" s="183"/>
      <c r="J11" s="183"/>
      <c r="K11" s="183"/>
      <c r="L11" s="183"/>
      <c r="M11" s="183"/>
      <c r="N11" s="183"/>
      <c r="O11" s="183"/>
      <c r="P11" s="183"/>
      <c r="Q11" s="183"/>
      <c r="R11" s="183"/>
      <c r="S11" s="183"/>
      <c r="T11" s="183"/>
      <c r="U11" s="197" t="s">
        <v>41</v>
      </c>
      <c r="V11" s="198"/>
      <c r="W11" s="198"/>
      <c r="X11" s="198"/>
      <c r="Y11" s="198"/>
      <c r="Z11" s="198"/>
      <c r="AA11" s="198"/>
      <c r="AB11" s="198"/>
      <c r="AC11" s="198"/>
      <c r="AD11" s="198"/>
      <c r="AE11" s="198"/>
      <c r="AF11" s="185"/>
      <c r="AG11" s="185"/>
      <c r="AH11" s="185"/>
      <c r="AI11" s="185"/>
      <c r="AJ11" s="185"/>
      <c r="AK11" s="185"/>
      <c r="AL11" s="185"/>
      <c r="AM11" s="185"/>
      <c r="AN11" s="186"/>
      <c r="AO11" s="203" t="s">
        <v>42</v>
      </c>
      <c r="AP11" s="185"/>
      <c r="AQ11" s="185"/>
      <c r="AR11" s="185"/>
      <c r="AS11" s="185"/>
      <c r="AT11" s="185"/>
      <c r="AU11" s="185"/>
      <c r="AV11" s="185"/>
      <c r="AW11" s="185"/>
      <c r="AX11" s="185"/>
      <c r="AY11" s="185"/>
      <c r="AZ11" s="185"/>
      <c r="BA11" s="185"/>
      <c r="BB11" s="185"/>
      <c r="BC11" s="185"/>
      <c r="BD11" s="185"/>
      <c r="BE11" s="186"/>
      <c r="BF11" s="196" t="s">
        <v>43</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34</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1"/>
      <c r="BB18" s="61"/>
      <c r="BC18" s="61"/>
      <c r="BD18" s="61"/>
      <c r="BE18" s="61"/>
      <c r="BF18" s="61"/>
      <c r="BG18" s="61"/>
      <c r="BH18" s="61"/>
      <c r="BI18" s="61"/>
      <c r="BJ18" s="61"/>
      <c r="BK18" s="62"/>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1"/>
      <c r="BB19" s="61"/>
      <c r="BC19" s="61"/>
      <c r="BD19" s="61"/>
      <c r="BE19" s="61"/>
      <c r="BF19" s="61"/>
      <c r="BG19" s="61"/>
      <c r="BH19" s="61"/>
      <c r="BI19" s="61"/>
      <c r="BJ19" s="61"/>
      <c r="BK19" s="62"/>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2"/>
      <c r="BR20" s="36"/>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2"/>
      <c r="BR21" s="36"/>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2"/>
      <c r="BR22" s="36"/>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47"/>
      <c r="BJ23" s="148"/>
      <c r="BK23" s="62"/>
      <c r="BR23" s="36"/>
    </row>
    <row r="24" spans="1:70" ht="15.6" customHeight="1">
      <c r="A24" s="2"/>
      <c r="B24" s="2"/>
      <c r="C24" s="19"/>
      <c r="D24" s="113" t="str">
        <f>IF([7]回答表!R49="○","○","")</f>
        <v/>
      </c>
      <c r="E24" s="114"/>
      <c r="F24" s="114"/>
      <c r="G24" s="114"/>
      <c r="H24" s="114"/>
      <c r="I24" s="114"/>
      <c r="J24" s="115"/>
      <c r="K24" s="113" t="str">
        <f>IF([7]回答表!R50="○","○","")</f>
        <v/>
      </c>
      <c r="L24" s="114"/>
      <c r="M24" s="114"/>
      <c r="N24" s="114"/>
      <c r="O24" s="114"/>
      <c r="P24" s="114"/>
      <c r="Q24" s="115"/>
      <c r="R24" s="113" t="str">
        <f>IF([7]回答表!R51="○","○","")</f>
        <v/>
      </c>
      <c r="S24" s="114"/>
      <c r="T24" s="114"/>
      <c r="U24" s="114"/>
      <c r="V24" s="114"/>
      <c r="W24" s="114"/>
      <c r="X24" s="115"/>
      <c r="Y24" s="113" t="str">
        <f>IF([7]回答表!R52="○","○","")</f>
        <v/>
      </c>
      <c r="Z24" s="114"/>
      <c r="AA24" s="114"/>
      <c r="AB24" s="114"/>
      <c r="AC24" s="114"/>
      <c r="AD24" s="114"/>
      <c r="AE24" s="115"/>
      <c r="AF24" s="113" t="str">
        <f>IF([7]回答表!R53="○","○","")</f>
        <v/>
      </c>
      <c r="AG24" s="114"/>
      <c r="AH24" s="114"/>
      <c r="AI24" s="114"/>
      <c r="AJ24" s="114"/>
      <c r="AK24" s="114"/>
      <c r="AL24" s="115"/>
      <c r="AM24" s="113" t="str">
        <f>IF([7]回答表!R54="○","○","")</f>
        <v/>
      </c>
      <c r="AN24" s="114"/>
      <c r="AO24" s="114"/>
      <c r="AP24" s="114"/>
      <c r="AQ24" s="114"/>
      <c r="AR24" s="114"/>
      <c r="AS24" s="115"/>
      <c r="AT24" s="113" t="str">
        <f>IF([7]回答表!R55="○","○","")</f>
        <v/>
      </c>
      <c r="AU24" s="114"/>
      <c r="AV24" s="114"/>
      <c r="AW24" s="114"/>
      <c r="AX24" s="114"/>
      <c r="AY24" s="114"/>
      <c r="AZ24" s="115"/>
      <c r="BA24" s="37"/>
      <c r="BB24" s="110" t="str">
        <f>IF([7]回答表!R56="○","○","")</f>
        <v>○</v>
      </c>
      <c r="BC24" s="111"/>
      <c r="BD24" s="111"/>
      <c r="BE24" s="111"/>
      <c r="BF24" s="111"/>
      <c r="BG24" s="111"/>
      <c r="BH24" s="111"/>
      <c r="BI24" s="143"/>
      <c r="BJ24" s="144"/>
      <c r="BK24" s="62"/>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45"/>
      <c r="BJ25" s="146"/>
      <c r="BK25" s="62"/>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47"/>
      <c r="BJ26" s="14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214" t="s">
        <v>35</v>
      </c>
      <c r="E35" s="215" t="str">
        <f>IF([7]回答表!R56="○",[7]回答表!C536,"")</f>
        <v>業務委託できる事業者が町内に存在しないため、外部委託等が困難である。</v>
      </c>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7"/>
      <c r="AO35" s="25"/>
      <c r="AP35" s="25"/>
      <c r="AQ35" s="221" t="str">
        <f>IF([7]回答表!AQ536="○",[7]回答表!B543,"")</f>
        <v/>
      </c>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2"/>
    </row>
    <row r="36" spans="2:69" ht="15.6" customHeight="1">
      <c r="C36" s="69"/>
      <c r="D36" s="214"/>
      <c r="E36" s="218"/>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20"/>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2"/>
    </row>
    <row r="38" spans="2:69" ht="15.6" customHeight="1">
      <c r="C38" s="69"/>
      <c r="D38" s="214" t="s">
        <v>35</v>
      </c>
      <c r="E38" s="215"/>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7"/>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2"/>
    </row>
    <row r="39" spans="2:69" ht="15.6" customHeight="1">
      <c r="C39" s="69"/>
      <c r="D39" s="214"/>
      <c r="E39" s="218"/>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20"/>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2"/>
    </row>
    <row r="41" spans="2:69" ht="15.6" customHeight="1">
      <c r="C41" s="69"/>
      <c r="D41" s="214" t="s">
        <v>35</v>
      </c>
      <c r="E41" s="215"/>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7"/>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2"/>
    </row>
    <row r="42" spans="2:69" ht="12.6" customHeight="1">
      <c r="B42" s="5"/>
      <c r="C42" s="69"/>
      <c r="D42" s="214"/>
      <c r="E42" s="218"/>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20"/>
      <c r="AO42" s="25"/>
      <c r="AP42" s="25"/>
      <c r="AQ42" s="211"/>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8.75">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 r="C46" s="76"/>
      <c r="D46" s="205" t="str">
        <f>IF([7]回答表!R56="○",[7]回答表!B550,"")</f>
        <v>造成適地を調査と共に造成計画を立案する。</v>
      </c>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5"/>
    </row>
    <row r="47" spans="2:69" ht="12.6" customHeight="1">
      <c r="C47" s="76"/>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5"/>
    </row>
    <row r="48" spans="2:69" ht="12.6" customHeight="1">
      <c r="C48" s="76"/>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5"/>
    </row>
    <row r="49" spans="3:69" ht="12.6" customHeight="1">
      <c r="C49" s="76"/>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5"/>
    </row>
    <row r="50" spans="3:69" ht="12.6" customHeight="1">
      <c r="C50" s="76"/>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O23" sqref="BO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29</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36</v>
      </c>
      <c r="D11" s="183"/>
      <c r="E11" s="183"/>
      <c r="F11" s="183"/>
      <c r="G11" s="183"/>
      <c r="H11" s="183"/>
      <c r="I11" s="183"/>
      <c r="J11" s="183"/>
      <c r="K11" s="183"/>
      <c r="L11" s="183"/>
      <c r="M11" s="183"/>
      <c r="N11" s="183"/>
      <c r="O11" s="183"/>
      <c r="P11" s="183"/>
      <c r="Q11" s="183"/>
      <c r="R11" s="183"/>
      <c r="S11" s="183"/>
      <c r="T11" s="183"/>
      <c r="U11" s="197" t="s">
        <v>37</v>
      </c>
      <c r="V11" s="198"/>
      <c r="W11" s="198"/>
      <c r="X11" s="198"/>
      <c r="Y11" s="198"/>
      <c r="Z11" s="198"/>
      <c r="AA11" s="198"/>
      <c r="AB11" s="198"/>
      <c r="AC11" s="198"/>
      <c r="AD11" s="198"/>
      <c r="AE11" s="198"/>
      <c r="AF11" s="185"/>
      <c r="AG11" s="185"/>
      <c r="AH11" s="185"/>
      <c r="AI11" s="185"/>
      <c r="AJ11" s="185"/>
      <c r="AK11" s="185"/>
      <c r="AL11" s="185"/>
      <c r="AM11" s="185"/>
      <c r="AN11" s="186"/>
      <c r="AO11" s="203" t="s">
        <v>39</v>
      </c>
      <c r="AP11" s="185"/>
      <c r="AQ11" s="185"/>
      <c r="AR11" s="185"/>
      <c r="AS11" s="185"/>
      <c r="AT11" s="185"/>
      <c r="AU11" s="185"/>
      <c r="AV11" s="185"/>
      <c r="AW11" s="185"/>
      <c r="AX11" s="185"/>
      <c r="AY11" s="185"/>
      <c r="AZ11" s="185"/>
      <c r="BA11" s="185"/>
      <c r="BB11" s="185"/>
      <c r="BC11" s="185"/>
      <c r="BD11" s="185"/>
      <c r="BE11" s="186"/>
      <c r="BF11" s="196" t="s">
        <v>38</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1"/>
      <c r="BB18" s="61"/>
      <c r="BC18" s="61"/>
      <c r="BD18" s="61"/>
      <c r="BE18" s="61"/>
      <c r="BF18" s="61"/>
      <c r="BG18" s="61"/>
      <c r="BH18" s="61"/>
      <c r="BI18" s="61"/>
      <c r="BJ18" s="61"/>
      <c r="BK18" s="62"/>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1"/>
      <c r="BB19" s="61"/>
      <c r="BC19" s="61"/>
      <c r="BD19" s="61"/>
      <c r="BE19" s="61"/>
      <c r="BF19" s="61"/>
      <c r="BG19" s="61"/>
      <c r="BH19" s="61"/>
      <c r="BI19" s="61"/>
      <c r="BJ19" s="61"/>
      <c r="BK19" s="62"/>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2"/>
      <c r="BR20" s="36"/>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2"/>
      <c r="BR21" s="36"/>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2"/>
      <c r="BR22" s="36"/>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47"/>
      <c r="BJ23" s="148"/>
      <c r="BK23" s="62"/>
      <c r="BR23" s="36"/>
    </row>
    <row r="24" spans="1:70" ht="15.6" customHeight="1">
      <c r="A24" s="2"/>
      <c r="B24" s="2"/>
      <c r="C24" s="19"/>
      <c r="D24" s="113" t="str">
        <f>IF([8]回答表!R49="○","○","")</f>
        <v/>
      </c>
      <c r="E24" s="114"/>
      <c r="F24" s="114"/>
      <c r="G24" s="114"/>
      <c r="H24" s="114"/>
      <c r="I24" s="114"/>
      <c r="J24" s="115"/>
      <c r="K24" s="113" t="str">
        <f>IF([8]回答表!R50="○","○","")</f>
        <v/>
      </c>
      <c r="L24" s="114"/>
      <c r="M24" s="114"/>
      <c r="N24" s="114"/>
      <c r="O24" s="114"/>
      <c r="P24" s="114"/>
      <c r="Q24" s="115"/>
      <c r="R24" s="113" t="str">
        <f>IF([8]回答表!R51="○","○","")</f>
        <v/>
      </c>
      <c r="S24" s="114"/>
      <c r="T24" s="114"/>
      <c r="U24" s="114"/>
      <c r="V24" s="114"/>
      <c r="W24" s="114"/>
      <c r="X24" s="115"/>
      <c r="Y24" s="113" t="str">
        <f>IF([8]回答表!R52="○","○","")</f>
        <v>○</v>
      </c>
      <c r="Z24" s="114"/>
      <c r="AA24" s="114"/>
      <c r="AB24" s="114"/>
      <c r="AC24" s="114"/>
      <c r="AD24" s="114"/>
      <c r="AE24" s="115"/>
      <c r="AF24" s="113" t="str">
        <f>IF([8]回答表!R53="○","○","")</f>
        <v/>
      </c>
      <c r="AG24" s="114"/>
      <c r="AH24" s="114"/>
      <c r="AI24" s="114"/>
      <c r="AJ24" s="114"/>
      <c r="AK24" s="114"/>
      <c r="AL24" s="115"/>
      <c r="AM24" s="113" t="str">
        <f>IF([8]回答表!R54="○","○","")</f>
        <v/>
      </c>
      <c r="AN24" s="114"/>
      <c r="AO24" s="114"/>
      <c r="AP24" s="114"/>
      <c r="AQ24" s="114"/>
      <c r="AR24" s="114"/>
      <c r="AS24" s="115"/>
      <c r="AT24" s="113" t="str">
        <f>IF([8]回答表!R55="○","○","")</f>
        <v/>
      </c>
      <c r="AU24" s="114"/>
      <c r="AV24" s="114"/>
      <c r="AW24" s="114"/>
      <c r="AX24" s="114"/>
      <c r="AY24" s="114"/>
      <c r="AZ24" s="115"/>
      <c r="BA24" s="37"/>
      <c r="BB24" s="110" t="str">
        <f>IF([8]回答表!R56="○","○","")</f>
        <v/>
      </c>
      <c r="BC24" s="111"/>
      <c r="BD24" s="111"/>
      <c r="BE24" s="111"/>
      <c r="BF24" s="111"/>
      <c r="BG24" s="111"/>
      <c r="BH24" s="111"/>
      <c r="BI24" s="143"/>
      <c r="BJ24" s="144"/>
      <c r="BK24" s="62"/>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45"/>
      <c r="BJ25" s="146"/>
      <c r="BK25" s="62"/>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47"/>
      <c r="BJ26" s="14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9"/>
      <c r="AS32" s="129"/>
      <c r="AT32" s="129"/>
      <c r="AU32" s="129"/>
      <c r="AV32" s="129"/>
      <c r="AW32" s="129"/>
      <c r="AX32" s="129"/>
      <c r="AY32" s="129"/>
      <c r="AZ32" s="129"/>
      <c r="BA32" s="129"/>
      <c r="BB32" s="129"/>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0"/>
      <c r="AS33" s="130"/>
      <c r="AT33" s="130"/>
      <c r="AU33" s="130"/>
      <c r="AV33" s="130"/>
      <c r="AW33" s="130"/>
      <c r="AX33" s="130"/>
      <c r="AY33" s="130"/>
      <c r="AZ33" s="130"/>
      <c r="BA33" s="130"/>
      <c r="BB33" s="130"/>
      <c r="BC33" s="49"/>
      <c r="BD33" s="21"/>
      <c r="BE33" s="21"/>
      <c r="BF33" s="21"/>
      <c r="BG33" s="21"/>
      <c r="BH33" s="21"/>
      <c r="BI33" s="21"/>
      <c r="BJ33" s="21"/>
      <c r="BK33" s="21"/>
      <c r="BL33" s="21"/>
      <c r="BM33" s="25"/>
      <c r="BN33" s="25"/>
      <c r="BO33" s="25"/>
      <c r="BP33" s="50"/>
      <c r="BQ33" s="51"/>
      <c r="BR33" s="41"/>
    </row>
    <row r="34" spans="1:70" ht="15.6" customHeight="1">
      <c r="A34" s="2"/>
      <c r="B34" s="2"/>
      <c r="C34" s="48"/>
      <c r="D34" s="131" t="s">
        <v>6</v>
      </c>
      <c r="E34" s="132"/>
      <c r="F34" s="132"/>
      <c r="G34" s="132"/>
      <c r="H34" s="132"/>
      <c r="I34" s="132"/>
      <c r="J34" s="132"/>
      <c r="K34" s="132"/>
      <c r="L34" s="132"/>
      <c r="M34" s="132"/>
      <c r="N34" s="132"/>
      <c r="O34" s="132"/>
      <c r="P34" s="132"/>
      <c r="Q34" s="133"/>
      <c r="R34" s="137" t="s">
        <v>25</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5"/>
      <c r="BN34" s="25"/>
      <c r="BO34" s="25"/>
      <c r="BP34" s="50"/>
      <c r="BQ34" s="51"/>
      <c r="BR34" s="41"/>
    </row>
    <row r="35" spans="1:70" ht="15.6" customHeight="1">
      <c r="A35" s="2"/>
      <c r="B35" s="2"/>
      <c r="C35" s="48"/>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87" t="s">
        <v>8</v>
      </c>
      <c r="E38" s="87"/>
      <c r="F38" s="87"/>
      <c r="G38" s="87"/>
      <c r="H38" s="87"/>
      <c r="I38" s="87"/>
      <c r="J38" s="87"/>
      <c r="K38" s="87"/>
      <c r="L38" s="87"/>
      <c r="M38" s="87"/>
      <c r="N38" s="89" t="str">
        <f>IF([8]回答表!X52="○","○","")</f>
        <v>○</v>
      </c>
      <c r="O38" s="90"/>
      <c r="P38" s="90"/>
      <c r="Q38" s="91"/>
      <c r="R38" s="23"/>
      <c r="S38" s="23"/>
      <c r="T38" s="23"/>
      <c r="U38" s="98" t="str">
        <f>IF([8]回答表!X52="○",[8]回答表!B300,IF([8]回答表!AA52="○",[8]回答表!B320,""))</f>
        <v>南木曽町営妻籠宿有料駐車場の管理を公益財団法人妻籠を愛する会に委託している。</v>
      </c>
      <c r="V38" s="99"/>
      <c r="W38" s="99"/>
      <c r="X38" s="99"/>
      <c r="Y38" s="99"/>
      <c r="Z38" s="99"/>
      <c r="AA38" s="99"/>
      <c r="AB38" s="99"/>
      <c r="AC38" s="99"/>
      <c r="AD38" s="99"/>
      <c r="AE38" s="99"/>
      <c r="AF38" s="99"/>
      <c r="AG38" s="99"/>
      <c r="AH38" s="99"/>
      <c r="AI38" s="99"/>
      <c r="AJ38" s="100"/>
      <c r="AK38" s="54"/>
      <c r="AL38" s="54"/>
      <c r="AM38" s="119" t="s">
        <v>26</v>
      </c>
      <c r="AN38" s="120"/>
      <c r="AO38" s="120"/>
      <c r="AP38" s="120"/>
      <c r="AQ38" s="120"/>
      <c r="AR38" s="120"/>
      <c r="AS38" s="120"/>
      <c r="AT38" s="121"/>
      <c r="AU38" s="119" t="s">
        <v>27</v>
      </c>
      <c r="AV38" s="120"/>
      <c r="AW38" s="120"/>
      <c r="AX38" s="120"/>
      <c r="AY38" s="120"/>
      <c r="AZ38" s="120"/>
      <c r="BA38" s="120"/>
      <c r="BB38" s="121"/>
      <c r="BC38" s="52"/>
      <c r="BD38" s="21"/>
      <c r="BE38" s="107" t="s">
        <v>9</v>
      </c>
      <c r="BF38" s="108"/>
      <c r="BG38" s="108"/>
      <c r="BH38" s="108"/>
      <c r="BI38" s="107"/>
      <c r="BJ38" s="108"/>
      <c r="BK38" s="108"/>
      <c r="BL38" s="108"/>
      <c r="BM38" s="107"/>
      <c r="BN38" s="108"/>
      <c r="BO38" s="108"/>
      <c r="BP38" s="109"/>
      <c r="BQ38" s="51"/>
      <c r="BR38" s="41"/>
    </row>
    <row r="39" spans="1:70" ht="15.6" customHeight="1">
      <c r="A39" s="2"/>
      <c r="B39" s="2"/>
      <c r="C39" s="48"/>
      <c r="D39" s="87"/>
      <c r="E39" s="87"/>
      <c r="F39" s="87"/>
      <c r="G39" s="87"/>
      <c r="H39" s="87"/>
      <c r="I39" s="87"/>
      <c r="J39" s="87"/>
      <c r="K39" s="87"/>
      <c r="L39" s="87"/>
      <c r="M39" s="87"/>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4"/>
      <c r="AL39" s="54"/>
      <c r="AM39" s="122"/>
      <c r="AN39" s="123"/>
      <c r="AO39" s="123"/>
      <c r="AP39" s="123"/>
      <c r="AQ39" s="123"/>
      <c r="AR39" s="123"/>
      <c r="AS39" s="123"/>
      <c r="AT39" s="124"/>
      <c r="AU39" s="122"/>
      <c r="AV39" s="123"/>
      <c r="AW39" s="123"/>
      <c r="AX39" s="123"/>
      <c r="AY39" s="123"/>
      <c r="AZ39" s="123"/>
      <c r="BA39" s="123"/>
      <c r="BB39" s="124"/>
      <c r="BC39" s="52"/>
      <c r="BD39" s="21"/>
      <c r="BE39" s="81"/>
      <c r="BF39" s="82"/>
      <c r="BG39" s="82"/>
      <c r="BH39" s="82"/>
      <c r="BI39" s="81"/>
      <c r="BJ39" s="82"/>
      <c r="BK39" s="82"/>
      <c r="BL39" s="82"/>
      <c r="BM39" s="81"/>
      <c r="BN39" s="82"/>
      <c r="BO39" s="82"/>
      <c r="BP39" s="85"/>
      <c r="BQ39" s="51"/>
      <c r="BR39" s="41"/>
    </row>
    <row r="40" spans="1:70" ht="15.6" customHeight="1">
      <c r="A40" s="2"/>
      <c r="B40" s="2"/>
      <c r="C40" s="48"/>
      <c r="D40" s="87"/>
      <c r="E40" s="87"/>
      <c r="F40" s="87"/>
      <c r="G40" s="87"/>
      <c r="H40" s="87"/>
      <c r="I40" s="87"/>
      <c r="J40" s="87"/>
      <c r="K40" s="87"/>
      <c r="L40" s="87"/>
      <c r="M40" s="87"/>
      <c r="N40" s="92"/>
      <c r="O40" s="93"/>
      <c r="P40" s="93"/>
      <c r="Q40" s="94"/>
      <c r="R40" s="23"/>
      <c r="S40" s="23"/>
      <c r="T40" s="23"/>
      <c r="U40" s="101"/>
      <c r="V40" s="102"/>
      <c r="W40" s="102"/>
      <c r="X40" s="102"/>
      <c r="Y40" s="102"/>
      <c r="Z40" s="102"/>
      <c r="AA40" s="102"/>
      <c r="AB40" s="102"/>
      <c r="AC40" s="102"/>
      <c r="AD40" s="102"/>
      <c r="AE40" s="102"/>
      <c r="AF40" s="102"/>
      <c r="AG40" s="102"/>
      <c r="AH40" s="102"/>
      <c r="AI40" s="102"/>
      <c r="AJ40" s="103"/>
      <c r="AK40" s="54"/>
      <c r="AL40" s="54"/>
      <c r="AM40" s="125"/>
      <c r="AN40" s="126"/>
      <c r="AO40" s="126"/>
      <c r="AP40" s="126"/>
      <c r="AQ40" s="126"/>
      <c r="AR40" s="126"/>
      <c r="AS40" s="126"/>
      <c r="AT40" s="127"/>
      <c r="AU40" s="125"/>
      <c r="AV40" s="126"/>
      <c r="AW40" s="126"/>
      <c r="AX40" s="126"/>
      <c r="AY40" s="126"/>
      <c r="AZ40" s="126"/>
      <c r="BA40" s="126"/>
      <c r="BB40" s="127"/>
      <c r="BC40" s="52"/>
      <c r="BD40" s="21"/>
      <c r="BE40" s="81"/>
      <c r="BF40" s="82"/>
      <c r="BG40" s="82"/>
      <c r="BH40" s="82"/>
      <c r="BI40" s="81"/>
      <c r="BJ40" s="82"/>
      <c r="BK40" s="82"/>
      <c r="BL40" s="82"/>
      <c r="BM40" s="81"/>
      <c r="BN40" s="82"/>
      <c r="BO40" s="82"/>
      <c r="BP40" s="85"/>
      <c r="BQ40" s="51"/>
      <c r="BR40" s="41"/>
    </row>
    <row r="41" spans="1:70" ht="15.6" customHeight="1">
      <c r="A41" s="2"/>
      <c r="B41" s="2"/>
      <c r="C41" s="48"/>
      <c r="D41" s="87"/>
      <c r="E41" s="87"/>
      <c r="F41" s="87"/>
      <c r="G41" s="87"/>
      <c r="H41" s="87"/>
      <c r="I41" s="87"/>
      <c r="J41" s="87"/>
      <c r="K41" s="87"/>
      <c r="L41" s="87"/>
      <c r="M41" s="87"/>
      <c r="N41" s="95"/>
      <c r="O41" s="96"/>
      <c r="P41" s="96"/>
      <c r="Q41" s="97"/>
      <c r="R41" s="23"/>
      <c r="S41" s="23"/>
      <c r="T41" s="23"/>
      <c r="U41" s="101"/>
      <c r="V41" s="102"/>
      <c r="W41" s="102"/>
      <c r="X41" s="102"/>
      <c r="Y41" s="102"/>
      <c r="Z41" s="102"/>
      <c r="AA41" s="102"/>
      <c r="AB41" s="102"/>
      <c r="AC41" s="102"/>
      <c r="AD41" s="102"/>
      <c r="AE41" s="102"/>
      <c r="AF41" s="102"/>
      <c r="AG41" s="102"/>
      <c r="AH41" s="102"/>
      <c r="AI41" s="102"/>
      <c r="AJ41" s="103"/>
      <c r="AK41" s="54"/>
      <c r="AL41" s="54"/>
      <c r="AM41" s="110" t="str">
        <f>IF([8]回答表!X52="○",[8]回答表!G307,IF([8]回答表!AA52="○",[8]回答表!G327,""))</f>
        <v>○</v>
      </c>
      <c r="AN41" s="111"/>
      <c r="AO41" s="111"/>
      <c r="AP41" s="111"/>
      <c r="AQ41" s="111"/>
      <c r="AR41" s="111"/>
      <c r="AS41" s="111"/>
      <c r="AT41" s="112"/>
      <c r="AU41" s="110"/>
      <c r="AV41" s="111"/>
      <c r="AW41" s="111"/>
      <c r="AX41" s="111"/>
      <c r="AY41" s="111"/>
      <c r="AZ41" s="111"/>
      <c r="BA41" s="111"/>
      <c r="BB41" s="112"/>
      <c r="BC41" s="52"/>
      <c r="BD41" s="21"/>
      <c r="BE41" s="81">
        <f>IF([8]回答表!X52="○",[8]回答表!E312,IF([8]回答表!AA52="○",[8]回答表!E332,""))</f>
        <v>18</v>
      </c>
      <c r="BF41" s="82"/>
      <c r="BG41" s="82"/>
      <c r="BH41" s="82"/>
      <c r="BI41" s="81">
        <f>IF([8]回答表!X52="○",[8]回答表!E313,IF([8]回答表!AA52="○",[8]回答表!E333,""))</f>
        <v>4</v>
      </c>
      <c r="BJ41" s="82"/>
      <c r="BK41" s="82"/>
      <c r="BL41" s="85"/>
      <c r="BM41" s="81">
        <f>IF([8]回答表!X52="○",[8]回答表!E314,IF([8]回答表!AA52="○",[8]回答表!E334,""))</f>
        <v>1</v>
      </c>
      <c r="BN41" s="82"/>
      <c r="BO41" s="82"/>
      <c r="BP41" s="85"/>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01"/>
      <c r="V42" s="102"/>
      <c r="W42" s="102"/>
      <c r="X42" s="102"/>
      <c r="Y42" s="102"/>
      <c r="Z42" s="102"/>
      <c r="AA42" s="102"/>
      <c r="AB42" s="102"/>
      <c r="AC42" s="102"/>
      <c r="AD42" s="102"/>
      <c r="AE42" s="102"/>
      <c r="AF42" s="102"/>
      <c r="AG42" s="102"/>
      <c r="AH42" s="102"/>
      <c r="AI42" s="102"/>
      <c r="AJ42" s="103"/>
      <c r="AK42" s="54"/>
      <c r="AL42" s="54"/>
      <c r="AM42" s="113"/>
      <c r="AN42" s="114"/>
      <c r="AO42" s="114"/>
      <c r="AP42" s="114"/>
      <c r="AQ42" s="114"/>
      <c r="AR42" s="114"/>
      <c r="AS42" s="114"/>
      <c r="AT42" s="115"/>
      <c r="AU42" s="113"/>
      <c r="AV42" s="114"/>
      <c r="AW42" s="114"/>
      <c r="AX42" s="114"/>
      <c r="AY42" s="114"/>
      <c r="AZ42" s="114"/>
      <c r="BA42" s="114"/>
      <c r="BB42" s="115"/>
      <c r="BC42" s="52"/>
      <c r="BD42" s="52"/>
      <c r="BE42" s="81"/>
      <c r="BF42" s="82"/>
      <c r="BG42" s="82"/>
      <c r="BH42" s="82"/>
      <c r="BI42" s="81"/>
      <c r="BJ42" s="82"/>
      <c r="BK42" s="82"/>
      <c r="BL42" s="85"/>
      <c r="BM42" s="81"/>
      <c r="BN42" s="82"/>
      <c r="BO42" s="82"/>
      <c r="BP42" s="85"/>
      <c r="BQ42" s="51"/>
      <c r="BR42" s="41"/>
    </row>
    <row r="43" spans="1:70" ht="15.6" customHeight="1">
      <c r="A43" s="2"/>
      <c r="B43" s="2"/>
      <c r="C43" s="48"/>
      <c r="D43" s="32"/>
      <c r="E43" s="32"/>
      <c r="F43" s="32"/>
      <c r="G43" s="32"/>
      <c r="H43" s="32"/>
      <c r="I43" s="32"/>
      <c r="J43" s="32"/>
      <c r="K43" s="32"/>
      <c r="L43" s="32"/>
      <c r="M43" s="32"/>
      <c r="N43" s="55"/>
      <c r="O43" s="55"/>
      <c r="P43" s="55"/>
      <c r="Q43" s="55"/>
      <c r="R43" s="55"/>
      <c r="S43" s="55"/>
      <c r="T43" s="55"/>
      <c r="U43" s="101"/>
      <c r="V43" s="102"/>
      <c r="W43" s="102"/>
      <c r="X43" s="102"/>
      <c r="Y43" s="102"/>
      <c r="Z43" s="102"/>
      <c r="AA43" s="102"/>
      <c r="AB43" s="102"/>
      <c r="AC43" s="102"/>
      <c r="AD43" s="102"/>
      <c r="AE43" s="102"/>
      <c r="AF43" s="102"/>
      <c r="AG43" s="102"/>
      <c r="AH43" s="102"/>
      <c r="AI43" s="102"/>
      <c r="AJ43" s="103"/>
      <c r="AK43" s="54"/>
      <c r="AL43" s="54"/>
      <c r="AM43" s="116"/>
      <c r="AN43" s="117"/>
      <c r="AO43" s="117"/>
      <c r="AP43" s="117"/>
      <c r="AQ43" s="117"/>
      <c r="AR43" s="117"/>
      <c r="AS43" s="117"/>
      <c r="AT43" s="118"/>
      <c r="AU43" s="116"/>
      <c r="AV43" s="117"/>
      <c r="AW43" s="117"/>
      <c r="AX43" s="117"/>
      <c r="AY43" s="117"/>
      <c r="AZ43" s="117"/>
      <c r="BA43" s="117"/>
      <c r="BB43" s="118"/>
      <c r="BC43" s="52"/>
      <c r="BD43" s="21"/>
      <c r="BE43" s="81"/>
      <c r="BF43" s="82"/>
      <c r="BG43" s="82"/>
      <c r="BH43" s="82"/>
      <c r="BI43" s="81"/>
      <c r="BJ43" s="82"/>
      <c r="BK43" s="82"/>
      <c r="BL43" s="85"/>
      <c r="BM43" s="81"/>
      <c r="BN43" s="82"/>
      <c r="BO43" s="82"/>
      <c r="BP43" s="85"/>
      <c r="BQ43" s="51"/>
      <c r="BR43" s="41"/>
    </row>
    <row r="44" spans="1:70" ht="15.6" customHeight="1">
      <c r="A44" s="2"/>
      <c r="B44" s="2"/>
      <c r="C44" s="48"/>
      <c r="D44" s="128" t="s">
        <v>10</v>
      </c>
      <c r="E44" s="87"/>
      <c r="F44" s="87"/>
      <c r="G44" s="87"/>
      <c r="H44" s="87"/>
      <c r="I44" s="87"/>
      <c r="J44" s="87"/>
      <c r="K44" s="87"/>
      <c r="L44" s="87"/>
      <c r="M44" s="88"/>
      <c r="N44" s="89" t="str">
        <f>IF([8]回答表!AA52="○","○","")</f>
        <v/>
      </c>
      <c r="O44" s="90"/>
      <c r="P44" s="90"/>
      <c r="Q44" s="91"/>
      <c r="R44" s="23"/>
      <c r="S44" s="23"/>
      <c r="T44" s="23"/>
      <c r="U44" s="101"/>
      <c r="V44" s="102"/>
      <c r="W44" s="102"/>
      <c r="X44" s="102"/>
      <c r="Y44" s="102"/>
      <c r="Z44" s="102"/>
      <c r="AA44" s="102"/>
      <c r="AB44" s="102"/>
      <c r="AC44" s="102"/>
      <c r="AD44" s="102"/>
      <c r="AE44" s="102"/>
      <c r="AF44" s="102"/>
      <c r="AG44" s="102"/>
      <c r="AH44" s="102"/>
      <c r="AI44" s="102"/>
      <c r="AJ44" s="103"/>
      <c r="AK44" s="54"/>
      <c r="AL44" s="54"/>
      <c r="AM44" s="21"/>
      <c r="AN44" s="21"/>
      <c r="AO44" s="21"/>
      <c r="AP44" s="21"/>
      <c r="AQ44" s="21"/>
      <c r="AR44" s="21"/>
      <c r="AS44" s="21"/>
      <c r="AT44" s="21"/>
      <c r="AU44" s="21"/>
      <c r="AV44" s="21"/>
      <c r="AW44" s="21"/>
      <c r="AX44" s="21"/>
      <c r="AY44" s="21"/>
      <c r="AZ44" s="21"/>
      <c r="BA44" s="21"/>
      <c r="BB44" s="21"/>
      <c r="BC44" s="52"/>
      <c r="BD44" s="56"/>
      <c r="BE44" s="81"/>
      <c r="BF44" s="82"/>
      <c r="BG44" s="82"/>
      <c r="BH44" s="82"/>
      <c r="BI44" s="81"/>
      <c r="BJ44" s="82"/>
      <c r="BK44" s="82"/>
      <c r="BL44" s="85"/>
      <c r="BM44" s="81"/>
      <c r="BN44" s="82"/>
      <c r="BO44" s="82"/>
      <c r="BP44" s="85"/>
      <c r="BQ44" s="51"/>
      <c r="BR44" s="41"/>
    </row>
    <row r="45" spans="1:70" ht="15.6" customHeight="1">
      <c r="A45" s="2"/>
      <c r="B45" s="2"/>
      <c r="C45" s="48"/>
      <c r="D45" s="87"/>
      <c r="E45" s="87"/>
      <c r="F45" s="87"/>
      <c r="G45" s="87"/>
      <c r="H45" s="87"/>
      <c r="I45" s="87"/>
      <c r="J45" s="87"/>
      <c r="K45" s="87"/>
      <c r="L45" s="87"/>
      <c r="M45" s="88"/>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4"/>
      <c r="AL45" s="54"/>
      <c r="AM45" s="21"/>
      <c r="AN45" s="21"/>
      <c r="AO45" s="21"/>
      <c r="AP45" s="21"/>
      <c r="AQ45" s="21"/>
      <c r="AR45" s="21"/>
      <c r="AS45" s="21"/>
      <c r="AT45" s="21"/>
      <c r="AU45" s="21"/>
      <c r="AV45" s="21"/>
      <c r="AW45" s="21"/>
      <c r="AX45" s="21"/>
      <c r="AY45" s="21"/>
      <c r="AZ45" s="21"/>
      <c r="BA45" s="21"/>
      <c r="BB45" s="21"/>
      <c r="BC45" s="52"/>
      <c r="BD45" s="56"/>
      <c r="BE45" s="81" t="s">
        <v>11</v>
      </c>
      <c r="BF45" s="82"/>
      <c r="BG45" s="82"/>
      <c r="BH45" s="82"/>
      <c r="BI45" s="81" t="s">
        <v>12</v>
      </c>
      <c r="BJ45" s="82"/>
      <c r="BK45" s="82"/>
      <c r="BL45" s="82"/>
      <c r="BM45" s="81" t="s">
        <v>13</v>
      </c>
      <c r="BN45" s="82"/>
      <c r="BO45" s="82"/>
      <c r="BP45" s="85"/>
      <c r="BQ45" s="51"/>
      <c r="BR45" s="41"/>
    </row>
    <row r="46" spans="1:70" ht="15.6" customHeight="1">
      <c r="A46" s="2"/>
      <c r="B46" s="2"/>
      <c r="C46" s="48"/>
      <c r="D46" s="87"/>
      <c r="E46" s="87"/>
      <c r="F46" s="87"/>
      <c r="G46" s="87"/>
      <c r="H46" s="87"/>
      <c r="I46" s="87"/>
      <c r="J46" s="87"/>
      <c r="K46" s="87"/>
      <c r="L46" s="87"/>
      <c r="M46" s="88"/>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4"/>
      <c r="AL46" s="54"/>
      <c r="AM46" s="21"/>
      <c r="AN46" s="21"/>
      <c r="AO46" s="21"/>
      <c r="AP46" s="21"/>
      <c r="AQ46" s="21"/>
      <c r="AR46" s="21"/>
      <c r="AS46" s="21"/>
      <c r="AT46" s="21"/>
      <c r="AU46" s="21"/>
      <c r="AV46" s="21"/>
      <c r="AW46" s="21"/>
      <c r="AX46" s="21"/>
      <c r="AY46" s="21"/>
      <c r="AZ46" s="21"/>
      <c r="BA46" s="21"/>
      <c r="BB46" s="21"/>
      <c r="BC46" s="52"/>
      <c r="BD46" s="56"/>
      <c r="BE46" s="81"/>
      <c r="BF46" s="82"/>
      <c r="BG46" s="82"/>
      <c r="BH46" s="82"/>
      <c r="BI46" s="81"/>
      <c r="BJ46" s="82"/>
      <c r="BK46" s="82"/>
      <c r="BL46" s="82"/>
      <c r="BM46" s="81"/>
      <c r="BN46" s="82"/>
      <c r="BO46" s="82"/>
      <c r="BP46" s="85"/>
      <c r="BQ46" s="51"/>
      <c r="BR46" s="41"/>
    </row>
    <row r="47" spans="1:70" ht="15.6" customHeight="1">
      <c r="A47" s="2"/>
      <c r="B47" s="2"/>
      <c r="C47" s="48"/>
      <c r="D47" s="87"/>
      <c r="E47" s="87"/>
      <c r="F47" s="87"/>
      <c r="G47" s="87"/>
      <c r="H47" s="87"/>
      <c r="I47" s="87"/>
      <c r="J47" s="87"/>
      <c r="K47" s="87"/>
      <c r="L47" s="87"/>
      <c r="M47" s="88"/>
      <c r="N47" s="95"/>
      <c r="O47" s="96"/>
      <c r="P47" s="96"/>
      <c r="Q47" s="97"/>
      <c r="R47" s="23"/>
      <c r="S47" s="23"/>
      <c r="T47" s="23"/>
      <c r="U47" s="104"/>
      <c r="V47" s="105"/>
      <c r="W47" s="105"/>
      <c r="X47" s="105"/>
      <c r="Y47" s="105"/>
      <c r="Z47" s="105"/>
      <c r="AA47" s="105"/>
      <c r="AB47" s="105"/>
      <c r="AC47" s="105"/>
      <c r="AD47" s="105"/>
      <c r="AE47" s="105"/>
      <c r="AF47" s="105"/>
      <c r="AG47" s="105"/>
      <c r="AH47" s="105"/>
      <c r="AI47" s="105"/>
      <c r="AJ47" s="106"/>
      <c r="AK47" s="54"/>
      <c r="AL47" s="54"/>
      <c r="AM47" s="21"/>
      <c r="AN47" s="21"/>
      <c r="AO47" s="21"/>
      <c r="AP47" s="21"/>
      <c r="AQ47" s="21"/>
      <c r="AR47" s="21"/>
      <c r="AS47" s="21"/>
      <c r="AT47" s="21"/>
      <c r="AU47" s="21"/>
      <c r="AV47" s="21"/>
      <c r="AW47" s="21"/>
      <c r="AX47" s="21"/>
      <c r="AY47" s="21"/>
      <c r="AZ47" s="21"/>
      <c r="BA47" s="21"/>
      <c r="BB47" s="21"/>
      <c r="BC47" s="52"/>
      <c r="BD47" s="56"/>
      <c r="BE47" s="83"/>
      <c r="BF47" s="84"/>
      <c r="BG47" s="84"/>
      <c r="BH47" s="84"/>
      <c r="BI47" s="83"/>
      <c r="BJ47" s="84"/>
      <c r="BK47" s="84"/>
      <c r="BL47" s="84"/>
      <c r="BM47" s="83"/>
      <c r="BN47" s="84"/>
      <c r="BO47" s="84"/>
      <c r="BP47" s="86"/>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87" t="s">
        <v>15</v>
      </c>
      <c r="E50" s="87"/>
      <c r="F50" s="87"/>
      <c r="G50" s="87"/>
      <c r="H50" s="87"/>
      <c r="I50" s="87"/>
      <c r="J50" s="87"/>
      <c r="K50" s="87"/>
      <c r="L50" s="87"/>
      <c r="M50" s="88"/>
      <c r="N50" s="89" t="str">
        <f>IF([8]回答表!AD52="○","○","")</f>
        <v/>
      </c>
      <c r="O50" s="90"/>
      <c r="P50" s="90"/>
      <c r="Q50" s="91"/>
      <c r="R50" s="23"/>
      <c r="S50" s="23"/>
      <c r="T50" s="23"/>
      <c r="U50" s="98" t="str">
        <f>IF([8]回答表!AD52="○",[8]回答表!B340,"")</f>
        <v/>
      </c>
      <c r="V50" s="99"/>
      <c r="W50" s="99"/>
      <c r="X50" s="99"/>
      <c r="Y50" s="99"/>
      <c r="Z50" s="99"/>
      <c r="AA50" s="99"/>
      <c r="AB50" s="99"/>
      <c r="AC50" s="99"/>
      <c r="AD50" s="99"/>
      <c r="AE50" s="99"/>
      <c r="AF50" s="99"/>
      <c r="AG50" s="99"/>
      <c r="AH50" s="99"/>
      <c r="AI50" s="99"/>
      <c r="AJ50" s="100"/>
      <c r="AK50" s="60"/>
      <c r="AL50" s="60"/>
      <c r="AM50" s="98" t="str">
        <f>IF([8]回答表!AD52="○",[8]回答表!B346,"")</f>
        <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51"/>
      <c r="BR50" s="41"/>
    </row>
    <row r="51" spans="1:70" ht="15.6" customHeight="1">
      <c r="A51" s="2"/>
      <c r="B51" s="2"/>
      <c r="C51" s="48"/>
      <c r="D51" s="87"/>
      <c r="E51" s="87"/>
      <c r="F51" s="87"/>
      <c r="G51" s="87"/>
      <c r="H51" s="87"/>
      <c r="I51" s="87"/>
      <c r="J51" s="87"/>
      <c r="K51" s="87"/>
      <c r="L51" s="87"/>
      <c r="M51" s="88"/>
      <c r="N51" s="92"/>
      <c r="O51" s="93"/>
      <c r="P51" s="93"/>
      <c r="Q51" s="94"/>
      <c r="R51" s="23"/>
      <c r="S51" s="23"/>
      <c r="T51" s="23"/>
      <c r="U51" s="101"/>
      <c r="V51" s="102"/>
      <c r="W51" s="102"/>
      <c r="X51" s="102"/>
      <c r="Y51" s="102"/>
      <c r="Z51" s="102"/>
      <c r="AA51" s="102"/>
      <c r="AB51" s="102"/>
      <c r="AC51" s="102"/>
      <c r="AD51" s="102"/>
      <c r="AE51" s="102"/>
      <c r="AF51" s="102"/>
      <c r="AG51" s="102"/>
      <c r="AH51" s="102"/>
      <c r="AI51" s="102"/>
      <c r="AJ51" s="103"/>
      <c r="AK51" s="60"/>
      <c r="AL51" s="60"/>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1"/>
      <c r="BR51" s="41"/>
    </row>
    <row r="52" spans="1:70" ht="15.6" customHeight="1">
      <c r="A52" s="2"/>
      <c r="B52" s="2"/>
      <c r="C52" s="48"/>
      <c r="D52" s="87"/>
      <c r="E52" s="87"/>
      <c r="F52" s="87"/>
      <c r="G52" s="87"/>
      <c r="H52" s="87"/>
      <c r="I52" s="87"/>
      <c r="J52" s="87"/>
      <c r="K52" s="87"/>
      <c r="L52" s="87"/>
      <c r="M52" s="88"/>
      <c r="N52" s="92"/>
      <c r="O52" s="93"/>
      <c r="P52" s="93"/>
      <c r="Q52" s="94"/>
      <c r="R52" s="23"/>
      <c r="S52" s="23"/>
      <c r="T52" s="23"/>
      <c r="U52" s="101"/>
      <c r="V52" s="102"/>
      <c r="W52" s="102"/>
      <c r="X52" s="102"/>
      <c r="Y52" s="102"/>
      <c r="Z52" s="102"/>
      <c r="AA52" s="102"/>
      <c r="AB52" s="102"/>
      <c r="AC52" s="102"/>
      <c r="AD52" s="102"/>
      <c r="AE52" s="102"/>
      <c r="AF52" s="102"/>
      <c r="AG52" s="102"/>
      <c r="AH52" s="102"/>
      <c r="AI52" s="102"/>
      <c r="AJ52" s="103"/>
      <c r="AK52" s="60"/>
      <c r="AL52" s="60"/>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1"/>
      <c r="BR52" s="41"/>
    </row>
    <row r="53" spans="1:70" ht="15.6" customHeight="1">
      <c r="A53" s="2"/>
      <c r="B53" s="2"/>
      <c r="C53" s="48"/>
      <c r="D53" s="87"/>
      <c r="E53" s="87"/>
      <c r="F53" s="87"/>
      <c r="G53" s="87"/>
      <c r="H53" s="87"/>
      <c r="I53" s="87"/>
      <c r="J53" s="87"/>
      <c r="K53" s="87"/>
      <c r="L53" s="87"/>
      <c r="M53" s="88"/>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60"/>
      <c r="AL53" s="60"/>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F14" sqref="BF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29</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36</v>
      </c>
      <c r="D11" s="183"/>
      <c r="E11" s="183"/>
      <c r="F11" s="183"/>
      <c r="G11" s="183"/>
      <c r="H11" s="183"/>
      <c r="I11" s="183"/>
      <c r="J11" s="183"/>
      <c r="K11" s="183"/>
      <c r="L11" s="183"/>
      <c r="M11" s="183"/>
      <c r="N11" s="183"/>
      <c r="O11" s="183"/>
      <c r="P11" s="183"/>
      <c r="Q11" s="183"/>
      <c r="R11" s="183"/>
      <c r="S11" s="183"/>
      <c r="T11" s="183"/>
      <c r="U11" s="197" t="s">
        <v>54</v>
      </c>
      <c r="V11" s="198"/>
      <c r="W11" s="198"/>
      <c r="X11" s="198"/>
      <c r="Y11" s="198"/>
      <c r="Z11" s="198"/>
      <c r="AA11" s="198"/>
      <c r="AB11" s="198"/>
      <c r="AC11" s="198"/>
      <c r="AD11" s="198"/>
      <c r="AE11" s="198"/>
      <c r="AF11" s="185"/>
      <c r="AG11" s="185"/>
      <c r="AH11" s="185"/>
      <c r="AI11" s="185"/>
      <c r="AJ11" s="185"/>
      <c r="AK11" s="185"/>
      <c r="AL11" s="185"/>
      <c r="AM11" s="185"/>
      <c r="AN11" s="186"/>
      <c r="AO11" s="203" t="s">
        <v>55</v>
      </c>
      <c r="AP11" s="185"/>
      <c r="AQ11" s="185"/>
      <c r="AR11" s="185"/>
      <c r="AS11" s="185"/>
      <c r="AT11" s="185"/>
      <c r="AU11" s="185"/>
      <c r="AV11" s="185"/>
      <c r="AW11" s="185"/>
      <c r="AX11" s="185"/>
      <c r="AY11" s="185"/>
      <c r="AZ11" s="185"/>
      <c r="BA11" s="185"/>
      <c r="BB11" s="185"/>
      <c r="BC11" s="185"/>
      <c r="BD11" s="185"/>
      <c r="BE11" s="186"/>
      <c r="BF11" s="196" t="s">
        <v>56</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49" t="s">
        <v>32</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1"/>
      <c r="BB18" s="61"/>
      <c r="BC18" s="61"/>
      <c r="BD18" s="61"/>
      <c r="BE18" s="61"/>
      <c r="BF18" s="61"/>
      <c r="BG18" s="61"/>
      <c r="BH18" s="61"/>
      <c r="BI18" s="61"/>
      <c r="BJ18" s="61"/>
      <c r="BK18" s="62"/>
      <c r="BR18" s="18"/>
    </row>
    <row r="19" spans="1:70" ht="16.899999999999999"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1"/>
      <c r="BB19" s="61"/>
      <c r="BC19" s="61"/>
      <c r="BD19" s="61"/>
      <c r="BE19" s="61"/>
      <c r="BF19" s="61"/>
      <c r="BG19" s="61"/>
      <c r="BH19" s="61"/>
      <c r="BI19" s="61"/>
      <c r="BJ19" s="61"/>
      <c r="BK19" s="62"/>
      <c r="BR19" s="18"/>
    </row>
    <row r="20" spans="1:70" ht="16.899999999999999"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2"/>
      <c r="BR20" s="36"/>
    </row>
    <row r="21" spans="1:70" ht="16.899999999999999"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2"/>
      <c r="BR21" s="36"/>
    </row>
    <row r="22" spans="1:70" ht="16.899999999999999"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2"/>
      <c r="BR22" s="36"/>
    </row>
    <row r="23" spans="1:70" ht="39"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47"/>
      <c r="BJ23" s="148"/>
      <c r="BK23" s="62"/>
      <c r="BR23" s="36"/>
    </row>
    <row r="24" spans="1:70" ht="16.899999999999999" customHeight="1">
      <c r="A24" s="2"/>
      <c r="B24" s="2"/>
      <c r="C24" s="19"/>
      <c r="D24" s="113" t="str">
        <f>IF([2]回答表!R49="○","○","")</f>
        <v/>
      </c>
      <c r="E24" s="114"/>
      <c r="F24" s="114"/>
      <c r="G24" s="114"/>
      <c r="H24" s="114"/>
      <c r="I24" s="114"/>
      <c r="J24" s="115"/>
      <c r="K24" s="113" t="str">
        <f>IF([2]回答表!R50="○","○","")</f>
        <v/>
      </c>
      <c r="L24" s="114"/>
      <c r="M24" s="114"/>
      <c r="N24" s="114"/>
      <c r="O24" s="114"/>
      <c r="P24" s="114"/>
      <c r="Q24" s="115"/>
      <c r="R24" s="113" t="str">
        <f>IF([2]回答表!R51="○","○","")</f>
        <v/>
      </c>
      <c r="S24" s="114"/>
      <c r="T24" s="114"/>
      <c r="U24" s="114"/>
      <c r="V24" s="114"/>
      <c r="W24" s="114"/>
      <c r="X24" s="115"/>
      <c r="Y24" s="113" t="str">
        <f>IF([2]回答表!R52="○","○","")</f>
        <v>○</v>
      </c>
      <c r="Z24" s="114"/>
      <c r="AA24" s="114"/>
      <c r="AB24" s="114"/>
      <c r="AC24" s="114"/>
      <c r="AD24" s="114"/>
      <c r="AE24" s="115"/>
      <c r="AF24" s="113" t="str">
        <f>IF([2]回答表!R53="○","○","")</f>
        <v/>
      </c>
      <c r="AG24" s="114"/>
      <c r="AH24" s="114"/>
      <c r="AI24" s="114"/>
      <c r="AJ24" s="114"/>
      <c r="AK24" s="114"/>
      <c r="AL24" s="115"/>
      <c r="AM24" s="113" t="str">
        <f>IF([2]回答表!R54="○","○","")</f>
        <v/>
      </c>
      <c r="AN24" s="114"/>
      <c r="AO24" s="114"/>
      <c r="AP24" s="114"/>
      <c r="AQ24" s="114"/>
      <c r="AR24" s="114"/>
      <c r="AS24" s="115"/>
      <c r="AT24" s="113" t="str">
        <f>IF([2]回答表!R55="○","○","")</f>
        <v/>
      </c>
      <c r="AU24" s="114"/>
      <c r="AV24" s="114"/>
      <c r="AW24" s="114"/>
      <c r="AX24" s="114"/>
      <c r="AY24" s="114"/>
      <c r="AZ24" s="115"/>
      <c r="BA24" s="37"/>
      <c r="BB24" s="110" t="str">
        <f>IF([2]回答表!R56="○","○","")</f>
        <v/>
      </c>
      <c r="BC24" s="111"/>
      <c r="BD24" s="111"/>
      <c r="BE24" s="111"/>
      <c r="BF24" s="111"/>
      <c r="BG24" s="111"/>
      <c r="BH24" s="111"/>
      <c r="BI24" s="143"/>
      <c r="BJ24" s="144"/>
      <c r="BK24" s="62"/>
      <c r="BR24" s="36"/>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45"/>
      <c r="BJ25" s="146"/>
      <c r="BK25" s="62"/>
      <c r="BR25" s="36"/>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47"/>
      <c r="BJ26" s="148"/>
      <c r="BK26" s="62"/>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9"/>
      <c r="AS31" s="129"/>
      <c r="AT31" s="129"/>
      <c r="AU31" s="129"/>
      <c r="AV31" s="129"/>
      <c r="AW31" s="129"/>
      <c r="AX31" s="129"/>
      <c r="AY31" s="129"/>
      <c r="AZ31" s="129"/>
      <c r="BA31" s="129"/>
      <c r="BB31" s="129"/>
      <c r="BC31" s="45"/>
      <c r="BD31" s="46"/>
      <c r="BE31" s="46"/>
      <c r="BF31" s="46"/>
      <c r="BG31" s="46"/>
      <c r="BH31" s="46"/>
      <c r="BI31" s="46"/>
      <c r="BJ31" s="46"/>
      <c r="BK31" s="46"/>
      <c r="BL31" s="46"/>
      <c r="BM31" s="46"/>
      <c r="BN31" s="46"/>
      <c r="BO31" s="46"/>
      <c r="BP31" s="46"/>
      <c r="BQ31" s="47"/>
      <c r="BR31" s="41"/>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0"/>
      <c r="AS32" s="130"/>
      <c r="AT32" s="130"/>
      <c r="AU32" s="130"/>
      <c r="AV32" s="130"/>
      <c r="AW32" s="130"/>
      <c r="AX32" s="130"/>
      <c r="AY32" s="130"/>
      <c r="AZ32" s="130"/>
      <c r="BA32" s="130"/>
      <c r="BB32" s="130"/>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131" t="s">
        <v>6</v>
      </c>
      <c r="E33" s="132"/>
      <c r="F33" s="132"/>
      <c r="G33" s="132"/>
      <c r="H33" s="132"/>
      <c r="I33" s="132"/>
      <c r="J33" s="132"/>
      <c r="K33" s="132"/>
      <c r="L33" s="132"/>
      <c r="M33" s="132"/>
      <c r="N33" s="132"/>
      <c r="O33" s="132"/>
      <c r="P33" s="132"/>
      <c r="Q33" s="133"/>
      <c r="R33" s="137" t="s">
        <v>25</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6.899999999999999" customHeight="1">
      <c r="A37" s="2"/>
      <c r="B37" s="2"/>
      <c r="C37" s="48"/>
      <c r="D37" s="87" t="s">
        <v>8</v>
      </c>
      <c r="E37" s="87"/>
      <c r="F37" s="87"/>
      <c r="G37" s="87"/>
      <c r="H37" s="87"/>
      <c r="I37" s="87"/>
      <c r="J37" s="87"/>
      <c r="K37" s="87"/>
      <c r="L37" s="87"/>
      <c r="M37" s="87"/>
      <c r="N37" s="89" t="str">
        <f>IF([2]回答表!X52="○","○","")</f>
        <v>○</v>
      </c>
      <c r="O37" s="90"/>
      <c r="P37" s="90"/>
      <c r="Q37" s="91"/>
      <c r="R37" s="23"/>
      <c r="S37" s="23"/>
      <c r="T37" s="23"/>
      <c r="U37" s="98" t="str">
        <f>IF([2]回答表!X52="○",[2]回答表!B300,IF([2]回答表!AA52="○",[2]回答表!B320,""))</f>
        <v>施設管理業務</v>
      </c>
      <c r="V37" s="99"/>
      <c r="W37" s="99"/>
      <c r="X37" s="99"/>
      <c r="Y37" s="99"/>
      <c r="Z37" s="99"/>
      <c r="AA37" s="99"/>
      <c r="AB37" s="99"/>
      <c r="AC37" s="99"/>
      <c r="AD37" s="99"/>
      <c r="AE37" s="99"/>
      <c r="AF37" s="99"/>
      <c r="AG37" s="99"/>
      <c r="AH37" s="99"/>
      <c r="AI37" s="99"/>
      <c r="AJ37" s="100"/>
      <c r="AK37" s="54"/>
      <c r="AL37" s="54"/>
      <c r="AM37" s="119" t="s">
        <v>26</v>
      </c>
      <c r="AN37" s="120"/>
      <c r="AO37" s="120"/>
      <c r="AP37" s="120"/>
      <c r="AQ37" s="120"/>
      <c r="AR37" s="120"/>
      <c r="AS37" s="120"/>
      <c r="AT37" s="121"/>
      <c r="AU37" s="119" t="s">
        <v>27</v>
      </c>
      <c r="AV37" s="120"/>
      <c r="AW37" s="120"/>
      <c r="AX37" s="120"/>
      <c r="AY37" s="120"/>
      <c r="AZ37" s="120"/>
      <c r="BA37" s="120"/>
      <c r="BB37" s="121"/>
      <c r="BC37" s="52"/>
      <c r="BD37" s="21"/>
      <c r="BE37" s="107" t="s">
        <v>9</v>
      </c>
      <c r="BF37" s="108"/>
      <c r="BG37" s="108"/>
      <c r="BH37" s="108"/>
      <c r="BI37" s="107"/>
      <c r="BJ37" s="108"/>
      <c r="BK37" s="108"/>
      <c r="BL37" s="108"/>
      <c r="BM37" s="107"/>
      <c r="BN37" s="108"/>
      <c r="BO37" s="108"/>
      <c r="BP37" s="109"/>
      <c r="BQ37" s="51"/>
      <c r="BR37" s="41"/>
    </row>
    <row r="38" spans="1:70" ht="16.899999999999999" customHeight="1">
      <c r="A38" s="2"/>
      <c r="B38" s="2"/>
      <c r="C38" s="48"/>
      <c r="D38" s="87"/>
      <c r="E38" s="87"/>
      <c r="F38" s="87"/>
      <c r="G38" s="87"/>
      <c r="H38" s="87"/>
      <c r="I38" s="87"/>
      <c r="J38" s="87"/>
      <c r="K38" s="87"/>
      <c r="L38" s="87"/>
      <c r="M38" s="87"/>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4"/>
      <c r="AL38" s="54"/>
      <c r="AM38" s="122"/>
      <c r="AN38" s="123"/>
      <c r="AO38" s="123"/>
      <c r="AP38" s="123"/>
      <c r="AQ38" s="123"/>
      <c r="AR38" s="123"/>
      <c r="AS38" s="123"/>
      <c r="AT38" s="124"/>
      <c r="AU38" s="122"/>
      <c r="AV38" s="123"/>
      <c r="AW38" s="123"/>
      <c r="AX38" s="123"/>
      <c r="AY38" s="123"/>
      <c r="AZ38" s="123"/>
      <c r="BA38" s="123"/>
      <c r="BB38" s="124"/>
      <c r="BC38" s="52"/>
      <c r="BD38" s="21"/>
      <c r="BE38" s="81"/>
      <c r="BF38" s="82"/>
      <c r="BG38" s="82"/>
      <c r="BH38" s="82"/>
      <c r="BI38" s="81"/>
      <c r="BJ38" s="82"/>
      <c r="BK38" s="82"/>
      <c r="BL38" s="82"/>
      <c r="BM38" s="81"/>
      <c r="BN38" s="82"/>
      <c r="BO38" s="82"/>
      <c r="BP38" s="85"/>
      <c r="BQ38" s="51"/>
      <c r="BR38" s="41"/>
    </row>
    <row r="39" spans="1:70" ht="16.899999999999999" customHeight="1">
      <c r="A39" s="2"/>
      <c r="B39" s="2"/>
      <c r="C39" s="48"/>
      <c r="D39" s="87"/>
      <c r="E39" s="87"/>
      <c r="F39" s="87"/>
      <c r="G39" s="87"/>
      <c r="H39" s="87"/>
      <c r="I39" s="87"/>
      <c r="J39" s="87"/>
      <c r="K39" s="87"/>
      <c r="L39" s="87"/>
      <c r="M39" s="87"/>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4"/>
      <c r="AL39" s="54"/>
      <c r="AM39" s="125"/>
      <c r="AN39" s="126"/>
      <c r="AO39" s="126"/>
      <c r="AP39" s="126"/>
      <c r="AQ39" s="126"/>
      <c r="AR39" s="126"/>
      <c r="AS39" s="126"/>
      <c r="AT39" s="127"/>
      <c r="AU39" s="125"/>
      <c r="AV39" s="126"/>
      <c r="AW39" s="126"/>
      <c r="AX39" s="126"/>
      <c r="AY39" s="126"/>
      <c r="AZ39" s="126"/>
      <c r="BA39" s="126"/>
      <c r="BB39" s="127"/>
      <c r="BC39" s="52"/>
      <c r="BD39" s="21"/>
      <c r="BE39" s="81"/>
      <c r="BF39" s="82"/>
      <c r="BG39" s="82"/>
      <c r="BH39" s="82"/>
      <c r="BI39" s="81"/>
      <c r="BJ39" s="82"/>
      <c r="BK39" s="82"/>
      <c r="BL39" s="82"/>
      <c r="BM39" s="81"/>
      <c r="BN39" s="82"/>
      <c r="BO39" s="82"/>
      <c r="BP39" s="85"/>
      <c r="BQ39" s="51"/>
      <c r="BR39" s="41"/>
    </row>
    <row r="40" spans="1:70" ht="16.899999999999999" customHeight="1">
      <c r="A40" s="2"/>
      <c r="B40" s="2"/>
      <c r="C40" s="48"/>
      <c r="D40" s="87"/>
      <c r="E40" s="87"/>
      <c r="F40" s="87"/>
      <c r="G40" s="87"/>
      <c r="H40" s="87"/>
      <c r="I40" s="87"/>
      <c r="J40" s="87"/>
      <c r="K40" s="87"/>
      <c r="L40" s="87"/>
      <c r="M40" s="87"/>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4"/>
      <c r="AL40" s="54"/>
      <c r="AM40" s="110"/>
      <c r="AN40" s="111"/>
      <c r="AO40" s="111"/>
      <c r="AP40" s="111"/>
      <c r="AQ40" s="111"/>
      <c r="AR40" s="111"/>
      <c r="AS40" s="111"/>
      <c r="AT40" s="112"/>
      <c r="AU40" s="110" t="str">
        <f>IF([2]回答表!X52="○",[2]回答表!G308,IF([2]回答表!AA52="○",[2]回答表!G328,""))</f>
        <v>○</v>
      </c>
      <c r="AV40" s="111"/>
      <c r="AW40" s="111"/>
      <c r="AX40" s="111"/>
      <c r="AY40" s="111"/>
      <c r="AZ40" s="111"/>
      <c r="BA40" s="111"/>
      <c r="BB40" s="112"/>
      <c r="BC40" s="52"/>
      <c r="BD40" s="21"/>
      <c r="BE40" s="81">
        <f>IF([2]回答表!X52="○",[2]回答表!E312,IF([2]回答表!AA52="○",[2]回答表!E332,""))</f>
        <v>18</v>
      </c>
      <c r="BF40" s="82"/>
      <c r="BG40" s="82"/>
      <c r="BH40" s="82"/>
      <c r="BI40" s="81">
        <f>IF([2]回答表!X52="○",[2]回答表!E313,IF([2]回答表!AA52="○",[2]回答表!E333,""))</f>
        <v>4</v>
      </c>
      <c r="BJ40" s="82"/>
      <c r="BK40" s="82"/>
      <c r="BL40" s="85"/>
      <c r="BM40" s="81">
        <f>IF([2]回答表!X52="○",[2]回答表!E314,IF([2]回答表!AA52="○",[2]回答表!E334,""))</f>
        <v>1</v>
      </c>
      <c r="BN40" s="82"/>
      <c r="BO40" s="82"/>
      <c r="BP40" s="85"/>
      <c r="BQ40" s="51"/>
      <c r="BR40" s="41"/>
    </row>
    <row r="41" spans="1:70" ht="16.899999999999999" customHeight="1">
      <c r="A41" s="2"/>
      <c r="B41" s="2"/>
      <c r="C41" s="48"/>
      <c r="D41" s="32"/>
      <c r="E41" s="32"/>
      <c r="F41" s="32"/>
      <c r="G41" s="32"/>
      <c r="H41" s="32"/>
      <c r="I41" s="32"/>
      <c r="J41" s="32"/>
      <c r="K41" s="32"/>
      <c r="L41" s="32"/>
      <c r="M41" s="32"/>
      <c r="N41" s="55"/>
      <c r="O41" s="55"/>
      <c r="P41" s="55"/>
      <c r="Q41" s="55"/>
      <c r="R41" s="55"/>
      <c r="S41" s="55"/>
      <c r="T41" s="55"/>
      <c r="U41" s="101"/>
      <c r="V41" s="102"/>
      <c r="W41" s="102"/>
      <c r="X41" s="102"/>
      <c r="Y41" s="102"/>
      <c r="Z41" s="102"/>
      <c r="AA41" s="102"/>
      <c r="AB41" s="102"/>
      <c r="AC41" s="102"/>
      <c r="AD41" s="102"/>
      <c r="AE41" s="102"/>
      <c r="AF41" s="102"/>
      <c r="AG41" s="102"/>
      <c r="AH41" s="102"/>
      <c r="AI41" s="102"/>
      <c r="AJ41" s="103"/>
      <c r="AK41" s="54"/>
      <c r="AL41" s="54"/>
      <c r="AM41" s="113"/>
      <c r="AN41" s="114"/>
      <c r="AO41" s="114"/>
      <c r="AP41" s="114"/>
      <c r="AQ41" s="114"/>
      <c r="AR41" s="114"/>
      <c r="AS41" s="114"/>
      <c r="AT41" s="115"/>
      <c r="AU41" s="113"/>
      <c r="AV41" s="114"/>
      <c r="AW41" s="114"/>
      <c r="AX41" s="114"/>
      <c r="AY41" s="114"/>
      <c r="AZ41" s="114"/>
      <c r="BA41" s="114"/>
      <c r="BB41" s="115"/>
      <c r="BC41" s="52"/>
      <c r="BD41" s="52"/>
      <c r="BE41" s="81"/>
      <c r="BF41" s="82"/>
      <c r="BG41" s="82"/>
      <c r="BH41" s="82"/>
      <c r="BI41" s="81"/>
      <c r="BJ41" s="82"/>
      <c r="BK41" s="82"/>
      <c r="BL41" s="85"/>
      <c r="BM41" s="81"/>
      <c r="BN41" s="82"/>
      <c r="BO41" s="82"/>
      <c r="BP41" s="85"/>
      <c r="BQ41" s="51"/>
      <c r="BR41" s="41"/>
    </row>
    <row r="42" spans="1:70" ht="16.899999999999999" customHeight="1">
      <c r="A42" s="2"/>
      <c r="B42" s="2"/>
      <c r="C42" s="48"/>
      <c r="D42" s="32"/>
      <c r="E42" s="32"/>
      <c r="F42" s="32"/>
      <c r="G42" s="32"/>
      <c r="H42" s="32"/>
      <c r="I42" s="32"/>
      <c r="J42" s="32"/>
      <c r="K42" s="32"/>
      <c r="L42" s="32"/>
      <c r="M42" s="32"/>
      <c r="N42" s="55"/>
      <c r="O42" s="55"/>
      <c r="P42" s="55"/>
      <c r="Q42" s="55"/>
      <c r="R42" s="55"/>
      <c r="S42" s="55"/>
      <c r="T42" s="55"/>
      <c r="U42" s="101"/>
      <c r="V42" s="102"/>
      <c r="W42" s="102"/>
      <c r="X42" s="102"/>
      <c r="Y42" s="102"/>
      <c r="Z42" s="102"/>
      <c r="AA42" s="102"/>
      <c r="AB42" s="102"/>
      <c r="AC42" s="102"/>
      <c r="AD42" s="102"/>
      <c r="AE42" s="102"/>
      <c r="AF42" s="102"/>
      <c r="AG42" s="102"/>
      <c r="AH42" s="102"/>
      <c r="AI42" s="102"/>
      <c r="AJ42" s="103"/>
      <c r="AK42" s="54"/>
      <c r="AL42" s="54"/>
      <c r="AM42" s="116"/>
      <c r="AN42" s="117"/>
      <c r="AO42" s="117"/>
      <c r="AP42" s="117"/>
      <c r="AQ42" s="117"/>
      <c r="AR42" s="117"/>
      <c r="AS42" s="117"/>
      <c r="AT42" s="118"/>
      <c r="AU42" s="116"/>
      <c r="AV42" s="117"/>
      <c r="AW42" s="117"/>
      <c r="AX42" s="117"/>
      <c r="AY42" s="117"/>
      <c r="AZ42" s="117"/>
      <c r="BA42" s="117"/>
      <c r="BB42" s="118"/>
      <c r="BC42" s="52"/>
      <c r="BD42" s="21"/>
      <c r="BE42" s="81"/>
      <c r="BF42" s="82"/>
      <c r="BG42" s="82"/>
      <c r="BH42" s="82"/>
      <c r="BI42" s="81"/>
      <c r="BJ42" s="82"/>
      <c r="BK42" s="82"/>
      <c r="BL42" s="85"/>
      <c r="BM42" s="81"/>
      <c r="BN42" s="82"/>
      <c r="BO42" s="82"/>
      <c r="BP42" s="85"/>
      <c r="BQ42" s="51"/>
      <c r="BR42" s="41"/>
    </row>
    <row r="43" spans="1:70" ht="16.899999999999999" customHeight="1">
      <c r="A43" s="2"/>
      <c r="B43" s="2"/>
      <c r="C43" s="48"/>
      <c r="D43" s="128" t="s">
        <v>10</v>
      </c>
      <c r="E43" s="87"/>
      <c r="F43" s="87"/>
      <c r="G43" s="87"/>
      <c r="H43" s="87"/>
      <c r="I43" s="87"/>
      <c r="J43" s="87"/>
      <c r="K43" s="87"/>
      <c r="L43" s="87"/>
      <c r="M43" s="88"/>
      <c r="N43" s="89" t="str">
        <f>IF([2]回答表!AA52="○","○","")</f>
        <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4"/>
      <c r="AL43" s="54"/>
      <c r="AM43" s="21"/>
      <c r="AN43" s="21"/>
      <c r="AO43" s="21"/>
      <c r="AP43" s="21"/>
      <c r="AQ43" s="21"/>
      <c r="AR43" s="21"/>
      <c r="AS43" s="21"/>
      <c r="AT43" s="21"/>
      <c r="AU43" s="21"/>
      <c r="AV43" s="21"/>
      <c r="AW43" s="21"/>
      <c r="AX43" s="21"/>
      <c r="AY43" s="21"/>
      <c r="AZ43" s="21"/>
      <c r="BA43" s="21"/>
      <c r="BB43" s="21"/>
      <c r="BC43" s="52"/>
      <c r="BD43" s="56"/>
      <c r="BE43" s="81"/>
      <c r="BF43" s="82"/>
      <c r="BG43" s="82"/>
      <c r="BH43" s="82"/>
      <c r="BI43" s="81"/>
      <c r="BJ43" s="82"/>
      <c r="BK43" s="82"/>
      <c r="BL43" s="85"/>
      <c r="BM43" s="81"/>
      <c r="BN43" s="82"/>
      <c r="BO43" s="82"/>
      <c r="BP43" s="85"/>
      <c r="BQ43" s="51"/>
      <c r="BR43" s="41"/>
    </row>
    <row r="44" spans="1:70" ht="16.899999999999999" customHeight="1">
      <c r="A44" s="2"/>
      <c r="B44" s="2"/>
      <c r="C44" s="48"/>
      <c r="D44" s="87"/>
      <c r="E44" s="87"/>
      <c r="F44" s="87"/>
      <c r="G44" s="87"/>
      <c r="H44" s="87"/>
      <c r="I44" s="87"/>
      <c r="J44" s="87"/>
      <c r="K44" s="87"/>
      <c r="L44" s="87"/>
      <c r="M44" s="88"/>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4"/>
      <c r="AL44" s="54"/>
      <c r="AM44" s="21"/>
      <c r="AN44" s="21"/>
      <c r="AO44" s="21"/>
      <c r="AP44" s="21"/>
      <c r="AQ44" s="21"/>
      <c r="AR44" s="21"/>
      <c r="AS44" s="21"/>
      <c r="AT44" s="21"/>
      <c r="AU44" s="21"/>
      <c r="AV44" s="21"/>
      <c r="AW44" s="21"/>
      <c r="AX44" s="21"/>
      <c r="AY44" s="21"/>
      <c r="AZ44" s="21"/>
      <c r="BA44" s="21"/>
      <c r="BB44" s="21"/>
      <c r="BC44" s="52"/>
      <c r="BD44" s="56"/>
      <c r="BE44" s="81" t="s">
        <v>11</v>
      </c>
      <c r="BF44" s="82"/>
      <c r="BG44" s="82"/>
      <c r="BH44" s="82"/>
      <c r="BI44" s="81" t="s">
        <v>12</v>
      </c>
      <c r="BJ44" s="82"/>
      <c r="BK44" s="82"/>
      <c r="BL44" s="82"/>
      <c r="BM44" s="81" t="s">
        <v>13</v>
      </c>
      <c r="BN44" s="82"/>
      <c r="BO44" s="82"/>
      <c r="BP44" s="85"/>
      <c r="BQ44" s="51"/>
      <c r="BR44" s="41"/>
    </row>
    <row r="45" spans="1:70" ht="16.899999999999999" customHeight="1">
      <c r="A45" s="2"/>
      <c r="B45" s="2"/>
      <c r="C45" s="48"/>
      <c r="D45" s="87"/>
      <c r="E45" s="87"/>
      <c r="F45" s="87"/>
      <c r="G45" s="87"/>
      <c r="H45" s="87"/>
      <c r="I45" s="87"/>
      <c r="J45" s="87"/>
      <c r="K45" s="87"/>
      <c r="L45" s="87"/>
      <c r="M45" s="88"/>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4"/>
      <c r="AL45" s="54"/>
      <c r="AM45" s="21"/>
      <c r="AN45" s="21"/>
      <c r="AO45" s="21"/>
      <c r="AP45" s="21"/>
      <c r="AQ45" s="21"/>
      <c r="AR45" s="21"/>
      <c r="AS45" s="21"/>
      <c r="AT45" s="21"/>
      <c r="AU45" s="21"/>
      <c r="AV45" s="21"/>
      <c r="AW45" s="21"/>
      <c r="AX45" s="21"/>
      <c r="AY45" s="21"/>
      <c r="AZ45" s="21"/>
      <c r="BA45" s="21"/>
      <c r="BB45" s="21"/>
      <c r="BC45" s="52"/>
      <c r="BD45" s="56"/>
      <c r="BE45" s="81"/>
      <c r="BF45" s="82"/>
      <c r="BG45" s="82"/>
      <c r="BH45" s="82"/>
      <c r="BI45" s="81"/>
      <c r="BJ45" s="82"/>
      <c r="BK45" s="82"/>
      <c r="BL45" s="82"/>
      <c r="BM45" s="81"/>
      <c r="BN45" s="82"/>
      <c r="BO45" s="82"/>
      <c r="BP45" s="85"/>
      <c r="BQ45" s="51"/>
      <c r="BR45" s="41"/>
    </row>
    <row r="46" spans="1:70" ht="16.899999999999999" customHeight="1">
      <c r="A46" s="2"/>
      <c r="B46" s="2"/>
      <c r="C46" s="48"/>
      <c r="D46" s="87"/>
      <c r="E46" s="87"/>
      <c r="F46" s="87"/>
      <c r="G46" s="87"/>
      <c r="H46" s="87"/>
      <c r="I46" s="87"/>
      <c r="J46" s="87"/>
      <c r="K46" s="87"/>
      <c r="L46" s="87"/>
      <c r="M46" s="88"/>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4"/>
      <c r="AL46" s="54"/>
      <c r="AM46" s="21"/>
      <c r="AN46" s="21"/>
      <c r="AO46" s="21"/>
      <c r="AP46" s="21"/>
      <c r="AQ46" s="21"/>
      <c r="AR46" s="21"/>
      <c r="AS46" s="21"/>
      <c r="AT46" s="21"/>
      <c r="AU46" s="21"/>
      <c r="AV46" s="21"/>
      <c r="AW46" s="21"/>
      <c r="AX46" s="21"/>
      <c r="AY46" s="21"/>
      <c r="AZ46" s="21"/>
      <c r="BA46" s="21"/>
      <c r="BB46" s="21"/>
      <c r="BC46" s="52"/>
      <c r="BD46" s="56"/>
      <c r="BE46" s="83"/>
      <c r="BF46" s="84"/>
      <c r="BG46" s="84"/>
      <c r="BH46" s="84"/>
      <c r="BI46" s="83"/>
      <c r="BJ46" s="84"/>
      <c r="BK46" s="84"/>
      <c r="BL46" s="84"/>
      <c r="BM46" s="83"/>
      <c r="BN46" s="84"/>
      <c r="BO46" s="84"/>
      <c r="BP46" s="86"/>
      <c r="BQ46" s="51"/>
      <c r="BR46" s="41"/>
    </row>
    <row r="47" spans="1:70" ht="16.899999999999999"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899999999999999" customHeight="1">
      <c r="A48" s="2"/>
      <c r="B48" s="2"/>
      <c r="C48" s="48"/>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899999999999999" customHeight="1">
      <c r="A49" s="2"/>
      <c r="B49" s="2"/>
      <c r="C49" s="48"/>
      <c r="D49" s="87" t="s">
        <v>15</v>
      </c>
      <c r="E49" s="87"/>
      <c r="F49" s="87"/>
      <c r="G49" s="87"/>
      <c r="H49" s="87"/>
      <c r="I49" s="87"/>
      <c r="J49" s="87"/>
      <c r="K49" s="87"/>
      <c r="L49" s="87"/>
      <c r="M49" s="88"/>
      <c r="N49" s="89" t="str">
        <f>IF([2]回答表!AD52="○","○","")</f>
        <v/>
      </c>
      <c r="O49" s="90"/>
      <c r="P49" s="90"/>
      <c r="Q49" s="91"/>
      <c r="R49" s="23"/>
      <c r="S49" s="23"/>
      <c r="T49" s="23"/>
      <c r="U49" s="98" t="str">
        <f>IF([2]回答表!AD52="○",[2]回答表!B340,"")</f>
        <v/>
      </c>
      <c r="V49" s="99"/>
      <c r="W49" s="99"/>
      <c r="X49" s="99"/>
      <c r="Y49" s="99"/>
      <c r="Z49" s="99"/>
      <c r="AA49" s="99"/>
      <c r="AB49" s="99"/>
      <c r="AC49" s="99"/>
      <c r="AD49" s="99"/>
      <c r="AE49" s="99"/>
      <c r="AF49" s="99"/>
      <c r="AG49" s="99"/>
      <c r="AH49" s="99"/>
      <c r="AI49" s="99"/>
      <c r="AJ49" s="100"/>
      <c r="AK49" s="60"/>
      <c r="AL49" s="60"/>
      <c r="AM49" s="98" t="str">
        <f>IF([2]回答表!AD52="○",[2]回答表!B346,"")</f>
        <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51"/>
      <c r="BR49" s="41"/>
    </row>
    <row r="50" spans="1:70" ht="16.899999999999999" customHeight="1">
      <c r="A50" s="2"/>
      <c r="B50" s="2"/>
      <c r="C50" s="48"/>
      <c r="D50" s="87"/>
      <c r="E50" s="87"/>
      <c r="F50" s="87"/>
      <c r="G50" s="87"/>
      <c r="H50" s="87"/>
      <c r="I50" s="87"/>
      <c r="J50" s="87"/>
      <c r="K50" s="87"/>
      <c r="L50" s="87"/>
      <c r="M50" s="88"/>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60"/>
      <c r="AL50" s="60"/>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41"/>
    </row>
    <row r="51" spans="1:70" ht="16.899999999999999" customHeight="1">
      <c r="A51" s="2"/>
      <c r="B51" s="2"/>
      <c r="C51" s="48"/>
      <c r="D51" s="87"/>
      <c r="E51" s="87"/>
      <c r="F51" s="87"/>
      <c r="G51" s="87"/>
      <c r="H51" s="87"/>
      <c r="I51" s="87"/>
      <c r="J51" s="87"/>
      <c r="K51" s="87"/>
      <c r="L51" s="87"/>
      <c r="M51" s="88"/>
      <c r="N51" s="92"/>
      <c r="O51" s="93"/>
      <c r="P51" s="93"/>
      <c r="Q51" s="94"/>
      <c r="R51" s="23"/>
      <c r="S51" s="23"/>
      <c r="T51" s="23"/>
      <c r="U51" s="101"/>
      <c r="V51" s="102"/>
      <c r="W51" s="102"/>
      <c r="X51" s="102"/>
      <c r="Y51" s="102"/>
      <c r="Z51" s="102"/>
      <c r="AA51" s="102"/>
      <c r="AB51" s="102"/>
      <c r="AC51" s="102"/>
      <c r="AD51" s="102"/>
      <c r="AE51" s="102"/>
      <c r="AF51" s="102"/>
      <c r="AG51" s="102"/>
      <c r="AH51" s="102"/>
      <c r="AI51" s="102"/>
      <c r="AJ51" s="103"/>
      <c r="AK51" s="60"/>
      <c r="AL51" s="60"/>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1"/>
      <c r="BR51" s="41"/>
    </row>
    <row r="52" spans="1:70" ht="16.899999999999999" customHeight="1">
      <c r="A52" s="2"/>
      <c r="B52" s="2"/>
      <c r="C52" s="48"/>
      <c r="D52" s="87"/>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row>
    <row r="53" spans="1:70" ht="16.899999999999999"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6.899999999999999"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6" zoomScale="60" zoomScaleNormal="70" zoomScalePageLayoutView="40" workbookViewId="0">
      <selection activeCell="E43" sqref="E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29</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40</v>
      </c>
      <c r="D11" s="183"/>
      <c r="E11" s="183"/>
      <c r="F11" s="183"/>
      <c r="G11" s="183"/>
      <c r="H11" s="183"/>
      <c r="I11" s="183"/>
      <c r="J11" s="183"/>
      <c r="K11" s="183"/>
      <c r="L11" s="183"/>
      <c r="M11" s="183"/>
      <c r="N11" s="183"/>
      <c r="O11" s="183"/>
      <c r="P11" s="183"/>
      <c r="Q11" s="183"/>
      <c r="R11" s="183"/>
      <c r="S11" s="183"/>
      <c r="T11" s="183"/>
      <c r="U11" s="197" t="s">
        <v>49</v>
      </c>
      <c r="V11" s="198"/>
      <c r="W11" s="198"/>
      <c r="X11" s="198"/>
      <c r="Y11" s="198"/>
      <c r="Z11" s="198"/>
      <c r="AA11" s="198"/>
      <c r="AB11" s="198"/>
      <c r="AC11" s="198"/>
      <c r="AD11" s="198"/>
      <c r="AE11" s="198"/>
      <c r="AF11" s="185"/>
      <c r="AG11" s="185"/>
      <c r="AH11" s="185"/>
      <c r="AI11" s="185"/>
      <c r="AJ11" s="185"/>
      <c r="AK11" s="185"/>
      <c r="AL11" s="185"/>
      <c r="AM11" s="185"/>
      <c r="AN11" s="186"/>
      <c r="AO11" s="203" t="s">
        <v>50</v>
      </c>
      <c r="AP11" s="185"/>
      <c r="AQ11" s="185"/>
      <c r="AR11" s="185"/>
      <c r="AS11" s="185"/>
      <c r="AT11" s="185"/>
      <c r="AU11" s="185"/>
      <c r="AV11" s="185"/>
      <c r="AW11" s="185"/>
      <c r="AX11" s="185"/>
      <c r="AY11" s="185"/>
      <c r="AZ11" s="185"/>
      <c r="BA11" s="185"/>
      <c r="BB11" s="185"/>
      <c r="BC11" s="185"/>
      <c r="BD11" s="185"/>
      <c r="BE11" s="186"/>
      <c r="BF11" s="196" t="s">
        <v>43</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1"/>
      <c r="BB18" s="61"/>
      <c r="BC18" s="61"/>
      <c r="BD18" s="61"/>
      <c r="BE18" s="61"/>
      <c r="BF18" s="61"/>
      <c r="BG18" s="61"/>
      <c r="BH18" s="61"/>
      <c r="BI18" s="61"/>
      <c r="BJ18" s="61"/>
      <c r="BK18" s="62"/>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1"/>
      <c r="BB19" s="61"/>
      <c r="BC19" s="61"/>
      <c r="BD19" s="61"/>
      <c r="BE19" s="61"/>
      <c r="BF19" s="61"/>
      <c r="BG19" s="61"/>
      <c r="BH19" s="61"/>
      <c r="BI19" s="61"/>
      <c r="BJ19" s="61"/>
      <c r="BK19" s="62"/>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2"/>
      <c r="BR20" s="36"/>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2"/>
      <c r="BR21" s="36"/>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2"/>
      <c r="BR22" s="36"/>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47"/>
      <c r="BJ23" s="148"/>
      <c r="BK23" s="62"/>
      <c r="BR23" s="36"/>
    </row>
    <row r="24" spans="1:70" ht="15.6" customHeight="1">
      <c r="A24" s="2"/>
      <c r="B24" s="2"/>
      <c r="C24" s="19"/>
      <c r="D24" s="113" t="str">
        <f>IF([4]回答表!R49="○","○","")</f>
        <v/>
      </c>
      <c r="E24" s="114"/>
      <c r="F24" s="114"/>
      <c r="G24" s="114"/>
      <c r="H24" s="114"/>
      <c r="I24" s="114"/>
      <c r="J24" s="115"/>
      <c r="K24" s="113" t="str">
        <f>IF([4]回答表!R50="○","○","")</f>
        <v/>
      </c>
      <c r="L24" s="114"/>
      <c r="M24" s="114"/>
      <c r="N24" s="114"/>
      <c r="O24" s="114"/>
      <c r="P24" s="114"/>
      <c r="Q24" s="115"/>
      <c r="R24" s="113" t="str">
        <f>IF([4]回答表!R51="○","○","")</f>
        <v/>
      </c>
      <c r="S24" s="114"/>
      <c r="T24" s="114"/>
      <c r="U24" s="114"/>
      <c r="V24" s="114"/>
      <c r="W24" s="114"/>
      <c r="X24" s="115"/>
      <c r="Y24" s="113" t="str">
        <f>IF([4]回答表!R52="○","○","")</f>
        <v/>
      </c>
      <c r="Z24" s="114"/>
      <c r="AA24" s="114"/>
      <c r="AB24" s="114"/>
      <c r="AC24" s="114"/>
      <c r="AD24" s="114"/>
      <c r="AE24" s="115"/>
      <c r="AF24" s="113" t="str">
        <f>IF([4]回答表!R53="○","○","")</f>
        <v/>
      </c>
      <c r="AG24" s="114"/>
      <c r="AH24" s="114"/>
      <c r="AI24" s="114"/>
      <c r="AJ24" s="114"/>
      <c r="AK24" s="114"/>
      <c r="AL24" s="115"/>
      <c r="AM24" s="113" t="str">
        <f>IF([4]回答表!R54="○","○","")</f>
        <v/>
      </c>
      <c r="AN24" s="114"/>
      <c r="AO24" s="114"/>
      <c r="AP24" s="114"/>
      <c r="AQ24" s="114"/>
      <c r="AR24" s="114"/>
      <c r="AS24" s="115"/>
      <c r="AT24" s="113" t="str">
        <f>IF([4]回答表!R55="○","○","")</f>
        <v/>
      </c>
      <c r="AU24" s="114"/>
      <c r="AV24" s="114"/>
      <c r="AW24" s="114"/>
      <c r="AX24" s="114"/>
      <c r="AY24" s="114"/>
      <c r="AZ24" s="115"/>
      <c r="BA24" s="37"/>
      <c r="BB24" s="110" t="str">
        <f>IF([4]回答表!R56="○","○","")</f>
        <v>○</v>
      </c>
      <c r="BC24" s="111"/>
      <c r="BD24" s="111"/>
      <c r="BE24" s="111"/>
      <c r="BF24" s="111"/>
      <c r="BG24" s="111"/>
      <c r="BH24" s="111"/>
      <c r="BI24" s="143"/>
      <c r="BJ24" s="144"/>
      <c r="BK24" s="62"/>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45"/>
      <c r="BJ25" s="146"/>
      <c r="BK25" s="62"/>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47"/>
      <c r="BJ26" s="14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214" t="s">
        <v>31</v>
      </c>
      <c r="E35" s="215" t="str">
        <f>IF([4]回答表!R56="○",[4]回答表!C536,"")</f>
        <v>既に維持管理業務について外部委託しているため。</v>
      </c>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7"/>
      <c r="AO35" s="25"/>
      <c r="AP35" s="25"/>
      <c r="AQ35" s="221" t="str">
        <f>IF([4]回答表!AQ536="○",[4]回答表!B543,"")</f>
        <v/>
      </c>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2"/>
    </row>
    <row r="36" spans="2:69" ht="15.6" customHeight="1">
      <c r="C36" s="69"/>
      <c r="D36" s="214"/>
      <c r="E36" s="218"/>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20"/>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2"/>
    </row>
    <row r="38" spans="2:69" ht="15.6" customHeight="1">
      <c r="C38" s="69"/>
      <c r="D38" s="214" t="s">
        <v>31</v>
      </c>
      <c r="E38" s="215"/>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7"/>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2"/>
    </row>
    <row r="39" spans="2:69" ht="15.6" customHeight="1">
      <c r="C39" s="69"/>
      <c r="D39" s="214"/>
      <c r="E39" s="218"/>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20"/>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2"/>
    </row>
    <row r="41" spans="2:69" ht="15.6" customHeight="1">
      <c r="C41" s="69"/>
      <c r="D41" s="214" t="s">
        <v>31</v>
      </c>
      <c r="E41" s="215"/>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7"/>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2"/>
    </row>
    <row r="42" spans="2:69" ht="12.6" customHeight="1">
      <c r="B42" s="5"/>
      <c r="C42" s="69"/>
      <c r="D42" s="214"/>
      <c r="E42" s="218"/>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20"/>
      <c r="AO42" s="25"/>
      <c r="AP42" s="25"/>
      <c r="AQ42" s="211"/>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8.75">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 r="C46" s="76"/>
      <c r="D46" s="205" t="str">
        <f>IF([4]回答表!R56="○",[4]回答表!B550,"")</f>
        <v>特定環境保全公共下水道事業との統合を検討している他、包括的民間委託について研究を進める。</v>
      </c>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5"/>
    </row>
    <row r="47" spans="2:69" ht="12.6" customHeight="1">
      <c r="C47" s="76"/>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5"/>
    </row>
    <row r="48" spans="2:69" ht="12.6" customHeight="1">
      <c r="C48" s="76"/>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5"/>
    </row>
    <row r="49" spans="3:69" ht="12.6" customHeight="1">
      <c r="C49" s="76"/>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5"/>
    </row>
    <row r="50" spans="3:69" ht="12.6" customHeight="1">
      <c r="C50" s="76"/>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43" sqref="E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29</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36</v>
      </c>
      <c r="D11" s="183"/>
      <c r="E11" s="183"/>
      <c r="F11" s="183"/>
      <c r="G11" s="183"/>
      <c r="H11" s="183"/>
      <c r="I11" s="183"/>
      <c r="J11" s="183"/>
      <c r="K11" s="183"/>
      <c r="L11" s="183"/>
      <c r="M11" s="183"/>
      <c r="N11" s="183"/>
      <c r="O11" s="183"/>
      <c r="P11" s="183"/>
      <c r="Q11" s="183"/>
      <c r="R11" s="183"/>
      <c r="S11" s="183"/>
      <c r="T11" s="183"/>
      <c r="U11" s="197" t="s">
        <v>51</v>
      </c>
      <c r="V11" s="198"/>
      <c r="W11" s="198"/>
      <c r="X11" s="198"/>
      <c r="Y11" s="198"/>
      <c r="Z11" s="198"/>
      <c r="AA11" s="198"/>
      <c r="AB11" s="198"/>
      <c r="AC11" s="198"/>
      <c r="AD11" s="198"/>
      <c r="AE11" s="198"/>
      <c r="AF11" s="185"/>
      <c r="AG11" s="185"/>
      <c r="AH11" s="185"/>
      <c r="AI11" s="185"/>
      <c r="AJ11" s="185"/>
      <c r="AK11" s="185"/>
      <c r="AL11" s="185"/>
      <c r="AM11" s="185"/>
      <c r="AN11" s="186"/>
      <c r="AO11" s="203" t="s">
        <v>52</v>
      </c>
      <c r="AP11" s="185"/>
      <c r="AQ11" s="185"/>
      <c r="AR11" s="185"/>
      <c r="AS11" s="185"/>
      <c r="AT11" s="185"/>
      <c r="AU11" s="185"/>
      <c r="AV11" s="185"/>
      <c r="AW11" s="185"/>
      <c r="AX11" s="185"/>
      <c r="AY11" s="185"/>
      <c r="AZ11" s="185"/>
      <c r="BA11" s="185"/>
      <c r="BB11" s="185"/>
      <c r="BC11" s="185"/>
      <c r="BD11" s="185"/>
      <c r="BE11" s="186"/>
      <c r="BF11" s="196" t="s">
        <v>53</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1"/>
      <c r="BB18" s="61"/>
      <c r="BC18" s="61"/>
      <c r="BD18" s="61"/>
      <c r="BE18" s="61"/>
      <c r="BF18" s="61"/>
      <c r="BG18" s="61"/>
      <c r="BH18" s="61"/>
      <c r="BI18" s="61"/>
      <c r="BJ18" s="61"/>
      <c r="BK18" s="62"/>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1"/>
      <c r="BB19" s="61"/>
      <c r="BC19" s="61"/>
      <c r="BD19" s="61"/>
      <c r="BE19" s="61"/>
      <c r="BF19" s="61"/>
      <c r="BG19" s="61"/>
      <c r="BH19" s="61"/>
      <c r="BI19" s="61"/>
      <c r="BJ19" s="61"/>
      <c r="BK19" s="62"/>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2"/>
      <c r="BR20" s="36"/>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2"/>
      <c r="BR21" s="36"/>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2"/>
      <c r="BR22" s="36"/>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47"/>
      <c r="BJ23" s="148"/>
      <c r="BK23" s="62"/>
      <c r="BR23" s="36"/>
    </row>
    <row r="24" spans="1:70" ht="15.6" customHeight="1">
      <c r="A24" s="2"/>
      <c r="B24" s="2"/>
      <c r="C24" s="19"/>
      <c r="D24" s="113" t="str">
        <f>IF([3]回答表!R49="○","○","")</f>
        <v/>
      </c>
      <c r="E24" s="114"/>
      <c r="F24" s="114"/>
      <c r="G24" s="114"/>
      <c r="H24" s="114"/>
      <c r="I24" s="114"/>
      <c r="J24" s="115"/>
      <c r="K24" s="113" t="str">
        <f>IF([3]回答表!R50="○","○","")</f>
        <v/>
      </c>
      <c r="L24" s="114"/>
      <c r="M24" s="114"/>
      <c r="N24" s="114"/>
      <c r="O24" s="114"/>
      <c r="P24" s="114"/>
      <c r="Q24" s="115"/>
      <c r="R24" s="113" t="str">
        <f>IF([3]回答表!R51="○","○","")</f>
        <v/>
      </c>
      <c r="S24" s="114"/>
      <c r="T24" s="114"/>
      <c r="U24" s="114"/>
      <c r="V24" s="114"/>
      <c r="W24" s="114"/>
      <c r="X24" s="115"/>
      <c r="Y24" s="113" t="str">
        <f>IF([3]回答表!R52="○","○","")</f>
        <v/>
      </c>
      <c r="Z24" s="114"/>
      <c r="AA24" s="114"/>
      <c r="AB24" s="114"/>
      <c r="AC24" s="114"/>
      <c r="AD24" s="114"/>
      <c r="AE24" s="115"/>
      <c r="AF24" s="113" t="str">
        <f>IF([3]回答表!R53="○","○","")</f>
        <v/>
      </c>
      <c r="AG24" s="114"/>
      <c r="AH24" s="114"/>
      <c r="AI24" s="114"/>
      <c r="AJ24" s="114"/>
      <c r="AK24" s="114"/>
      <c r="AL24" s="115"/>
      <c r="AM24" s="113" t="str">
        <f>IF([3]回答表!R54="○","○","")</f>
        <v/>
      </c>
      <c r="AN24" s="114"/>
      <c r="AO24" s="114"/>
      <c r="AP24" s="114"/>
      <c r="AQ24" s="114"/>
      <c r="AR24" s="114"/>
      <c r="AS24" s="115"/>
      <c r="AT24" s="113" t="str">
        <f>IF([3]回答表!R55="○","○","")</f>
        <v/>
      </c>
      <c r="AU24" s="114"/>
      <c r="AV24" s="114"/>
      <c r="AW24" s="114"/>
      <c r="AX24" s="114"/>
      <c r="AY24" s="114"/>
      <c r="AZ24" s="115"/>
      <c r="BA24" s="37"/>
      <c r="BB24" s="110" t="str">
        <f>IF([3]回答表!R56="○","○","")</f>
        <v>○</v>
      </c>
      <c r="BC24" s="111"/>
      <c r="BD24" s="111"/>
      <c r="BE24" s="111"/>
      <c r="BF24" s="111"/>
      <c r="BG24" s="111"/>
      <c r="BH24" s="111"/>
      <c r="BI24" s="143"/>
      <c r="BJ24" s="144"/>
      <c r="BK24" s="62"/>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45"/>
      <c r="BJ25" s="146"/>
      <c r="BK25" s="62"/>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47"/>
      <c r="BJ26" s="14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214" t="s">
        <v>31</v>
      </c>
      <c r="E35" s="215" t="str">
        <f>IF([3]回答表!R56="○",[3]回答表!C536,"")</f>
        <v>既に維持管理業務について外部委託しているため。</v>
      </c>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7"/>
      <c r="AO35" s="25"/>
      <c r="AP35" s="25"/>
      <c r="AQ35" s="221" t="str">
        <f>IF([3]回答表!AQ536="○",[3]回答表!B543,"")</f>
        <v/>
      </c>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2"/>
    </row>
    <row r="36" spans="2:69" ht="15.6" customHeight="1">
      <c r="C36" s="69"/>
      <c r="D36" s="214"/>
      <c r="E36" s="218"/>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20"/>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2"/>
    </row>
    <row r="38" spans="2:69" ht="15.6" customHeight="1">
      <c r="C38" s="69"/>
      <c r="D38" s="214" t="s">
        <v>31</v>
      </c>
      <c r="E38" s="215"/>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7"/>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2"/>
    </row>
    <row r="39" spans="2:69" ht="15.6" customHeight="1">
      <c r="C39" s="69"/>
      <c r="D39" s="214"/>
      <c r="E39" s="218"/>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20"/>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2"/>
    </row>
    <row r="41" spans="2:69" ht="15.6" customHeight="1">
      <c r="C41" s="69"/>
      <c r="D41" s="214" t="s">
        <v>31</v>
      </c>
      <c r="E41" s="215"/>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7"/>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2"/>
    </row>
    <row r="42" spans="2:69" ht="12.6" customHeight="1">
      <c r="B42" s="5"/>
      <c r="C42" s="69"/>
      <c r="D42" s="214"/>
      <c r="E42" s="218"/>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20"/>
      <c r="AO42" s="25"/>
      <c r="AP42" s="25"/>
      <c r="AQ42" s="211"/>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8.75">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 r="C46" s="76"/>
      <c r="D46" s="205" t="str">
        <f>IF([3]回答表!R56="○",[3]回答表!B550,"")</f>
        <v>農業集落排水事業との統合を検討している他、包括的民間委託について研究を進める。</v>
      </c>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5"/>
    </row>
    <row r="47" spans="2:69" ht="12.6" customHeight="1">
      <c r="C47" s="76"/>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5"/>
    </row>
    <row r="48" spans="2:69" ht="12.6" customHeight="1">
      <c r="C48" s="76"/>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5"/>
    </row>
    <row r="49" spans="3:69" ht="12.6" customHeight="1">
      <c r="C49" s="76"/>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5"/>
    </row>
    <row r="50" spans="3:69" ht="12.6" customHeight="1">
      <c r="C50" s="76"/>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F14" sqref="BF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29</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40</v>
      </c>
      <c r="D11" s="183"/>
      <c r="E11" s="183"/>
      <c r="F11" s="183"/>
      <c r="G11" s="183"/>
      <c r="H11" s="183"/>
      <c r="I11" s="183"/>
      <c r="J11" s="183"/>
      <c r="K11" s="183"/>
      <c r="L11" s="183"/>
      <c r="M11" s="183"/>
      <c r="N11" s="183"/>
      <c r="O11" s="183"/>
      <c r="P11" s="183"/>
      <c r="Q11" s="183"/>
      <c r="R11" s="183"/>
      <c r="S11" s="183"/>
      <c r="T11" s="183"/>
      <c r="U11" s="197" t="s">
        <v>47</v>
      </c>
      <c r="V11" s="198"/>
      <c r="W11" s="198"/>
      <c r="X11" s="198"/>
      <c r="Y11" s="198"/>
      <c r="Z11" s="198"/>
      <c r="AA11" s="198"/>
      <c r="AB11" s="198"/>
      <c r="AC11" s="198"/>
      <c r="AD11" s="198"/>
      <c r="AE11" s="198"/>
      <c r="AF11" s="185"/>
      <c r="AG11" s="185"/>
      <c r="AH11" s="185"/>
      <c r="AI11" s="185"/>
      <c r="AJ11" s="185"/>
      <c r="AK11" s="185"/>
      <c r="AL11" s="185"/>
      <c r="AM11" s="185"/>
      <c r="AN11" s="186"/>
      <c r="AO11" s="203" t="s">
        <v>48</v>
      </c>
      <c r="AP11" s="185"/>
      <c r="AQ11" s="185"/>
      <c r="AR11" s="185"/>
      <c r="AS11" s="185"/>
      <c r="AT11" s="185"/>
      <c r="AU11" s="185"/>
      <c r="AV11" s="185"/>
      <c r="AW11" s="185"/>
      <c r="AX11" s="185"/>
      <c r="AY11" s="185"/>
      <c r="AZ11" s="185"/>
      <c r="BA11" s="185"/>
      <c r="BB11" s="185"/>
      <c r="BC11" s="185"/>
      <c r="BD11" s="185"/>
      <c r="BE11" s="186"/>
      <c r="BF11" s="196" t="s">
        <v>43</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34</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1"/>
      <c r="BB18" s="61"/>
      <c r="BC18" s="61"/>
      <c r="BD18" s="61"/>
      <c r="BE18" s="61"/>
      <c r="BF18" s="61"/>
      <c r="BG18" s="61"/>
      <c r="BH18" s="61"/>
      <c r="BI18" s="61"/>
      <c r="BJ18" s="61"/>
      <c r="BK18" s="62"/>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1"/>
      <c r="BB19" s="61"/>
      <c r="BC19" s="61"/>
      <c r="BD19" s="61"/>
      <c r="BE19" s="61"/>
      <c r="BF19" s="61"/>
      <c r="BG19" s="61"/>
      <c r="BH19" s="61"/>
      <c r="BI19" s="61"/>
      <c r="BJ19" s="61"/>
      <c r="BK19" s="62"/>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2"/>
      <c r="BR20" s="36"/>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2"/>
      <c r="BR21" s="36"/>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2"/>
      <c r="BR22" s="36"/>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47"/>
      <c r="BJ23" s="148"/>
      <c r="BK23" s="62"/>
      <c r="BR23" s="36"/>
    </row>
    <row r="24" spans="1:70" ht="15.6" customHeight="1">
      <c r="A24" s="2"/>
      <c r="B24" s="2"/>
      <c r="C24" s="19"/>
      <c r="D24" s="113" t="str">
        <f>IF([5]回答表!R49="○","○","")</f>
        <v/>
      </c>
      <c r="E24" s="114"/>
      <c r="F24" s="114"/>
      <c r="G24" s="114"/>
      <c r="H24" s="114"/>
      <c r="I24" s="114"/>
      <c r="J24" s="115"/>
      <c r="K24" s="113" t="str">
        <f>IF([5]回答表!R50="○","○","")</f>
        <v/>
      </c>
      <c r="L24" s="114"/>
      <c r="M24" s="114"/>
      <c r="N24" s="114"/>
      <c r="O24" s="114"/>
      <c r="P24" s="114"/>
      <c r="Q24" s="115"/>
      <c r="R24" s="113" t="str">
        <f>IF([5]回答表!R51="○","○","")</f>
        <v/>
      </c>
      <c r="S24" s="114"/>
      <c r="T24" s="114"/>
      <c r="U24" s="114"/>
      <c r="V24" s="114"/>
      <c r="W24" s="114"/>
      <c r="X24" s="115"/>
      <c r="Y24" s="113" t="str">
        <f>IF([5]回答表!R52="○","○","")</f>
        <v/>
      </c>
      <c r="Z24" s="114"/>
      <c r="AA24" s="114"/>
      <c r="AB24" s="114"/>
      <c r="AC24" s="114"/>
      <c r="AD24" s="114"/>
      <c r="AE24" s="115"/>
      <c r="AF24" s="113" t="str">
        <f>IF([5]回答表!R53="○","○","")</f>
        <v/>
      </c>
      <c r="AG24" s="114"/>
      <c r="AH24" s="114"/>
      <c r="AI24" s="114"/>
      <c r="AJ24" s="114"/>
      <c r="AK24" s="114"/>
      <c r="AL24" s="115"/>
      <c r="AM24" s="113" t="str">
        <f>IF([5]回答表!R54="○","○","")</f>
        <v/>
      </c>
      <c r="AN24" s="114"/>
      <c r="AO24" s="114"/>
      <c r="AP24" s="114"/>
      <c r="AQ24" s="114"/>
      <c r="AR24" s="114"/>
      <c r="AS24" s="115"/>
      <c r="AT24" s="113" t="str">
        <f>IF([5]回答表!R55="○","○","")</f>
        <v/>
      </c>
      <c r="AU24" s="114"/>
      <c r="AV24" s="114"/>
      <c r="AW24" s="114"/>
      <c r="AX24" s="114"/>
      <c r="AY24" s="114"/>
      <c r="AZ24" s="115"/>
      <c r="BA24" s="37"/>
      <c r="BB24" s="110" t="str">
        <f>IF([5]回答表!R56="○","○","")</f>
        <v>○</v>
      </c>
      <c r="BC24" s="111"/>
      <c r="BD24" s="111"/>
      <c r="BE24" s="111"/>
      <c r="BF24" s="111"/>
      <c r="BG24" s="111"/>
      <c r="BH24" s="111"/>
      <c r="BI24" s="143"/>
      <c r="BJ24" s="144"/>
      <c r="BK24" s="62"/>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45"/>
      <c r="BJ25" s="146"/>
      <c r="BK25" s="62"/>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47"/>
      <c r="BJ26" s="14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214" t="s">
        <v>35</v>
      </c>
      <c r="E35" s="215" t="str">
        <f>IF([5]回答表!R56="○",[5]回答表!C536,"")</f>
        <v>既に維持管理業務について外部委託しているため。</v>
      </c>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7"/>
      <c r="AO35" s="25"/>
      <c r="AP35" s="25"/>
      <c r="AQ35" s="221" t="str">
        <f>IF([5]回答表!AQ536="○",[5]回答表!B543,"")</f>
        <v/>
      </c>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2"/>
    </row>
    <row r="36" spans="2:69" ht="15.6" customHeight="1">
      <c r="C36" s="69"/>
      <c r="D36" s="214"/>
      <c r="E36" s="218"/>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20"/>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2"/>
    </row>
    <row r="38" spans="2:69" ht="15.6" customHeight="1">
      <c r="C38" s="69"/>
      <c r="D38" s="214" t="s">
        <v>35</v>
      </c>
      <c r="E38" s="215">
        <f>IF([5]回答表!R56="○",[5]回答表!C537,"")</f>
        <v>0</v>
      </c>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7"/>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2"/>
    </row>
    <row r="39" spans="2:69" ht="15.6" customHeight="1">
      <c r="C39" s="69"/>
      <c r="D39" s="214"/>
      <c r="E39" s="218"/>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20"/>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2"/>
    </row>
    <row r="41" spans="2:69" ht="15.6" customHeight="1">
      <c r="C41" s="69"/>
      <c r="D41" s="214" t="s">
        <v>35</v>
      </c>
      <c r="E41" s="215">
        <f>IF([5]回答表!R56="○",[5]回答表!C538,"")</f>
        <v>0</v>
      </c>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7"/>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2"/>
    </row>
    <row r="42" spans="2:69" ht="12.6" customHeight="1">
      <c r="B42" s="5"/>
      <c r="C42" s="69"/>
      <c r="D42" s="214"/>
      <c r="E42" s="218"/>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20"/>
      <c r="AO42" s="25"/>
      <c r="AP42" s="25"/>
      <c r="AQ42" s="211"/>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8.75">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 r="C46" s="76"/>
      <c r="D46" s="205" t="str">
        <f>IF([5]回答表!R56="○",[5]回答表!B550,"")</f>
        <v>現状以上の外部委託は当面難しいが、中長期的な事業計画を立てより効率的な運営を進めていきたい。</v>
      </c>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5"/>
    </row>
    <row r="47" spans="2:69" ht="12.6" customHeight="1">
      <c r="C47" s="76"/>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5"/>
    </row>
    <row r="48" spans="2:69" ht="12.6" customHeight="1">
      <c r="C48" s="76"/>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5"/>
    </row>
    <row r="49" spans="3:69" ht="12.6" customHeight="1">
      <c r="C49" s="76"/>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5"/>
    </row>
    <row r="50" spans="3:69" ht="12.6" customHeight="1">
      <c r="C50" s="76"/>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簡易水道</vt:lpstr>
      <vt:lpstr>宅地造成</vt:lpstr>
      <vt:lpstr>駐車場整備</vt:lpstr>
      <vt:lpstr>介護サービス</vt:lpstr>
      <vt:lpstr>農業集落排水</vt:lpstr>
      <vt:lpstr>特定環境下水</vt:lpstr>
      <vt:lpstr>特定地域排水処理</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2018-05-11T11:26:04Z</cp:lastPrinted>
  <dcterms:created xsi:type="dcterms:W3CDTF">2016-02-29T11:30:48Z</dcterms:created>
  <dcterms:modified xsi:type="dcterms:W3CDTF">2018-08-29T02:41:57Z</dcterms:modified>
</cp:coreProperties>
</file>