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N0200018\Desktop\公会計　避難\02 市町村から\ok\"/>
    </mc:Choice>
  </mc:AlternateContent>
  <bookViews>
    <workbookView xWindow="-120" yWindow="-120" windowWidth="29040" windowHeight="15840" tabRatio="82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R102" i="12" l="1"/>
  <c r="AF88" i="12"/>
  <c r="AU63" i="12" l="1"/>
  <c r="AP63" i="12"/>
  <c r="AP23" i="12"/>
  <c r="V23" i="12"/>
  <c r="Q23" i="12"/>
  <c r="AA7" i="12" l="1"/>
  <c r="AA23" i="12" s="1"/>
  <c r="BG36" i="10" l="1"/>
  <c r="BG35" i="10"/>
  <c r="BG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AM36" i="10"/>
  <c r="C36" i="10"/>
  <c r="AM35" i="10"/>
  <c r="C35" i="10"/>
  <c r="AM34" i="10"/>
  <c r="C34" i="10"/>
  <c r="U34" i="10" l="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s="1"/>
  <c r="BE36" i="10" s="1"/>
  <c r="CO34" i="10" l="1"/>
  <c r="CO35" i="10" s="1"/>
  <c r="BW34" i="10"/>
  <c r="BW35" i="10" s="1"/>
  <c r="BW36" i="10" s="1"/>
  <c r="BW37" i="10" s="1"/>
  <c r="BW38" i="10" s="1"/>
  <c r="BW39" i="10" s="1"/>
  <c r="BW40" i="10" s="1"/>
  <c r="BW41" i="10" s="1"/>
  <c r="BW42" i="10" s="1"/>
  <c r="BW43" i="10" s="1"/>
</calcChain>
</file>

<file path=xl/sharedStrings.xml><?xml version="1.0" encoding="utf-8"?>
<sst xmlns="http://schemas.openxmlformats.org/spreadsheetml/2006/main" count="1137" uniqueCount="604">
  <si>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</si>
  <si>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</si>
  <si>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</si>
  <si>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</si>
  <si>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</si>
  <si>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</si>
  <si>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</si>
  <si>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</si>
  <si>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</si>
  <si>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</si>
  <si>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</si>
  <si>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</si>
  <si>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</si>
  <si>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</si>
  <si>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</si>
  <si>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</si>
  <si>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</si>
  <si>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</si>
  <si>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</si>
  <si>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</si>
  <si>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</si>
  <si>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</si>
  <si>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</si>
  <si>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</si>
  <si>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</si>
  <si>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</si>
  <si>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</si>
  <si>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</si>
  <si>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</si>
  <si>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</si>
  <si>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</si>
  <si>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</si>
  <si>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</si>
  <si>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</si>
  <si>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</si>
  <si>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</si>
  <si>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</si>
  <si>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</si>
  <si>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</si>
  <si>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</si>
  <si>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</si>
  <si>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</si>
  <si>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</si>
  <si>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</si>
  <si>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</si>
  <si>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</si>
  <si>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</si>
  <si>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</si>
  <si>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</si>
  <si>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</si>
  <si>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</si>
  <si>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</si>
  <si>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</si>
  <si>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</si>
  <si>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</si>
  <si>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</si>
  <si>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</si>
  <si>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</si>
  <si>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</si>
  <si>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</si>
  <si>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</si>
  <si>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</si>
  <si>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</si>
  <si>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</si>
  <si>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</si>
  <si>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</si>
  <si>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</si>
  <si>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</si>
  <si>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</si>
  <si>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</si>
  <si>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</si>
  <si>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</si>
  <si>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</si>
  <si>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</si>
  <si>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</si>
  <si>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</si>
  <si>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</si>
  <si>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</si>
  <si>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</si>
  <si>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Ⅰ－２</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</si>
  <si>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</si>
  <si>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</si>
  <si>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</si>
  <si>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</si>
  <si>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</si>
  <si>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</si>
  <si>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</si>
  <si>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</si>
  <si>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</si>
  <si>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</si>
  <si>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</si>
  <si>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</si>
  <si>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小谷村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</si>
  <si>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</si>
  <si>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</si>
  <si>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</si>
  <si>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</si>
  <si>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</si>
  <si>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</si>
  <si>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</si>
  <si>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</si>
  <si>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</si>
  <si>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</si>
  <si>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</si>
  <si>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</si>
  <si>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</si>
  <si>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</si>
  <si>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</si>
  <si>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</si>
  <si>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</si>
  <si>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</si>
  <si>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</si>
  <si>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</si>
  <si>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</si>
  <si>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</si>
  <si>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</si>
  <si>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</si>
  <si>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</si>
  <si>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-9.8</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</si>
  <si>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</si>
  <si>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</si>
  <si>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</si>
  <si>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</si>
  <si>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</si>
  <si>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</si>
  <si>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</si>
  <si>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</si>
  <si>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</si>
  <si>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</si>
  <si>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</si>
  <si>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</si>
  <si>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</si>
  <si>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</si>
  <si>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</si>
  <si>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</si>
  <si>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</si>
  <si>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</si>
  <si>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</si>
  <si>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</si>
  <si>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</si>
  <si>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</si>
  <si>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</si>
  <si>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</si>
  <si>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-1.9</t>
    <phoneticPr fontId="5"/>
  </si>
  <si>
    <t>基準財政需要額</t>
    <phoneticPr fontId="20"/>
  </si>
  <si>
    <t>うち日本人(％)</t>
    <phoneticPr fontId="5"/>
  </si>
  <si>
    <t>-2.3</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</si>
  <si>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</si>
  <si>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</si>
  <si>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</si>
  <si>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</si>
  <si>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</si>
  <si>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</si>
  <si>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</si>
  <si>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</si>
  <si>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</si>
  <si>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</si>
  <si>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</si>
  <si>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</si>
  <si>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</si>
  <si>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</si>
  <si>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</si>
  <si>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</si>
  <si>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</si>
  <si>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</si>
  <si>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</si>
  <si>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</si>
  <si>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</si>
  <si>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</si>
  <si>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</si>
  <si>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</si>
  <si>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</si>
  <si>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</si>
  <si>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</si>
  <si>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</si>
  <si>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</si>
  <si>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</si>
  <si>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</si>
  <si>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</si>
  <si>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</si>
  <si>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</si>
  <si>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</si>
  <si>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</si>
  <si>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</si>
  <si>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</si>
  <si>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</si>
  <si>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</si>
  <si>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</si>
  <si>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</si>
  <si>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</si>
  <si>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</si>
  <si>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</si>
  <si>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</si>
  <si>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</si>
  <si>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</si>
  <si>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</si>
  <si>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</si>
  <si>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</si>
  <si>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</si>
  <si>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</si>
  <si>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</si>
  <si>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</si>
  <si>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</si>
  <si>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</si>
  <si>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</si>
  <si>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</si>
  <si>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</si>
  <si>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長野県小谷村</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</si>
  <si>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</si>
  <si>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</si>
  <si>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</si>
  <si>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</si>
  <si>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</si>
  <si>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</si>
  <si>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</si>
  <si>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</si>
  <si>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</si>
  <si>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</si>
  <si>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</si>
  <si>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</si>
  <si>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</si>
  <si>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</si>
  <si>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</si>
  <si>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</si>
  <si>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</si>
  <si>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</si>
  <si>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</si>
  <si>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</si>
  <si>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</si>
  <si>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</si>
  <si>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</si>
  <si>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</si>
  <si>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</si>
  <si>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</si>
  <si>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</si>
  <si>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</si>
  <si>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</si>
  <si>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</si>
  <si>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</si>
  <si>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</si>
  <si>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</si>
  <si>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</si>
  <si>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</si>
  <si>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</si>
  <si>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</si>
  <si>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</si>
  <si>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</si>
  <si>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</si>
  <si>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</si>
  <si>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</si>
  <si>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</si>
  <si>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</si>
  <si>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</si>
  <si>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</si>
  <si>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</si>
  <si>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</si>
  <si>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</si>
  <si>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</si>
  <si>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</si>
  <si>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</si>
  <si>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</si>
  <si>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</si>
  <si>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</si>
  <si>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</si>
  <si>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</si>
  <si>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</si>
  <si>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</si>
  <si>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</si>
  <si>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</si>
  <si>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</si>
  <si>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</si>
  <si>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</si>
  <si>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</si>
  <si>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</si>
  <si>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</si>
  <si>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</si>
  <si>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</si>
  <si>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</si>
  <si>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</si>
  <si>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</si>
  <si>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</si>
  <si>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</si>
  <si>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</si>
  <si>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</si>
  <si>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</si>
  <si>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</si>
  <si>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</si>
  <si>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</si>
  <si>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</si>
  <si>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</si>
  <si>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</si>
  <si>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</si>
  <si>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</si>
  <si>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</si>
  <si>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</si>
  <si>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</si>
  <si>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</si>
  <si>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</si>
  <si>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</si>
  <si>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</si>
  <si>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</si>
  <si>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</si>
  <si>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</si>
  <si>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</si>
  <si>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</si>
  <si>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</si>
  <si>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</si>
  <si>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</si>
  <si>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</si>
  <si>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</si>
  <si>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</si>
  <si>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</si>
  <si>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</si>
  <si>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</si>
  <si>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</si>
  <si>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</si>
  <si>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</si>
  <si>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</si>
  <si>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</si>
  <si>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</si>
  <si>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</si>
  <si>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</si>
  <si>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</si>
  <si>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</si>
  <si>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</si>
  <si>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</si>
  <si>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</si>
  <si>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</si>
  <si>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簡易水道</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</si>
  <si>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</si>
  <si>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</si>
  <si>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</si>
  <si>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</si>
  <si>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</si>
  <si>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</si>
  <si>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</si>
  <si>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</si>
  <si>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</si>
  <si>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</si>
  <si>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</si>
  <si>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</si>
  <si>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</si>
  <si>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</si>
  <si>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</si>
  <si>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</si>
  <si>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</si>
  <si>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</si>
  <si>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</si>
  <si>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</si>
  <si>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</si>
  <si>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</si>
  <si>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</si>
  <si>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</si>
  <si>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</si>
  <si>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</si>
  <si>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</si>
  <si>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</si>
  <si>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</si>
  <si>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長野県小谷村</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</si>
  <si>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</si>
  <si>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</si>
  <si>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</si>
  <si>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</si>
  <si>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</si>
  <si>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</si>
  <si>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</si>
  <si>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</si>
  <si>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</si>
  <si>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</si>
  <si>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</si>
  <si>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</si>
  <si>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</si>
  <si>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</si>
  <si>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</si>
  <si>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</si>
  <si>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</si>
  <si>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</si>
  <si>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</si>
  <si>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</si>
  <si>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</si>
  <si>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</si>
  <si>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</si>
  <si>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</si>
  <si>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</si>
  <si>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</si>
  <si>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</si>
  <si>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</si>
  <si>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</si>
  <si>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</si>
  <si>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</si>
  <si>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</si>
  <si>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</si>
  <si>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</si>
  <si>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</si>
  <si>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国民健康保険診療施設特別会計</t>
    <phoneticPr fontId="5"/>
  </si>
  <si>
    <t>後期高齢者医療特別会計</t>
    <phoneticPr fontId="5"/>
  </si>
  <si>
    <t>簡易水道事業特別会計</t>
    <phoneticPr fontId="5"/>
  </si>
  <si>
    <t>法非適用企業</t>
    <phoneticPr fontId="5"/>
  </si>
  <si>
    <t>公共下水道事業特別会計</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</si>
  <si>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</si>
  <si>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</si>
  <si>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</si>
  <si>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</si>
  <si>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</si>
  <si>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</si>
  <si>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</si>
  <si>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総費用
（歳出）</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</si>
  <si>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</si>
  <si>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</si>
  <si>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</si>
  <si>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</si>
  <si>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</si>
  <si>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</si>
  <si>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</si>
  <si>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</si>
  <si>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</si>
  <si>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</si>
  <si>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</si>
  <si>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</si>
  <si>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</si>
  <si>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</si>
  <si>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</si>
  <si>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</si>
  <si>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</si>
  <si>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</si>
  <si>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</si>
  <si>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</si>
  <si>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</si>
  <si>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</si>
  <si>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</si>
  <si>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</si>
  <si>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</si>
  <si>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</si>
  <si>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</si>
  <si>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</si>
  <si>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</si>
  <si>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</si>
  <si>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</si>
  <si>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</si>
  <si>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</si>
  <si>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</si>
  <si>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</si>
  <si>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</si>
  <si>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</si>
  <si>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</si>
  <si>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</si>
  <si>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</si>
  <si>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</si>
  <si>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</si>
  <si>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</si>
  <si>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</si>
  <si>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</si>
  <si>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</si>
  <si>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</si>
  <si>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</si>
  <si>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</si>
  <si>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</si>
  <si>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</si>
  <si>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</si>
  <si>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</si>
  <si>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</si>
  <si>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</si>
  <si>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</si>
  <si>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</si>
  <si>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</si>
  <si>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</si>
  <si>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</si>
  <si>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</si>
  <si>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</si>
  <si>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</si>
  <si>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</si>
  <si>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</si>
  <si>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</si>
  <si>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</si>
  <si>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</si>
  <si>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</si>
  <si>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</si>
  <si>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</si>
  <si>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</si>
  <si>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</si>
  <si>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</si>
  <si>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</si>
  <si>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</si>
  <si>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</si>
  <si>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</si>
  <si>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</si>
  <si>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</si>
  <si>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t>
    <phoneticPr fontId="5"/>
  </si>
  <si>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</si>
  <si>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</si>
  <si>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</si>
  <si>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</si>
  <si>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</si>
  <si>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</si>
  <si>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</si>
  <si>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</si>
  <si>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</si>
  <si>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</si>
  <si>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</si>
  <si>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</si>
  <si>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</si>
  <si>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</si>
  <si>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</si>
  <si>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</si>
  <si>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</si>
  <si>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</si>
  <si>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</si>
  <si>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</si>
  <si>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</si>
  <si>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</si>
  <si>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</si>
  <si>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</si>
  <si>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</si>
  <si>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</si>
  <si>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</si>
  <si>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</si>
  <si>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</si>
  <si>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</si>
  <si>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</si>
  <si>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</si>
  <si>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</si>
  <si>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</si>
  <si>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</si>
  <si>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</si>
  <si>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</si>
  <si>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</si>
  <si>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</si>
  <si>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</si>
  <si>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</si>
  <si>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</si>
  <si>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</si>
  <si>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</si>
  <si>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</si>
  <si>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</si>
  <si>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</si>
  <si>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</si>
  <si>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</si>
  <si>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</si>
  <si>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</si>
  <si>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</si>
  <si>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</si>
  <si>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</si>
  <si>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</si>
  <si>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</si>
  <si>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</si>
  <si>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</si>
  <si>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</si>
  <si>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</si>
  <si>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</si>
  <si>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</si>
  <si>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</si>
  <si>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</si>
  <si>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</si>
  <si>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</si>
  <si>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</si>
  <si>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</si>
  <si>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</si>
  <si>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</si>
  <si>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2.53</t>
  </si>
  <si>
    <t>▲ 2.37</t>
  </si>
  <si>
    <t>一般会計</t>
  </si>
  <si>
    <t>簡易水道事業特別会計</t>
  </si>
  <si>
    <t>国民健康保険特別会計</t>
  </si>
  <si>
    <t>公共下水道事業特別会計</t>
  </si>
  <si>
    <t>農業集落排水事業特別会計</t>
  </si>
  <si>
    <t>後期高齢者医療特別会計</t>
  </si>
  <si>
    <t>国民健康保険診療施設特別会計</t>
  </si>
  <si>
    <t>その他会計（赤字）</t>
  </si>
  <si>
    <t>その他会計（黒字）</t>
  </si>
  <si>
    <t>-</t>
    <phoneticPr fontId="2"/>
  </si>
  <si>
    <t>-</t>
    <phoneticPr fontId="2"/>
  </si>
  <si>
    <t>-</t>
    <phoneticPr fontId="2"/>
  </si>
  <si>
    <t>-</t>
    <phoneticPr fontId="2"/>
  </si>
  <si>
    <t>中信地域町村交通災害共済事務組合</t>
    <rPh sb="0" eb="2">
      <t>チュウシン</t>
    </rPh>
    <rPh sb="2" eb="4">
      <t>チイキ</t>
    </rPh>
    <rPh sb="4" eb="6">
      <t>チョウソン</t>
    </rPh>
    <rPh sb="6" eb="8">
      <t>コウツウ</t>
    </rPh>
    <rPh sb="8" eb="10">
      <t>サイガイ</t>
    </rPh>
    <rPh sb="10" eb="12">
      <t>キョウサイ</t>
    </rPh>
    <rPh sb="12" eb="14">
      <t>ジム</t>
    </rPh>
    <rPh sb="14" eb="16">
      <t>クミアイ</t>
    </rPh>
    <phoneticPr fontId="2"/>
  </si>
  <si>
    <t>長野県市町村総合事務組合（一般会計）</t>
    <rPh sb="0" eb="3">
      <t>ナガノケン</t>
    </rPh>
    <rPh sb="3" eb="6">
      <t>シチョウソン</t>
    </rPh>
    <rPh sb="6" eb="8">
      <t>ソウゴウ</t>
    </rPh>
    <rPh sb="8" eb="10">
      <t>ジム</t>
    </rPh>
    <rPh sb="10" eb="12">
      <t>クミアイ</t>
    </rPh>
    <rPh sb="13" eb="15">
      <t>イッパン</t>
    </rPh>
    <rPh sb="15" eb="17">
      <t>カイケイ</t>
    </rPh>
    <phoneticPr fontId="2"/>
  </si>
  <si>
    <t>長野県市町村総合事務組合（特別会計）</t>
    <rPh sb="0" eb="3">
      <t>ナガノケン</t>
    </rPh>
    <rPh sb="3" eb="6">
      <t>シチョウソン</t>
    </rPh>
    <rPh sb="6" eb="8">
      <t>ソウゴウ</t>
    </rPh>
    <rPh sb="8" eb="10">
      <t>ジム</t>
    </rPh>
    <rPh sb="10" eb="12">
      <t>クミアイ</t>
    </rPh>
    <rPh sb="13" eb="15">
      <t>トクベツ</t>
    </rPh>
    <rPh sb="15" eb="17">
      <t>カイケイ</t>
    </rPh>
    <phoneticPr fontId="2"/>
  </si>
  <si>
    <t>北アルプス広域連合（普通会計）</t>
    <rPh sb="0" eb="1">
      <t>キタ</t>
    </rPh>
    <rPh sb="5" eb="7">
      <t>コウイキ</t>
    </rPh>
    <rPh sb="7" eb="9">
      <t>レンゴウ</t>
    </rPh>
    <rPh sb="10" eb="12">
      <t>フツウ</t>
    </rPh>
    <rPh sb="12" eb="14">
      <t>カイケイ</t>
    </rPh>
    <phoneticPr fontId="2"/>
  </si>
  <si>
    <t>北アルプス広域連合（介護保険会計）</t>
    <rPh sb="0" eb="1">
      <t>キタ</t>
    </rPh>
    <rPh sb="5" eb="7">
      <t>コウイキ</t>
    </rPh>
    <rPh sb="7" eb="9">
      <t>レンゴウ</t>
    </rPh>
    <rPh sb="10" eb="12">
      <t>カイゴ</t>
    </rPh>
    <rPh sb="12" eb="14">
      <t>ホケン</t>
    </rPh>
    <rPh sb="14" eb="16">
      <t>カイケイ</t>
    </rPh>
    <phoneticPr fontId="2"/>
  </si>
  <si>
    <t>長野県地方税滞納整理機構</t>
    <rPh sb="0" eb="3">
      <t>ナガノケン</t>
    </rPh>
    <rPh sb="3" eb="6">
      <t>チホウゼイ</t>
    </rPh>
    <rPh sb="6" eb="8">
      <t>タイノウ</t>
    </rPh>
    <rPh sb="8" eb="10">
      <t>セイリ</t>
    </rPh>
    <rPh sb="10" eb="12">
      <t>キコウ</t>
    </rPh>
    <phoneticPr fontId="2"/>
  </si>
  <si>
    <t>長野県後期高齢者医療広域連合（一般会計）</t>
    <rPh sb="0" eb="3">
      <t>ナガノケン</t>
    </rPh>
    <rPh sb="3" eb="5">
      <t>コウキ</t>
    </rPh>
    <rPh sb="5" eb="8">
      <t>コウレイシャ</t>
    </rPh>
    <rPh sb="8" eb="10">
      <t>イリョウ</t>
    </rPh>
    <rPh sb="10" eb="12">
      <t>コウイキ</t>
    </rPh>
    <rPh sb="12" eb="14">
      <t>レンゴウ</t>
    </rPh>
    <rPh sb="15" eb="17">
      <t>イッパン</t>
    </rPh>
    <rPh sb="17" eb="19">
      <t>カイケイ</t>
    </rPh>
    <phoneticPr fontId="2"/>
  </si>
  <si>
    <t>長野県後期高齢者医療広域連合（特別会計）</t>
    <rPh sb="0" eb="3">
      <t>ナガノケン</t>
    </rPh>
    <rPh sb="3" eb="5">
      <t>コウキ</t>
    </rPh>
    <rPh sb="5" eb="8">
      <t>コウレイシャ</t>
    </rPh>
    <rPh sb="8" eb="10">
      <t>イリョウ</t>
    </rPh>
    <rPh sb="10" eb="12">
      <t>コウイキ</t>
    </rPh>
    <rPh sb="12" eb="14">
      <t>レンゴウ</t>
    </rPh>
    <rPh sb="15" eb="17">
      <t>トクベツ</t>
    </rPh>
    <rPh sb="17" eb="19">
      <t>カイケイ</t>
    </rPh>
    <phoneticPr fontId="2"/>
  </si>
  <si>
    <t>長野県市町村自治振興組合</t>
    <rPh sb="0" eb="3">
      <t>ナガノケン</t>
    </rPh>
    <rPh sb="3" eb="6">
      <t>シチョウソン</t>
    </rPh>
    <rPh sb="6" eb="8">
      <t>ジチ</t>
    </rPh>
    <rPh sb="8" eb="10">
      <t>シンコウ</t>
    </rPh>
    <rPh sb="10" eb="12">
      <t>クミアイ</t>
    </rPh>
    <phoneticPr fontId="2"/>
  </si>
  <si>
    <t>白馬山麓環境施設組合</t>
    <rPh sb="0" eb="2">
      <t>ハクバ</t>
    </rPh>
    <rPh sb="2" eb="4">
      <t>サンロク</t>
    </rPh>
    <rPh sb="4" eb="6">
      <t>カンキョウ</t>
    </rPh>
    <rPh sb="6" eb="8">
      <t>シセツ</t>
    </rPh>
    <rPh sb="8" eb="10">
      <t>クミアイ</t>
    </rPh>
    <phoneticPr fontId="2"/>
  </si>
  <si>
    <t>道の駅おたり</t>
    <rPh sb="0" eb="1">
      <t>ミチ</t>
    </rPh>
    <rPh sb="2" eb="3">
      <t>エキ</t>
    </rPh>
    <phoneticPr fontId="2"/>
  </si>
  <si>
    <t>おたり振興公社</t>
    <rPh sb="3" eb="5">
      <t>シンコウ</t>
    </rPh>
    <rPh sb="5" eb="7">
      <t>コウシャ</t>
    </rPh>
    <phoneticPr fontId="2"/>
  </si>
  <si>
    <t>-</t>
    <phoneticPr fontId="11"/>
  </si>
  <si>
    <t>-</t>
    <phoneticPr fontId="2"/>
  </si>
  <si>
    <t>公共施設整備基金</t>
    <rPh sb="0" eb="2">
      <t>コウキョウ</t>
    </rPh>
    <rPh sb="2" eb="4">
      <t>シセツ</t>
    </rPh>
    <rPh sb="4" eb="6">
      <t>セイビ</t>
    </rPh>
    <rPh sb="6" eb="8">
      <t>キキン</t>
    </rPh>
    <phoneticPr fontId="11"/>
  </si>
  <si>
    <t>福祉基金</t>
    <rPh sb="0" eb="2">
      <t>フクシ</t>
    </rPh>
    <rPh sb="2" eb="4">
      <t>キキン</t>
    </rPh>
    <phoneticPr fontId="11"/>
  </si>
  <si>
    <t>スポーツ振興基金</t>
    <rPh sb="4" eb="6">
      <t>シンコウ</t>
    </rPh>
    <rPh sb="6" eb="8">
      <t>キキン</t>
    </rPh>
    <phoneticPr fontId="11"/>
  </si>
  <si>
    <t>文化施設整備基金</t>
    <rPh sb="0" eb="2">
      <t>ブンカ</t>
    </rPh>
    <rPh sb="2" eb="4">
      <t>シセツ</t>
    </rPh>
    <rPh sb="4" eb="6">
      <t>セイビ</t>
    </rPh>
    <rPh sb="6" eb="8">
      <t>キキン</t>
    </rPh>
    <phoneticPr fontId="11"/>
  </si>
  <si>
    <t>「信州小谷村」ふるさと応援基金</t>
    <phoneticPr fontId="11"/>
  </si>
  <si>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</si>
  <si>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</si>
  <si>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</si>
  <si>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</si>
  <si>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</si>
  <si>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</si>
  <si>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</si>
  <si>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</si>
  <si>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</si>
  <si>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</si>
  <si>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　有形固定資産減価償却率については上記のとおり。
　将来負担比率はふるさと応援基金等の基金積立額増加により算定されない状況となっている。</t>
    <rPh sb="1" eb="3">
      <t>ユウケイ</t>
    </rPh>
    <rPh sb="3" eb="7">
      <t>コテイシサン</t>
    </rPh>
    <rPh sb="7" eb="9">
      <t>ゲンカ</t>
    </rPh>
    <rPh sb="9" eb="12">
      <t>ショウキャクリツ</t>
    </rPh>
    <rPh sb="17" eb="19">
      <t>ジョウキ</t>
    </rPh>
    <rPh sb="26" eb="28">
      <t>ショウライ</t>
    </rPh>
    <rPh sb="28" eb="30">
      <t>フタン</t>
    </rPh>
    <rPh sb="30" eb="32">
      <t>ヒリツ</t>
    </rPh>
    <rPh sb="37" eb="41">
      <t>オウエンキキン</t>
    </rPh>
    <rPh sb="41" eb="42">
      <t>トウ</t>
    </rPh>
    <rPh sb="43" eb="45">
      <t>キキン</t>
    </rPh>
    <rPh sb="45" eb="48">
      <t>ツミタテガク</t>
    </rPh>
    <rPh sb="48" eb="50">
      <t>ゾウカ</t>
    </rPh>
    <rPh sb="53" eb="55">
      <t>サンテイ</t>
    </rPh>
    <rPh sb="59" eb="61">
      <t>ジョウキョウ</t>
    </rPh>
    <phoneticPr fontId="5"/>
  </si>
  <si>
    <t>　類似団体内平均値に比べて実質公債比率が高いのは、過疎対策事業債等の起債を多く借入れているためであり、実質公債比率が上昇しないようプライマリーバランスを考慮しながら借入を行っている。</t>
    <rPh sb="1" eb="3">
      <t>ルイジ</t>
    </rPh>
    <rPh sb="3" eb="5">
      <t>ダンタイ</t>
    </rPh>
    <rPh sb="5" eb="6">
      <t>ナイ</t>
    </rPh>
    <rPh sb="6" eb="9">
      <t>ヘイキンチ</t>
    </rPh>
    <rPh sb="10" eb="11">
      <t>クラ</t>
    </rPh>
    <rPh sb="13" eb="15">
      <t>ジッシツ</t>
    </rPh>
    <rPh sb="15" eb="17">
      <t>コウサイ</t>
    </rPh>
    <rPh sb="17" eb="19">
      <t>ヒリツ</t>
    </rPh>
    <rPh sb="20" eb="21">
      <t>タカ</t>
    </rPh>
    <rPh sb="25" eb="27">
      <t>カソ</t>
    </rPh>
    <rPh sb="27" eb="29">
      <t>タイサク</t>
    </rPh>
    <rPh sb="29" eb="32">
      <t>ジギョウサイ</t>
    </rPh>
    <rPh sb="32" eb="33">
      <t>トウ</t>
    </rPh>
    <rPh sb="34" eb="36">
      <t>キサイ</t>
    </rPh>
    <rPh sb="37" eb="38">
      <t>オオ</t>
    </rPh>
    <rPh sb="39" eb="41">
      <t>カリイ</t>
    </rPh>
    <rPh sb="51" eb="53">
      <t>ジッシツ</t>
    </rPh>
    <rPh sb="53" eb="55">
      <t>コウサイ</t>
    </rPh>
    <rPh sb="55" eb="57">
      <t>ヒリツ</t>
    </rPh>
    <rPh sb="58" eb="60">
      <t>ジョウショウ</t>
    </rPh>
    <rPh sb="76" eb="78">
      <t>コウリョ</t>
    </rPh>
    <rPh sb="82" eb="84">
      <t>カリイレ</t>
    </rPh>
    <rPh sb="85" eb="86">
      <t>オコナ</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</si>
</sst>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6" applyFont="1">
      <alignment vertical="center"/>
    </xf>
    <xf numFmtId="0" fontId="1" fillId="0" borderId="62"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2" xfId="16" applyFont="1" applyBorder="1">
      <alignment vertical="center"/>
    </xf>
    <xf numFmtId="0" fontId="1" fillId="0" borderId="37" xfId="16" applyFont="1" applyBorder="1">
      <alignment vertical="center"/>
    </xf>
    <xf numFmtId="0" fontId="34"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2" fillId="0" borderId="0" xfId="19" applyNumberFormat="1" applyAlignment="1">
      <alignment horizontal="right" vertical="center"/>
    </xf>
    <xf numFmtId="177" fontId="12" fillId="0" borderId="0" xfId="19" applyNumberFormat="1" applyAlignment="1">
      <alignment horizontal="right" vertical="center"/>
    </xf>
    <xf numFmtId="178" fontId="12" fillId="0" borderId="0" xfId="18" applyNumberFormat="1" applyAlignment="1">
      <alignment horizontal="center" vertical="center"/>
    </xf>
    <xf numFmtId="178" fontId="12" fillId="0" borderId="0" xfId="18" applyNumberFormat="1" applyAlignment="1">
      <alignment vertical="center"/>
    </xf>
    <xf numFmtId="178" fontId="1" fillId="0" borderId="0" xfId="16" applyNumberFormat="1" applyFont="1">
      <alignment vertical="center"/>
    </xf>
    <xf numFmtId="178" fontId="33"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29" fillId="0" borderId="62" xfId="16" applyFont="1" applyBorder="1">
      <alignment vertical="center"/>
    </xf>
    <xf numFmtId="0" fontId="1" fillId="0" borderId="31" xfId="16" applyFont="1" applyBorder="1">
      <alignment vertical="center"/>
    </xf>
    <xf numFmtId="178" fontId="1" fillId="0" borderId="62" xfId="16" applyNumberFormat="1" applyFont="1" applyBorder="1">
      <alignment vertical="center"/>
    </xf>
    <xf numFmtId="178" fontId="1" fillId="0" borderId="40" xfId="16" applyNumberFormat="1" applyFont="1" applyBorder="1">
      <alignment vertical="center"/>
    </xf>
    <xf numFmtId="189" fontId="1" fillId="0" borderId="52" xfId="16" applyNumberFormat="1" applyFont="1" applyBorder="1">
      <alignment vertical="center"/>
    </xf>
    <xf numFmtId="178" fontId="1" fillId="0" borderId="52"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6" xfId="16" applyFont="1" applyBorder="1">
      <alignment vertical="center"/>
    </xf>
    <xf numFmtId="0" fontId="1" fillId="0" borderId="12" xfId="16" applyFont="1" applyBorder="1">
      <alignment vertical="center"/>
    </xf>
    <xf numFmtId="0" fontId="29" fillId="0" borderId="41" xfId="16" applyFont="1" applyBorder="1">
      <alignment vertical="center"/>
    </xf>
    <xf numFmtId="0" fontId="29"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2" fillId="6" borderId="0" xfId="6" applyFill="1" applyAlignment="1">
      <alignment vertical="center"/>
    </xf>
    <xf numFmtId="0" fontId="12" fillId="6" borderId="0" xfId="6" applyFill="1" applyAlignment="1" applyProtection="1">
      <alignment vertical="center"/>
      <protection hidden="1"/>
    </xf>
    <xf numFmtId="0" fontId="0" fillId="6" borderId="0" xfId="6" applyFont="1" applyFill="1" applyAlignment="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179" fontId="1" fillId="6" borderId="34" xfId="17" applyNumberFormat="1" applyFont="1" applyFill="1" applyBorder="1" applyAlignment="1">
      <alignment horizontal="center" vertical="center" wrapText="1"/>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6" borderId="0" xfId="17" applyNumberFormat="1" applyFont="1" applyFill="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238802</c:v>
                </c:pt>
                <c:pt idx="1">
                  <c:v>288550</c:v>
                </c:pt>
                <c:pt idx="2">
                  <c:v>287914</c:v>
                </c:pt>
                <c:pt idx="3">
                  <c:v>310300</c:v>
                </c:pt>
                <c:pt idx="4">
                  <c:v>317319</c:v>
                </c:pt>
              </c:numCache>
            </c:numRef>
          </c:val>
          <c:smooth val="0"/>
          <c:extLst>
            <c:ext xmlns:c16="http://schemas.microsoft.com/office/drawing/2014/chart" uri="{C3380CC4-5D6E-409C-BE32-E72D297353CC}">
              <c16:uniqueId val="{00000000-A4F2-4848-A4B4-1DFDB1FC4CF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173954</c:v>
                </c:pt>
                <c:pt idx="1">
                  <c:v>210788</c:v>
                </c:pt>
                <c:pt idx="2">
                  <c:v>267912</c:v>
                </c:pt>
                <c:pt idx="3">
                  <c:v>223964</c:v>
                </c:pt>
                <c:pt idx="4">
                  <c:v>204198</c:v>
                </c:pt>
              </c:numCache>
            </c:numRef>
          </c:val>
          <c:smooth val="0"/>
          <c:extLst>
            <c:ext xmlns:c16="http://schemas.microsoft.com/office/drawing/2014/chart" uri="{C3380CC4-5D6E-409C-BE32-E72D297353CC}">
              <c16:uniqueId val="{00000001-A4F2-4848-A4B4-1DFDB1FC4CFB}"/>
            </c:ext>
          </c:extLst>
        </c:ser>
        <c:dLbls>
          <c:showLegendKey val="0"/>
          <c:showVal val="0"/>
          <c:showCatName val="0"/>
          <c:showSerName val="0"/>
          <c:showPercent val="0"/>
          <c:showBubbleSize val="0"/>
        </c:dLbls>
        <c:marker val="1"/>
        <c:smooth val="0"/>
        <c:axId val="118618752"/>
        <c:axId val="118617984"/>
      </c:lineChart>
      <c:catAx>
        <c:axId val="11861875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8617984"/>
        <c:crosses val="autoZero"/>
        <c:auto val="1"/>
        <c:lblAlgn val="ctr"/>
        <c:lblOffset val="100"/>
        <c:tickLblSkip val="1"/>
        <c:tickMarkSkip val="1"/>
        <c:noMultiLvlLbl val="0"/>
      </c:catAx>
      <c:valAx>
        <c:axId val="118617984"/>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861875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3.67</c:v>
                </c:pt>
                <c:pt idx="1">
                  <c:v>5.01</c:v>
                </c:pt>
                <c:pt idx="2">
                  <c:v>2.33</c:v>
                </c:pt>
                <c:pt idx="3">
                  <c:v>2.5</c:v>
                </c:pt>
                <c:pt idx="4">
                  <c:v>4.1900000000000004</c:v>
                </c:pt>
              </c:numCache>
            </c:numRef>
          </c:val>
          <c:extLst>
            <c:ext xmlns:c16="http://schemas.microsoft.com/office/drawing/2014/chart" uri="{C3380CC4-5D6E-409C-BE32-E72D297353CC}">
              <c16:uniqueId val="{00000000-F929-443F-A1D4-CE3C250CCB6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69.16</c:v>
                </c:pt>
                <c:pt idx="1">
                  <c:v>70.25</c:v>
                </c:pt>
                <c:pt idx="2">
                  <c:v>69.97</c:v>
                </c:pt>
                <c:pt idx="3">
                  <c:v>80.739999999999995</c:v>
                </c:pt>
                <c:pt idx="4">
                  <c:v>79.239999999999995</c:v>
                </c:pt>
              </c:numCache>
            </c:numRef>
          </c:val>
          <c:extLst>
            <c:ext xmlns:c16="http://schemas.microsoft.com/office/drawing/2014/chart" uri="{C3380CC4-5D6E-409C-BE32-E72D297353CC}">
              <c16:uniqueId val="{00000001-F929-443F-A1D4-CE3C250CCB6A}"/>
            </c:ext>
          </c:extLst>
        </c:ser>
        <c:dLbls>
          <c:showLegendKey val="0"/>
          <c:showVal val="0"/>
          <c:showCatName val="0"/>
          <c:showSerName val="0"/>
          <c:showPercent val="0"/>
          <c:showBubbleSize val="0"/>
        </c:dLbls>
        <c:gapWidth val="250"/>
        <c:overlap val="100"/>
        <c:axId val="141894400"/>
        <c:axId val="14189632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11.4</c:v>
                </c:pt>
                <c:pt idx="1">
                  <c:v>1.45</c:v>
                </c:pt>
                <c:pt idx="2">
                  <c:v>-2.5299999999999998</c:v>
                </c:pt>
                <c:pt idx="3">
                  <c:v>10.220000000000001</c:v>
                </c:pt>
                <c:pt idx="4">
                  <c:v>-2.37</c:v>
                </c:pt>
              </c:numCache>
            </c:numRef>
          </c:val>
          <c:smooth val="0"/>
          <c:extLst>
            <c:ext xmlns:c16="http://schemas.microsoft.com/office/drawing/2014/chart" uri="{C3380CC4-5D6E-409C-BE32-E72D297353CC}">
              <c16:uniqueId val="{00000002-F929-443F-A1D4-CE3C250CCB6A}"/>
            </c:ext>
          </c:extLst>
        </c:ser>
        <c:dLbls>
          <c:showLegendKey val="0"/>
          <c:showVal val="0"/>
          <c:showCatName val="0"/>
          <c:showSerName val="0"/>
          <c:showPercent val="0"/>
          <c:showBubbleSize val="0"/>
        </c:dLbls>
        <c:marker val="1"/>
        <c:smooth val="0"/>
        <c:axId val="141894400"/>
        <c:axId val="141896320"/>
      </c:lineChart>
      <c:catAx>
        <c:axId val="1418944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41896320"/>
        <c:crosses val="autoZero"/>
        <c:auto val="1"/>
        <c:lblAlgn val="ctr"/>
        <c:lblOffset val="100"/>
        <c:tickLblSkip val="1"/>
        <c:tickMarkSkip val="1"/>
        <c:noMultiLvlLbl val="0"/>
      </c:catAx>
      <c:valAx>
        <c:axId val="1418963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18944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CBE3-4EAE-BC5F-B68DB8E8BB2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CBE3-4EAE-BC5F-B68DB8E8BB28}"/>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CBE3-4EAE-BC5F-B68DB8E8BB28}"/>
            </c:ext>
          </c:extLst>
        </c:ser>
        <c:ser>
          <c:idx val="3"/>
          <c:order val="3"/>
          <c:tx>
            <c:strRef>
              <c:f>データシート!$A$30</c:f>
              <c:strCache>
                <c:ptCount val="1"/>
                <c:pt idx="0">
                  <c:v>国民健康保険診療施設特別会計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CBE3-4EAE-BC5F-B68DB8E8BB28}"/>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CBE3-4EAE-BC5F-B68DB8E8BB28}"/>
            </c:ext>
          </c:extLst>
        </c:ser>
        <c:ser>
          <c:idx val="5"/>
          <c:order val="5"/>
          <c:tx>
            <c:strRef>
              <c:f>データシート!$A$32</c:f>
              <c:strCache>
                <c:ptCount val="1"/>
                <c:pt idx="0">
                  <c:v>農業集落排水事業特別会計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0.01</c:v>
                </c:pt>
                <c:pt idx="2">
                  <c:v>#N/A</c:v>
                </c:pt>
                <c:pt idx="3">
                  <c:v>0.01</c:v>
                </c:pt>
                <c:pt idx="4">
                  <c:v>#N/A</c:v>
                </c:pt>
                <c:pt idx="5">
                  <c:v>0.01</c:v>
                </c:pt>
                <c:pt idx="6">
                  <c:v>#N/A</c:v>
                </c:pt>
                <c:pt idx="7">
                  <c:v>0</c:v>
                </c:pt>
                <c:pt idx="8">
                  <c:v>#N/A</c:v>
                </c:pt>
                <c:pt idx="9">
                  <c:v>0</c:v>
                </c:pt>
              </c:numCache>
            </c:numRef>
          </c:val>
          <c:extLst>
            <c:ext xmlns:c16="http://schemas.microsoft.com/office/drawing/2014/chart" uri="{C3380CC4-5D6E-409C-BE32-E72D297353CC}">
              <c16:uniqueId val="{00000005-CBE3-4EAE-BC5F-B68DB8E8BB28}"/>
            </c:ext>
          </c:extLst>
        </c:ser>
        <c:ser>
          <c:idx val="6"/>
          <c:order val="6"/>
          <c:tx>
            <c:strRef>
              <c:f>データシート!$A$33</c:f>
              <c:strCache>
                <c:ptCount val="1"/>
                <c:pt idx="0">
                  <c:v>公共下水道事業特別会計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0.01</c:v>
                </c:pt>
                <c:pt idx="2">
                  <c:v>#N/A</c:v>
                </c:pt>
                <c:pt idx="3">
                  <c:v>0.01</c:v>
                </c:pt>
                <c:pt idx="4">
                  <c:v>#N/A</c:v>
                </c:pt>
                <c:pt idx="5">
                  <c:v>0.01</c:v>
                </c:pt>
                <c:pt idx="6">
                  <c:v>#N/A</c:v>
                </c:pt>
                <c:pt idx="7">
                  <c:v>0.01</c:v>
                </c:pt>
                <c:pt idx="8">
                  <c:v>#N/A</c:v>
                </c:pt>
                <c:pt idx="9">
                  <c:v>0.01</c:v>
                </c:pt>
              </c:numCache>
            </c:numRef>
          </c:val>
          <c:extLst>
            <c:ext xmlns:c16="http://schemas.microsoft.com/office/drawing/2014/chart" uri="{C3380CC4-5D6E-409C-BE32-E72D297353CC}">
              <c16:uniqueId val="{00000006-CBE3-4EAE-BC5F-B68DB8E8BB28}"/>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0.04</c:v>
                </c:pt>
                <c:pt idx="2">
                  <c:v>#N/A</c:v>
                </c:pt>
                <c:pt idx="3">
                  <c:v>0.14000000000000001</c:v>
                </c:pt>
                <c:pt idx="4">
                  <c:v>#N/A</c:v>
                </c:pt>
                <c:pt idx="5">
                  <c:v>0.4</c:v>
                </c:pt>
                <c:pt idx="6">
                  <c:v>#N/A</c:v>
                </c:pt>
                <c:pt idx="7">
                  <c:v>0.38</c:v>
                </c:pt>
                <c:pt idx="8">
                  <c:v>#N/A</c:v>
                </c:pt>
                <c:pt idx="9">
                  <c:v>0.01</c:v>
                </c:pt>
              </c:numCache>
            </c:numRef>
          </c:val>
          <c:extLst>
            <c:ext xmlns:c16="http://schemas.microsoft.com/office/drawing/2014/chart" uri="{C3380CC4-5D6E-409C-BE32-E72D297353CC}">
              <c16:uniqueId val="{00000007-CBE3-4EAE-BC5F-B68DB8E8BB28}"/>
            </c:ext>
          </c:extLst>
        </c:ser>
        <c:ser>
          <c:idx val="8"/>
          <c:order val="8"/>
          <c:tx>
            <c:strRef>
              <c:f>データシート!$A$35</c:f>
              <c:strCache>
                <c:ptCount val="1"/>
                <c:pt idx="0">
                  <c:v>簡易水道事業特別会計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0.02</c:v>
                </c:pt>
                <c:pt idx="2">
                  <c:v>#N/A</c:v>
                </c:pt>
                <c:pt idx="3">
                  <c:v>0.11</c:v>
                </c:pt>
                <c:pt idx="4">
                  <c:v>#N/A</c:v>
                </c:pt>
                <c:pt idx="5">
                  <c:v>0</c:v>
                </c:pt>
                <c:pt idx="6">
                  <c:v>#N/A</c:v>
                </c:pt>
                <c:pt idx="7">
                  <c:v>0</c:v>
                </c:pt>
                <c:pt idx="8">
                  <c:v>#N/A</c:v>
                </c:pt>
                <c:pt idx="9">
                  <c:v>0.05</c:v>
                </c:pt>
              </c:numCache>
            </c:numRef>
          </c:val>
          <c:extLst>
            <c:ext xmlns:c16="http://schemas.microsoft.com/office/drawing/2014/chart" uri="{C3380CC4-5D6E-409C-BE32-E72D297353CC}">
              <c16:uniqueId val="{00000008-CBE3-4EAE-BC5F-B68DB8E8BB28}"/>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3.67</c:v>
                </c:pt>
                <c:pt idx="2">
                  <c:v>#N/A</c:v>
                </c:pt>
                <c:pt idx="3">
                  <c:v>5.01</c:v>
                </c:pt>
                <c:pt idx="4">
                  <c:v>#N/A</c:v>
                </c:pt>
                <c:pt idx="5">
                  <c:v>2.33</c:v>
                </c:pt>
                <c:pt idx="6">
                  <c:v>#N/A</c:v>
                </c:pt>
                <c:pt idx="7">
                  <c:v>2.5</c:v>
                </c:pt>
                <c:pt idx="8">
                  <c:v>#N/A</c:v>
                </c:pt>
                <c:pt idx="9">
                  <c:v>4.1900000000000004</c:v>
                </c:pt>
              </c:numCache>
            </c:numRef>
          </c:val>
          <c:extLst>
            <c:ext xmlns:c16="http://schemas.microsoft.com/office/drawing/2014/chart" uri="{C3380CC4-5D6E-409C-BE32-E72D297353CC}">
              <c16:uniqueId val="{00000009-CBE3-4EAE-BC5F-B68DB8E8BB28}"/>
            </c:ext>
          </c:extLst>
        </c:ser>
        <c:dLbls>
          <c:showLegendKey val="0"/>
          <c:showVal val="0"/>
          <c:showCatName val="0"/>
          <c:showSerName val="0"/>
          <c:showPercent val="0"/>
          <c:showBubbleSize val="0"/>
        </c:dLbls>
        <c:gapWidth val="150"/>
        <c:overlap val="100"/>
        <c:axId val="142076160"/>
        <c:axId val="141959168"/>
      </c:barChart>
      <c:catAx>
        <c:axId val="1420761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1959168"/>
        <c:crosses val="autoZero"/>
        <c:auto val="1"/>
        <c:lblAlgn val="ctr"/>
        <c:lblOffset val="100"/>
        <c:tickLblSkip val="1"/>
        <c:tickMarkSkip val="1"/>
        <c:noMultiLvlLbl val="0"/>
      </c:catAx>
      <c:valAx>
        <c:axId val="1419591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207616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641</c:v>
                </c:pt>
                <c:pt idx="5">
                  <c:v>667</c:v>
                </c:pt>
                <c:pt idx="8">
                  <c:v>642</c:v>
                </c:pt>
                <c:pt idx="11">
                  <c:v>646</c:v>
                </c:pt>
                <c:pt idx="14">
                  <c:v>631</c:v>
                </c:pt>
              </c:numCache>
            </c:numRef>
          </c:val>
          <c:extLst>
            <c:ext xmlns:c16="http://schemas.microsoft.com/office/drawing/2014/chart" uri="{C3380CC4-5D6E-409C-BE32-E72D297353CC}">
              <c16:uniqueId val="{00000000-FD3D-43DC-90D7-47EFFA03F78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1</c:v>
                </c:pt>
                <c:pt idx="9">
                  <c:v>0</c:v>
                </c:pt>
                <c:pt idx="12">
                  <c:v>0</c:v>
                </c:pt>
              </c:numCache>
            </c:numRef>
          </c:val>
          <c:extLst>
            <c:ext xmlns:c16="http://schemas.microsoft.com/office/drawing/2014/chart" uri="{C3380CC4-5D6E-409C-BE32-E72D297353CC}">
              <c16:uniqueId val="{00000001-FD3D-43DC-90D7-47EFFA03F78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FD3D-43DC-90D7-47EFFA03F78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0</c:v>
                </c:pt>
                <c:pt idx="3">
                  <c:v>8</c:v>
                </c:pt>
                <c:pt idx="6">
                  <c:v>8</c:v>
                </c:pt>
                <c:pt idx="9">
                  <c:v>7</c:v>
                </c:pt>
                <c:pt idx="12">
                  <c:v>4</c:v>
                </c:pt>
              </c:numCache>
            </c:numRef>
          </c:val>
          <c:extLst>
            <c:ext xmlns:c16="http://schemas.microsoft.com/office/drawing/2014/chart" uri="{C3380CC4-5D6E-409C-BE32-E72D297353CC}">
              <c16:uniqueId val="{00000003-FD3D-43DC-90D7-47EFFA03F78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121</c:v>
                </c:pt>
                <c:pt idx="3">
                  <c:v>132</c:v>
                </c:pt>
                <c:pt idx="6">
                  <c:v>122</c:v>
                </c:pt>
                <c:pt idx="9">
                  <c:v>134</c:v>
                </c:pt>
                <c:pt idx="12">
                  <c:v>125</c:v>
                </c:pt>
              </c:numCache>
            </c:numRef>
          </c:val>
          <c:extLst>
            <c:ext xmlns:c16="http://schemas.microsoft.com/office/drawing/2014/chart" uri="{C3380CC4-5D6E-409C-BE32-E72D297353CC}">
              <c16:uniqueId val="{00000004-FD3D-43DC-90D7-47EFFA03F78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D3D-43DC-90D7-47EFFA03F78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FD3D-43DC-90D7-47EFFA03F78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743</c:v>
                </c:pt>
                <c:pt idx="3">
                  <c:v>764</c:v>
                </c:pt>
                <c:pt idx="6">
                  <c:v>734</c:v>
                </c:pt>
                <c:pt idx="9">
                  <c:v>739</c:v>
                </c:pt>
                <c:pt idx="12">
                  <c:v>723</c:v>
                </c:pt>
              </c:numCache>
            </c:numRef>
          </c:val>
          <c:extLst>
            <c:ext xmlns:c16="http://schemas.microsoft.com/office/drawing/2014/chart" uri="{C3380CC4-5D6E-409C-BE32-E72D297353CC}">
              <c16:uniqueId val="{00000007-FD3D-43DC-90D7-47EFFA03F780}"/>
            </c:ext>
          </c:extLst>
        </c:ser>
        <c:dLbls>
          <c:showLegendKey val="0"/>
          <c:showVal val="0"/>
          <c:showCatName val="0"/>
          <c:showSerName val="0"/>
          <c:showPercent val="0"/>
          <c:showBubbleSize val="0"/>
        </c:dLbls>
        <c:gapWidth val="100"/>
        <c:overlap val="100"/>
        <c:axId val="118461568"/>
        <c:axId val="11846348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223</c:v>
                </c:pt>
                <c:pt idx="2">
                  <c:v>#N/A</c:v>
                </c:pt>
                <c:pt idx="3">
                  <c:v>#N/A</c:v>
                </c:pt>
                <c:pt idx="4">
                  <c:v>237</c:v>
                </c:pt>
                <c:pt idx="5">
                  <c:v>#N/A</c:v>
                </c:pt>
                <c:pt idx="6">
                  <c:v>#N/A</c:v>
                </c:pt>
                <c:pt idx="7">
                  <c:v>223</c:v>
                </c:pt>
                <c:pt idx="8">
                  <c:v>#N/A</c:v>
                </c:pt>
                <c:pt idx="9">
                  <c:v>#N/A</c:v>
                </c:pt>
                <c:pt idx="10">
                  <c:v>234</c:v>
                </c:pt>
                <c:pt idx="11">
                  <c:v>#N/A</c:v>
                </c:pt>
                <c:pt idx="12">
                  <c:v>#N/A</c:v>
                </c:pt>
                <c:pt idx="13">
                  <c:v>221</c:v>
                </c:pt>
                <c:pt idx="14">
                  <c:v>#N/A</c:v>
                </c:pt>
              </c:numCache>
            </c:numRef>
          </c:val>
          <c:smooth val="0"/>
          <c:extLst>
            <c:ext xmlns:c16="http://schemas.microsoft.com/office/drawing/2014/chart" uri="{C3380CC4-5D6E-409C-BE32-E72D297353CC}">
              <c16:uniqueId val="{00000008-FD3D-43DC-90D7-47EFFA03F780}"/>
            </c:ext>
          </c:extLst>
        </c:ser>
        <c:dLbls>
          <c:showLegendKey val="0"/>
          <c:showVal val="0"/>
          <c:showCatName val="0"/>
          <c:showSerName val="0"/>
          <c:showPercent val="0"/>
          <c:showBubbleSize val="0"/>
        </c:dLbls>
        <c:marker val="1"/>
        <c:smooth val="0"/>
        <c:axId val="118461568"/>
        <c:axId val="118463488"/>
      </c:lineChart>
      <c:catAx>
        <c:axId val="1184615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8463488"/>
        <c:crosses val="autoZero"/>
        <c:auto val="1"/>
        <c:lblAlgn val="ctr"/>
        <c:lblOffset val="100"/>
        <c:tickLblSkip val="1"/>
        <c:tickMarkSkip val="1"/>
        <c:noMultiLvlLbl val="0"/>
      </c:catAx>
      <c:valAx>
        <c:axId val="1184634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84615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5359</c:v>
                </c:pt>
                <c:pt idx="5">
                  <c:v>5142</c:v>
                </c:pt>
                <c:pt idx="8">
                  <c:v>5071</c:v>
                </c:pt>
                <c:pt idx="11">
                  <c:v>4985</c:v>
                </c:pt>
                <c:pt idx="14">
                  <c:v>4631</c:v>
                </c:pt>
              </c:numCache>
            </c:numRef>
          </c:val>
          <c:extLst>
            <c:ext xmlns:c16="http://schemas.microsoft.com/office/drawing/2014/chart" uri="{C3380CC4-5D6E-409C-BE32-E72D297353CC}">
              <c16:uniqueId val="{00000000-4F89-40E1-AE12-F2AD395EEC3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18</c:v>
                </c:pt>
                <c:pt idx="5">
                  <c:v>30</c:v>
                </c:pt>
                <c:pt idx="8">
                  <c:v>33</c:v>
                </c:pt>
                <c:pt idx="11">
                  <c:v>29</c:v>
                </c:pt>
                <c:pt idx="14">
                  <c:v>43</c:v>
                </c:pt>
              </c:numCache>
            </c:numRef>
          </c:val>
          <c:extLst>
            <c:ext xmlns:c16="http://schemas.microsoft.com/office/drawing/2014/chart" uri="{C3380CC4-5D6E-409C-BE32-E72D297353CC}">
              <c16:uniqueId val="{00000001-4F89-40E1-AE12-F2AD395EEC3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3205</c:v>
                </c:pt>
                <c:pt idx="5">
                  <c:v>3235</c:v>
                </c:pt>
                <c:pt idx="8">
                  <c:v>3282</c:v>
                </c:pt>
                <c:pt idx="11">
                  <c:v>4867</c:v>
                </c:pt>
                <c:pt idx="14">
                  <c:v>5701</c:v>
                </c:pt>
              </c:numCache>
            </c:numRef>
          </c:val>
          <c:extLst>
            <c:ext xmlns:c16="http://schemas.microsoft.com/office/drawing/2014/chart" uri="{C3380CC4-5D6E-409C-BE32-E72D297353CC}">
              <c16:uniqueId val="{00000002-4F89-40E1-AE12-F2AD395EEC3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F89-40E1-AE12-F2AD395EEC3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4F89-40E1-AE12-F2AD395EEC3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F89-40E1-AE12-F2AD395EEC3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719</c:v>
                </c:pt>
                <c:pt idx="3">
                  <c:v>718</c:v>
                </c:pt>
                <c:pt idx="6">
                  <c:v>718</c:v>
                </c:pt>
                <c:pt idx="9">
                  <c:v>691</c:v>
                </c:pt>
                <c:pt idx="12">
                  <c:v>694</c:v>
                </c:pt>
              </c:numCache>
            </c:numRef>
          </c:val>
          <c:extLst>
            <c:ext xmlns:c16="http://schemas.microsoft.com/office/drawing/2014/chart" uri="{C3380CC4-5D6E-409C-BE32-E72D297353CC}">
              <c16:uniqueId val="{00000006-4F89-40E1-AE12-F2AD395EEC3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58</c:v>
                </c:pt>
                <c:pt idx="3">
                  <c:v>50</c:v>
                </c:pt>
                <c:pt idx="6">
                  <c:v>52</c:v>
                </c:pt>
                <c:pt idx="9">
                  <c:v>46</c:v>
                </c:pt>
                <c:pt idx="12">
                  <c:v>40</c:v>
                </c:pt>
              </c:numCache>
            </c:numRef>
          </c:val>
          <c:extLst>
            <c:ext xmlns:c16="http://schemas.microsoft.com/office/drawing/2014/chart" uri="{C3380CC4-5D6E-409C-BE32-E72D297353CC}">
              <c16:uniqueId val="{00000007-4F89-40E1-AE12-F2AD395EEC3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1357</c:v>
                </c:pt>
                <c:pt idx="3">
                  <c:v>1344</c:v>
                </c:pt>
                <c:pt idx="6">
                  <c:v>1265</c:v>
                </c:pt>
                <c:pt idx="9">
                  <c:v>1236</c:v>
                </c:pt>
                <c:pt idx="12">
                  <c:v>1142</c:v>
                </c:pt>
              </c:numCache>
            </c:numRef>
          </c:val>
          <c:extLst>
            <c:ext xmlns:c16="http://schemas.microsoft.com/office/drawing/2014/chart" uri="{C3380CC4-5D6E-409C-BE32-E72D297353CC}">
              <c16:uniqueId val="{00000008-4F89-40E1-AE12-F2AD395EEC3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0</c:v>
                </c:pt>
                <c:pt idx="3">
                  <c:v>0</c:v>
                </c:pt>
                <c:pt idx="6">
                  <c:v>324</c:v>
                </c:pt>
                <c:pt idx="9">
                  <c:v>0</c:v>
                </c:pt>
                <c:pt idx="12">
                  <c:v>6</c:v>
                </c:pt>
              </c:numCache>
            </c:numRef>
          </c:val>
          <c:extLst>
            <c:ext xmlns:c16="http://schemas.microsoft.com/office/drawing/2014/chart" uri="{C3380CC4-5D6E-409C-BE32-E72D297353CC}">
              <c16:uniqueId val="{00000009-4F89-40E1-AE12-F2AD395EEC3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5964</c:v>
                </c:pt>
                <c:pt idx="3">
                  <c:v>5772</c:v>
                </c:pt>
                <c:pt idx="6">
                  <c:v>5687</c:v>
                </c:pt>
                <c:pt idx="9">
                  <c:v>5602</c:v>
                </c:pt>
                <c:pt idx="12">
                  <c:v>5554</c:v>
                </c:pt>
              </c:numCache>
            </c:numRef>
          </c:val>
          <c:extLst>
            <c:ext xmlns:c16="http://schemas.microsoft.com/office/drawing/2014/chart" uri="{C3380CC4-5D6E-409C-BE32-E72D297353CC}">
              <c16:uniqueId val="{0000000A-4F89-40E1-AE12-F2AD395EEC33}"/>
            </c:ext>
          </c:extLst>
        </c:ser>
        <c:dLbls>
          <c:showLegendKey val="0"/>
          <c:showVal val="0"/>
          <c:showCatName val="0"/>
          <c:showSerName val="0"/>
          <c:showPercent val="0"/>
          <c:showBubbleSize val="0"/>
        </c:dLbls>
        <c:gapWidth val="100"/>
        <c:overlap val="100"/>
        <c:axId val="142771712"/>
        <c:axId val="14277363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4F89-40E1-AE12-F2AD395EEC33}"/>
            </c:ext>
          </c:extLst>
        </c:ser>
        <c:dLbls>
          <c:showLegendKey val="0"/>
          <c:showVal val="0"/>
          <c:showCatName val="0"/>
          <c:showSerName val="0"/>
          <c:showPercent val="0"/>
          <c:showBubbleSize val="0"/>
        </c:dLbls>
        <c:marker val="1"/>
        <c:smooth val="0"/>
        <c:axId val="142771712"/>
        <c:axId val="142773632"/>
      </c:lineChart>
      <c:catAx>
        <c:axId val="1427717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42773632"/>
        <c:crosses val="autoZero"/>
        <c:auto val="1"/>
        <c:lblAlgn val="ctr"/>
        <c:lblOffset val="100"/>
        <c:tickLblSkip val="1"/>
        <c:tickMarkSkip val="1"/>
        <c:noMultiLvlLbl val="0"/>
      </c:catAx>
      <c:valAx>
        <c:axId val="1427736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27717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1786</c:v>
                </c:pt>
                <c:pt idx="1">
                  <c:v>2041</c:v>
                </c:pt>
                <c:pt idx="2">
                  <c:v>1943</c:v>
                </c:pt>
              </c:numCache>
            </c:numRef>
          </c:val>
          <c:extLst>
            <c:ext xmlns:c16="http://schemas.microsoft.com/office/drawing/2014/chart" uri="{C3380CC4-5D6E-409C-BE32-E72D297353CC}">
              <c16:uniqueId val="{00000000-ADF3-4339-8D10-B19C645756F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64</c:v>
                </c:pt>
                <c:pt idx="1">
                  <c:v>65</c:v>
                </c:pt>
                <c:pt idx="2">
                  <c:v>65</c:v>
                </c:pt>
              </c:numCache>
            </c:numRef>
          </c:val>
          <c:extLst>
            <c:ext xmlns:c16="http://schemas.microsoft.com/office/drawing/2014/chart" uri="{C3380CC4-5D6E-409C-BE32-E72D297353CC}">
              <c16:uniqueId val="{00000001-ADF3-4339-8D10-B19C645756F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1327</c:v>
                </c:pt>
                <c:pt idx="1">
                  <c:v>2656</c:v>
                </c:pt>
                <c:pt idx="2">
                  <c:v>3599</c:v>
                </c:pt>
              </c:numCache>
            </c:numRef>
          </c:val>
          <c:extLst>
            <c:ext xmlns:c16="http://schemas.microsoft.com/office/drawing/2014/chart" uri="{C3380CC4-5D6E-409C-BE32-E72D297353CC}">
              <c16:uniqueId val="{00000002-ADF3-4339-8D10-B19C645756F6}"/>
            </c:ext>
          </c:extLst>
        </c:ser>
        <c:dLbls>
          <c:showLegendKey val="0"/>
          <c:showVal val="0"/>
          <c:showCatName val="0"/>
          <c:showSerName val="0"/>
          <c:showPercent val="0"/>
          <c:showBubbleSize val="0"/>
        </c:dLbls>
        <c:gapWidth val="120"/>
        <c:overlap val="100"/>
        <c:axId val="142007296"/>
        <c:axId val="142443264"/>
      </c:barChart>
      <c:catAx>
        <c:axId val="1420072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42443264"/>
        <c:crosses val="autoZero"/>
        <c:auto val="1"/>
        <c:lblAlgn val="ctr"/>
        <c:lblOffset val="100"/>
        <c:tickLblSkip val="1"/>
        <c:tickMarkSkip val="1"/>
        <c:noMultiLvlLbl val="0"/>
      </c:catAx>
      <c:valAx>
        <c:axId val="14244326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420072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{31C9D04D-FE4B-4B40-B8DF-5134B51CC7E1}</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F9C6-4BE5-9420-D0D6F9BAA2A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{6C5FB1D9-48CF-4D9D-8C8D-5264D0522603}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9C6-4BE5-9420-D0D6F9BAA2A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{2C268236-C56D-4E9F-B274-4E0CD6258CC8}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9C6-4BE5-9420-D0D6F9BAA2A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{FA1625A6-1A28-4C35-AFE0-E4560D7D73EB}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9C6-4BE5-9420-D0D6F9BAA2A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{8487805F-7EAD-4C40-8399-F429C8522D40}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9C6-4BE5-9420-D0D6F9BAA2A9}"/>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{741295D9-0F25-4BD5-A371-C9E6FE31FF17}</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F9C6-4BE5-9420-D0D6F9BAA2A9}"/>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{D3B230FA-DAA9-427D-ACB7-E8BFB6C51C80}</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F9C6-4BE5-9420-D0D6F9BAA2A9}"/>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{4E1B4617-C516-48AB-8747-F7E7FF14CC79}</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F9C6-4BE5-9420-D0D6F9BAA2A9}"/>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{9539C011-28FF-4246-8534-02153F5E508B}</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F9C6-4BE5-9420-D0D6F9BAA2A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55.9</c:v>
                </c:pt>
                <c:pt idx="32">
                  <c:v>57.4</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F9C6-4BE5-9420-D0D6F9BAA2A9}"/>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{64502B8B-EB02-4F82-BCDB-439B5C2E8623}</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F9C6-4BE5-9420-D0D6F9BAA2A9}"/>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{7ACAA2D1-5EE4-44BA-B0C3-333D0B458980}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9C6-4BE5-9420-D0D6F9BAA2A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{B9AB52EF-D88E-4AD1-8760-A2F162358C2A}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9C6-4BE5-9420-D0D6F9BAA2A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{58E07247-3F32-49F9-B6DC-DD5B508B6534}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9C6-4BE5-9420-D0D6F9BAA2A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{9CA089ED-234C-4EEF-B8ED-335C202603E5}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9C6-4BE5-9420-D0D6F9BAA2A9}"/>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{83EEA3B1-317A-4A65-8A9B-BB7E875B84AF}</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F9C6-4BE5-9420-D0D6F9BAA2A9}"/>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{9A6E78A9-6B73-4139-B66E-5DF3919649E2}</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F9C6-4BE5-9420-D0D6F9BAA2A9}"/>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{1D9DAB23-D18C-4399-BBE1-984508AC69E8}</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F9C6-4BE5-9420-D0D6F9BAA2A9}"/>
                </c:ext>
              </c:extLst>
            </c:dLbl>
            <c:dLbl>
              <c:idx val="32"/>
              <c:layout/>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{3E930857-0B21-4175-92A3-92B881034874}</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F9C6-4BE5-9420-D0D6F9BAA2A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57.9</c:v>
                </c:pt>
                <c:pt idx="32">
                  <c:v>58.3</c:v>
                </c:pt>
              </c:numCache>
            </c:numRef>
          </c:xVal>
          <c:yVal>
            <c:numRef>
              <c:f>公会計指標分析・財政指標組合せ分析表!$BP$55:$DC$55</c:f>
              <c:numCache>
                <c:formatCode>#,##0.0;"▲ "#,##0.0</c:formatCode>
                <c:ptCount val="40"/>
                <c:pt idx="24">
                  <c:v>0</c:v>
                </c:pt>
                <c:pt idx="32">
                  <c:v>0</c:v>
                </c:pt>
              </c:numCache>
            </c:numRef>
          </c:yVal>
          <c:smooth val="0"/>
          <c:extLst>
            <c:ext xmlns:c16="http://schemas.microsoft.com/office/drawing/2014/chart" uri="{C3380CC4-5D6E-409C-BE32-E72D297353CC}">
              <c16:uniqueId val="{00000013-F9C6-4BE5-9420-D0D6F9BAA2A9}"/>
            </c:ext>
          </c:extLst>
        </c:ser>
        <c:dLbls>
          <c:showLegendKey val="0"/>
          <c:showVal val="1"/>
          <c:showCatName val="0"/>
          <c:showSerName val="0"/>
          <c:showPercent val="0"/>
          <c:showBubbleSize val="0"/>
        </c:dLbls>
        <c:axId val="46179840"/>
        <c:axId val="46181760"/>
      </c:scatterChart>
      <c:valAx>
        <c:axId val="46179840"/>
        <c:scaling>
          <c:orientation val="minMax"/>
          <c:max val="58.4"/>
          <c:min val="57.8"/>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{F385620A-A991-4EB7-A176-CA9195BAFD24}</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547D-4483-9373-D592ED49F2A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{9433BBD2-6DFE-4545-BF70-8750EC6AE15F}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47D-4483-9373-D592ED49F2A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{27FE1BD3-7DBF-4E39-AAF8-6BB152CC3FB1}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47D-4483-9373-D592ED49F2A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{A8CB653C-51AB-4D9D-9AA9-3D2FF6B372E4}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47D-4483-9373-D592ED49F2A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{EB1880C6-736B-403A-8862-798F54892DEB}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47D-4483-9373-D592ED49F2A2}"/>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{CA1D19DF-8D60-428D-BAF9-466C41633D18}</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547D-4483-9373-D592ED49F2A2}"/>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{DD8F4122-1B0B-4ABB-9CF2-61EB713E4717}</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547D-4483-9373-D592ED49F2A2}"/>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{9EEB410D-368B-4056-99C8-DECF7AB63744}</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547D-4483-9373-D592ED49F2A2}"/>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{D1789057-A149-400B-BD56-6469F8378E40}</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547D-4483-9373-D592ED49F2A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12.5</c:v>
                </c:pt>
                <c:pt idx="8">
                  <c:v>11.9</c:v>
                </c:pt>
                <c:pt idx="16">
                  <c:v>11.9</c:v>
                </c:pt>
                <c:pt idx="24">
                  <c:v>12.2</c:v>
                </c:pt>
                <c:pt idx="32">
                  <c:v>12</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547D-4483-9373-D592ED49F2A2}"/>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{F2646382-A9A3-4F7B-887A-095BB4D81C1C}</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547D-4483-9373-D592ED49F2A2}"/>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{5D4F854D-08CA-49A6-8C88-70F8D1F1E8A3}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47D-4483-9373-D592ED49F2A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{E51739C7-C1C3-42E3-A110-EF50A6A5F5A1}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47D-4483-9373-D592ED49F2A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{E9BAD14C-F26E-4AD2-B629-5DF7F8DC2514}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47D-4483-9373-D592ED49F2A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{A75B081E-355E-4CD7-8EF0-B6B06A1C7393}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47D-4483-9373-D592ED49F2A2}"/>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{AEBD4C15-9537-498A-83BE-09448A191347}</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547D-4483-9373-D592ED49F2A2}"/>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{890DC34F-CCD2-480E-A03B-A11470EE1E43}</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547D-4483-9373-D592ED49F2A2}"/>
                </c:ext>
              </c:extLst>
            </c:dLbl>
            <c:dLbl>
              <c:idx val="24"/>
              <c:layout/>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{5EC51D58-573A-4418-A322-3CFB2EFFDA72}</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547D-4483-9373-D592ED49F2A2}"/>
                </c:ext>
              </c:extLst>
            </c:dLbl>
            <c:dLbl>
              <c:idx val="32"/>
              <c:layout/>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{7489EDBB-F5D1-4881-91B0-0D63280E2125}</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547D-4483-9373-D592ED49F2A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8.6</c:v>
                </c:pt>
                <c:pt idx="8">
                  <c:v>7.7</c:v>
                </c:pt>
                <c:pt idx="16">
                  <c:v>6.4</c:v>
                </c:pt>
                <c:pt idx="24">
                  <c:v>6.9</c:v>
                </c:pt>
                <c:pt idx="32">
                  <c:v>7.1</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547D-4483-9373-D592ED49F2A2}"/>
            </c:ext>
          </c:extLst>
        </c:ser>
        <c:dLbls>
          <c:showLegendKey val="0"/>
          <c:showVal val="1"/>
          <c:showCatName val="0"/>
          <c:showSerName val="0"/>
          <c:showPercent val="0"/>
          <c:showBubbleSize val="0"/>
        </c:dLbls>
        <c:axId val="84219776"/>
        <c:axId val="84234240"/>
      </c:scatterChart>
      <c:valAx>
        <c:axId val="84219776"/>
        <c:scaling>
          <c:orientation val="minMax"/>
          <c:max val="8.7999999999999989"/>
          <c:min val="6.2"/>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長野県小谷村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〇起債償還のピークは既に過ぎているものの、依然として公債費負担は非常に重いものになっている。また、広域連合実施の広域ごみ処理施設等の大型建設事業に伴う公債費負担増が懸念される。起債の新規発行を伴う普通建設事業については喫緊の課題に傾注し、その他事業による起債を抑制していく。</a:t>
          </a:r>
        </a:p>
        <a:p>
          <a:r>
            <a:rPr kumimoji="1" lang="ja-JP" altLang="en-US" sz="1400">
              <a:latin typeface="ＭＳ ゴシック" pitchFamily="49" charset="-128"/>
              <a:ea typeface="ＭＳ ゴシック" pitchFamily="49" charset="-128"/>
            </a:rPr>
            <a:t>〇起債借入については、借入利率の低い借入先を選定し、交付税算入の高い起債を中心に実行している。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長野県小谷村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〇職員削減等、行政改革及びふるさと応援寄附事業による充当可能基金の増加及び起債の発行抑制、基準財政需要額算入が多い過疎債等の借入により、分子数値が大きく改善し、将来負担比率が算定されない水準となっている。今後も実施事業の選定・査定を行い、必要な事業に予算を配分することで、適切な財政運営を推進す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長野県小谷村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ふるさと応援寄附事業による「信州小谷村」ふるさと応援基金において、平成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1,457,890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千円から平成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2,430,909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千円に増加したため。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増加した「信州小谷村」ふるさと応援基金は、観光関係施設の維持管理や福祉施設の建設等、目的に沿って計画的に使用していくため、基金全体額は減少傾向になる見通し。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「信州小谷村」ふるさと応援基金：小谷村の発展や豊かな自然の存続を願う寄附を運用し、個性的な村づくりをすすめる。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公共施設整備基金：将来の公共施設等の老朽化等による施設更新に備える。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福祉基金：高齢化社会の到来に備え、福祉活動の促進、快適な生活環境の形成を図るため、制度改正等による不利補正に備える。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スポーツ振興基金：村民の健康と体力づくりを図るため、スキー活動等体育協会等の活動を推進する。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文化施設整備基金：心豊かな村民生活の創造を目的とした文化施設の整備をすすめ、老朽化等による施設更新にも備える。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「信州小谷村」ふるさと応援基金：寄附金額の増加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公共施設整備基金：村道等施設の維持管理及び補修改良工事の実施による減少。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福祉基金：増減なし。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スポーツ振興基金：スキー環境維持のため、定期的に取崩を行ってスキー関係の振興に努めているため。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文化施設整備基金：図書館の蔵書を充実させるため、定期的な取崩を行っている。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「信州小谷村」ふるさと応援基金：観光関係施設の維持管理や福祉施設の建設等に使用していくため、基金全体額は減少傾向になる見通し。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公共施設整備基金：村道等の道路橋りょう施設や役場庁舎の長寿命化等を行う資金として活用していく。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福祉基金：制度改正等による不利補正に備える。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スポーツ振興基金：スキー環境維持のため、定期的に取崩を行ってスキー関係の振興に努めていく。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文化施設整備基金：図書館の蔵書を充実させるため、定期的な取崩を行っていく。</a:t>
          </a: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災害復旧事業の国庫補助金が来年度収入となったため、財政調整基金による補てんをおこなったため。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人口減少などの理由による収入減少が見込まれるため、将来の運営資金として基金残高の調整を行っていく。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現在の残高を維持していく方針。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D0F395F6-B782-4B49-B081-34D806C8A54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ACEAAD35-78B5-44AC-926E-73D8770B036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91</xdr:col>
      <xdr:colOff>0</xdr:colOff>
      <xdr:row>50</xdr:row>
      <xdr:rowOff>0</xdr:rowOff>
    </xdr:from>
    <xdr:to>
      <xdr:col>99</xdr:col>
      <xdr:colOff>0</xdr:colOff>
      <xdr:row>52</xdr:row>
      <xdr:rowOff>0</xdr:rowOff>
    </xdr:to>
    <xdr:sp macro="" textlink="">
      <xdr:nvSpPr>
        <xdr:cNvPr id="4" name="正方形/長方形 3">
          <a:extLst>
            <a:ext uri="{FF2B5EF4-FFF2-40B4-BE49-F238E27FC236}">
              <a16:creationId xmlns:a16="http://schemas.microsoft.com/office/drawing/2014/main" id="{0858F15E-2B99-473C-8375-0F3A95FAF1CE}"/>
            </a:ext>
          </a:extLst>
        </xdr:cNvPr>
        <xdr:cNvSpPr/>
      </xdr:nvSpPr>
      <xdr:spPr>
        <a:xfrm>
          <a:off x="17630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5" name="正方形/長方形 4">
          <a:extLst>
            <a:ext uri="{FF2B5EF4-FFF2-40B4-BE49-F238E27FC236}">
              <a16:creationId xmlns:a16="http://schemas.microsoft.com/office/drawing/2014/main" id="{B9448659-F285-476F-BC3B-B132ED5121C8}"/>
            </a:ext>
          </a:extLst>
        </xdr:cNvPr>
        <xdr:cNvSpPr/>
      </xdr:nvSpPr>
      <xdr:spPr>
        <a:xfrm>
          <a:off x="19154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6" name="正方形/長方形 5">
          <a:extLst>
            <a:ext uri="{FF2B5EF4-FFF2-40B4-BE49-F238E27FC236}">
              <a16:creationId xmlns:a16="http://schemas.microsoft.com/office/drawing/2014/main" id="{EC825DF4-E70E-4CFF-A5DD-677AB3E882BA}"/>
            </a:ext>
          </a:extLst>
        </xdr:cNvPr>
        <xdr:cNvSpPr/>
      </xdr:nvSpPr>
      <xdr:spPr>
        <a:xfrm>
          <a:off x="13058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7" name="正方形/長方形 6">
          <a:extLst>
            <a:ext uri="{FF2B5EF4-FFF2-40B4-BE49-F238E27FC236}">
              <a16:creationId xmlns:a16="http://schemas.microsoft.com/office/drawing/2014/main" id="{82208EAF-5154-4B63-ADC4-D2293F925AE9}"/>
            </a:ext>
          </a:extLst>
        </xdr:cNvPr>
        <xdr:cNvSpPr/>
      </xdr:nvSpPr>
      <xdr:spPr>
        <a:xfrm>
          <a:off x="14582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8" name="正方形/長方形 7">
          <a:extLst>
            <a:ext uri="{FF2B5EF4-FFF2-40B4-BE49-F238E27FC236}">
              <a16:creationId xmlns:a16="http://schemas.microsoft.com/office/drawing/2014/main" id="{86805704-74A7-42E6-A41D-49710E1A5EFB}"/>
            </a:ext>
          </a:extLst>
        </xdr:cNvPr>
        <xdr:cNvSpPr/>
      </xdr:nvSpPr>
      <xdr:spPr>
        <a:xfrm>
          <a:off x="16106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9" name="正方形/長方形 8">
          <a:extLst>
            <a:ext uri="{FF2B5EF4-FFF2-40B4-BE49-F238E27FC236}">
              <a16:creationId xmlns:a16="http://schemas.microsoft.com/office/drawing/2014/main" id="{CF17135A-4649-4520-806B-EA74D1846F4D}"/>
            </a:ext>
          </a:extLst>
        </xdr:cNvPr>
        <xdr:cNvSpPr/>
      </xdr:nvSpPr>
      <xdr:spPr>
        <a:xfrm>
          <a:off x="17630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0" name="正方形/長方形 9">
          <a:extLst>
            <a:ext uri="{FF2B5EF4-FFF2-40B4-BE49-F238E27FC236}">
              <a16:creationId xmlns:a16="http://schemas.microsoft.com/office/drawing/2014/main" id="{A5B2AAD1-B9FE-4C05-BB6E-2F08385023CF}"/>
            </a:ext>
          </a:extLst>
        </xdr:cNvPr>
        <xdr:cNvSpPr/>
      </xdr:nvSpPr>
      <xdr:spPr>
        <a:xfrm>
          <a:off x="19154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1" name="正方形/長方形 10">
          <a:extLst>
            <a:ext uri="{FF2B5EF4-FFF2-40B4-BE49-F238E27FC236}">
              <a16:creationId xmlns:a16="http://schemas.microsoft.com/office/drawing/2014/main" id="{612509F3-A294-48D0-9998-EEBF3DE04051}"/>
            </a:ext>
          </a:extLst>
        </xdr:cNvPr>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2" name="正方形/長方形 11">
          <a:extLst>
            <a:ext uri="{FF2B5EF4-FFF2-40B4-BE49-F238E27FC236}">
              <a16:creationId xmlns:a16="http://schemas.microsoft.com/office/drawing/2014/main" id="{34258E50-28BC-46ED-8F22-B23F7CBFE832}"/>
            </a:ext>
          </a:extLst>
        </xdr:cNvPr>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3" name="正方形/長方形 12">
          <a:extLst>
            <a:ext uri="{FF2B5EF4-FFF2-40B4-BE49-F238E27FC236}">
              <a16:creationId xmlns:a16="http://schemas.microsoft.com/office/drawing/2014/main" id="{AB4AA634-3973-4076-B7EA-4CEFC7089CA8}"/>
            </a:ext>
          </a:extLst>
        </xdr:cNvPr>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4" name="正方形/長方形 13">
          <a:extLst>
            <a:ext uri="{FF2B5EF4-FFF2-40B4-BE49-F238E27FC236}">
              <a16:creationId xmlns:a16="http://schemas.microsoft.com/office/drawing/2014/main" id="{0E61B8D3-73B2-4E1A-B792-2A292484F634}"/>
            </a:ext>
          </a:extLst>
        </xdr:cNvPr>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長野県小谷村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5" name="正方形/長方形 14">
          <a:extLst>
            <a:ext uri="{FF2B5EF4-FFF2-40B4-BE49-F238E27FC236}">
              <a16:creationId xmlns:a16="http://schemas.microsoft.com/office/drawing/2014/main" id="{F96C33F2-100D-4A18-8F21-F1655DA0A741}"/>
            </a:ext>
          </a:extLst>
        </xdr:cNvPr>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6" name="正方形/長方形 15">
          <a:extLst>
            <a:ext uri="{FF2B5EF4-FFF2-40B4-BE49-F238E27FC236}">
              <a16:creationId xmlns:a16="http://schemas.microsoft.com/office/drawing/2014/main" id="{EDF0B1AD-0D80-4AD9-B8D7-726DC8773CC3}"/>
            </a:ext>
          </a:extLst>
        </xdr:cNvPr>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7" name="正方形/長方形 16">
          <a:extLst>
            <a:ext uri="{FF2B5EF4-FFF2-40B4-BE49-F238E27FC236}">
              <a16:creationId xmlns:a16="http://schemas.microsoft.com/office/drawing/2014/main" id="{00E59FD8-7CC2-4264-860E-030BB18F32FC}"/>
            </a:ext>
          </a:extLst>
        </xdr:cNvPr>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8" name="正方形/長方形 17">
          <a:extLst>
            <a:ext uri="{FF2B5EF4-FFF2-40B4-BE49-F238E27FC236}">
              <a16:creationId xmlns:a16="http://schemas.microsoft.com/office/drawing/2014/main" id="{15B020AA-393A-4FA5-9696-91029D6DCEB4}"/>
            </a:ext>
          </a:extLst>
        </xdr:cNvPr>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9" name="正方形/長方形 18">
          <a:extLst>
            <a:ext uri="{FF2B5EF4-FFF2-40B4-BE49-F238E27FC236}">
              <a16:creationId xmlns:a16="http://schemas.microsoft.com/office/drawing/2014/main" id="{7C5925A5-B4A3-4A34-8682-C24B4D273A57}"/>
            </a:ext>
          </a:extLst>
        </xdr:cNvPr>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0" name="正方形/長方形 19">
          <a:extLst>
            <a:ext uri="{FF2B5EF4-FFF2-40B4-BE49-F238E27FC236}">
              <a16:creationId xmlns:a16="http://schemas.microsoft.com/office/drawing/2014/main" id="{1C4A1437-6813-4A74-80E6-FD2008C46B07}"/>
            </a:ext>
          </a:extLst>
        </xdr:cNvPr>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2,985
2,889
267.91
7,513,246
7,407,116
102,855
2,452,431
5,554,356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1" name="正方形/長方形 20">
          <a:extLst>
            <a:ext uri="{FF2B5EF4-FFF2-40B4-BE49-F238E27FC236}">
              <a16:creationId xmlns:a16="http://schemas.microsoft.com/office/drawing/2014/main" id="{3E83F695-10D1-4D27-A850-E45E24FF24BE}"/>
            </a:ext>
          </a:extLst>
        </xdr:cNvPr>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2" name="正方形/長方形 21">
          <a:extLst>
            <a:ext uri="{FF2B5EF4-FFF2-40B4-BE49-F238E27FC236}">
              <a16:creationId xmlns:a16="http://schemas.microsoft.com/office/drawing/2014/main" id="{A45FEF93-9333-49F7-A524-26BDD1D70BA1}"/>
            </a:ext>
          </a:extLst>
        </xdr:cNvPr>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3" name="正方形/長方形 22">
          <a:extLst>
            <a:ext uri="{FF2B5EF4-FFF2-40B4-BE49-F238E27FC236}">
              <a16:creationId xmlns:a16="http://schemas.microsoft.com/office/drawing/2014/main" id="{14A29841-4601-41AF-9BDF-D9F78AFA38F8}"/>
            </a:ext>
          </a:extLst>
        </xdr:cNvPr>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4" name="正方形/長方形 23">
          <a:extLst>
            <a:ext uri="{FF2B5EF4-FFF2-40B4-BE49-F238E27FC236}">
              <a16:creationId xmlns:a16="http://schemas.microsoft.com/office/drawing/2014/main" id="{E54EBDB7-B689-44D0-AE1E-CA3CA79A6027}"/>
            </a:ext>
          </a:extLst>
        </xdr:cNvPr>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5" name="正方形/長方形 24">
          <a:extLst>
            <a:ext uri="{FF2B5EF4-FFF2-40B4-BE49-F238E27FC236}">
              <a16:creationId xmlns:a16="http://schemas.microsoft.com/office/drawing/2014/main" id="{A1463930-9D9D-4530-B904-A94695683551}"/>
            </a:ext>
          </a:extLst>
        </xdr:cNvPr>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6" name="正方形/長方形 25">
          <a:extLst>
            <a:ext uri="{FF2B5EF4-FFF2-40B4-BE49-F238E27FC236}">
              <a16:creationId xmlns:a16="http://schemas.microsoft.com/office/drawing/2014/main" id="{59710E5D-1E8B-41D7-83A6-007FA62269D1}"/>
            </a:ext>
          </a:extLst>
        </xdr:cNvPr>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7" name="角丸四角形 26">
          <a:extLst>
            <a:ext uri="{FF2B5EF4-FFF2-40B4-BE49-F238E27FC236}">
              <a16:creationId xmlns:a16="http://schemas.microsoft.com/office/drawing/2014/main" id="{5B94B65D-D3FE-4653-A201-AFDF1D498925}"/>
            </a:ext>
          </a:extLst>
        </xdr:cNvPr>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8" name="正方形/長方形 27">
          <a:extLst>
            <a:ext uri="{FF2B5EF4-FFF2-40B4-BE49-F238E27FC236}">
              <a16:creationId xmlns:a16="http://schemas.microsoft.com/office/drawing/2014/main" id="{669F4CD2-841F-40D6-8E90-F0514CA26D17}"/>
            </a:ext>
          </a:extLst>
        </xdr:cNvPr>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9" name="正方形/長方形 28">
          <a:extLst>
            <a:ext uri="{FF2B5EF4-FFF2-40B4-BE49-F238E27FC236}">
              <a16:creationId xmlns:a16="http://schemas.microsoft.com/office/drawing/2014/main" id="{63B5F031-78BD-4882-8299-26CDC53A6971}"/>
            </a:ext>
          </a:extLst>
        </xdr:cNvPr>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0" name="正方形/長方形 29">
          <a:extLst>
            <a:ext uri="{FF2B5EF4-FFF2-40B4-BE49-F238E27FC236}">
              <a16:creationId xmlns:a16="http://schemas.microsoft.com/office/drawing/2014/main" id="{35237D12-DE1C-4817-96C3-00716996D364}"/>
            </a:ext>
          </a:extLst>
        </xdr:cNvPr>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1" name="直線コネクタ 30">
          <a:extLst>
            <a:ext uri="{FF2B5EF4-FFF2-40B4-BE49-F238E27FC236}">
              <a16:creationId xmlns:a16="http://schemas.microsoft.com/office/drawing/2014/main" id="{08AFA2A0-4BFA-4B00-98D2-485FE9C99CC2}"/>
            </a:ext>
          </a:extLst>
        </xdr:cNvPr>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2" name="楕円 31">
          <a:extLst>
            <a:ext uri="{FF2B5EF4-FFF2-40B4-BE49-F238E27FC236}">
              <a16:creationId xmlns:a16="http://schemas.microsoft.com/office/drawing/2014/main" id="{8D769053-A58B-4FBD-A926-C8BD0F53E1B1}"/>
            </a:ext>
          </a:extLst>
        </xdr:cNvPr>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3" name="フローチャート: 判断 32">
          <a:extLst>
            <a:ext uri="{FF2B5EF4-FFF2-40B4-BE49-F238E27FC236}">
              <a16:creationId xmlns:a16="http://schemas.microsoft.com/office/drawing/2014/main" id="{BB4E47D4-9950-4D2E-91BA-3B168BB29E1F}"/>
            </a:ext>
          </a:extLst>
        </xdr:cNvPr>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4" name="直線コネクタ 33">
          <a:extLst>
            <a:ext uri="{FF2B5EF4-FFF2-40B4-BE49-F238E27FC236}">
              <a16:creationId xmlns:a16="http://schemas.microsoft.com/office/drawing/2014/main" id="{D2296568-6170-4020-8DED-206627E9B492}"/>
            </a:ext>
          </a:extLst>
        </xdr:cNvPr>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5" name="直線コネクタ 34">
          <a:extLst>
            <a:ext uri="{FF2B5EF4-FFF2-40B4-BE49-F238E27FC236}">
              <a16:creationId xmlns:a16="http://schemas.microsoft.com/office/drawing/2014/main" id="{B639E567-D0ED-410B-9C9B-4E6350729705}"/>
            </a:ext>
          </a:extLst>
        </xdr:cNvPr>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6" name="直線コネクタ 35">
          <a:extLst>
            <a:ext uri="{FF2B5EF4-FFF2-40B4-BE49-F238E27FC236}">
              <a16:creationId xmlns:a16="http://schemas.microsoft.com/office/drawing/2014/main" id="{A36A46AF-DF33-4F05-9236-B90B2D0D02E2}"/>
            </a:ext>
          </a:extLst>
        </xdr:cNvPr>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7" name="直線コネクタ 36">
          <a:extLst>
            <a:ext uri="{FF2B5EF4-FFF2-40B4-BE49-F238E27FC236}">
              <a16:creationId xmlns:a16="http://schemas.microsoft.com/office/drawing/2014/main" id="{58EEA4F7-F72D-4CF4-AD85-D2CC803EE55C}"/>
            </a:ext>
          </a:extLst>
        </xdr:cNvPr>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8" name="テキスト ボックス 37">
          <a:extLst>
            <a:ext uri="{FF2B5EF4-FFF2-40B4-BE49-F238E27FC236}">
              <a16:creationId xmlns:a16="http://schemas.microsoft.com/office/drawing/2014/main" id="{CE893099-62DE-4B0D-A021-4CC219554B9F}"/>
            </a:ext>
          </a:extLst>
        </xdr:cNvPr>
        <xdr:cNvSpPr txBox="1"/>
      </xdr:nvSpPr>
      <xdr:spPr>
        <a:xfrm>
          <a:off x="419100" y="21050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9" name="テキスト ボックス 38">
          <a:extLst>
            <a:ext uri="{FF2B5EF4-FFF2-40B4-BE49-F238E27FC236}">
              <a16:creationId xmlns:a16="http://schemas.microsoft.com/office/drawing/2014/main" id="{9C0B9015-610D-41B9-A4C6-CA7FE29C04F7}"/>
            </a:ext>
          </a:extLst>
        </xdr:cNvPr>
        <xdr:cNvSpPr txBox="1"/>
      </xdr:nvSpPr>
      <xdr:spPr>
        <a:xfrm>
          <a:off x="419100" y="2397125"/>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40" name="テキスト ボックス 39">
          <a:extLst>
            <a:ext uri="{FF2B5EF4-FFF2-40B4-BE49-F238E27FC236}">
              <a16:creationId xmlns:a16="http://schemas.microsoft.com/office/drawing/2014/main" id="{98435C04-35B8-49D8-B150-6CE60F76AFEF}"/>
            </a:ext>
          </a:extLst>
        </xdr:cNvPr>
        <xdr:cNvSpPr txBox="1"/>
      </xdr:nvSpPr>
      <xdr:spPr>
        <a:xfrm>
          <a:off x="419100" y="26892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41" name="テキスト ボックス 40">
          <a:extLst>
            <a:ext uri="{FF2B5EF4-FFF2-40B4-BE49-F238E27FC236}">
              <a16:creationId xmlns:a16="http://schemas.microsoft.com/office/drawing/2014/main" id="{AEAA6A78-4BA5-40BC-9C9C-A906ADFD278B}"/>
            </a:ext>
          </a:extLst>
        </xdr:cNvPr>
        <xdr:cNvSpPr txBox="1"/>
      </xdr:nvSpPr>
      <xdr:spPr>
        <a:xfrm>
          <a:off x="419100" y="2981325"/>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2" name="正方形/長方形 41">
          <a:extLst>
            <a:ext uri="{FF2B5EF4-FFF2-40B4-BE49-F238E27FC236}">
              <a16:creationId xmlns:a16="http://schemas.microsoft.com/office/drawing/2014/main" id="{AC2B8607-3E19-4E8E-A4D8-69D2EC5F45D8}"/>
            </a:ext>
          </a:extLst>
        </xdr:cNvPr>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3" name="正方形/長方形 42">
          <a:extLst>
            <a:ext uri="{FF2B5EF4-FFF2-40B4-BE49-F238E27FC236}">
              <a16:creationId xmlns:a16="http://schemas.microsoft.com/office/drawing/2014/main" id="{0969CFF0-561E-4B68-AC12-812AC727C4A3}"/>
            </a:ext>
          </a:extLst>
        </xdr:cNvPr>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4" name="正方形/長方形 43">
          <a:extLst>
            <a:ext uri="{FF2B5EF4-FFF2-40B4-BE49-F238E27FC236}">
              <a16:creationId xmlns:a16="http://schemas.microsoft.com/office/drawing/2014/main" id="{4D2B709F-AE82-45EF-AA76-38DA86E330FF}"/>
            </a:ext>
          </a:extLst>
        </xdr:cNvPr>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[ 57.4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5" name="正方形/長方形 44">
          <a:extLst>
            <a:ext uri="{FF2B5EF4-FFF2-40B4-BE49-F238E27FC236}">
              <a16:creationId xmlns:a16="http://schemas.microsoft.com/office/drawing/2014/main" id="{2E9E34D3-687C-4EF6-B8BB-EA80445A9BE7}"/>
            </a:ext>
          </a:extLst>
        </xdr:cNvPr>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6" name="正方形/長方形 45">
          <a:extLst>
            <a:ext uri="{FF2B5EF4-FFF2-40B4-BE49-F238E27FC236}">
              <a16:creationId xmlns:a16="http://schemas.microsoft.com/office/drawing/2014/main" id="{6DD42E44-B085-41AE-9E65-A12D1070608B}"/>
            </a:ext>
          </a:extLst>
        </xdr:cNvPr>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7" name="正方形/長方形 46">
          <a:extLst>
            <a:ext uri="{FF2B5EF4-FFF2-40B4-BE49-F238E27FC236}">
              <a16:creationId xmlns:a16="http://schemas.microsoft.com/office/drawing/2014/main" id="{BC1BF96E-6CA3-4F0B-8D56-249E66B2C731}"/>
            </a:ext>
          </a:extLst>
        </xdr:cNvPr>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8" name="正方形/長方形 47">
          <a:extLst>
            <a:ext uri="{FF2B5EF4-FFF2-40B4-BE49-F238E27FC236}">
              <a16:creationId xmlns:a16="http://schemas.microsoft.com/office/drawing/2014/main" id="{35A2871F-A065-42F3-BEAC-177FFD5197AC}"/>
            </a:ext>
          </a:extLst>
        </xdr:cNvPr>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9" name="正方形/長方形 48">
          <a:extLst>
            <a:ext uri="{FF2B5EF4-FFF2-40B4-BE49-F238E27FC236}">
              <a16:creationId xmlns:a16="http://schemas.microsoft.com/office/drawing/2014/main" id="{68BA6F4E-3DEC-4FBC-BF6F-C59556869783}"/>
            </a:ext>
          </a:extLst>
        </xdr:cNvPr>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0" name="正方形/長方形 49">
          <a:extLst>
            <a:ext uri="{FF2B5EF4-FFF2-40B4-BE49-F238E27FC236}">
              <a16:creationId xmlns:a16="http://schemas.microsoft.com/office/drawing/2014/main" id="{2AFB984C-91D6-44CC-AD83-B143CBF220CC}"/>
            </a:ext>
          </a:extLst>
        </xdr:cNvPr>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1" name="正方形/長方形 50">
          <a:extLst>
            <a:ext uri="{FF2B5EF4-FFF2-40B4-BE49-F238E27FC236}">
              <a16:creationId xmlns:a16="http://schemas.microsoft.com/office/drawing/2014/main" id="{4004836A-E948-488C-A6B2-3EC73887AEE5}"/>
            </a:ext>
          </a:extLst>
        </xdr:cNvPr>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2" name="正方形/長方形 51">
          <a:extLst>
            <a:ext uri="{FF2B5EF4-FFF2-40B4-BE49-F238E27FC236}">
              <a16:creationId xmlns:a16="http://schemas.microsoft.com/office/drawing/2014/main" id="{A6A72854-015E-4AE5-8047-383DB08EBF5A}"/>
            </a:ext>
          </a:extLst>
        </xdr:cNvPr>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3" name="正方形/長方形 52">
          <a:extLst>
            <a:ext uri="{FF2B5EF4-FFF2-40B4-BE49-F238E27FC236}">
              <a16:creationId xmlns:a16="http://schemas.microsoft.com/office/drawing/2014/main" id="{EE994837-4AEB-4B8C-B9FE-EA36087AD63F}"/>
            </a:ext>
          </a:extLst>
        </xdr:cNvPr>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4" name="テキスト ボックス 53">
          <a:extLst>
            <a:ext uri="{FF2B5EF4-FFF2-40B4-BE49-F238E27FC236}">
              <a16:creationId xmlns:a16="http://schemas.microsoft.com/office/drawing/2014/main" id="{C26807BE-CE17-40B8-8152-EBE1AC257D88}"/>
            </a:ext>
          </a:extLst>
        </xdr:cNvPr>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昨年度より</a:t>
          </a:r>
          <a:r>
            <a:rPr kumimoji="1" lang="en-US" altLang="ja-JP" sz="1100">
              <a:latin typeface="ＭＳ Ｐゴシック" panose="020B0600070205080204" pitchFamily="50" charset="-128"/>
              <a:ea typeface="ＭＳ Ｐゴシック" panose="020B0600070205080204" pitchFamily="50" charset="-128"/>
            </a:rPr>
            <a:t>1.5</a:t>
          </a:r>
          <a:r>
            <a:rPr kumimoji="1" lang="ja-JP" altLang="en-US" sz="1100">
              <a:latin typeface="ＭＳ Ｐゴシック" panose="020B0600070205080204" pitchFamily="50" charset="-128"/>
              <a:ea typeface="ＭＳ Ｐゴシック" panose="020B0600070205080204" pitchFamily="50" charset="-128"/>
            </a:rPr>
            <a:t>ポイントの増加であり、インフラ施設等の改良等を行っているが、全体規模が大きいため増加傾向となる。今後、計画的な資産更新を行うとともに、利用頻度の低い施設や老朽化がすすみ更新する必要性が低い施設を除却する等の検討を行っていく。</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5" name="テキスト ボックス 54">
          <a:extLst>
            <a:ext uri="{FF2B5EF4-FFF2-40B4-BE49-F238E27FC236}">
              <a16:creationId xmlns:a16="http://schemas.microsoft.com/office/drawing/2014/main" id="{174B5738-3957-4CCB-BB35-57D0244DEA1A}"/>
            </a:ext>
          </a:extLst>
        </xdr:cNvPr>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6" name="直線コネクタ 55">
          <a:extLst>
            <a:ext uri="{FF2B5EF4-FFF2-40B4-BE49-F238E27FC236}">
              <a16:creationId xmlns:a16="http://schemas.microsoft.com/office/drawing/2014/main" id="{37A2D2B8-6E21-4B27-BE3E-20A41CA60A5D}"/>
            </a:ext>
          </a:extLst>
        </xdr:cNvPr>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7" name="テキスト ボックス 56">
          <a:extLst>
            <a:ext uri="{FF2B5EF4-FFF2-40B4-BE49-F238E27FC236}">
              <a16:creationId xmlns:a16="http://schemas.microsoft.com/office/drawing/2014/main" id="{4C936348-60B9-41AC-8C5A-2378854B8FD0}"/>
            </a:ext>
          </a:extLst>
        </xdr:cNvPr>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8" name="直線コネクタ 57">
          <a:extLst>
            <a:ext uri="{FF2B5EF4-FFF2-40B4-BE49-F238E27FC236}">
              <a16:creationId xmlns:a16="http://schemas.microsoft.com/office/drawing/2014/main" id="{0AC7D2E0-CB83-4868-922F-DFB0E2E3EAA2}"/>
            </a:ext>
          </a:extLst>
        </xdr:cNvPr>
        <xdr:cNvCxnSpPr/>
      </xdr:nvCxnSpPr>
      <xdr:spPr>
        <a:xfrm>
          <a:off x="1270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9" name="テキスト ボックス 58">
          <a:extLst>
            <a:ext uri="{FF2B5EF4-FFF2-40B4-BE49-F238E27FC236}">
              <a16:creationId xmlns:a16="http://schemas.microsoft.com/office/drawing/2014/main" id="{3BA16008-FAA1-4CEE-A84F-32725D2FB3F3}"/>
            </a:ext>
          </a:extLst>
        </xdr:cNvPr>
        <xdr:cNvSpPr txBox="1"/>
      </xdr:nvSpPr>
      <xdr:spPr>
        <a:xfrm>
          <a:off x="847106" y="58868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0" name="直線コネクタ 59">
          <a:extLst>
            <a:ext uri="{FF2B5EF4-FFF2-40B4-BE49-F238E27FC236}">
              <a16:creationId xmlns:a16="http://schemas.microsoft.com/office/drawing/2014/main" id="{45008886-2BC9-41BE-9655-DE7DE7E898D0}"/>
            </a:ext>
          </a:extLst>
        </xdr:cNvPr>
        <xdr:cNvCxnSpPr/>
      </xdr:nvCxnSpPr>
      <xdr:spPr>
        <a:xfrm>
          <a:off x="1270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1" name="テキスト ボックス 60">
          <a:extLst>
            <a:ext uri="{FF2B5EF4-FFF2-40B4-BE49-F238E27FC236}">
              <a16:creationId xmlns:a16="http://schemas.microsoft.com/office/drawing/2014/main" id="{9ED43680-A4F3-40C0-9E2E-4B6CF2DF1625}"/>
            </a:ext>
          </a:extLst>
        </xdr:cNvPr>
        <xdr:cNvSpPr txBox="1"/>
      </xdr:nvSpPr>
      <xdr:spPr>
        <a:xfrm>
          <a:off x="847106" y="55270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2" name="直線コネクタ 61">
          <a:extLst>
            <a:ext uri="{FF2B5EF4-FFF2-40B4-BE49-F238E27FC236}">
              <a16:creationId xmlns:a16="http://schemas.microsoft.com/office/drawing/2014/main" id="{99CC4583-7AFE-4588-9537-C789A9B2BECC}"/>
            </a:ext>
          </a:extLst>
        </xdr:cNvPr>
        <xdr:cNvCxnSpPr/>
      </xdr:nvCxnSpPr>
      <xdr:spPr>
        <a:xfrm>
          <a:off x="1270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3" name="テキスト ボックス 62">
          <a:extLst>
            <a:ext uri="{FF2B5EF4-FFF2-40B4-BE49-F238E27FC236}">
              <a16:creationId xmlns:a16="http://schemas.microsoft.com/office/drawing/2014/main" id="{4A3E5032-A073-41F3-8E56-E1BB931C29A7}"/>
            </a:ext>
          </a:extLst>
        </xdr:cNvPr>
        <xdr:cNvSpPr txBox="1"/>
      </xdr:nvSpPr>
      <xdr:spPr>
        <a:xfrm>
          <a:off x="847106" y="51671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4" name="直線コネクタ 63">
          <a:extLst>
            <a:ext uri="{FF2B5EF4-FFF2-40B4-BE49-F238E27FC236}">
              <a16:creationId xmlns:a16="http://schemas.microsoft.com/office/drawing/2014/main" id="{EC3FDEA4-D00E-491F-B0B5-0C816F15B7F8}"/>
            </a:ext>
          </a:extLst>
        </xdr:cNvPr>
        <xdr:cNvCxnSpPr/>
      </xdr:nvCxnSpPr>
      <xdr:spPr>
        <a:xfrm>
          <a:off x="1270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5" name="テキスト ボックス 64">
          <a:extLst>
            <a:ext uri="{FF2B5EF4-FFF2-40B4-BE49-F238E27FC236}">
              <a16:creationId xmlns:a16="http://schemas.microsoft.com/office/drawing/2014/main" id="{24A71D76-8979-486D-BD7E-73BDB671A122}"/>
            </a:ext>
          </a:extLst>
        </xdr:cNvPr>
        <xdr:cNvSpPr txBox="1"/>
      </xdr:nvSpPr>
      <xdr:spPr>
        <a:xfrm>
          <a:off x="847106" y="48073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6" name="直線コネクタ 65">
          <a:extLst>
            <a:ext uri="{FF2B5EF4-FFF2-40B4-BE49-F238E27FC236}">
              <a16:creationId xmlns:a16="http://schemas.microsoft.com/office/drawing/2014/main" id="{3E4EFB7E-CA40-4D42-92B8-8DEDF3896645}"/>
            </a:ext>
          </a:extLst>
        </xdr:cNvPr>
        <xdr:cNvCxnSpPr/>
      </xdr:nvCxnSpPr>
      <xdr:spPr>
        <a:xfrm>
          <a:off x="1270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7" name="テキスト ボックス 66">
          <a:extLst>
            <a:ext uri="{FF2B5EF4-FFF2-40B4-BE49-F238E27FC236}">
              <a16:creationId xmlns:a16="http://schemas.microsoft.com/office/drawing/2014/main" id="{2A9C3661-349F-43F6-BF8B-7634E6028ECC}"/>
            </a:ext>
          </a:extLst>
        </xdr:cNvPr>
        <xdr:cNvSpPr txBox="1"/>
      </xdr:nvSpPr>
      <xdr:spPr>
        <a:xfrm>
          <a:off x="847106" y="44475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8" name="直線コネクタ 67">
          <a:extLst>
            <a:ext uri="{FF2B5EF4-FFF2-40B4-BE49-F238E27FC236}">
              <a16:creationId xmlns:a16="http://schemas.microsoft.com/office/drawing/2014/main" id="{D34288F6-9C0A-497C-A712-B9461BE707D2}"/>
            </a:ext>
          </a:extLst>
        </xdr:cNvPr>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9" name="テキスト ボックス 68">
          <a:extLst>
            <a:ext uri="{FF2B5EF4-FFF2-40B4-BE49-F238E27FC236}">
              <a16:creationId xmlns:a16="http://schemas.microsoft.com/office/drawing/2014/main" id="{4B8873DC-FDE8-4739-AC7D-4CC3EF9409D8}"/>
            </a:ext>
          </a:extLst>
        </xdr:cNvPr>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0" name="有形固定資産減価償却率グラフ枠">
          <a:extLst>
            <a:ext uri="{FF2B5EF4-FFF2-40B4-BE49-F238E27FC236}">
              <a16:creationId xmlns:a16="http://schemas.microsoft.com/office/drawing/2014/main" id="{782CE47D-7277-4B8A-BFB3-4934BB13CCDA}"/>
            </a:ext>
          </a:extLst>
        </xdr:cNvPr>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157903</xdr:rowOff>
    </xdr:from>
    <xdr:to>
      <xdr:col>23</xdr:col>
      <xdr:colOff>85090</xdr:colOff>
      <xdr:row>34</xdr:row>
      <xdr:rowOff>36195</xdr:rowOff>
    </xdr:to>
    <xdr:cxnSp macro="">
      <xdr:nvCxnSpPr>
        <xdr:cNvPr id="71" name="直線コネクタ 70">
          <a:extLst>
            <a:ext uri="{FF2B5EF4-FFF2-40B4-BE49-F238E27FC236}">
              <a16:creationId xmlns:a16="http://schemas.microsoft.com/office/drawing/2014/main" id="{2378104C-360A-416F-ADDC-0E2672C1BFE8}"/>
            </a:ext>
          </a:extLst>
        </xdr:cNvPr>
        <xdr:cNvCxnSpPr/>
      </xdr:nvCxnSpPr>
      <xdr:spPr>
        <a:xfrm flipV="1">
          <a:off x="4760595" y="4444153"/>
          <a:ext cx="1270" cy="14213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40022</xdr:rowOff>
    </xdr:from>
    <xdr:ext cx="405111" cy="259045"/>
    <xdr:sp macro="" textlink="">
      <xdr:nvSpPr>
        <xdr:cNvPr id="72" name="有形固定資産減価償却率最小値テキスト">
          <a:extLst>
            <a:ext uri="{FF2B5EF4-FFF2-40B4-BE49-F238E27FC236}">
              <a16:creationId xmlns:a16="http://schemas.microsoft.com/office/drawing/2014/main" id="{FF3B9450-A193-4B0E-86B2-46A343525481}"/>
            </a:ext>
          </a:extLst>
        </xdr:cNvPr>
        <xdr:cNvSpPr txBox="1"/>
      </xdr:nvSpPr>
      <xdr:spPr>
        <a:xfrm>
          <a:off x="4813300" y="5869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36195</xdr:rowOff>
    </xdr:from>
    <xdr:to>
      <xdr:col>23</xdr:col>
      <xdr:colOff>174625</xdr:colOff>
      <xdr:row>34</xdr:row>
      <xdr:rowOff>36195</xdr:rowOff>
    </xdr:to>
    <xdr:cxnSp macro="">
      <xdr:nvCxnSpPr>
        <xdr:cNvPr id="73" name="直線コネクタ 72">
          <a:extLst>
            <a:ext uri="{FF2B5EF4-FFF2-40B4-BE49-F238E27FC236}">
              <a16:creationId xmlns:a16="http://schemas.microsoft.com/office/drawing/2014/main" id="{EAD56BF6-A7CC-40D7-86D2-C40B958D4196}"/>
            </a:ext>
          </a:extLst>
        </xdr:cNvPr>
        <xdr:cNvCxnSpPr/>
      </xdr:nvCxnSpPr>
      <xdr:spPr>
        <a:xfrm>
          <a:off x="4673600" y="5865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104580</xdr:rowOff>
    </xdr:from>
    <xdr:ext cx="405111" cy="259045"/>
    <xdr:sp macro="" textlink="">
      <xdr:nvSpPr>
        <xdr:cNvPr id="74" name="有形固定資産減価償却率最大値テキスト">
          <a:extLst>
            <a:ext uri="{FF2B5EF4-FFF2-40B4-BE49-F238E27FC236}">
              <a16:creationId xmlns:a16="http://schemas.microsoft.com/office/drawing/2014/main" id="{8D8D1E9B-A36F-4E5A-B8D4-DDF8B4B25FA5}"/>
            </a:ext>
          </a:extLst>
        </xdr:cNvPr>
        <xdr:cNvSpPr txBox="1"/>
      </xdr:nvSpPr>
      <xdr:spPr>
        <a:xfrm>
          <a:off x="4813300" y="42193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157903</xdr:rowOff>
    </xdr:from>
    <xdr:to>
      <xdr:col>23</xdr:col>
      <xdr:colOff>174625</xdr:colOff>
      <xdr:row>25</xdr:row>
      <xdr:rowOff>157903</xdr:rowOff>
    </xdr:to>
    <xdr:cxnSp macro="">
      <xdr:nvCxnSpPr>
        <xdr:cNvPr id="75" name="直線コネクタ 74">
          <a:extLst>
            <a:ext uri="{FF2B5EF4-FFF2-40B4-BE49-F238E27FC236}">
              <a16:creationId xmlns:a16="http://schemas.microsoft.com/office/drawing/2014/main" id="{4C3A1AA7-5979-4482-8534-E99D29AA3B70}"/>
            </a:ext>
          </a:extLst>
        </xdr:cNvPr>
        <xdr:cNvCxnSpPr/>
      </xdr:nvCxnSpPr>
      <xdr:spPr>
        <a:xfrm>
          <a:off x="4673600" y="4444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150724</xdr:rowOff>
    </xdr:from>
    <xdr:ext cx="405111" cy="259045"/>
    <xdr:sp macro="" textlink="">
      <xdr:nvSpPr>
        <xdr:cNvPr id="76" name="有形固定資産減価償却率平均値テキスト">
          <a:extLst>
            <a:ext uri="{FF2B5EF4-FFF2-40B4-BE49-F238E27FC236}">
              <a16:creationId xmlns:a16="http://schemas.microsoft.com/office/drawing/2014/main" id="{10678186-229C-4468-8E01-2F01AB51F157}"/>
            </a:ext>
          </a:extLst>
        </xdr:cNvPr>
        <xdr:cNvSpPr txBox="1"/>
      </xdr:nvSpPr>
      <xdr:spPr>
        <a:xfrm>
          <a:off x="4813300" y="512277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127847</xdr:rowOff>
    </xdr:from>
    <xdr:to>
      <xdr:col>23</xdr:col>
      <xdr:colOff>136525</xdr:colOff>
      <xdr:row>31</xdr:row>
      <xdr:rowOff>57997</xdr:rowOff>
    </xdr:to>
    <xdr:sp macro="" textlink="">
      <xdr:nvSpPr>
        <xdr:cNvPr id="77" name="フローチャート: 判断 76">
          <a:extLst>
            <a:ext uri="{FF2B5EF4-FFF2-40B4-BE49-F238E27FC236}">
              <a16:creationId xmlns:a16="http://schemas.microsoft.com/office/drawing/2014/main" id="{206D8F3C-62B3-4F9D-98B3-29265669AA3B}"/>
            </a:ext>
          </a:extLst>
        </xdr:cNvPr>
        <xdr:cNvSpPr/>
      </xdr:nvSpPr>
      <xdr:spPr>
        <a:xfrm>
          <a:off x="4711700" y="5271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142240</xdr:rowOff>
    </xdr:from>
    <xdr:to>
      <xdr:col>19</xdr:col>
      <xdr:colOff>187325</xdr:colOff>
      <xdr:row>31</xdr:row>
      <xdr:rowOff>72390</xdr:rowOff>
    </xdr:to>
    <xdr:sp macro="" textlink="">
      <xdr:nvSpPr>
        <xdr:cNvPr id="78" name="フローチャート: 判断 77">
          <a:extLst>
            <a:ext uri="{FF2B5EF4-FFF2-40B4-BE49-F238E27FC236}">
              <a16:creationId xmlns:a16="http://schemas.microsoft.com/office/drawing/2014/main" id="{3CFC1B07-2567-41DF-9B87-AFD06694FC5A}"/>
            </a:ext>
          </a:extLst>
        </xdr:cNvPr>
        <xdr:cNvSpPr/>
      </xdr:nvSpPr>
      <xdr:spPr>
        <a:xfrm>
          <a:off x="4000500" y="528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171027</xdr:rowOff>
    </xdr:from>
    <xdr:to>
      <xdr:col>15</xdr:col>
      <xdr:colOff>187325</xdr:colOff>
      <xdr:row>31</xdr:row>
      <xdr:rowOff>101177</xdr:rowOff>
    </xdr:to>
    <xdr:sp macro="" textlink="">
      <xdr:nvSpPr>
        <xdr:cNvPr id="79" name="フローチャート: 判断 78">
          <a:extLst>
            <a:ext uri="{FF2B5EF4-FFF2-40B4-BE49-F238E27FC236}">
              <a16:creationId xmlns:a16="http://schemas.microsoft.com/office/drawing/2014/main" id="{95FB4F6D-8E33-42E8-A026-E0C0C649289C}"/>
            </a:ext>
          </a:extLst>
        </xdr:cNvPr>
        <xdr:cNvSpPr/>
      </xdr:nvSpPr>
      <xdr:spPr>
        <a:xfrm>
          <a:off x="3238500" y="5314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ED6B2083-9FD9-4210-8784-4EBBB8FC5279}"/>
            </a:ext>
          </a:extLst>
        </xdr:cNvPr>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01E57E23-E7E2-4C54-892E-CA72AB39CD65}"/>
            </a:ext>
          </a:extLst>
        </xdr:cNvPr>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C1265F19-400D-48B8-AF12-9EF6A8E8114B}"/>
            </a:ext>
          </a:extLst>
        </xdr:cNvPr>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3" name="テキスト ボックス 82">
          <a:extLst>
            <a:ext uri="{FF2B5EF4-FFF2-40B4-BE49-F238E27FC236}">
              <a16:creationId xmlns:a16="http://schemas.microsoft.com/office/drawing/2014/main" id="{4C1C8A65-4EC3-490E-AD8D-C354E07F0B0A}"/>
            </a:ext>
          </a:extLst>
        </xdr:cNvPr>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8BBE5552-6595-4D58-AD79-B4F1F6ABE02A}"/>
            </a:ext>
          </a:extLst>
        </xdr:cNvPr>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160232</xdr:rowOff>
    </xdr:from>
    <xdr:to>
      <xdr:col>23</xdr:col>
      <xdr:colOff>136525</xdr:colOff>
      <xdr:row>31</xdr:row>
      <xdr:rowOff>90382</xdr:rowOff>
    </xdr:to>
    <xdr:sp macro="" textlink="">
      <xdr:nvSpPr>
        <xdr:cNvPr id="85" name="楕円 84">
          <a:extLst>
            <a:ext uri="{FF2B5EF4-FFF2-40B4-BE49-F238E27FC236}">
              <a16:creationId xmlns:a16="http://schemas.microsoft.com/office/drawing/2014/main" id="{470B8587-281A-4C0C-9365-BB84EBC32391}"/>
            </a:ext>
          </a:extLst>
        </xdr:cNvPr>
        <xdr:cNvSpPr/>
      </xdr:nvSpPr>
      <xdr:spPr>
        <a:xfrm>
          <a:off x="4711700" y="5303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138659</xdr:rowOff>
    </xdr:from>
    <xdr:ext cx="405111" cy="259045"/>
    <xdr:sp macro="" textlink="">
      <xdr:nvSpPr>
        <xdr:cNvPr id="86" name="有形固定資産減価償却率該当値テキスト">
          <a:extLst>
            <a:ext uri="{FF2B5EF4-FFF2-40B4-BE49-F238E27FC236}">
              <a16:creationId xmlns:a16="http://schemas.microsoft.com/office/drawing/2014/main" id="{68DBC1EA-BBD9-4112-955A-63512219EAD3}"/>
            </a:ext>
          </a:extLst>
        </xdr:cNvPr>
        <xdr:cNvSpPr txBox="1"/>
      </xdr:nvSpPr>
      <xdr:spPr>
        <a:xfrm>
          <a:off x="4813300" y="52821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42757</xdr:rowOff>
    </xdr:from>
    <xdr:to>
      <xdr:col>19</xdr:col>
      <xdr:colOff>187325</xdr:colOff>
      <xdr:row>31</xdr:row>
      <xdr:rowOff>144357</xdr:rowOff>
    </xdr:to>
    <xdr:sp macro="" textlink="">
      <xdr:nvSpPr>
        <xdr:cNvPr id="87" name="楕円 86">
          <a:extLst>
            <a:ext uri="{FF2B5EF4-FFF2-40B4-BE49-F238E27FC236}">
              <a16:creationId xmlns:a16="http://schemas.microsoft.com/office/drawing/2014/main" id="{DF26B982-144A-4847-9823-A81F942E1B76}"/>
            </a:ext>
          </a:extLst>
        </xdr:cNvPr>
        <xdr:cNvSpPr/>
      </xdr:nvSpPr>
      <xdr:spPr>
        <a:xfrm>
          <a:off x="4000500" y="5357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39582</xdr:rowOff>
    </xdr:from>
    <xdr:to>
      <xdr:col>23</xdr:col>
      <xdr:colOff>85725</xdr:colOff>
      <xdr:row>31</xdr:row>
      <xdr:rowOff>93557</xdr:rowOff>
    </xdr:to>
    <xdr:cxnSp macro="">
      <xdr:nvCxnSpPr>
        <xdr:cNvPr id="88" name="直線コネクタ 87">
          <a:extLst>
            <a:ext uri="{FF2B5EF4-FFF2-40B4-BE49-F238E27FC236}">
              <a16:creationId xmlns:a16="http://schemas.microsoft.com/office/drawing/2014/main" id="{3961EBD2-987E-4AF4-82C6-464AD1D608D4}"/>
            </a:ext>
          </a:extLst>
        </xdr:cNvPr>
        <xdr:cNvCxnSpPr/>
      </xdr:nvCxnSpPr>
      <xdr:spPr>
        <a:xfrm flipV="1">
          <a:off x="4051300" y="5354532"/>
          <a:ext cx="711200" cy="53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88917</xdr:rowOff>
    </xdr:from>
    <xdr:ext cx="405111" cy="259045"/>
    <xdr:sp macro="" textlink="">
      <xdr:nvSpPr>
        <xdr:cNvPr id="89" name="n_1aveValue有形固定資産減価償却率">
          <a:extLst>
            <a:ext uri="{FF2B5EF4-FFF2-40B4-BE49-F238E27FC236}">
              <a16:creationId xmlns:a16="http://schemas.microsoft.com/office/drawing/2014/main" id="{4BFA076D-E3D4-4341-B8F1-452D21019A81}"/>
            </a:ext>
          </a:extLst>
        </xdr:cNvPr>
        <xdr:cNvSpPr txBox="1"/>
      </xdr:nvSpPr>
      <xdr:spPr>
        <a:xfrm>
          <a:off x="3836044" y="5060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117704</xdr:rowOff>
    </xdr:from>
    <xdr:ext cx="405111" cy="259045"/>
    <xdr:sp macro="" textlink="">
      <xdr:nvSpPr>
        <xdr:cNvPr id="90" name="n_2aveValue有形固定資産減価償却率">
          <a:extLst>
            <a:ext uri="{FF2B5EF4-FFF2-40B4-BE49-F238E27FC236}">
              <a16:creationId xmlns:a16="http://schemas.microsoft.com/office/drawing/2014/main" id="{E80C226F-86EB-4525-A809-3DAF22969B81}"/>
            </a:ext>
          </a:extLst>
        </xdr:cNvPr>
        <xdr:cNvSpPr txBox="1"/>
      </xdr:nvSpPr>
      <xdr:spPr>
        <a:xfrm>
          <a:off x="3086744" y="50897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135484</xdr:rowOff>
    </xdr:from>
    <xdr:ext cx="405111" cy="259045"/>
    <xdr:sp macro="" textlink="">
      <xdr:nvSpPr>
        <xdr:cNvPr id="91" name="n_1mainValue有形固定資産減価償却率">
          <a:extLst>
            <a:ext uri="{FF2B5EF4-FFF2-40B4-BE49-F238E27FC236}">
              <a16:creationId xmlns:a16="http://schemas.microsoft.com/office/drawing/2014/main" id="{4A47F2BD-4D93-4D29-AF94-0C9E5523CF0C}"/>
            </a:ext>
          </a:extLst>
        </xdr:cNvPr>
        <xdr:cNvSpPr txBox="1"/>
      </xdr:nvSpPr>
      <xdr:spPr>
        <a:xfrm>
          <a:off x="3836044" y="54504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2" name="正方形/長方形 91">
          <a:extLst>
            <a:ext uri="{FF2B5EF4-FFF2-40B4-BE49-F238E27FC236}">
              <a16:creationId xmlns:a16="http://schemas.microsoft.com/office/drawing/2014/main" id="{EF6E002C-C6DF-43FB-949F-992CFD4394F8}"/>
            </a:ext>
          </a:extLst>
        </xdr:cNvPr>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3" name="正方形/長方形 92">
          <a:extLst>
            <a:ext uri="{FF2B5EF4-FFF2-40B4-BE49-F238E27FC236}">
              <a16:creationId xmlns:a16="http://schemas.microsoft.com/office/drawing/2014/main" id="{12DB4CF1-6301-4EAB-81AF-6FC963E2688C}"/>
            </a:ext>
          </a:extLst>
        </xdr:cNvPr>
        <xdr:cNvSpPr/>
      </xdr:nvSpPr>
      <xdr:spPr>
        <a:xfrm>
          <a:off x="12231601" y="3853117"/>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4" name="正方形/長方形 93">
          <a:extLst>
            <a:ext uri="{FF2B5EF4-FFF2-40B4-BE49-F238E27FC236}">
              <a16:creationId xmlns:a16="http://schemas.microsoft.com/office/drawing/2014/main" id="{35E32B88-D07C-4097-811B-A673AD2B1F59}"/>
            </a:ext>
          </a:extLst>
        </xdr:cNvPr>
        <xdr:cNvSpPr/>
      </xdr:nvSpPr>
      <xdr:spPr>
        <a:xfrm>
          <a:off x="13902138" y="3836446"/>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5" name="正方形/長方形 94">
          <a:extLst>
            <a:ext uri="{FF2B5EF4-FFF2-40B4-BE49-F238E27FC236}">
              <a16:creationId xmlns:a16="http://schemas.microsoft.com/office/drawing/2014/main" id="{19CB7287-3E2B-4E94-82E5-80A0D80A34D4}"/>
            </a:ext>
          </a:extLst>
        </xdr:cNvPr>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6" name="正方形/長方形 95">
          <a:extLst>
            <a:ext uri="{FF2B5EF4-FFF2-40B4-BE49-F238E27FC236}">
              <a16:creationId xmlns:a16="http://schemas.microsoft.com/office/drawing/2014/main" id="{51E9730A-978E-4CB1-86F6-EEACB4E70381}"/>
            </a:ext>
          </a:extLst>
        </xdr:cNvPr>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7" name="正方形/長方形 96">
          <a:extLst>
            <a:ext uri="{FF2B5EF4-FFF2-40B4-BE49-F238E27FC236}">
              <a16:creationId xmlns:a16="http://schemas.microsoft.com/office/drawing/2014/main" id="{0E9C7D67-F2F6-4EF9-81D3-CDCB0CBF8421}"/>
            </a:ext>
          </a:extLst>
        </xdr:cNvPr>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8" name="正方形/長方形 97">
          <a:extLst>
            <a:ext uri="{FF2B5EF4-FFF2-40B4-BE49-F238E27FC236}">
              <a16:creationId xmlns:a16="http://schemas.microsoft.com/office/drawing/2014/main" id="{59D4C8F6-6674-42EC-957B-E933BEAE95CE}"/>
            </a:ext>
          </a:extLst>
        </xdr:cNvPr>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9" name="正方形/長方形 98">
          <a:extLst>
            <a:ext uri="{FF2B5EF4-FFF2-40B4-BE49-F238E27FC236}">
              <a16:creationId xmlns:a16="http://schemas.microsoft.com/office/drawing/2014/main" id="{F21C4BC4-282D-49E3-B4C8-A0A0FA800057}"/>
            </a:ext>
          </a:extLst>
        </xdr:cNvPr>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0" name="正方形/長方形 99">
          <a:extLst>
            <a:ext uri="{FF2B5EF4-FFF2-40B4-BE49-F238E27FC236}">
              <a16:creationId xmlns:a16="http://schemas.microsoft.com/office/drawing/2014/main" id="{DB0FFA59-1410-4624-98C2-14D7F8F7D87D}"/>
            </a:ext>
          </a:extLst>
        </xdr:cNvPr>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1" name="正方形/長方形 100">
          <a:extLst>
            <a:ext uri="{FF2B5EF4-FFF2-40B4-BE49-F238E27FC236}">
              <a16:creationId xmlns:a16="http://schemas.microsoft.com/office/drawing/2014/main" id="{E18AA4FD-9EB9-4023-8926-3A6BB455C15C}"/>
            </a:ext>
          </a:extLst>
        </xdr:cNvPr>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2" name="正方形/長方形 101">
          <a:extLst>
            <a:ext uri="{FF2B5EF4-FFF2-40B4-BE49-F238E27FC236}">
              <a16:creationId xmlns:a16="http://schemas.microsoft.com/office/drawing/2014/main" id="{94A0335C-25E2-487B-9B3E-A1D6AA03A643}"/>
            </a:ext>
          </a:extLst>
        </xdr:cNvPr>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3" name="正方形/長方形 102">
          <a:extLst>
            <a:ext uri="{FF2B5EF4-FFF2-40B4-BE49-F238E27FC236}">
              <a16:creationId xmlns:a16="http://schemas.microsoft.com/office/drawing/2014/main" id="{0E736C4D-ACF9-409F-8CA6-C39153A7A23A}"/>
            </a:ext>
          </a:extLst>
        </xdr:cNvPr>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4" name="テキスト ボックス 103">
          <a:extLst>
            <a:ext uri="{FF2B5EF4-FFF2-40B4-BE49-F238E27FC236}">
              <a16:creationId xmlns:a16="http://schemas.microsoft.com/office/drawing/2014/main" id="{61904D75-5D0C-4B3A-B818-13B7476F257E}"/>
            </a:ext>
          </a:extLst>
        </xdr:cNvPr>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地方債残高は毎年減少していること及び、ふるさと応援寄附事業等による基金積立額が増加したことから、業務収支が低い値で推移ししている。今の状態を維持できるよう起債額を調整して適正な起債を行う。</a:t>
          </a:r>
        </a:p>
      </xdr:txBody>
    </xdr:sp>
    <xdr:clientData/>
  </xdr:twoCellAnchor>
  <xdr:oneCellAnchor>
    <xdr:from>
      <xdr:col>57</xdr:col>
      <xdr:colOff>111125</xdr:colOff>
      <xdr:row>23</xdr:row>
      <xdr:rowOff>47625</xdr:rowOff>
    </xdr:from>
    <xdr:ext cx="349839" cy="225703"/>
    <xdr:sp macro="" textlink="">
      <xdr:nvSpPr>
        <xdr:cNvPr id="105" name="テキスト ボックス 104">
          <a:extLst>
            <a:ext uri="{FF2B5EF4-FFF2-40B4-BE49-F238E27FC236}">
              <a16:creationId xmlns:a16="http://schemas.microsoft.com/office/drawing/2014/main" id="{568822FD-230F-4243-911F-CE9CE57DCA79}"/>
            </a:ext>
          </a:extLst>
        </xdr:cNvPr>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6" name="直線コネクタ 105">
          <a:extLst>
            <a:ext uri="{FF2B5EF4-FFF2-40B4-BE49-F238E27FC236}">
              <a16:creationId xmlns:a16="http://schemas.microsoft.com/office/drawing/2014/main" id="{A8DA84EB-9717-45D2-AC0A-6AFFB6583D04}"/>
            </a:ext>
          </a:extLst>
        </xdr:cNvPr>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07" name="直線コネクタ 106">
          <a:extLst>
            <a:ext uri="{FF2B5EF4-FFF2-40B4-BE49-F238E27FC236}">
              <a16:creationId xmlns:a16="http://schemas.microsoft.com/office/drawing/2014/main" id="{AAC7B78C-A7B3-497E-94E1-244EF2A38A6F}"/>
            </a:ext>
          </a:extLst>
        </xdr:cNvPr>
        <xdr:cNvCxnSpPr/>
      </xdr:nvCxnSpPr>
      <xdr:spPr>
        <a:xfrm>
          <a:off x="11303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08" name="テキスト ボックス 107">
          <a:extLst>
            <a:ext uri="{FF2B5EF4-FFF2-40B4-BE49-F238E27FC236}">
              <a16:creationId xmlns:a16="http://schemas.microsoft.com/office/drawing/2014/main" id="{623A6FD5-8DDE-4AF6-A8F0-D41724CE6993}"/>
            </a:ext>
          </a:extLst>
        </xdr:cNvPr>
        <xdr:cNvSpPr txBox="1"/>
      </xdr:nvSpPr>
      <xdr:spPr>
        <a:xfrm>
          <a:off x="10931403" y="593824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9" name="直線コネクタ 108">
          <a:extLst>
            <a:ext uri="{FF2B5EF4-FFF2-40B4-BE49-F238E27FC236}">
              <a16:creationId xmlns:a16="http://schemas.microsoft.com/office/drawing/2014/main" id="{52A2DF19-26C4-40F3-BD82-61EDAB19566C}"/>
            </a:ext>
          </a:extLst>
        </xdr:cNvPr>
        <xdr:cNvCxnSpPr/>
      </xdr:nvCxnSpPr>
      <xdr:spPr>
        <a:xfrm>
          <a:off x="11303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143417</xdr:rowOff>
    </xdr:from>
    <xdr:ext cx="308097" cy="225703"/>
    <xdr:sp macro="" textlink="">
      <xdr:nvSpPr>
        <xdr:cNvPr id="110" name="テキスト ボックス 109">
          <a:extLst>
            <a:ext uri="{FF2B5EF4-FFF2-40B4-BE49-F238E27FC236}">
              <a16:creationId xmlns:a16="http://schemas.microsoft.com/office/drawing/2014/main" id="{213D48E8-56A2-4362-A9E8-96C64A6BBB01}"/>
            </a:ext>
          </a:extLst>
        </xdr:cNvPr>
        <xdr:cNvSpPr txBox="1"/>
      </xdr:nvSpPr>
      <xdr:spPr>
        <a:xfrm>
          <a:off x="10931403" y="562981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1" name="直線コネクタ 110">
          <a:extLst>
            <a:ext uri="{FF2B5EF4-FFF2-40B4-BE49-F238E27FC236}">
              <a16:creationId xmlns:a16="http://schemas.microsoft.com/office/drawing/2014/main" id="{5A53260A-C79E-4607-B2B4-8F9B3D6C8F5B}"/>
            </a:ext>
          </a:extLst>
        </xdr:cNvPr>
        <xdr:cNvCxnSpPr/>
      </xdr:nvCxnSpPr>
      <xdr:spPr>
        <a:xfrm>
          <a:off x="11303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31</xdr:row>
      <xdr:rowOff>6438</xdr:rowOff>
    </xdr:from>
    <xdr:ext cx="308097" cy="225703"/>
    <xdr:sp macro="" textlink="">
      <xdr:nvSpPr>
        <xdr:cNvPr id="112" name="テキスト ボックス 111">
          <a:extLst>
            <a:ext uri="{FF2B5EF4-FFF2-40B4-BE49-F238E27FC236}">
              <a16:creationId xmlns:a16="http://schemas.microsoft.com/office/drawing/2014/main" id="{5A09E16C-5DC9-498F-B816-7D9A2208CACF}"/>
            </a:ext>
          </a:extLst>
        </xdr:cNvPr>
        <xdr:cNvSpPr txBox="1"/>
      </xdr:nvSpPr>
      <xdr:spPr>
        <a:xfrm>
          <a:off x="10931403" y="5321388"/>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3" name="直線コネクタ 112">
          <a:extLst>
            <a:ext uri="{FF2B5EF4-FFF2-40B4-BE49-F238E27FC236}">
              <a16:creationId xmlns:a16="http://schemas.microsoft.com/office/drawing/2014/main" id="{B8BBAD33-E122-4770-B403-A0ADE15B1094}"/>
            </a:ext>
          </a:extLst>
        </xdr:cNvPr>
        <xdr:cNvCxnSpPr/>
      </xdr:nvCxnSpPr>
      <xdr:spPr>
        <a:xfrm>
          <a:off x="11303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29</xdr:row>
      <xdr:rowOff>40910</xdr:rowOff>
    </xdr:from>
    <xdr:ext cx="308097" cy="225703"/>
    <xdr:sp macro="" textlink="">
      <xdr:nvSpPr>
        <xdr:cNvPr id="114" name="テキスト ボックス 113">
          <a:extLst>
            <a:ext uri="{FF2B5EF4-FFF2-40B4-BE49-F238E27FC236}">
              <a16:creationId xmlns:a16="http://schemas.microsoft.com/office/drawing/2014/main" id="{9C3EC6D0-D329-4C2F-8B56-684333BBB408}"/>
            </a:ext>
          </a:extLst>
        </xdr:cNvPr>
        <xdr:cNvSpPr txBox="1"/>
      </xdr:nvSpPr>
      <xdr:spPr>
        <a:xfrm>
          <a:off x="10931403" y="5012960"/>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5" name="直線コネクタ 114">
          <a:extLst>
            <a:ext uri="{FF2B5EF4-FFF2-40B4-BE49-F238E27FC236}">
              <a16:creationId xmlns:a16="http://schemas.microsoft.com/office/drawing/2014/main" id="{D86AC015-110B-4E2D-9654-32F4A4EADB5B}"/>
            </a:ext>
          </a:extLst>
        </xdr:cNvPr>
        <xdr:cNvCxnSpPr/>
      </xdr:nvCxnSpPr>
      <xdr:spPr>
        <a:xfrm>
          <a:off x="11303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27</xdr:row>
      <xdr:rowOff>75381</xdr:rowOff>
    </xdr:from>
    <xdr:ext cx="308097" cy="225703"/>
    <xdr:sp macro="" textlink="">
      <xdr:nvSpPr>
        <xdr:cNvPr id="116" name="テキスト ボックス 115">
          <a:extLst>
            <a:ext uri="{FF2B5EF4-FFF2-40B4-BE49-F238E27FC236}">
              <a16:creationId xmlns:a16="http://schemas.microsoft.com/office/drawing/2014/main" id="{9798838C-5A34-4EF3-86B7-CAD179B26A83}"/>
            </a:ext>
          </a:extLst>
        </xdr:cNvPr>
        <xdr:cNvSpPr txBox="1"/>
      </xdr:nvSpPr>
      <xdr:spPr>
        <a:xfrm>
          <a:off x="10931403" y="470453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7" name="直線コネクタ 116">
          <a:extLst>
            <a:ext uri="{FF2B5EF4-FFF2-40B4-BE49-F238E27FC236}">
              <a16:creationId xmlns:a16="http://schemas.microsoft.com/office/drawing/2014/main" id="{D7F7120B-4B1E-4847-AF83-65C5BC10FFEC}"/>
            </a:ext>
          </a:extLst>
        </xdr:cNvPr>
        <xdr:cNvCxnSpPr/>
      </xdr:nvCxnSpPr>
      <xdr:spPr>
        <a:xfrm>
          <a:off x="11303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109852</xdr:rowOff>
    </xdr:from>
    <xdr:ext cx="359394" cy="225703"/>
    <xdr:sp macro="" textlink="">
      <xdr:nvSpPr>
        <xdr:cNvPr id="118" name="テキスト ボックス 117">
          <a:extLst>
            <a:ext uri="{FF2B5EF4-FFF2-40B4-BE49-F238E27FC236}">
              <a16:creationId xmlns:a16="http://schemas.microsoft.com/office/drawing/2014/main" id="{DEF877EB-C54C-4B92-8332-26F83F5E7BA0}"/>
            </a:ext>
          </a:extLst>
        </xdr:cNvPr>
        <xdr:cNvSpPr txBox="1"/>
      </xdr:nvSpPr>
      <xdr:spPr>
        <a:xfrm>
          <a:off x="10880106" y="439610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9" name="直線コネクタ 118">
          <a:extLst>
            <a:ext uri="{FF2B5EF4-FFF2-40B4-BE49-F238E27FC236}">
              <a16:creationId xmlns:a16="http://schemas.microsoft.com/office/drawing/2014/main" id="{96978512-AA1F-4C82-9B20-C2C97A107961}"/>
            </a:ext>
          </a:extLst>
        </xdr:cNvPr>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20" name="テキスト ボックス 119">
          <a:extLst>
            <a:ext uri="{FF2B5EF4-FFF2-40B4-BE49-F238E27FC236}">
              <a16:creationId xmlns:a16="http://schemas.microsoft.com/office/drawing/2014/main" id="{10E44A9C-B229-4C5A-B7CA-9405F0D7F0CB}"/>
            </a:ext>
          </a:extLst>
        </xdr:cNvPr>
        <xdr:cNvSpPr txBox="1"/>
      </xdr:nvSpPr>
      <xdr:spPr>
        <a:xfrm>
          <a:off x="10880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1" name="債務償還可能年数グラフ枠">
          <a:extLst>
            <a:ext uri="{FF2B5EF4-FFF2-40B4-BE49-F238E27FC236}">
              <a16:creationId xmlns:a16="http://schemas.microsoft.com/office/drawing/2014/main" id="{D87F3C18-EA30-4B05-896E-E8DE3EF97DCB}"/>
            </a:ext>
          </a:extLst>
        </xdr:cNvPr>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124732</xdr:rowOff>
    </xdr:from>
    <xdr:to>
      <xdr:col>76</xdr:col>
      <xdr:colOff>21589</xdr:colOff>
      <xdr:row>35</xdr:row>
      <xdr:rowOff>31297</xdr:rowOff>
    </xdr:to>
    <xdr:cxnSp macro="">
      <xdr:nvCxnSpPr>
        <xdr:cNvPr id="122" name="直線コネクタ 121">
          <a:extLst>
            <a:ext uri="{FF2B5EF4-FFF2-40B4-BE49-F238E27FC236}">
              <a16:creationId xmlns:a16="http://schemas.microsoft.com/office/drawing/2014/main" id="{59692670-ABF9-4898-8BA6-4B75D68CE07A}"/>
            </a:ext>
          </a:extLst>
        </xdr:cNvPr>
        <xdr:cNvCxnSpPr/>
      </xdr:nvCxnSpPr>
      <xdr:spPr>
        <a:xfrm flipV="1">
          <a:off x="14793595" y="4582432"/>
          <a:ext cx="1269" cy="14496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35124</xdr:rowOff>
    </xdr:from>
    <xdr:ext cx="340478" cy="259045"/>
    <xdr:sp macro="" textlink="">
      <xdr:nvSpPr>
        <xdr:cNvPr id="123" name="債務償還可能年数最小値テキスト">
          <a:extLst>
            <a:ext uri="{FF2B5EF4-FFF2-40B4-BE49-F238E27FC236}">
              <a16:creationId xmlns:a16="http://schemas.microsoft.com/office/drawing/2014/main" id="{BA449A91-01F5-44A5-9FC4-E3006E742050}"/>
            </a:ext>
          </a:extLst>
        </xdr:cNvPr>
        <xdr:cNvSpPr txBox="1"/>
      </xdr:nvSpPr>
      <xdr:spPr>
        <a:xfrm>
          <a:off x="14846300" y="603587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31297</xdr:rowOff>
    </xdr:from>
    <xdr:to>
      <xdr:col>76</xdr:col>
      <xdr:colOff>111125</xdr:colOff>
      <xdr:row>35</xdr:row>
      <xdr:rowOff>31297</xdr:rowOff>
    </xdr:to>
    <xdr:cxnSp macro="">
      <xdr:nvCxnSpPr>
        <xdr:cNvPr id="124" name="直線コネクタ 123">
          <a:extLst>
            <a:ext uri="{FF2B5EF4-FFF2-40B4-BE49-F238E27FC236}">
              <a16:creationId xmlns:a16="http://schemas.microsoft.com/office/drawing/2014/main" id="{29C60A89-1A56-47C6-8354-71A317B6BBEE}"/>
            </a:ext>
          </a:extLst>
        </xdr:cNvPr>
        <xdr:cNvCxnSpPr/>
      </xdr:nvCxnSpPr>
      <xdr:spPr>
        <a:xfrm>
          <a:off x="14706600" y="6032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71409</xdr:rowOff>
    </xdr:from>
    <xdr:ext cx="340478" cy="259045"/>
    <xdr:sp macro="" textlink="">
      <xdr:nvSpPr>
        <xdr:cNvPr id="125" name="債務償還可能年数最大値テキスト">
          <a:extLst>
            <a:ext uri="{FF2B5EF4-FFF2-40B4-BE49-F238E27FC236}">
              <a16:creationId xmlns:a16="http://schemas.microsoft.com/office/drawing/2014/main" id="{7735F1AA-92EC-436C-B97A-125E9D63970C}"/>
            </a:ext>
          </a:extLst>
        </xdr:cNvPr>
        <xdr:cNvSpPr txBox="1"/>
      </xdr:nvSpPr>
      <xdr:spPr>
        <a:xfrm>
          <a:off x="14846300" y="435765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124732</xdr:rowOff>
    </xdr:from>
    <xdr:to>
      <xdr:col>76</xdr:col>
      <xdr:colOff>111125</xdr:colOff>
      <xdr:row>26</xdr:row>
      <xdr:rowOff>124732</xdr:rowOff>
    </xdr:to>
    <xdr:cxnSp macro="">
      <xdr:nvCxnSpPr>
        <xdr:cNvPr id="126" name="直線コネクタ 125">
          <a:extLst>
            <a:ext uri="{FF2B5EF4-FFF2-40B4-BE49-F238E27FC236}">
              <a16:creationId xmlns:a16="http://schemas.microsoft.com/office/drawing/2014/main" id="{20432ADD-66EE-40A8-BF9B-D5CC8D0826DE}"/>
            </a:ext>
          </a:extLst>
        </xdr:cNvPr>
        <xdr:cNvCxnSpPr/>
      </xdr:nvCxnSpPr>
      <xdr:spPr>
        <a:xfrm>
          <a:off x="14706600" y="4582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56895</xdr:rowOff>
    </xdr:from>
    <xdr:ext cx="340478" cy="259045"/>
    <xdr:sp macro="" textlink="">
      <xdr:nvSpPr>
        <xdr:cNvPr id="127" name="債務償還可能年数平均値テキスト">
          <a:extLst>
            <a:ext uri="{FF2B5EF4-FFF2-40B4-BE49-F238E27FC236}">
              <a16:creationId xmlns:a16="http://schemas.microsoft.com/office/drawing/2014/main" id="{559BFDBC-1618-4D97-9119-FF643A9BB4B0}"/>
            </a:ext>
          </a:extLst>
        </xdr:cNvPr>
        <xdr:cNvSpPr txBox="1"/>
      </xdr:nvSpPr>
      <xdr:spPr>
        <a:xfrm>
          <a:off x="14846300" y="5200395"/>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34018</xdr:rowOff>
    </xdr:from>
    <xdr:to>
      <xdr:col>76</xdr:col>
      <xdr:colOff>73025</xdr:colOff>
      <xdr:row>31</xdr:row>
      <xdr:rowOff>135618</xdr:rowOff>
    </xdr:to>
    <xdr:sp macro="" textlink="">
      <xdr:nvSpPr>
        <xdr:cNvPr id="128" name="フローチャート: 判断 127">
          <a:extLst>
            <a:ext uri="{FF2B5EF4-FFF2-40B4-BE49-F238E27FC236}">
              <a16:creationId xmlns:a16="http://schemas.microsoft.com/office/drawing/2014/main" id="{8544544D-6653-498E-81BF-363EEA45847D}"/>
            </a:ext>
          </a:extLst>
        </xdr:cNvPr>
        <xdr:cNvSpPr/>
      </xdr:nvSpPr>
      <xdr:spPr>
        <a:xfrm>
          <a:off x="14744700" y="534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9" name="テキスト ボックス 128">
          <a:extLst>
            <a:ext uri="{FF2B5EF4-FFF2-40B4-BE49-F238E27FC236}">
              <a16:creationId xmlns:a16="http://schemas.microsoft.com/office/drawing/2014/main" id="{505E6A0B-119C-4F80-8F93-CB422B0EE82C}"/>
            </a:ext>
          </a:extLst>
        </xdr:cNvPr>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0" name="テキスト ボックス 129">
          <a:extLst>
            <a:ext uri="{FF2B5EF4-FFF2-40B4-BE49-F238E27FC236}">
              <a16:creationId xmlns:a16="http://schemas.microsoft.com/office/drawing/2014/main" id="{99A48B76-82A1-4103-B095-31949301B088}"/>
            </a:ext>
          </a:extLst>
        </xdr:cNvPr>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1" name="テキスト ボックス 130">
          <a:extLst>
            <a:ext uri="{FF2B5EF4-FFF2-40B4-BE49-F238E27FC236}">
              <a16:creationId xmlns:a16="http://schemas.microsoft.com/office/drawing/2014/main" id="{48A1334E-9DD5-4662-9361-2B9E18FE55D4}"/>
            </a:ext>
          </a:extLst>
        </xdr:cNvPr>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2" name="テキスト ボックス 131">
          <a:extLst>
            <a:ext uri="{FF2B5EF4-FFF2-40B4-BE49-F238E27FC236}">
              <a16:creationId xmlns:a16="http://schemas.microsoft.com/office/drawing/2014/main" id="{A94B8C0D-156A-4049-BA50-F6F3993B4E48}"/>
            </a:ext>
          </a:extLst>
        </xdr:cNvPr>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3" name="テキスト ボックス 132">
          <a:extLst>
            <a:ext uri="{FF2B5EF4-FFF2-40B4-BE49-F238E27FC236}">
              <a16:creationId xmlns:a16="http://schemas.microsoft.com/office/drawing/2014/main" id="{A7A1ADBE-C691-43CB-8C08-A21BD638D6A0}"/>
            </a:ext>
          </a:extLst>
        </xdr:cNvPr>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33</xdr:row>
      <xdr:rowOff>122918</xdr:rowOff>
    </xdr:from>
    <xdr:to>
      <xdr:col>76</xdr:col>
      <xdr:colOff>73025</xdr:colOff>
      <xdr:row>34</xdr:row>
      <xdr:rowOff>53068</xdr:rowOff>
    </xdr:to>
    <xdr:sp macro="" textlink="">
      <xdr:nvSpPr>
        <xdr:cNvPr id="134" name="楕円 133">
          <a:extLst>
            <a:ext uri="{FF2B5EF4-FFF2-40B4-BE49-F238E27FC236}">
              <a16:creationId xmlns:a16="http://schemas.microsoft.com/office/drawing/2014/main" id="{A4AB7C19-9EB9-4E18-A3D7-120A02658474}"/>
            </a:ext>
          </a:extLst>
        </xdr:cNvPr>
        <xdr:cNvSpPr/>
      </xdr:nvSpPr>
      <xdr:spPr>
        <a:xfrm>
          <a:off x="14744700" y="5780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33</xdr:row>
      <xdr:rowOff>101345</xdr:rowOff>
    </xdr:from>
    <xdr:ext cx="340478" cy="259045"/>
    <xdr:sp macro="" textlink="">
      <xdr:nvSpPr>
        <xdr:cNvPr id="135" name="債務償還可能年数該当値テキスト">
          <a:extLst>
            <a:ext uri="{FF2B5EF4-FFF2-40B4-BE49-F238E27FC236}">
              <a16:creationId xmlns:a16="http://schemas.microsoft.com/office/drawing/2014/main" id="{15E82E3F-B0C4-4B87-8231-44E55265F7F7}"/>
            </a:ext>
          </a:extLst>
        </xdr:cNvPr>
        <xdr:cNvSpPr txBox="1"/>
      </xdr:nvSpPr>
      <xdr:spPr>
        <a:xfrm>
          <a:off x="14846300" y="575919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6" name="正方形/長方形 135">
          <a:extLst>
            <a:ext uri="{FF2B5EF4-FFF2-40B4-BE49-F238E27FC236}">
              <a16:creationId xmlns:a16="http://schemas.microsoft.com/office/drawing/2014/main" id="{44B84453-5341-4710-BCD3-9B4ADBF261B7}"/>
            </a:ext>
          </a:extLst>
        </xdr:cNvPr>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7" name="正方形/長方形 136">
          <a:extLst>
            <a:ext uri="{FF2B5EF4-FFF2-40B4-BE49-F238E27FC236}">
              <a16:creationId xmlns:a16="http://schemas.microsoft.com/office/drawing/2014/main" id="{3135F3C9-1E49-4955-9114-7B0479603778}"/>
            </a:ext>
          </a:extLst>
        </xdr:cNvPr>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8" name="テキスト ボックス 137">
          <a:extLst>
            <a:ext uri="{FF2B5EF4-FFF2-40B4-BE49-F238E27FC236}">
              <a16:creationId xmlns:a16="http://schemas.microsoft.com/office/drawing/2014/main" id="{8D90D627-C9E0-4AAC-B1C1-F823EDA9ADE0}"/>
            </a:ext>
          </a:extLst>
        </xdr:cNvPr>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9" name="テキスト ボックス 138">
          <a:extLst>
            <a:ext uri="{FF2B5EF4-FFF2-40B4-BE49-F238E27FC236}">
              <a16:creationId xmlns:a16="http://schemas.microsoft.com/office/drawing/2014/main" id="{4033D1A0-9792-4ED4-87D5-3555DBE45436}"/>
            </a:ext>
          </a:extLst>
        </xdr:cNvPr>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0" name="テキスト ボックス 139">
          <a:extLst>
            <a:ext uri="{FF2B5EF4-FFF2-40B4-BE49-F238E27FC236}">
              <a16:creationId xmlns:a16="http://schemas.microsoft.com/office/drawing/2014/main" id="{EE6A4529-9AD7-4C7D-973A-F647ED9D5D58}"/>
            </a:ext>
          </a:extLst>
        </xdr:cNvPr>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1" name="テキスト ボックス 140">
          <a:extLst>
            <a:ext uri="{FF2B5EF4-FFF2-40B4-BE49-F238E27FC236}">
              <a16:creationId xmlns:a16="http://schemas.microsoft.com/office/drawing/2014/main" id="{D4482746-E477-4599-A9AD-059CCCBE1A97}"/>
            </a:ext>
          </a:extLst>
        </xdr:cNvPr>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8F7A2238-E641-4BF6-87AE-C66B775640D4}"/>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3CFDF10D-74B0-4C9F-99D4-8E2125C0D9F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70B5E13A-A07A-4C25-80F4-08DD0D4D46B7}"/>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6416E356-FABF-4A2C-ADA9-65AEE9A55561}"/>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長野県小谷村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BB3795E2-8026-47AE-8D2C-A24F0AA673DF}"/>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50D75626-5C91-403C-8C6C-C6E2A324CE36}"/>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C6C546B6-591A-481F-8CBE-7D282D8CBD94}"/>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EEA0E8A7-6280-4358-83D8-AE72453348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FB8D13CD-11B7-4BC8-9318-C3C1F1A3BFFF}"/>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E897A5B0-016A-4385-8DC7-01265FE9638F}"/>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2,985
2,889
267.91
7,513,246
7,407,116
102,855
2,452,431
5,554,356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70119D89-DE2C-40A1-9053-BEE81A2C6BBE}"/>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3439643B-BABC-4CF3-9398-F48B1C0FC664}"/>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8748DF90-A7E0-401B-A406-568D855BF1BC}"/>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6E98E46-DFE3-41E0-BBE0-C5D75BA3852A}"/>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330B57B-81D7-42C5-97E8-EFCADD6E0145}"/>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FD481A0D-98FA-4682-94A9-F098328B2058}"/>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ED74B6A8-ED3A-4537-B8C6-6EFBB8A7B9A8}"/>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423BFD6D-707B-440A-B41D-3AFFA2F5DCD3}"/>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277AC3B8-4803-4413-8745-3DD0031F3A99}"/>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56774E2C-E6BC-46CA-87F6-BA3BD5240F6D}"/>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A417FB21-85D4-4CB8-A0B0-0BD2D1827677}"/>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832D12D1-4638-4419-ACC0-7E2D90C1814D}"/>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E90F7793-4B63-488B-AE70-AEE45EB7EF7D}"/>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ADDE86FA-32D8-4FA4-9E80-EE2BD6D2CB37}"/>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65F89A9F-51C1-4806-908A-E80338FCD276}"/>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EC64B5BA-6C33-4971-81B5-5263833BDCA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F05455E2-E82E-4F2F-B290-28F3ACCCF344}"/>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90B8D19F-8A8C-416D-A9E8-54C17BE23D7F}"/>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a:extLst>
            <a:ext uri="{FF2B5EF4-FFF2-40B4-BE49-F238E27FC236}">
              <a16:creationId xmlns:a16="http://schemas.microsoft.com/office/drawing/2014/main" id="{A08C321B-3168-4EF1-9B88-49F49941E6E2}"/>
            </a:ext>
          </a:extLst>
        </xdr:cNvPr>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C09CB8EA-ADD7-4D4B-9770-C8DD9D4834FF}"/>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3A4AA6D3-3362-42FE-BD80-DF3094EAA23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4FEE4978-5825-4D5C-AF57-C8413AC632CD}"/>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9E4B3135-BCA6-4518-9653-6B21AAE4F694}"/>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FCD3F08F-CECB-4782-B7EB-259E3F91C817}"/>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DBAFB70B-29F7-4C5C-AF5E-6F2934EE2E0F}"/>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C2351435-CBA5-41C0-B89F-D1D8DBB23A5F}"/>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F1E9C6CA-E01B-457F-8396-118612C37F29}"/>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8CC0F15D-65E5-47D1-AF63-13A88AA627A8}"/>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44CD43A8-CC48-454A-9A20-447569321E8D}"/>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08E38B6D-BCB5-4CB6-A2DD-67E10850AD44}"/>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a:extLst>
            <a:ext uri="{FF2B5EF4-FFF2-40B4-BE49-F238E27FC236}">
              <a16:creationId xmlns:a16="http://schemas.microsoft.com/office/drawing/2014/main" id="{B3A54DEB-E537-49DD-B061-0F78A30B1018}"/>
            </a:ext>
          </a:extLst>
        </xdr:cNvPr>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a:extLst>
            <a:ext uri="{FF2B5EF4-FFF2-40B4-BE49-F238E27FC236}">
              <a16:creationId xmlns:a16="http://schemas.microsoft.com/office/drawing/2014/main" id="{42A77AA6-CCCC-4F09-A24B-BAB4C0269980}"/>
            </a:ext>
          </a:extLst>
        </xdr:cNvPr>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a:extLst>
            <a:ext uri="{FF2B5EF4-FFF2-40B4-BE49-F238E27FC236}">
              <a16:creationId xmlns:a16="http://schemas.microsoft.com/office/drawing/2014/main" id="{C21D3587-BA66-48A5-B4EA-4BDA92394CB2}"/>
            </a:ext>
          </a:extLst>
        </xdr:cNvPr>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a:extLst>
            <a:ext uri="{FF2B5EF4-FFF2-40B4-BE49-F238E27FC236}">
              <a16:creationId xmlns:a16="http://schemas.microsoft.com/office/drawing/2014/main" id="{E93219B4-0BED-476F-98D4-EA42CB895E01}"/>
            </a:ext>
          </a:extLst>
        </xdr:cNvPr>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a:extLst>
            <a:ext uri="{FF2B5EF4-FFF2-40B4-BE49-F238E27FC236}">
              <a16:creationId xmlns:a16="http://schemas.microsoft.com/office/drawing/2014/main" id="{80976C42-E422-4C28-87BF-2144637F3A26}"/>
            </a:ext>
          </a:extLst>
        </xdr:cNvPr>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a:extLst>
            <a:ext uri="{FF2B5EF4-FFF2-40B4-BE49-F238E27FC236}">
              <a16:creationId xmlns:a16="http://schemas.microsoft.com/office/drawing/2014/main" id="{A8E25AA9-D012-4A86-974E-C57C7511676F}"/>
            </a:ext>
          </a:extLst>
        </xdr:cNvPr>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a:extLst>
            <a:ext uri="{FF2B5EF4-FFF2-40B4-BE49-F238E27FC236}">
              <a16:creationId xmlns:a16="http://schemas.microsoft.com/office/drawing/2014/main" id="{D965D530-AABF-44E4-82D9-3789F6F3AB1D}"/>
            </a:ext>
          </a:extLst>
        </xdr:cNvPr>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a:extLst>
            <a:ext uri="{FF2B5EF4-FFF2-40B4-BE49-F238E27FC236}">
              <a16:creationId xmlns:a16="http://schemas.microsoft.com/office/drawing/2014/main" id="{AF1031AD-4FF1-44E0-ADC2-F4C026D9F9EC}"/>
            </a:ext>
          </a:extLst>
        </xdr:cNvPr>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162577</xdr:rowOff>
    </xdr:from>
    <xdr:ext cx="467179" cy="259045"/>
    <xdr:sp macro="" textlink="">
      <xdr:nvSpPr>
        <xdr:cNvPr id="50" name="テキスト ボックス 49">
          <a:extLst>
            <a:ext uri="{FF2B5EF4-FFF2-40B4-BE49-F238E27FC236}">
              <a16:creationId xmlns:a16="http://schemas.microsoft.com/office/drawing/2014/main" id="{BAFADD02-69BC-4122-AE30-2D6C1267EBA7}"/>
            </a:ext>
          </a:extLst>
        </xdr:cNvPr>
        <xdr:cNvSpPr txBox="1"/>
      </xdr:nvSpPr>
      <xdr:spPr>
        <a:xfrm>
          <a:off x="294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a:extLst>
            <a:ext uri="{FF2B5EF4-FFF2-40B4-BE49-F238E27FC236}">
              <a16:creationId xmlns:a16="http://schemas.microsoft.com/office/drawing/2014/main" id="{FD9C5726-076A-443E-AF06-231E8F05AA9B}"/>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2" name="テキスト ボックス 51">
          <a:extLst>
            <a:ext uri="{FF2B5EF4-FFF2-40B4-BE49-F238E27FC236}">
              <a16:creationId xmlns:a16="http://schemas.microsoft.com/office/drawing/2014/main" id="{7F044895-09F1-4326-B3E4-64CDA59E3B9E}"/>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道路】&#10;有形固定資産減価償却率グラフ枠">
          <a:extLst>
            <a:ext uri="{FF2B5EF4-FFF2-40B4-BE49-F238E27FC236}">
              <a16:creationId xmlns:a16="http://schemas.microsoft.com/office/drawing/2014/main" id="{DA73FDD4-8A01-4E66-A035-EC26FD42C97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28194</xdr:rowOff>
    </xdr:from>
    <xdr:to>
      <xdr:col>24</xdr:col>
      <xdr:colOff>62865</xdr:colOff>
      <xdr:row>42</xdr:row>
      <xdr:rowOff>73914</xdr:rowOff>
    </xdr:to>
    <xdr:cxnSp macro="">
      <xdr:nvCxnSpPr>
        <xdr:cNvPr id="54" name="直線コネクタ 53">
          <a:extLst>
            <a:ext uri="{FF2B5EF4-FFF2-40B4-BE49-F238E27FC236}">
              <a16:creationId xmlns:a16="http://schemas.microsoft.com/office/drawing/2014/main" id="{6EB53108-D8DB-4A07-AD4A-9A690834E20D}"/>
            </a:ext>
          </a:extLst>
        </xdr:cNvPr>
        <xdr:cNvCxnSpPr/>
      </xdr:nvCxnSpPr>
      <xdr:spPr>
        <a:xfrm flipV="1">
          <a:off x="4634865" y="5857494"/>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77741</xdr:rowOff>
    </xdr:from>
    <xdr:ext cx="405111" cy="259045"/>
    <xdr:sp macro="" textlink="">
      <xdr:nvSpPr>
        <xdr:cNvPr id="55" name="【道路】&#10;有形固定資産減価償却率最小値テキスト">
          <a:extLst>
            <a:ext uri="{FF2B5EF4-FFF2-40B4-BE49-F238E27FC236}">
              <a16:creationId xmlns:a16="http://schemas.microsoft.com/office/drawing/2014/main" id="{2160F14A-BD4A-46EF-B728-2451104CCE0A}"/>
            </a:ext>
          </a:extLst>
        </xdr:cNvPr>
        <xdr:cNvSpPr txBox="1"/>
      </xdr:nvSpPr>
      <xdr:spPr>
        <a:xfrm>
          <a:off x="4673600" y="7278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73914</xdr:rowOff>
    </xdr:from>
    <xdr:to>
      <xdr:col>24</xdr:col>
      <xdr:colOff>152400</xdr:colOff>
      <xdr:row>42</xdr:row>
      <xdr:rowOff>73914</xdr:rowOff>
    </xdr:to>
    <xdr:cxnSp macro="">
      <xdr:nvCxnSpPr>
        <xdr:cNvPr id="56" name="直線コネクタ 55">
          <a:extLst>
            <a:ext uri="{FF2B5EF4-FFF2-40B4-BE49-F238E27FC236}">
              <a16:creationId xmlns:a16="http://schemas.microsoft.com/office/drawing/2014/main" id="{DBFB5877-E009-476F-9729-41A06417B8DD}"/>
            </a:ext>
          </a:extLst>
        </xdr:cNvPr>
        <xdr:cNvCxnSpPr/>
      </xdr:nvCxnSpPr>
      <xdr:spPr>
        <a:xfrm>
          <a:off x="4546600" y="7274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146321</xdr:rowOff>
    </xdr:from>
    <xdr:ext cx="405111" cy="259045"/>
    <xdr:sp macro="" textlink="">
      <xdr:nvSpPr>
        <xdr:cNvPr id="57" name="【道路】&#10;有形固定資産減価償却率最大値テキスト">
          <a:extLst>
            <a:ext uri="{FF2B5EF4-FFF2-40B4-BE49-F238E27FC236}">
              <a16:creationId xmlns:a16="http://schemas.microsoft.com/office/drawing/2014/main" id="{43ED538E-89E9-4ECF-9417-1DC840CC1851}"/>
            </a:ext>
          </a:extLst>
        </xdr:cNvPr>
        <xdr:cNvSpPr txBox="1"/>
      </xdr:nvSpPr>
      <xdr:spPr>
        <a:xfrm>
          <a:off x="4673600" y="5632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28194</xdr:rowOff>
    </xdr:from>
    <xdr:to>
      <xdr:col>24</xdr:col>
      <xdr:colOff>152400</xdr:colOff>
      <xdr:row>34</xdr:row>
      <xdr:rowOff>28194</xdr:rowOff>
    </xdr:to>
    <xdr:cxnSp macro="">
      <xdr:nvCxnSpPr>
        <xdr:cNvPr id="58" name="直線コネクタ 57">
          <a:extLst>
            <a:ext uri="{FF2B5EF4-FFF2-40B4-BE49-F238E27FC236}">
              <a16:creationId xmlns:a16="http://schemas.microsoft.com/office/drawing/2014/main" id="{1C79EB34-EAB2-44D3-85D9-E05B7AADBA4D}"/>
            </a:ext>
          </a:extLst>
        </xdr:cNvPr>
        <xdr:cNvCxnSpPr/>
      </xdr:nvCxnSpPr>
      <xdr:spPr>
        <a:xfrm>
          <a:off x="4546600" y="5857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39</xdr:row>
      <xdr:rowOff>12971</xdr:rowOff>
    </xdr:from>
    <xdr:ext cx="405111" cy="259045"/>
    <xdr:sp macro="" textlink="">
      <xdr:nvSpPr>
        <xdr:cNvPr id="59" name="【道路】&#10;有形固定資産減価償却率平均値テキスト">
          <a:extLst>
            <a:ext uri="{FF2B5EF4-FFF2-40B4-BE49-F238E27FC236}">
              <a16:creationId xmlns:a16="http://schemas.microsoft.com/office/drawing/2014/main" id="{DC32BF6C-16AF-48EC-9B23-A15D5012331C}"/>
            </a:ext>
          </a:extLst>
        </xdr:cNvPr>
        <xdr:cNvSpPr txBox="1"/>
      </xdr:nvSpPr>
      <xdr:spPr>
        <a:xfrm>
          <a:off x="4673600" y="66995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34544</xdr:rowOff>
    </xdr:from>
    <xdr:to>
      <xdr:col>24</xdr:col>
      <xdr:colOff>114300</xdr:colOff>
      <xdr:row>39</xdr:row>
      <xdr:rowOff>136144</xdr:rowOff>
    </xdr:to>
    <xdr:sp macro="" textlink="">
      <xdr:nvSpPr>
        <xdr:cNvPr id="60" name="フローチャート: 判断 59">
          <a:extLst>
            <a:ext uri="{FF2B5EF4-FFF2-40B4-BE49-F238E27FC236}">
              <a16:creationId xmlns:a16="http://schemas.microsoft.com/office/drawing/2014/main" id="{14036860-9E61-4EE4-B524-9AC51F12975F}"/>
            </a:ext>
          </a:extLst>
        </xdr:cNvPr>
        <xdr:cNvSpPr/>
      </xdr:nvSpPr>
      <xdr:spPr>
        <a:xfrm>
          <a:off x="4584700" y="6721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164846</xdr:rowOff>
    </xdr:from>
    <xdr:to>
      <xdr:col>20</xdr:col>
      <xdr:colOff>38100</xdr:colOff>
      <xdr:row>39</xdr:row>
      <xdr:rowOff>94996</xdr:rowOff>
    </xdr:to>
    <xdr:sp macro="" textlink="">
      <xdr:nvSpPr>
        <xdr:cNvPr id="61" name="フローチャート: 判断 60">
          <a:extLst>
            <a:ext uri="{FF2B5EF4-FFF2-40B4-BE49-F238E27FC236}">
              <a16:creationId xmlns:a16="http://schemas.microsoft.com/office/drawing/2014/main" id="{72F277B3-C6D7-4708-81DB-6DB9773B60F2}"/>
            </a:ext>
          </a:extLst>
        </xdr:cNvPr>
        <xdr:cNvSpPr/>
      </xdr:nvSpPr>
      <xdr:spPr>
        <a:xfrm>
          <a:off x="3746500" y="6679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39</xdr:row>
      <xdr:rowOff>34544</xdr:rowOff>
    </xdr:from>
    <xdr:to>
      <xdr:col>15</xdr:col>
      <xdr:colOff>101600</xdr:colOff>
      <xdr:row>39</xdr:row>
      <xdr:rowOff>136144</xdr:rowOff>
    </xdr:to>
    <xdr:sp macro="" textlink="">
      <xdr:nvSpPr>
        <xdr:cNvPr id="62" name="フローチャート: 判断 61">
          <a:extLst>
            <a:ext uri="{FF2B5EF4-FFF2-40B4-BE49-F238E27FC236}">
              <a16:creationId xmlns:a16="http://schemas.microsoft.com/office/drawing/2014/main" id="{FB226BCD-81DE-47AE-8295-BB3EF34DA440}"/>
            </a:ext>
          </a:extLst>
        </xdr:cNvPr>
        <xdr:cNvSpPr/>
      </xdr:nvSpPr>
      <xdr:spPr>
        <a:xfrm>
          <a:off x="2857500" y="6721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3" name="テキスト ボックス 62">
          <a:extLst>
            <a:ext uri="{FF2B5EF4-FFF2-40B4-BE49-F238E27FC236}">
              <a16:creationId xmlns:a16="http://schemas.microsoft.com/office/drawing/2014/main" id="{2356682A-982F-4F37-943E-0700D314FBF5}"/>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4" name="テキスト ボックス 63">
          <a:extLst>
            <a:ext uri="{FF2B5EF4-FFF2-40B4-BE49-F238E27FC236}">
              <a16:creationId xmlns:a16="http://schemas.microsoft.com/office/drawing/2014/main" id="{1A19F8C6-16BE-4788-A391-1FCEB8E77235}"/>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5" name="テキスト ボックス 64">
          <a:extLst>
            <a:ext uri="{FF2B5EF4-FFF2-40B4-BE49-F238E27FC236}">
              <a16:creationId xmlns:a16="http://schemas.microsoft.com/office/drawing/2014/main" id="{96D60972-23F0-4E11-BF92-F7D01E1B827F}"/>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BD1E697E-E48B-43E0-A7C8-1569E1526D1F}"/>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3F680085-3B80-4FD9-BC71-2443B11E72B3}"/>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128270</xdr:rowOff>
    </xdr:from>
    <xdr:to>
      <xdr:col>24</xdr:col>
      <xdr:colOff>114300</xdr:colOff>
      <xdr:row>39</xdr:row>
      <xdr:rowOff>58420</xdr:rowOff>
    </xdr:to>
    <xdr:sp macro="" textlink="">
      <xdr:nvSpPr>
        <xdr:cNvPr id="68" name="楕円 67">
          <a:extLst>
            <a:ext uri="{FF2B5EF4-FFF2-40B4-BE49-F238E27FC236}">
              <a16:creationId xmlns:a16="http://schemas.microsoft.com/office/drawing/2014/main" id="{175E77ED-31DF-489B-A97C-AF35B2EFEC26}"/>
            </a:ext>
          </a:extLst>
        </xdr:cNvPr>
        <xdr:cNvSpPr/>
      </xdr:nvSpPr>
      <xdr:spPr>
        <a:xfrm>
          <a:off x="4584700" y="664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151147</xdr:rowOff>
    </xdr:from>
    <xdr:ext cx="405111" cy="259045"/>
    <xdr:sp macro="" textlink="">
      <xdr:nvSpPr>
        <xdr:cNvPr id="69" name="【道路】&#10;有形固定資産減価償却率該当値テキスト">
          <a:extLst>
            <a:ext uri="{FF2B5EF4-FFF2-40B4-BE49-F238E27FC236}">
              <a16:creationId xmlns:a16="http://schemas.microsoft.com/office/drawing/2014/main" id="{81DE5A10-1175-46BC-B877-1BE71FCA5D7F}"/>
            </a:ext>
          </a:extLst>
        </xdr:cNvPr>
        <xdr:cNvSpPr txBox="1"/>
      </xdr:nvSpPr>
      <xdr:spPr>
        <a:xfrm>
          <a:off x="4673600" y="6494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169418</xdr:rowOff>
    </xdr:from>
    <xdr:to>
      <xdr:col>20</xdr:col>
      <xdr:colOff>38100</xdr:colOff>
      <xdr:row>39</xdr:row>
      <xdr:rowOff>99568</xdr:rowOff>
    </xdr:to>
    <xdr:sp macro="" textlink="">
      <xdr:nvSpPr>
        <xdr:cNvPr id="70" name="楕円 69">
          <a:extLst>
            <a:ext uri="{FF2B5EF4-FFF2-40B4-BE49-F238E27FC236}">
              <a16:creationId xmlns:a16="http://schemas.microsoft.com/office/drawing/2014/main" id="{9B3222C9-1D54-435F-B217-8117BFE1D87B}"/>
            </a:ext>
          </a:extLst>
        </xdr:cNvPr>
        <xdr:cNvSpPr/>
      </xdr:nvSpPr>
      <xdr:spPr>
        <a:xfrm>
          <a:off x="3746500" y="6684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7620</xdr:rowOff>
    </xdr:from>
    <xdr:to>
      <xdr:col>24</xdr:col>
      <xdr:colOff>63500</xdr:colOff>
      <xdr:row>39</xdr:row>
      <xdr:rowOff>48768</xdr:rowOff>
    </xdr:to>
    <xdr:cxnSp macro="">
      <xdr:nvCxnSpPr>
        <xdr:cNvPr id="71" name="直線コネクタ 70">
          <a:extLst>
            <a:ext uri="{FF2B5EF4-FFF2-40B4-BE49-F238E27FC236}">
              <a16:creationId xmlns:a16="http://schemas.microsoft.com/office/drawing/2014/main" id="{4BE9F360-3CD9-4039-84E4-B1807EBB542C}"/>
            </a:ext>
          </a:extLst>
        </xdr:cNvPr>
        <xdr:cNvCxnSpPr/>
      </xdr:nvCxnSpPr>
      <xdr:spPr>
        <a:xfrm flipV="1">
          <a:off x="3797300" y="6694170"/>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111523</xdr:rowOff>
    </xdr:from>
    <xdr:ext cx="405111" cy="259045"/>
    <xdr:sp macro="" textlink="">
      <xdr:nvSpPr>
        <xdr:cNvPr id="72" name="n_1aveValue【道路】&#10;有形固定資産減価償却率">
          <a:extLst>
            <a:ext uri="{FF2B5EF4-FFF2-40B4-BE49-F238E27FC236}">
              <a16:creationId xmlns:a16="http://schemas.microsoft.com/office/drawing/2014/main" id="{89FAEBB4-3FFC-45CF-BB99-171AEA33574E}"/>
            </a:ext>
          </a:extLst>
        </xdr:cNvPr>
        <xdr:cNvSpPr txBox="1"/>
      </xdr:nvSpPr>
      <xdr:spPr>
        <a:xfrm>
          <a:off x="3582044" y="64551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152671</xdr:rowOff>
    </xdr:from>
    <xdr:ext cx="405111" cy="259045"/>
    <xdr:sp macro="" textlink="">
      <xdr:nvSpPr>
        <xdr:cNvPr id="73" name="n_2aveValue【道路】&#10;有形固定資産減価償却率">
          <a:extLst>
            <a:ext uri="{FF2B5EF4-FFF2-40B4-BE49-F238E27FC236}">
              <a16:creationId xmlns:a16="http://schemas.microsoft.com/office/drawing/2014/main" id="{2B0162BB-8799-4077-A43F-8D659A02E74D}"/>
            </a:ext>
          </a:extLst>
        </xdr:cNvPr>
        <xdr:cNvSpPr txBox="1"/>
      </xdr:nvSpPr>
      <xdr:spPr>
        <a:xfrm>
          <a:off x="2705744" y="6496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90695</xdr:rowOff>
    </xdr:from>
    <xdr:ext cx="405111" cy="259045"/>
    <xdr:sp macro="" textlink="">
      <xdr:nvSpPr>
        <xdr:cNvPr id="74" name="n_1mainValue【道路】&#10;有形固定資産減価償却率">
          <a:extLst>
            <a:ext uri="{FF2B5EF4-FFF2-40B4-BE49-F238E27FC236}">
              <a16:creationId xmlns:a16="http://schemas.microsoft.com/office/drawing/2014/main" id="{ABCF90BA-CE62-4DBB-B340-AB4FC98CF257}"/>
            </a:ext>
          </a:extLst>
        </xdr:cNvPr>
        <xdr:cNvSpPr txBox="1"/>
      </xdr:nvSpPr>
      <xdr:spPr>
        <a:xfrm>
          <a:off x="3582044" y="67772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5" name="正方形/長方形 74">
          <a:extLst>
            <a:ext uri="{FF2B5EF4-FFF2-40B4-BE49-F238E27FC236}">
              <a16:creationId xmlns:a16="http://schemas.microsoft.com/office/drawing/2014/main" id="{2D7B35E2-BC93-4AFB-BAF8-678BB362649D}"/>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6" name="正方形/長方形 75">
          <a:extLst>
            <a:ext uri="{FF2B5EF4-FFF2-40B4-BE49-F238E27FC236}">
              <a16:creationId xmlns:a16="http://schemas.microsoft.com/office/drawing/2014/main" id="{879B117E-E503-4816-9644-8768F3ED30C6}"/>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7" name="正方形/長方形 76">
          <a:extLst>
            <a:ext uri="{FF2B5EF4-FFF2-40B4-BE49-F238E27FC236}">
              <a16:creationId xmlns:a16="http://schemas.microsoft.com/office/drawing/2014/main" id="{3FB48138-0394-4AC8-8931-C1D450C7D3F6}"/>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8" name="正方形/長方形 77">
          <a:extLst>
            <a:ext uri="{FF2B5EF4-FFF2-40B4-BE49-F238E27FC236}">
              <a16:creationId xmlns:a16="http://schemas.microsoft.com/office/drawing/2014/main" id="{628D6455-FB29-4A14-A1D2-61100E5D24B9}"/>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9" name="正方形/長方形 78">
          <a:extLst>
            <a:ext uri="{FF2B5EF4-FFF2-40B4-BE49-F238E27FC236}">
              <a16:creationId xmlns:a16="http://schemas.microsoft.com/office/drawing/2014/main" id="{73CD9A82-13B1-4A65-BF3A-E4AE0DA9C0E2}"/>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0" name="正方形/長方形 79">
          <a:extLst>
            <a:ext uri="{FF2B5EF4-FFF2-40B4-BE49-F238E27FC236}">
              <a16:creationId xmlns:a16="http://schemas.microsoft.com/office/drawing/2014/main" id="{C6DB7B1D-2C0C-4B33-B293-8B0A8A9F7389}"/>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1" name="正方形/長方形 80">
          <a:extLst>
            <a:ext uri="{FF2B5EF4-FFF2-40B4-BE49-F238E27FC236}">
              <a16:creationId xmlns:a16="http://schemas.microsoft.com/office/drawing/2014/main" id="{A476F0FF-59B5-4F67-A6B4-B14CA0A541EB}"/>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2" name="正方形/長方形 81">
          <a:extLst>
            <a:ext uri="{FF2B5EF4-FFF2-40B4-BE49-F238E27FC236}">
              <a16:creationId xmlns:a16="http://schemas.microsoft.com/office/drawing/2014/main" id="{5D9D043F-5191-4626-B2A0-26A2427B94FF}"/>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3" name="テキスト ボックス 82">
          <a:extLst>
            <a:ext uri="{FF2B5EF4-FFF2-40B4-BE49-F238E27FC236}">
              <a16:creationId xmlns:a16="http://schemas.microsoft.com/office/drawing/2014/main" id="{117D50FE-70FA-441A-B281-E0CF44BB7D86}"/>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4" name="直線コネクタ 83">
          <a:extLst>
            <a:ext uri="{FF2B5EF4-FFF2-40B4-BE49-F238E27FC236}">
              <a16:creationId xmlns:a16="http://schemas.microsoft.com/office/drawing/2014/main" id="{7A914CF0-62C7-463D-A614-97EA3E66875D}"/>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85" name="直線コネクタ 84">
          <a:extLst>
            <a:ext uri="{FF2B5EF4-FFF2-40B4-BE49-F238E27FC236}">
              <a16:creationId xmlns:a16="http://schemas.microsoft.com/office/drawing/2014/main" id="{677380C2-7A67-4FD9-B8C4-66D2A4D879BD}"/>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86" name="テキスト ボックス 85">
          <a:extLst>
            <a:ext uri="{FF2B5EF4-FFF2-40B4-BE49-F238E27FC236}">
              <a16:creationId xmlns:a16="http://schemas.microsoft.com/office/drawing/2014/main" id="{B4516A68-298B-488D-8D73-9A4E17149E90}"/>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87" name="直線コネクタ 86">
          <a:extLst>
            <a:ext uri="{FF2B5EF4-FFF2-40B4-BE49-F238E27FC236}">
              <a16:creationId xmlns:a16="http://schemas.microsoft.com/office/drawing/2014/main" id="{9A3CA66F-F5F5-49E1-BCAF-B26BB4A9982A}"/>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48277</xdr:rowOff>
    </xdr:from>
    <xdr:ext cx="595419" cy="259045"/>
    <xdr:sp macro="" textlink="">
      <xdr:nvSpPr>
        <xdr:cNvPr id="88" name="テキスト ボックス 87">
          <a:extLst>
            <a:ext uri="{FF2B5EF4-FFF2-40B4-BE49-F238E27FC236}">
              <a16:creationId xmlns:a16="http://schemas.microsoft.com/office/drawing/2014/main" id="{DD1FA584-CE67-44FB-B572-080C60B5F1CC}"/>
            </a:ext>
          </a:extLst>
        </xdr:cNvPr>
        <xdr:cNvSpPr txBox="1"/>
      </xdr:nvSpPr>
      <xdr:spPr>
        <a:xfrm>
          <a:off x="6008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89" name="直線コネクタ 88">
          <a:extLst>
            <a:ext uri="{FF2B5EF4-FFF2-40B4-BE49-F238E27FC236}">
              <a16:creationId xmlns:a16="http://schemas.microsoft.com/office/drawing/2014/main" id="{98A13F77-1658-40AF-B9E1-7BBA2E4D6588}"/>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90" name="テキスト ボックス 89">
          <a:extLst>
            <a:ext uri="{FF2B5EF4-FFF2-40B4-BE49-F238E27FC236}">
              <a16:creationId xmlns:a16="http://schemas.microsoft.com/office/drawing/2014/main" id="{57911CFB-B263-4FB0-8FCE-97C4DFB55709}"/>
            </a:ext>
          </a:extLst>
        </xdr:cNvPr>
        <xdr:cNvSpPr txBox="1"/>
      </xdr:nvSpPr>
      <xdr:spPr>
        <a:xfrm>
          <a:off x="6008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1" name="直線コネクタ 90">
          <a:extLst>
            <a:ext uri="{FF2B5EF4-FFF2-40B4-BE49-F238E27FC236}">
              <a16:creationId xmlns:a16="http://schemas.microsoft.com/office/drawing/2014/main" id="{3D463F59-F2D3-42BD-AC76-FD0219D87E6D}"/>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92" name="テキスト ボックス 91">
          <a:extLst>
            <a:ext uri="{FF2B5EF4-FFF2-40B4-BE49-F238E27FC236}">
              <a16:creationId xmlns:a16="http://schemas.microsoft.com/office/drawing/2014/main" id="{19C48BDA-276A-4C67-9D56-E680B65B44ED}"/>
            </a:ext>
          </a:extLst>
        </xdr:cNvPr>
        <xdr:cNvSpPr txBox="1"/>
      </xdr:nvSpPr>
      <xdr:spPr>
        <a:xfrm>
          <a:off x="6008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3" name="直線コネクタ 92">
          <a:extLst>
            <a:ext uri="{FF2B5EF4-FFF2-40B4-BE49-F238E27FC236}">
              <a16:creationId xmlns:a16="http://schemas.microsoft.com/office/drawing/2014/main" id="{D46AB887-0BAE-4D42-85B1-F84D537FE8A4}"/>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94" name="テキスト ボックス 93">
          <a:extLst>
            <a:ext uri="{FF2B5EF4-FFF2-40B4-BE49-F238E27FC236}">
              <a16:creationId xmlns:a16="http://schemas.microsoft.com/office/drawing/2014/main" id="{E11081B9-865B-4153-AABD-A69E0747C32F}"/>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5" name="【道路】&#10;一人当たり延長グラフ枠">
          <a:extLst>
            <a:ext uri="{FF2B5EF4-FFF2-40B4-BE49-F238E27FC236}">
              <a16:creationId xmlns:a16="http://schemas.microsoft.com/office/drawing/2014/main" id="{F81A3330-529B-4008-8743-1D210162FAF3}"/>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36063</xdr:rowOff>
    </xdr:from>
    <xdr:to>
      <xdr:col>54</xdr:col>
      <xdr:colOff>189865</xdr:colOff>
      <xdr:row>41</xdr:row>
      <xdr:rowOff>102960</xdr:rowOff>
    </xdr:to>
    <xdr:cxnSp macro="">
      <xdr:nvCxnSpPr>
        <xdr:cNvPr id="96" name="直線コネクタ 95">
          <a:extLst>
            <a:ext uri="{FF2B5EF4-FFF2-40B4-BE49-F238E27FC236}">
              <a16:creationId xmlns:a16="http://schemas.microsoft.com/office/drawing/2014/main" id="{4A1DD812-808D-49E6-B000-A70C72BBB951}"/>
            </a:ext>
          </a:extLst>
        </xdr:cNvPr>
        <xdr:cNvCxnSpPr/>
      </xdr:nvCxnSpPr>
      <xdr:spPr>
        <a:xfrm flipV="1">
          <a:off x="10476865" y="5865363"/>
          <a:ext cx="0" cy="1267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106787</xdr:rowOff>
    </xdr:from>
    <xdr:ext cx="469744" cy="259045"/>
    <xdr:sp macro="" textlink="">
      <xdr:nvSpPr>
        <xdr:cNvPr id="97" name="【道路】&#10;一人当たり延長最小値テキスト">
          <a:extLst>
            <a:ext uri="{FF2B5EF4-FFF2-40B4-BE49-F238E27FC236}">
              <a16:creationId xmlns:a16="http://schemas.microsoft.com/office/drawing/2014/main" id="{7B8E1FFC-DA26-40DD-9E5B-0BBCC3E68BB5}"/>
            </a:ext>
          </a:extLst>
        </xdr:cNvPr>
        <xdr:cNvSpPr txBox="1"/>
      </xdr:nvSpPr>
      <xdr:spPr>
        <a:xfrm>
          <a:off x="10515600" y="7136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102960</xdr:rowOff>
    </xdr:from>
    <xdr:to>
      <xdr:col>55</xdr:col>
      <xdr:colOff>88900</xdr:colOff>
      <xdr:row>41</xdr:row>
      <xdr:rowOff>102960</xdr:rowOff>
    </xdr:to>
    <xdr:cxnSp macro="">
      <xdr:nvCxnSpPr>
        <xdr:cNvPr id="98" name="直線コネクタ 97">
          <a:extLst>
            <a:ext uri="{FF2B5EF4-FFF2-40B4-BE49-F238E27FC236}">
              <a16:creationId xmlns:a16="http://schemas.microsoft.com/office/drawing/2014/main" id="{BB5C472D-A185-4B6A-9C97-0596469807F6}"/>
            </a:ext>
          </a:extLst>
        </xdr:cNvPr>
        <xdr:cNvCxnSpPr/>
      </xdr:nvCxnSpPr>
      <xdr:spPr>
        <a:xfrm>
          <a:off x="10388600" y="7132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154190</xdr:rowOff>
    </xdr:from>
    <xdr:ext cx="599010" cy="259045"/>
    <xdr:sp macro="" textlink="">
      <xdr:nvSpPr>
        <xdr:cNvPr id="99" name="【道路】&#10;一人当たり延長最大値テキスト">
          <a:extLst>
            <a:ext uri="{FF2B5EF4-FFF2-40B4-BE49-F238E27FC236}">
              <a16:creationId xmlns:a16="http://schemas.microsoft.com/office/drawing/2014/main" id="{88748258-BD75-41F5-B7F8-C62A609738F9}"/>
            </a:ext>
          </a:extLst>
        </xdr:cNvPr>
        <xdr:cNvSpPr txBox="1"/>
      </xdr:nvSpPr>
      <xdr:spPr>
        <a:xfrm>
          <a:off x="10515600" y="5640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36063</xdr:rowOff>
    </xdr:from>
    <xdr:to>
      <xdr:col>55</xdr:col>
      <xdr:colOff>88900</xdr:colOff>
      <xdr:row>34</xdr:row>
      <xdr:rowOff>36063</xdr:rowOff>
    </xdr:to>
    <xdr:cxnSp macro="">
      <xdr:nvCxnSpPr>
        <xdr:cNvPr id="100" name="直線コネクタ 99">
          <a:extLst>
            <a:ext uri="{FF2B5EF4-FFF2-40B4-BE49-F238E27FC236}">
              <a16:creationId xmlns:a16="http://schemas.microsoft.com/office/drawing/2014/main" id="{BFF2CC32-02F1-4DF7-AD2A-D46825D5BC06}"/>
            </a:ext>
          </a:extLst>
        </xdr:cNvPr>
        <xdr:cNvCxnSpPr/>
      </xdr:nvCxnSpPr>
      <xdr:spPr>
        <a:xfrm>
          <a:off x="10388600" y="5865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23761</xdr:rowOff>
    </xdr:from>
    <xdr:ext cx="534377" cy="259045"/>
    <xdr:sp macro="" textlink="">
      <xdr:nvSpPr>
        <xdr:cNvPr id="101" name="【道路】&#10;一人当たり延長平均値テキスト">
          <a:extLst>
            <a:ext uri="{FF2B5EF4-FFF2-40B4-BE49-F238E27FC236}">
              <a16:creationId xmlns:a16="http://schemas.microsoft.com/office/drawing/2014/main" id="{B2B15086-7B11-4E11-8643-F86DB5746A78}"/>
            </a:ext>
          </a:extLst>
        </xdr:cNvPr>
        <xdr:cNvSpPr txBox="1"/>
      </xdr:nvSpPr>
      <xdr:spPr>
        <a:xfrm>
          <a:off x="10515600" y="68817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45334</xdr:rowOff>
    </xdr:from>
    <xdr:to>
      <xdr:col>55</xdr:col>
      <xdr:colOff>50800</xdr:colOff>
      <xdr:row>40</xdr:row>
      <xdr:rowOff>146934</xdr:rowOff>
    </xdr:to>
    <xdr:sp macro="" textlink="">
      <xdr:nvSpPr>
        <xdr:cNvPr id="102" name="フローチャート: 判断 101">
          <a:extLst>
            <a:ext uri="{FF2B5EF4-FFF2-40B4-BE49-F238E27FC236}">
              <a16:creationId xmlns:a16="http://schemas.microsoft.com/office/drawing/2014/main" id="{6F9A0603-1DAD-4796-BED7-FA4C2A2E5233}"/>
            </a:ext>
          </a:extLst>
        </xdr:cNvPr>
        <xdr:cNvSpPr/>
      </xdr:nvSpPr>
      <xdr:spPr>
        <a:xfrm>
          <a:off x="10426700" y="6903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114111</xdr:rowOff>
    </xdr:from>
    <xdr:to>
      <xdr:col>50</xdr:col>
      <xdr:colOff>165100</xdr:colOff>
      <xdr:row>40</xdr:row>
      <xdr:rowOff>44261</xdr:rowOff>
    </xdr:to>
    <xdr:sp macro="" textlink="">
      <xdr:nvSpPr>
        <xdr:cNvPr id="103" name="フローチャート: 判断 102">
          <a:extLst>
            <a:ext uri="{FF2B5EF4-FFF2-40B4-BE49-F238E27FC236}">
              <a16:creationId xmlns:a16="http://schemas.microsoft.com/office/drawing/2014/main" id="{98BEB712-292A-4DAB-8214-C61456F2C114}"/>
            </a:ext>
          </a:extLst>
        </xdr:cNvPr>
        <xdr:cNvSpPr/>
      </xdr:nvSpPr>
      <xdr:spPr>
        <a:xfrm>
          <a:off x="9588500" y="6800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25757</xdr:rowOff>
    </xdr:from>
    <xdr:to>
      <xdr:col>46</xdr:col>
      <xdr:colOff>38100</xdr:colOff>
      <xdr:row>40</xdr:row>
      <xdr:rowOff>127357</xdr:rowOff>
    </xdr:to>
    <xdr:sp macro="" textlink="">
      <xdr:nvSpPr>
        <xdr:cNvPr id="104" name="フローチャート: 判断 103">
          <a:extLst>
            <a:ext uri="{FF2B5EF4-FFF2-40B4-BE49-F238E27FC236}">
              <a16:creationId xmlns:a16="http://schemas.microsoft.com/office/drawing/2014/main" id="{09AE9D63-AA33-4523-A3C5-772B1C52F3FE}"/>
            </a:ext>
          </a:extLst>
        </xdr:cNvPr>
        <xdr:cNvSpPr/>
      </xdr:nvSpPr>
      <xdr:spPr>
        <a:xfrm>
          <a:off x="8699500" y="6883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5" name="テキスト ボックス 104">
          <a:extLst>
            <a:ext uri="{FF2B5EF4-FFF2-40B4-BE49-F238E27FC236}">
              <a16:creationId xmlns:a16="http://schemas.microsoft.com/office/drawing/2014/main" id="{A6E3E721-D513-4F10-898D-B54DA0A6A30E}"/>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6" name="テキスト ボックス 105">
          <a:extLst>
            <a:ext uri="{FF2B5EF4-FFF2-40B4-BE49-F238E27FC236}">
              <a16:creationId xmlns:a16="http://schemas.microsoft.com/office/drawing/2014/main" id="{197D3D82-7D6C-4CC7-9CF8-3AC45AD75AC4}"/>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07" name="テキスト ボックス 106">
          <a:extLst>
            <a:ext uri="{FF2B5EF4-FFF2-40B4-BE49-F238E27FC236}">
              <a16:creationId xmlns:a16="http://schemas.microsoft.com/office/drawing/2014/main" id="{8C323A58-5A57-4AE7-BE28-E4180566AA76}"/>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08" name="テキスト ボックス 107">
          <a:extLst>
            <a:ext uri="{FF2B5EF4-FFF2-40B4-BE49-F238E27FC236}">
              <a16:creationId xmlns:a16="http://schemas.microsoft.com/office/drawing/2014/main" id="{DAD87358-0ED0-4B70-AC42-85F7E66ADDEA}"/>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09" name="テキスト ボックス 108">
          <a:extLst>
            <a:ext uri="{FF2B5EF4-FFF2-40B4-BE49-F238E27FC236}">
              <a16:creationId xmlns:a16="http://schemas.microsoft.com/office/drawing/2014/main" id="{D91331B1-36D1-4512-A7A1-FEC7AC5C57ED}"/>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42407</xdr:rowOff>
    </xdr:from>
    <xdr:to>
      <xdr:col>55</xdr:col>
      <xdr:colOff>50800</xdr:colOff>
      <xdr:row>39</xdr:row>
      <xdr:rowOff>144007</xdr:rowOff>
    </xdr:to>
    <xdr:sp macro="" textlink="">
      <xdr:nvSpPr>
        <xdr:cNvPr id="110" name="楕円 109">
          <a:extLst>
            <a:ext uri="{FF2B5EF4-FFF2-40B4-BE49-F238E27FC236}">
              <a16:creationId xmlns:a16="http://schemas.microsoft.com/office/drawing/2014/main" id="{55B44578-0798-4021-9BA1-FEA9732FF37C}"/>
            </a:ext>
          </a:extLst>
        </xdr:cNvPr>
        <xdr:cNvSpPr/>
      </xdr:nvSpPr>
      <xdr:spPr>
        <a:xfrm>
          <a:off x="10426700" y="6728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65284</xdr:rowOff>
    </xdr:from>
    <xdr:ext cx="534377" cy="259045"/>
    <xdr:sp macro="" textlink="">
      <xdr:nvSpPr>
        <xdr:cNvPr id="111" name="【道路】&#10;一人当たり延長該当値テキスト">
          <a:extLst>
            <a:ext uri="{FF2B5EF4-FFF2-40B4-BE49-F238E27FC236}">
              <a16:creationId xmlns:a16="http://schemas.microsoft.com/office/drawing/2014/main" id="{12F174A0-33F0-4D39-8F9A-D9E99C5891F5}"/>
            </a:ext>
          </a:extLst>
        </xdr:cNvPr>
        <xdr:cNvSpPr txBox="1"/>
      </xdr:nvSpPr>
      <xdr:spPr>
        <a:xfrm>
          <a:off x="10515600" y="6580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49586</xdr:rowOff>
    </xdr:from>
    <xdr:to>
      <xdr:col>50</xdr:col>
      <xdr:colOff>165100</xdr:colOff>
      <xdr:row>39</xdr:row>
      <xdr:rowOff>151186</xdr:rowOff>
    </xdr:to>
    <xdr:sp macro="" textlink="">
      <xdr:nvSpPr>
        <xdr:cNvPr id="112" name="楕円 111">
          <a:extLst>
            <a:ext uri="{FF2B5EF4-FFF2-40B4-BE49-F238E27FC236}">
              <a16:creationId xmlns:a16="http://schemas.microsoft.com/office/drawing/2014/main" id="{1B38E22E-686E-4216-B898-981EFE251F50}"/>
            </a:ext>
          </a:extLst>
        </xdr:cNvPr>
        <xdr:cNvSpPr/>
      </xdr:nvSpPr>
      <xdr:spPr>
        <a:xfrm>
          <a:off x="9588500" y="6736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93207</xdr:rowOff>
    </xdr:from>
    <xdr:to>
      <xdr:col>55</xdr:col>
      <xdr:colOff>0</xdr:colOff>
      <xdr:row>39</xdr:row>
      <xdr:rowOff>100386</xdr:rowOff>
    </xdr:to>
    <xdr:cxnSp macro="">
      <xdr:nvCxnSpPr>
        <xdr:cNvPr id="113" name="直線コネクタ 112">
          <a:extLst>
            <a:ext uri="{FF2B5EF4-FFF2-40B4-BE49-F238E27FC236}">
              <a16:creationId xmlns:a16="http://schemas.microsoft.com/office/drawing/2014/main" id="{74819773-8BD0-44FE-B8E3-C743A1C781F4}"/>
            </a:ext>
          </a:extLst>
        </xdr:cNvPr>
        <xdr:cNvCxnSpPr/>
      </xdr:nvCxnSpPr>
      <xdr:spPr>
        <a:xfrm flipV="1">
          <a:off x="9639300" y="6779757"/>
          <a:ext cx="838200" cy="7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35388</xdr:rowOff>
    </xdr:from>
    <xdr:ext cx="534377" cy="259045"/>
    <xdr:sp macro="" textlink="">
      <xdr:nvSpPr>
        <xdr:cNvPr id="114" name="n_1aveValue【道路】&#10;一人当たり延長">
          <a:extLst>
            <a:ext uri="{FF2B5EF4-FFF2-40B4-BE49-F238E27FC236}">
              <a16:creationId xmlns:a16="http://schemas.microsoft.com/office/drawing/2014/main" id="{5E7CC921-B5A5-4150-A1C0-AC4604FA515C}"/>
            </a:ext>
          </a:extLst>
        </xdr:cNvPr>
        <xdr:cNvSpPr txBox="1"/>
      </xdr:nvSpPr>
      <xdr:spPr>
        <a:xfrm>
          <a:off x="9359411" y="6893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143884</xdr:rowOff>
    </xdr:from>
    <xdr:ext cx="534377" cy="259045"/>
    <xdr:sp macro="" textlink="">
      <xdr:nvSpPr>
        <xdr:cNvPr id="115" name="n_2aveValue【道路】&#10;一人当たり延長">
          <a:extLst>
            <a:ext uri="{FF2B5EF4-FFF2-40B4-BE49-F238E27FC236}">
              <a16:creationId xmlns:a16="http://schemas.microsoft.com/office/drawing/2014/main" id="{9FC1EF92-46EA-411B-A5B6-42E46F4B9A16}"/>
            </a:ext>
          </a:extLst>
        </xdr:cNvPr>
        <xdr:cNvSpPr txBox="1"/>
      </xdr:nvSpPr>
      <xdr:spPr>
        <a:xfrm>
          <a:off x="8483111" y="6658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37</xdr:row>
      <xdr:rowOff>167713</xdr:rowOff>
    </xdr:from>
    <xdr:ext cx="534377" cy="259045"/>
    <xdr:sp macro="" textlink="">
      <xdr:nvSpPr>
        <xdr:cNvPr id="116" name="n_1mainValue【道路】&#10;一人当たり延長">
          <a:extLst>
            <a:ext uri="{FF2B5EF4-FFF2-40B4-BE49-F238E27FC236}">
              <a16:creationId xmlns:a16="http://schemas.microsoft.com/office/drawing/2014/main" id="{9FC108F8-4CB4-4DC2-BBAA-3D70EDB06985}"/>
            </a:ext>
          </a:extLst>
        </xdr:cNvPr>
        <xdr:cNvSpPr txBox="1"/>
      </xdr:nvSpPr>
      <xdr:spPr>
        <a:xfrm>
          <a:off x="9359411" y="6511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7" name="正方形/長方形 116">
          <a:extLst>
            <a:ext uri="{FF2B5EF4-FFF2-40B4-BE49-F238E27FC236}">
              <a16:creationId xmlns:a16="http://schemas.microsoft.com/office/drawing/2014/main" id="{9BC90427-FCF9-43D3-BCEF-08CE34165E7A}"/>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18" name="正方形/長方形 117">
          <a:extLst>
            <a:ext uri="{FF2B5EF4-FFF2-40B4-BE49-F238E27FC236}">
              <a16:creationId xmlns:a16="http://schemas.microsoft.com/office/drawing/2014/main" id="{EB27581C-7524-4E8E-B108-F27C5C1DC442}"/>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19" name="正方形/長方形 118">
          <a:extLst>
            <a:ext uri="{FF2B5EF4-FFF2-40B4-BE49-F238E27FC236}">
              <a16:creationId xmlns:a16="http://schemas.microsoft.com/office/drawing/2014/main" id="{BE8CF1E5-0717-4D9A-91E1-7DBF181F8F26}"/>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0" name="正方形/長方形 119">
          <a:extLst>
            <a:ext uri="{FF2B5EF4-FFF2-40B4-BE49-F238E27FC236}">
              <a16:creationId xmlns:a16="http://schemas.microsoft.com/office/drawing/2014/main" id="{02D1F093-BD8B-4509-9ABE-D1228C6822A9}"/>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1" name="正方形/長方形 120">
          <a:extLst>
            <a:ext uri="{FF2B5EF4-FFF2-40B4-BE49-F238E27FC236}">
              <a16:creationId xmlns:a16="http://schemas.microsoft.com/office/drawing/2014/main" id="{229C379C-46DB-47E4-A2E3-C7C17639E9C7}"/>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2" name="正方形/長方形 121">
          <a:extLst>
            <a:ext uri="{FF2B5EF4-FFF2-40B4-BE49-F238E27FC236}">
              <a16:creationId xmlns:a16="http://schemas.microsoft.com/office/drawing/2014/main" id="{56C054CB-1130-4C07-BFF3-E48076E47D32}"/>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3" name="正方形/長方形 122">
          <a:extLst>
            <a:ext uri="{FF2B5EF4-FFF2-40B4-BE49-F238E27FC236}">
              <a16:creationId xmlns:a16="http://schemas.microsoft.com/office/drawing/2014/main" id="{6805FD25-FB1C-4B44-8BC0-0C4EAF50B487}"/>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4" name="正方形/長方形 123">
          <a:extLst>
            <a:ext uri="{FF2B5EF4-FFF2-40B4-BE49-F238E27FC236}">
              <a16:creationId xmlns:a16="http://schemas.microsoft.com/office/drawing/2014/main" id="{2F3A2DF1-E40C-4CCD-95BC-FDFCE5BF82AE}"/>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5" name="テキスト ボックス 124">
          <a:extLst>
            <a:ext uri="{FF2B5EF4-FFF2-40B4-BE49-F238E27FC236}">
              <a16:creationId xmlns:a16="http://schemas.microsoft.com/office/drawing/2014/main" id="{26234A15-91A4-4BFA-BE02-746E24E2328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6" name="直線コネクタ 125">
          <a:extLst>
            <a:ext uri="{FF2B5EF4-FFF2-40B4-BE49-F238E27FC236}">
              <a16:creationId xmlns:a16="http://schemas.microsoft.com/office/drawing/2014/main" id="{6FB83CB6-1876-47EB-B375-7B50713510DD}"/>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27" name="直線コネクタ 126">
          <a:extLst>
            <a:ext uri="{FF2B5EF4-FFF2-40B4-BE49-F238E27FC236}">
              <a16:creationId xmlns:a16="http://schemas.microsoft.com/office/drawing/2014/main" id="{7F78B814-81B3-44AD-936B-525CB7D97B6C}"/>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28" name="テキスト ボックス 127">
          <a:extLst>
            <a:ext uri="{FF2B5EF4-FFF2-40B4-BE49-F238E27FC236}">
              <a16:creationId xmlns:a16="http://schemas.microsoft.com/office/drawing/2014/main" id="{2498403A-AA83-48F4-A9CD-B92CFDD85C9E}"/>
            </a:ext>
          </a:extLst>
        </xdr:cNvPr>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29" name="直線コネクタ 128">
          <a:extLst>
            <a:ext uri="{FF2B5EF4-FFF2-40B4-BE49-F238E27FC236}">
              <a16:creationId xmlns:a16="http://schemas.microsoft.com/office/drawing/2014/main" id="{9CEA60AD-A328-4E48-9DC6-BB447AB776AE}"/>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0" name="テキスト ボックス 129">
          <a:extLst>
            <a:ext uri="{FF2B5EF4-FFF2-40B4-BE49-F238E27FC236}">
              <a16:creationId xmlns:a16="http://schemas.microsoft.com/office/drawing/2014/main" id="{519A4988-2B42-45AB-A97F-4274B003EDA9}"/>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31" name="直線コネクタ 130">
          <a:extLst>
            <a:ext uri="{FF2B5EF4-FFF2-40B4-BE49-F238E27FC236}">
              <a16:creationId xmlns:a16="http://schemas.microsoft.com/office/drawing/2014/main" id="{AF2EC14D-5BF7-426D-ACFA-2E61DF124E96}"/>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32" name="テキスト ボックス 131">
          <a:extLst>
            <a:ext uri="{FF2B5EF4-FFF2-40B4-BE49-F238E27FC236}">
              <a16:creationId xmlns:a16="http://schemas.microsoft.com/office/drawing/2014/main" id="{974F7E83-C982-41D9-83B8-2C6071DB8E35}"/>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33" name="直線コネクタ 132">
          <a:extLst>
            <a:ext uri="{FF2B5EF4-FFF2-40B4-BE49-F238E27FC236}">
              <a16:creationId xmlns:a16="http://schemas.microsoft.com/office/drawing/2014/main" id="{FBC19228-AD37-4E57-B8C6-3F29C117C2FD}"/>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34" name="テキスト ボックス 133">
          <a:extLst>
            <a:ext uri="{FF2B5EF4-FFF2-40B4-BE49-F238E27FC236}">
              <a16:creationId xmlns:a16="http://schemas.microsoft.com/office/drawing/2014/main" id="{6A04B5EF-02B2-420D-A7A5-58495D909AD8}"/>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35" name="直線コネクタ 134">
          <a:extLst>
            <a:ext uri="{FF2B5EF4-FFF2-40B4-BE49-F238E27FC236}">
              <a16:creationId xmlns:a16="http://schemas.microsoft.com/office/drawing/2014/main" id="{EE63481B-DAFB-4748-9D6A-0B70E9F741FA}"/>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36" name="テキスト ボックス 135">
          <a:extLst>
            <a:ext uri="{FF2B5EF4-FFF2-40B4-BE49-F238E27FC236}">
              <a16:creationId xmlns:a16="http://schemas.microsoft.com/office/drawing/2014/main" id="{DCB365F5-E259-4476-8B47-447A99D25347}"/>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37" name="直線コネクタ 136">
          <a:extLst>
            <a:ext uri="{FF2B5EF4-FFF2-40B4-BE49-F238E27FC236}">
              <a16:creationId xmlns:a16="http://schemas.microsoft.com/office/drawing/2014/main" id="{583BEFC7-BB03-4218-80E9-1245BBE36249}"/>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38" name="テキスト ボックス 137">
          <a:extLst>
            <a:ext uri="{FF2B5EF4-FFF2-40B4-BE49-F238E27FC236}">
              <a16:creationId xmlns:a16="http://schemas.microsoft.com/office/drawing/2014/main" id="{C21B298B-0E5A-49C3-8F8E-52EDC8855C7D}"/>
            </a:ext>
          </a:extLst>
        </xdr:cNvPr>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9" name="直線コネクタ 138">
          <a:extLst>
            <a:ext uri="{FF2B5EF4-FFF2-40B4-BE49-F238E27FC236}">
              <a16:creationId xmlns:a16="http://schemas.microsoft.com/office/drawing/2014/main" id="{F6AE312F-1BA2-447C-B8D2-2A59907C3454}"/>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0" name="テキスト ボックス 139">
          <a:extLst>
            <a:ext uri="{FF2B5EF4-FFF2-40B4-BE49-F238E27FC236}">
              <a16:creationId xmlns:a16="http://schemas.microsoft.com/office/drawing/2014/main" id="{57419BCC-9B3A-45AD-BF89-4DEBE5A0B8F9}"/>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1" name="【橋りょう・トンネル】&#10;有形固定資産減価償却率グラフ枠">
          <a:extLst>
            <a:ext uri="{FF2B5EF4-FFF2-40B4-BE49-F238E27FC236}">
              <a16:creationId xmlns:a16="http://schemas.microsoft.com/office/drawing/2014/main" id="{F0D8B213-03D4-4CE1-A379-98A83D5C3E6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93073</xdr:rowOff>
    </xdr:from>
    <xdr:to>
      <xdr:col>24</xdr:col>
      <xdr:colOff>62865</xdr:colOff>
      <xdr:row>64</xdr:row>
      <xdr:rowOff>0</xdr:rowOff>
    </xdr:to>
    <xdr:cxnSp macro="">
      <xdr:nvCxnSpPr>
        <xdr:cNvPr id="142" name="直線コネクタ 141">
          <a:extLst>
            <a:ext uri="{FF2B5EF4-FFF2-40B4-BE49-F238E27FC236}">
              <a16:creationId xmlns:a16="http://schemas.microsoft.com/office/drawing/2014/main" id="{B95C5B65-764B-4DA7-865C-3C274366D7AC}"/>
            </a:ext>
          </a:extLst>
        </xdr:cNvPr>
        <xdr:cNvCxnSpPr/>
      </xdr:nvCxnSpPr>
      <xdr:spPr>
        <a:xfrm flipV="1">
          <a:off x="4634865" y="9694273"/>
          <a:ext cx="0" cy="12785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3827</xdr:rowOff>
    </xdr:from>
    <xdr:ext cx="340478" cy="259045"/>
    <xdr:sp macro="" textlink="">
      <xdr:nvSpPr>
        <xdr:cNvPr id="143" name="【橋りょう・トンネル】&#10;有形固定資産減価償却率最小値テキスト">
          <a:extLst>
            <a:ext uri="{FF2B5EF4-FFF2-40B4-BE49-F238E27FC236}">
              <a16:creationId xmlns:a16="http://schemas.microsoft.com/office/drawing/2014/main" id="{213FD7FC-EFB2-4981-AD9D-5E03CB257D29}"/>
            </a:ext>
          </a:extLst>
        </xdr:cNvPr>
        <xdr:cNvSpPr txBox="1"/>
      </xdr:nvSpPr>
      <xdr:spPr>
        <a:xfrm>
          <a:off x="4673600" y="109766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0</xdr:rowOff>
    </xdr:from>
    <xdr:to>
      <xdr:col>24</xdr:col>
      <xdr:colOff>152400</xdr:colOff>
      <xdr:row>64</xdr:row>
      <xdr:rowOff>0</xdr:rowOff>
    </xdr:to>
    <xdr:cxnSp macro="">
      <xdr:nvCxnSpPr>
        <xdr:cNvPr id="144" name="直線コネクタ 143">
          <a:extLst>
            <a:ext uri="{FF2B5EF4-FFF2-40B4-BE49-F238E27FC236}">
              <a16:creationId xmlns:a16="http://schemas.microsoft.com/office/drawing/2014/main" id="{8C0246FD-A8A7-4217-AB5C-F44577F2A858}"/>
            </a:ext>
          </a:extLst>
        </xdr:cNvPr>
        <xdr:cNvCxnSpPr/>
      </xdr:nvCxnSpPr>
      <xdr:spPr>
        <a:xfrm>
          <a:off x="4546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39750</xdr:rowOff>
    </xdr:from>
    <xdr:ext cx="405111" cy="259045"/>
    <xdr:sp macro="" textlink="">
      <xdr:nvSpPr>
        <xdr:cNvPr id="145" name="【橋りょう・トンネル】&#10;有形固定資産減価償却率最大値テキスト">
          <a:extLst>
            <a:ext uri="{FF2B5EF4-FFF2-40B4-BE49-F238E27FC236}">
              <a16:creationId xmlns:a16="http://schemas.microsoft.com/office/drawing/2014/main" id="{DC43D8DC-4A30-4369-BC24-0F804E7C80E4}"/>
            </a:ext>
          </a:extLst>
        </xdr:cNvPr>
        <xdr:cNvSpPr txBox="1"/>
      </xdr:nvSpPr>
      <xdr:spPr>
        <a:xfrm>
          <a:off x="4673600" y="9469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93073</xdr:rowOff>
    </xdr:from>
    <xdr:to>
      <xdr:col>24</xdr:col>
      <xdr:colOff>152400</xdr:colOff>
      <xdr:row>56</xdr:row>
      <xdr:rowOff>93073</xdr:rowOff>
    </xdr:to>
    <xdr:cxnSp macro="">
      <xdr:nvCxnSpPr>
        <xdr:cNvPr id="146" name="直線コネクタ 145">
          <a:extLst>
            <a:ext uri="{FF2B5EF4-FFF2-40B4-BE49-F238E27FC236}">
              <a16:creationId xmlns:a16="http://schemas.microsoft.com/office/drawing/2014/main" id="{48D92C8F-AE50-40D2-B9CD-7D7BFC58E4B3}"/>
            </a:ext>
          </a:extLst>
        </xdr:cNvPr>
        <xdr:cNvCxnSpPr/>
      </xdr:nvCxnSpPr>
      <xdr:spPr>
        <a:xfrm>
          <a:off x="4546600" y="9694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30860</xdr:rowOff>
    </xdr:from>
    <xdr:ext cx="405111" cy="259045"/>
    <xdr:sp macro="" textlink="">
      <xdr:nvSpPr>
        <xdr:cNvPr id="147" name="【橋りょう・トンネル】&#10;有形固定資産減価償却率平均値テキスト">
          <a:extLst>
            <a:ext uri="{FF2B5EF4-FFF2-40B4-BE49-F238E27FC236}">
              <a16:creationId xmlns:a16="http://schemas.microsoft.com/office/drawing/2014/main" id="{DD77C34F-2B11-497D-944A-3914DB68E233}"/>
            </a:ext>
          </a:extLst>
        </xdr:cNvPr>
        <xdr:cNvSpPr txBox="1"/>
      </xdr:nvSpPr>
      <xdr:spPr>
        <a:xfrm>
          <a:off x="4673600" y="997496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7983</xdr:rowOff>
    </xdr:from>
    <xdr:to>
      <xdr:col>24</xdr:col>
      <xdr:colOff>114300</xdr:colOff>
      <xdr:row>59</xdr:row>
      <xdr:rowOff>109583</xdr:rowOff>
    </xdr:to>
    <xdr:sp macro="" textlink="">
      <xdr:nvSpPr>
        <xdr:cNvPr id="148" name="フローチャート: 判断 147">
          <a:extLst>
            <a:ext uri="{FF2B5EF4-FFF2-40B4-BE49-F238E27FC236}">
              <a16:creationId xmlns:a16="http://schemas.microsoft.com/office/drawing/2014/main" id="{7B386D03-BC51-4CC3-9102-8A4E8704F136}"/>
            </a:ext>
          </a:extLst>
        </xdr:cNvPr>
        <xdr:cNvSpPr/>
      </xdr:nvSpPr>
      <xdr:spPr>
        <a:xfrm>
          <a:off x="4584700" y="1012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132080</xdr:rowOff>
    </xdr:from>
    <xdr:to>
      <xdr:col>20</xdr:col>
      <xdr:colOff>38100</xdr:colOff>
      <xdr:row>59</xdr:row>
      <xdr:rowOff>62230</xdr:rowOff>
    </xdr:to>
    <xdr:sp macro="" textlink="">
      <xdr:nvSpPr>
        <xdr:cNvPr id="149" name="フローチャート: 判断 148">
          <a:extLst>
            <a:ext uri="{FF2B5EF4-FFF2-40B4-BE49-F238E27FC236}">
              <a16:creationId xmlns:a16="http://schemas.microsoft.com/office/drawing/2014/main" id="{02A3213C-8E18-4BEB-897C-2C1687F1D47C}"/>
            </a:ext>
          </a:extLst>
        </xdr:cNvPr>
        <xdr:cNvSpPr/>
      </xdr:nvSpPr>
      <xdr:spPr>
        <a:xfrm>
          <a:off x="3746500" y="1007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76563</xdr:rowOff>
    </xdr:from>
    <xdr:to>
      <xdr:col>15</xdr:col>
      <xdr:colOff>101600</xdr:colOff>
      <xdr:row>60</xdr:row>
      <xdr:rowOff>6713</xdr:rowOff>
    </xdr:to>
    <xdr:sp macro="" textlink="">
      <xdr:nvSpPr>
        <xdr:cNvPr id="150" name="フローチャート: 判断 149">
          <a:extLst>
            <a:ext uri="{FF2B5EF4-FFF2-40B4-BE49-F238E27FC236}">
              <a16:creationId xmlns:a16="http://schemas.microsoft.com/office/drawing/2014/main" id="{0825F073-3F11-45F6-A26E-3238B354685F}"/>
            </a:ext>
          </a:extLst>
        </xdr:cNvPr>
        <xdr:cNvSpPr/>
      </xdr:nvSpPr>
      <xdr:spPr>
        <a:xfrm>
          <a:off x="2857500" y="1019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1" name="テキスト ボックス 150">
          <a:extLst>
            <a:ext uri="{FF2B5EF4-FFF2-40B4-BE49-F238E27FC236}">
              <a16:creationId xmlns:a16="http://schemas.microsoft.com/office/drawing/2014/main" id="{AF7AE5BF-6AB2-4F13-9DD0-2D122C7112DA}"/>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2" name="テキスト ボックス 151">
          <a:extLst>
            <a:ext uri="{FF2B5EF4-FFF2-40B4-BE49-F238E27FC236}">
              <a16:creationId xmlns:a16="http://schemas.microsoft.com/office/drawing/2014/main" id="{9BA45A6A-7EE0-4CFF-9B7F-457B4221C95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3" name="テキスト ボックス 152">
          <a:extLst>
            <a:ext uri="{FF2B5EF4-FFF2-40B4-BE49-F238E27FC236}">
              <a16:creationId xmlns:a16="http://schemas.microsoft.com/office/drawing/2014/main" id="{F9A11AE1-5150-41A2-8E15-797BE881DF13}"/>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4" name="テキスト ボックス 153">
          <a:extLst>
            <a:ext uri="{FF2B5EF4-FFF2-40B4-BE49-F238E27FC236}">
              <a16:creationId xmlns:a16="http://schemas.microsoft.com/office/drawing/2014/main" id="{78383EEE-4611-4407-8DDB-02704FC71AF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5" name="テキスト ボックス 154">
          <a:extLst>
            <a:ext uri="{FF2B5EF4-FFF2-40B4-BE49-F238E27FC236}">
              <a16:creationId xmlns:a16="http://schemas.microsoft.com/office/drawing/2014/main" id="{7ECA8A1E-D8AF-453C-8CDD-8FDCF1DEF2B9}"/>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115751</xdr:rowOff>
    </xdr:from>
    <xdr:to>
      <xdr:col>24</xdr:col>
      <xdr:colOff>114300</xdr:colOff>
      <xdr:row>60</xdr:row>
      <xdr:rowOff>45901</xdr:rowOff>
    </xdr:to>
    <xdr:sp macro="" textlink="">
      <xdr:nvSpPr>
        <xdr:cNvPr id="156" name="楕円 155">
          <a:extLst>
            <a:ext uri="{FF2B5EF4-FFF2-40B4-BE49-F238E27FC236}">
              <a16:creationId xmlns:a16="http://schemas.microsoft.com/office/drawing/2014/main" id="{92FD5704-77DE-477D-A795-F0D86321BD3A}"/>
            </a:ext>
          </a:extLst>
        </xdr:cNvPr>
        <xdr:cNvSpPr/>
      </xdr:nvSpPr>
      <xdr:spPr>
        <a:xfrm>
          <a:off x="4584700" y="10231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94178</xdr:rowOff>
    </xdr:from>
    <xdr:ext cx="405111" cy="259045"/>
    <xdr:sp macro="" textlink="">
      <xdr:nvSpPr>
        <xdr:cNvPr id="157" name="【橋りょう・トンネル】&#10;有形固定資産減価償却率該当値テキスト">
          <a:extLst>
            <a:ext uri="{FF2B5EF4-FFF2-40B4-BE49-F238E27FC236}">
              <a16:creationId xmlns:a16="http://schemas.microsoft.com/office/drawing/2014/main" id="{1385BF14-D349-4956-ACC3-98E983FEADE2}"/>
            </a:ext>
          </a:extLst>
        </xdr:cNvPr>
        <xdr:cNvSpPr txBox="1"/>
      </xdr:nvSpPr>
      <xdr:spPr>
        <a:xfrm>
          <a:off x="4673600" y="102097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128815</xdr:rowOff>
    </xdr:from>
    <xdr:to>
      <xdr:col>20</xdr:col>
      <xdr:colOff>38100</xdr:colOff>
      <xdr:row>60</xdr:row>
      <xdr:rowOff>58965</xdr:rowOff>
    </xdr:to>
    <xdr:sp macro="" textlink="">
      <xdr:nvSpPr>
        <xdr:cNvPr id="158" name="楕円 157">
          <a:extLst>
            <a:ext uri="{FF2B5EF4-FFF2-40B4-BE49-F238E27FC236}">
              <a16:creationId xmlns:a16="http://schemas.microsoft.com/office/drawing/2014/main" id="{E14640F2-D873-4944-97E3-DFA74ABCB4B5}"/>
            </a:ext>
          </a:extLst>
        </xdr:cNvPr>
        <xdr:cNvSpPr/>
      </xdr:nvSpPr>
      <xdr:spPr>
        <a:xfrm>
          <a:off x="3746500" y="10244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166551</xdr:rowOff>
    </xdr:from>
    <xdr:to>
      <xdr:col>24</xdr:col>
      <xdr:colOff>63500</xdr:colOff>
      <xdr:row>60</xdr:row>
      <xdr:rowOff>8165</xdr:rowOff>
    </xdr:to>
    <xdr:cxnSp macro="">
      <xdr:nvCxnSpPr>
        <xdr:cNvPr id="159" name="直線コネクタ 158">
          <a:extLst>
            <a:ext uri="{FF2B5EF4-FFF2-40B4-BE49-F238E27FC236}">
              <a16:creationId xmlns:a16="http://schemas.microsoft.com/office/drawing/2014/main" id="{2A141CEC-59EB-4437-95F4-A40AA4497EF2}"/>
            </a:ext>
          </a:extLst>
        </xdr:cNvPr>
        <xdr:cNvCxnSpPr/>
      </xdr:nvCxnSpPr>
      <xdr:spPr>
        <a:xfrm flipV="1">
          <a:off x="3797300" y="10282101"/>
          <a:ext cx="838200" cy="13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78757</xdr:rowOff>
    </xdr:from>
    <xdr:ext cx="405111" cy="259045"/>
    <xdr:sp macro="" textlink="">
      <xdr:nvSpPr>
        <xdr:cNvPr id="160" name="n_1aveValue【橋りょう・トンネル】&#10;有形固定資産減価償却率">
          <a:extLst>
            <a:ext uri="{FF2B5EF4-FFF2-40B4-BE49-F238E27FC236}">
              <a16:creationId xmlns:a16="http://schemas.microsoft.com/office/drawing/2014/main" id="{71D4CFD6-5C45-4474-93AF-E8CE8D5C24B3}"/>
            </a:ext>
          </a:extLst>
        </xdr:cNvPr>
        <xdr:cNvSpPr txBox="1"/>
      </xdr:nvSpPr>
      <xdr:spPr>
        <a:xfrm>
          <a:off x="3582044" y="985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23240</xdr:rowOff>
    </xdr:from>
    <xdr:ext cx="405111" cy="259045"/>
    <xdr:sp macro="" textlink="">
      <xdr:nvSpPr>
        <xdr:cNvPr id="161" name="n_2aveValue【橋りょう・トンネル】&#10;有形固定資産減価償却率">
          <a:extLst>
            <a:ext uri="{FF2B5EF4-FFF2-40B4-BE49-F238E27FC236}">
              <a16:creationId xmlns:a16="http://schemas.microsoft.com/office/drawing/2014/main" id="{9F969E56-7343-48D4-98C2-3BB8531058DF}"/>
            </a:ext>
          </a:extLst>
        </xdr:cNvPr>
        <xdr:cNvSpPr txBox="1"/>
      </xdr:nvSpPr>
      <xdr:spPr>
        <a:xfrm>
          <a:off x="2705744" y="9967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50092</xdr:rowOff>
    </xdr:from>
    <xdr:ext cx="405111" cy="259045"/>
    <xdr:sp macro="" textlink="">
      <xdr:nvSpPr>
        <xdr:cNvPr id="162" name="n_1mainValue【橋りょう・トンネル】&#10;有形固定資産減価償却率">
          <a:extLst>
            <a:ext uri="{FF2B5EF4-FFF2-40B4-BE49-F238E27FC236}">
              <a16:creationId xmlns:a16="http://schemas.microsoft.com/office/drawing/2014/main" id="{0E31AF16-9189-431E-9826-6A25FEDAAD2D}"/>
            </a:ext>
          </a:extLst>
        </xdr:cNvPr>
        <xdr:cNvSpPr txBox="1"/>
      </xdr:nvSpPr>
      <xdr:spPr>
        <a:xfrm>
          <a:off x="3582044" y="10337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3" name="正方形/長方形 162">
          <a:extLst>
            <a:ext uri="{FF2B5EF4-FFF2-40B4-BE49-F238E27FC236}">
              <a16:creationId xmlns:a16="http://schemas.microsoft.com/office/drawing/2014/main" id="{8DD27336-192A-48CE-932F-7366250866F8}"/>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4" name="正方形/長方形 163">
          <a:extLst>
            <a:ext uri="{FF2B5EF4-FFF2-40B4-BE49-F238E27FC236}">
              <a16:creationId xmlns:a16="http://schemas.microsoft.com/office/drawing/2014/main" id="{DE72A250-228E-4AC6-8020-F63D4966705E}"/>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5" name="正方形/長方形 164">
          <a:extLst>
            <a:ext uri="{FF2B5EF4-FFF2-40B4-BE49-F238E27FC236}">
              <a16:creationId xmlns:a16="http://schemas.microsoft.com/office/drawing/2014/main" id="{CC916175-8246-4E4C-9865-E2634276712E}"/>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6" name="正方形/長方形 165">
          <a:extLst>
            <a:ext uri="{FF2B5EF4-FFF2-40B4-BE49-F238E27FC236}">
              <a16:creationId xmlns:a16="http://schemas.microsoft.com/office/drawing/2014/main" id="{E75567CF-A5C5-4EAD-A201-E3E1C73D79DE}"/>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7" name="正方形/長方形 166">
          <a:extLst>
            <a:ext uri="{FF2B5EF4-FFF2-40B4-BE49-F238E27FC236}">
              <a16:creationId xmlns:a16="http://schemas.microsoft.com/office/drawing/2014/main" id="{D039D35B-5210-4024-90C1-F816CDEA9F65}"/>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8" name="正方形/長方形 167">
          <a:extLst>
            <a:ext uri="{FF2B5EF4-FFF2-40B4-BE49-F238E27FC236}">
              <a16:creationId xmlns:a16="http://schemas.microsoft.com/office/drawing/2014/main" id="{C029A3E1-DBE9-4CB4-A8FC-99C86DB65F6B}"/>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9" name="正方形/長方形 168">
          <a:extLst>
            <a:ext uri="{FF2B5EF4-FFF2-40B4-BE49-F238E27FC236}">
              <a16:creationId xmlns:a16="http://schemas.microsoft.com/office/drawing/2014/main" id="{25A070D0-D04E-41E2-A5BE-7862EF3EE8C3}"/>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0" name="正方形/長方形 169">
          <a:extLst>
            <a:ext uri="{FF2B5EF4-FFF2-40B4-BE49-F238E27FC236}">
              <a16:creationId xmlns:a16="http://schemas.microsoft.com/office/drawing/2014/main" id="{37BA5810-9429-44B4-BDFF-4A775FED20A5}"/>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1" name="テキスト ボックス 170">
          <a:extLst>
            <a:ext uri="{FF2B5EF4-FFF2-40B4-BE49-F238E27FC236}">
              <a16:creationId xmlns:a16="http://schemas.microsoft.com/office/drawing/2014/main" id="{4BDFD212-07EE-4788-8A6B-FC90DF54C896}"/>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2" name="直線コネクタ 171">
          <a:extLst>
            <a:ext uri="{FF2B5EF4-FFF2-40B4-BE49-F238E27FC236}">
              <a16:creationId xmlns:a16="http://schemas.microsoft.com/office/drawing/2014/main" id="{F701FFB5-558F-4297-A903-BCDF8827D6C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73" name="直線コネクタ 172">
          <a:extLst>
            <a:ext uri="{FF2B5EF4-FFF2-40B4-BE49-F238E27FC236}">
              <a16:creationId xmlns:a16="http://schemas.microsoft.com/office/drawing/2014/main" id="{95910881-D141-4B7D-ACB4-3C9FF384EF08}"/>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74" name="テキスト ボックス 173">
          <a:extLst>
            <a:ext uri="{FF2B5EF4-FFF2-40B4-BE49-F238E27FC236}">
              <a16:creationId xmlns:a16="http://schemas.microsoft.com/office/drawing/2014/main" id="{BC1E30CB-9A66-481D-AF74-88D7DE99A41B}"/>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75" name="直線コネクタ 174">
          <a:extLst>
            <a:ext uri="{FF2B5EF4-FFF2-40B4-BE49-F238E27FC236}">
              <a16:creationId xmlns:a16="http://schemas.microsoft.com/office/drawing/2014/main" id="{82420C34-3647-4002-AE95-51197A6449BA}"/>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176" name="テキスト ボックス 175">
          <a:extLst>
            <a:ext uri="{FF2B5EF4-FFF2-40B4-BE49-F238E27FC236}">
              <a16:creationId xmlns:a16="http://schemas.microsoft.com/office/drawing/2014/main" id="{904D7C53-AAE5-4050-AF33-DE951D6B564A}"/>
            </a:ext>
          </a:extLst>
        </xdr:cNvPr>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77" name="直線コネクタ 176">
          <a:extLst>
            <a:ext uri="{FF2B5EF4-FFF2-40B4-BE49-F238E27FC236}">
              <a16:creationId xmlns:a16="http://schemas.microsoft.com/office/drawing/2014/main" id="{6B5F563D-F94D-4CEB-8ACD-2F56352627E1}"/>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178" name="テキスト ボックス 177">
          <a:extLst>
            <a:ext uri="{FF2B5EF4-FFF2-40B4-BE49-F238E27FC236}">
              <a16:creationId xmlns:a16="http://schemas.microsoft.com/office/drawing/2014/main" id="{6480C598-974B-4F90-92A4-BEB5397B3910}"/>
            </a:ext>
          </a:extLst>
        </xdr:cNvPr>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79" name="直線コネクタ 178">
          <a:extLst>
            <a:ext uri="{FF2B5EF4-FFF2-40B4-BE49-F238E27FC236}">
              <a16:creationId xmlns:a16="http://schemas.microsoft.com/office/drawing/2014/main" id="{C37F81DD-6493-40CA-B1ED-4FB8D2CA99E8}"/>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180" name="テキスト ボックス 179">
          <a:extLst>
            <a:ext uri="{FF2B5EF4-FFF2-40B4-BE49-F238E27FC236}">
              <a16:creationId xmlns:a16="http://schemas.microsoft.com/office/drawing/2014/main" id="{DCB62AA1-2096-4A36-8BD9-D1CE1D045AB1}"/>
            </a:ext>
          </a:extLst>
        </xdr:cNvPr>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1" name="直線コネクタ 180">
          <a:extLst>
            <a:ext uri="{FF2B5EF4-FFF2-40B4-BE49-F238E27FC236}">
              <a16:creationId xmlns:a16="http://schemas.microsoft.com/office/drawing/2014/main" id="{E2FFA183-65F7-4FC6-BA3A-4B41D26EA66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182" name="テキスト ボックス 181">
          <a:extLst>
            <a:ext uri="{FF2B5EF4-FFF2-40B4-BE49-F238E27FC236}">
              <a16:creationId xmlns:a16="http://schemas.microsoft.com/office/drawing/2014/main" id="{B611B5AF-5604-4EF0-8D0B-894A3F5D0C1B}"/>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3" name="直線コネクタ 182">
          <a:extLst>
            <a:ext uri="{FF2B5EF4-FFF2-40B4-BE49-F238E27FC236}">
              <a16:creationId xmlns:a16="http://schemas.microsoft.com/office/drawing/2014/main" id="{0ECED958-9135-47F6-BE98-6AE9755E5321}"/>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184" name="テキスト ボックス 183">
          <a:extLst>
            <a:ext uri="{FF2B5EF4-FFF2-40B4-BE49-F238E27FC236}">
              <a16:creationId xmlns:a16="http://schemas.microsoft.com/office/drawing/2014/main" id="{EA10E34E-EFFE-42F2-97D4-D38CDDC36B75}"/>
            </a:ext>
          </a:extLst>
        </xdr:cNvPr>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5" name="【橋りょう・トンネル】&#10;一人当たり有形固定資産（償却資産）額グラフ枠">
          <a:extLst>
            <a:ext uri="{FF2B5EF4-FFF2-40B4-BE49-F238E27FC236}">
              <a16:creationId xmlns:a16="http://schemas.microsoft.com/office/drawing/2014/main" id="{3D073CA4-5D08-490F-9F79-F519632FB164}"/>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119781</xdr:rowOff>
    </xdr:from>
    <xdr:to>
      <xdr:col>54</xdr:col>
      <xdr:colOff>189865</xdr:colOff>
      <xdr:row>64</xdr:row>
      <xdr:rowOff>71096</xdr:rowOff>
    </xdr:to>
    <xdr:cxnSp macro="">
      <xdr:nvCxnSpPr>
        <xdr:cNvPr id="186" name="直線コネクタ 185">
          <a:extLst>
            <a:ext uri="{FF2B5EF4-FFF2-40B4-BE49-F238E27FC236}">
              <a16:creationId xmlns:a16="http://schemas.microsoft.com/office/drawing/2014/main" id="{4F0E2E56-0292-47DC-B40F-BBC7AF580FB2}"/>
            </a:ext>
          </a:extLst>
        </xdr:cNvPr>
        <xdr:cNvCxnSpPr/>
      </xdr:nvCxnSpPr>
      <xdr:spPr>
        <a:xfrm flipV="1">
          <a:off x="10476865" y="9549531"/>
          <a:ext cx="0" cy="14943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74923</xdr:rowOff>
    </xdr:from>
    <xdr:ext cx="534377" cy="259045"/>
    <xdr:sp macro="" textlink="">
      <xdr:nvSpPr>
        <xdr:cNvPr id="187" name="【橋りょう・トンネル】&#10;一人当たり有形固定資産（償却資産）額最小値テキスト">
          <a:extLst>
            <a:ext uri="{FF2B5EF4-FFF2-40B4-BE49-F238E27FC236}">
              <a16:creationId xmlns:a16="http://schemas.microsoft.com/office/drawing/2014/main" id="{1FF4C679-B84B-4008-B2E9-1635E059731D}"/>
            </a:ext>
          </a:extLst>
        </xdr:cNvPr>
        <xdr:cNvSpPr txBox="1"/>
      </xdr:nvSpPr>
      <xdr:spPr>
        <a:xfrm>
          <a:off x="10515600" y="11047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71096</xdr:rowOff>
    </xdr:from>
    <xdr:to>
      <xdr:col>55</xdr:col>
      <xdr:colOff>88900</xdr:colOff>
      <xdr:row>64</xdr:row>
      <xdr:rowOff>71096</xdr:rowOff>
    </xdr:to>
    <xdr:cxnSp macro="">
      <xdr:nvCxnSpPr>
        <xdr:cNvPr id="188" name="直線コネクタ 187">
          <a:extLst>
            <a:ext uri="{FF2B5EF4-FFF2-40B4-BE49-F238E27FC236}">
              <a16:creationId xmlns:a16="http://schemas.microsoft.com/office/drawing/2014/main" id="{CE69C37B-57D4-470E-A2BA-0E8FC39C8331}"/>
            </a:ext>
          </a:extLst>
        </xdr:cNvPr>
        <xdr:cNvCxnSpPr/>
      </xdr:nvCxnSpPr>
      <xdr:spPr>
        <a:xfrm>
          <a:off x="10388600" y="11043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66458</xdr:rowOff>
    </xdr:from>
    <xdr:ext cx="690189" cy="259045"/>
    <xdr:sp macro="" textlink="">
      <xdr:nvSpPr>
        <xdr:cNvPr id="189" name="【橋りょう・トンネル】&#10;一人当たり有形固定資産（償却資産）額最大値テキスト">
          <a:extLst>
            <a:ext uri="{FF2B5EF4-FFF2-40B4-BE49-F238E27FC236}">
              <a16:creationId xmlns:a16="http://schemas.microsoft.com/office/drawing/2014/main" id="{E461A020-4478-4777-952B-6C17226D9C97}"/>
            </a:ext>
          </a:extLst>
        </xdr:cNvPr>
        <xdr:cNvSpPr txBox="1"/>
      </xdr:nvSpPr>
      <xdr:spPr>
        <a:xfrm>
          <a:off x="10515600" y="932475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7,871,230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119781</xdr:rowOff>
    </xdr:from>
    <xdr:to>
      <xdr:col>55</xdr:col>
      <xdr:colOff>88900</xdr:colOff>
      <xdr:row>55</xdr:row>
      <xdr:rowOff>119781</xdr:rowOff>
    </xdr:to>
    <xdr:cxnSp macro="">
      <xdr:nvCxnSpPr>
        <xdr:cNvPr id="190" name="直線コネクタ 189">
          <a:extLst>
            <a:ext uri="{FF2B5EF4-FFF2-40B4-BE49-F238E27FC236}">
              <a16:creationId xmlns:a16="http://schemas.microsoft.com/office/drawing/2014/main" id="{B2EFAE1E-8608-4FF6-AA9B-2B026308730D}"/>
            </a:ext>
          </a:extLst>
        </xdr:cNvPr>
        <xdr:cNvCxnSpPr/>
      </xdr:nvCxnSpPr>
      <xdr:spPr>
        <a:xfrm>
          <a:off x="10388600" y="9549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41084</xdr:rowOff>
    </xdr:from>
    <xdr:ext cx="599010" cy="259045"/>
    <xdr:sp macro="" textlink="">
      <xdr:nvSpPr>
        <xdr:cNvPr id="191" name="【橋りょう・トンネル】&#10;一人当たり有形固定資産（償却資産）額平均値テキスト">
          <a:extLst>
            <a:ext uri="{FF2B5EF4-FFF2-40B4-BE49-F238E27FC236}">
              <a16:creationId xmlns:a16="http://schemas.microsoft.com/office/drawing/2014/main" id="{6B01DB9F-AD9A-44DC-B6CD-9C90796801F9}"/>
            </a:ext>
          </a:extLst>
        </xdr:cNvPr>
        <xdr:cNvSpPr txBox="1"/>
      </xdr:nvSpPr>
      <xdr:spPr>
        <a:xfrm>
          <a:off x="10515600" y="106709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18207</xdr:rowOff>
    </xdr:from>
    <xdr:to>
      <xdr:col>55</xdr:col>
      <xdr:colOff>50800</xdr:colOff>
      <xdr:row>63</xdr:row>
      <xdr:rowOff>119807</xdr:rowOff>
    </xdr:to>
    <xdr:sp macro="" textlink="">
      <xdr:nvSpPr>
        <xdr:cNvPr id="192" name="フローチャート: 判断 191">
          <a:extLst>
            <a:ext uri="{FF2B5EF4-FFF2-40B4-BE49-F238E27FC236}">
              <a16:creationId xmlns:a16="http://schemas.microsoft.com/office/drawing/2014/main" id="{3FF21CEF-6AC9-473E-BB74-C368A01D7713}"/>
            </a:ext>
          </a:extLst>
        </xdr:cNvPr>
        <xdr:cNvSpPr/>
      </xdr:nvSpPr>
      <xdr:spPr>
        <a:xfrm>
          <a:off x="10426700" y="108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57547</xdr:rowOff>
    </xdr:from>
    <xdr:to>
      <xdr:col>50</xdr:col>
      <xdr:colOff>165100</xdr:colOff>
      <xdr:row>62</xdr:row>
      <xdr:rowOff>159147</xdr:rowOff>
    </xdr:to>
    <xdr:sp macro="" textlink="">
      <xdr:nvSpPr>
        <xdr:cNvPr id="193" name="フローチャート: 判断 192">
          <a:extLst>
            <a:ext uri="{FF2B5EF4-FFF2-40B4-BE49-F238E27FC236}">
              <a16:creationId xmlns:a16="http://schemas.microsoft.com/office/drawing/2014/main" id="{1DD60A14-9881-4290-BF88-CF72EF18F969}"/>
            </a:ext>
          </a:extLst>
        </xdr:cNvPr>
        <xdr:cNvSpPr/>
      </xdr:nvSpPr>
      <xdr:spPr>
        <a:xfrm>
          <a:off x="9588500" y="1068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35461</xdr:rowOff>
    </xdr:from>
    <xdr:to>
      <xdr:col>46</xdr:col>
      <xdr:colOff>38100</xdr:colOff>
      <xdr:row>63</xdr:row>
      <xdr:rowOff>137061</xdr:rowOff>
    </xdr:to>
    <xdr:sp macro="" textlink="">
      <xdr:nvSpPr>
        <xdr:cNvPr id="194" name="フローチャート: 判断 193">
          <a:extLst>
            <a:ext uri="{FF2B5EF4-FFF2-40B4-BE49-F238E27FC236}">
              <a16:creationId xmlns:a16="http://schemas.microsoft.com/office/drawing/2014/main" id="{FC349E20-2F47-43B5-8EC9-BB780E887F50}"/>
            </a:ext>
          </a:extLst>
        </xdr:cNvPr>
        <xdr:cNvSpPr/>
      </xdr:nvSpPr>
      <xdr:spPr>
        <a:xfrm>
          <a:off x="8699500" y="10836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5" name="テキスト ボックス 194">
          <a:extLst>
            <a:ext uri="{FF2B5EF4-FFF2-40B4-BE49-F238E27FC236}">
              <a16:creationId xmlns:a16="http://schemas.microsoft.com/office/drawing/2014/main" id="{FE435B7F-6385-4D03-B37C-3AA1945CD4F3}"/>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6" name="テキスト ボックス 195">
          <a:extLst>
            <a:ext uri="{FF2B5EF4-FFF2-40B4-BE49-F238E27FC236}">
              <a16:creationId xmlns:a16="http://schemas.microsoft.com/office/drawing/2014/main" id="{AE77D8D1-0B16-4BF9-925C-65EEA85B034A}"/>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7" name="テキスト ボックス 196">
          <a:extLst>
            <a:ext uri="{FF2B5EF4-FFF2-40B4-BE49-F238E27FC236}">
              <a16:creationId xmlns:a16="http://schemas.microsoft.com/office/drawing/2014/main" id="{A09682D2-82CE-4051-880E-B57E5048958F}"/>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8" name="テキスト ボックス 197">
          <a:extLst>
            <a:ext uri="{FF2B5EF4-FFF2-40B4-BE49-F238E27FC236}">
              <a16:creationId xmlns:a16="http://schemas.microsoft.com/office/drawing/2014/main" id="{E038DF11-2B03-4F1F-A0B5-FDEB5D3F4797}"/>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9" name="テキスト ボックス 198">
          <a:extLst>
            <a:ext uri="{FF2B5EF4-FFF2-40B4-BE49-F238E27FC236}">
              <a16:creationId xmlns:a16="http://schemas.microsoft.com/office/drawing/2014/main" id="{447195D2-6C10-4273-8070-CB417D5E28B1}"/>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62528</xdr:rowOff>
    </xdr:from>
    <xdr:to>
      <xdr:col>55</xdr:col>
      <xdr:colOff>50800</xdr:colOff>
      <xdr:row>63</xdr:row>
      <xdr:rowOff>164128</xdr:rowOff>
    </xdr:to>
    <xdr:sp macro="" textlink="">
      <xdr:nvSpPr>
        <xdr:cNvPr id="200" name="楕円 199">
          <a:extLst>
            <a:ext uri="{FF2B5EF4-FFF2-40B4-BE49-F238E27FC236}">
              <a16:creationId xmlns:a16="http://schemas.microsoft.com/office/drawing/2014/main" id="{293E8466-7B01-4A46-A6AE-FB3CC3C2F39B}"/>
            </a:ext>
          </a:extLst>
        </xdr:cNvPr>
        <xdr:cNvSpPr/>
      </xdr:nvSpPr>
      <xdr:spPr>
        <a:xfrm>
          <a:off x="10426700" y="10863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40955</xdr:rowOff>
    </xdr:from>
    <xdr:ext cx="599010" cy="259045"/>
    <xdr:sp macro="" textlink="">
      <xdr:nvSpPr>
        <xdr:cNvPr id="201" name="【橋りょう・トンネル】&#10;一人当たり有形固定資産（償却資産）額該当値テキスト">
          <a:extLst>
            <a:ext uri="{FF2B5EF4-FFF2-40B4-BE49-F238E27FC236}">
              <a16:creationId xmlns:a16="http://schemas.microsoft.com/office/drawing/2014/main" id="{895DFBD3-4DA5-4F82-8A07-0657DBDDA56C}"/>
            </a:ext>
          </a:extLst>
        </xdr:cNvPr>
        <xdr:cNvSpPr txBox="1"/>
      </xdr:nvSpPr>
      <xdr:spPr>
        <a:xfrm>
          <a:off x="10515600" y="10842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705,103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67138</xdr:rowOff>
    </xdr:from>
    <xdr:to>
      <xdr:col>50</xdr:col>
      <xdr:colOff>165100</xdr:colOff>
      <xdr:row>63</xdr:row>
      <xdr:rowOff>168738</xdr:rowOff>
    </xdr:to>
    <xdr:sp macro="" textlink="">
      <xdr:nvSpPr>
        <xdr:cNvPr id="202" name="楕円 201">
          <a:extLst>
            <a:ext uri="{FF2B5EF4-FFF2-40B4-BE49-F238E27FC236}">
              <a16:creationId xmlns:a16="http://schemas.microsoft.com/office/drawing/2014/main" id="{7B2B5ED2-9780-4E8C-A943-74D04C04CA38}"/>
            </a:ext>
          </a:extLst>
        </xdr:cNvPr>
        <xdr:cNvSpPr/>
      </xdr:nvSpPr>
      <xdr:spPr>
        <a:xfrm>
          <a:off x="9588500" y="10868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113328</xdr:rowOff>
    </xdr:from>
    <xdr:to>
      <xdr:col>55</xdr:col>
      <xdr:colOff>0</xdr:colOff>
      <xdr:row>63</xdr:row>
      <xdr:rowOff>117938</xdr:rowOff>
    </xdr:to>
    <xdr:cxnSp macro="">
      <xdr:nvCxnSpPr>
        <xdr:cNvPr id="203" name="直線コネクタ 202">
          <a:extLst>
            <a:ext uri="{FF2B5EF4-FFF2-40B4-BE49-F238E27FC236}">
              <a16:creationId xmlns:a16="http://schemas.microsoft.com/office/drawing/2014/main" id="{3F10C234-BE8F-4C76-8B1B-81EA0D411903}"/>
            </a:ext>
          </a:extLst>
        </xdr:cNvPr>
        <xdr:cNvCxnSpPr/>
      </xdr:nvCxnSpPr>
      <xdr:spPr>
        <a:xfrm flipV="1">
          <a:off x="9639300" y="10914678"/>
          <a:ext cx="838200" cy="4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61</xdr:row>
      <xdr:rowOff>4224</xdr:rowOff>
    </xdr:from>
    <xdr:ext cx="690189" cy="259045"/>
    <xdr:sp macro="" textlink="">
      <xdr:nvSpPr>
        <xdr:cNvPr id="204" name="n_1aveValue【橋りょう・トンネル】&#10;一人当たり有形固定資産（償却資産）額">
          <a:extLst>
            <a:ext uri="{FF2B5EF4-FFF2-40B4-BE49-F238E27FC236}">
              <a16:creationId xmlns:a16="http://schemas.microsoft.com/office/drawing/2014/main" id="{166D652A-9C3A-4480-B33A-05ED5453A81C}"/>
            </a:ext>
          </a:extLst>
        </xdr:cNvPr>
        <xdr:cNvSpPr txBox="1"/>
      </xdr:nvSpPr>
      <xdr:spPr>
        <a:xfrm>
          <a:off x="9281505" y="104626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153588</xdr:rowOff>
    </xdr:from>
    <xdr:ext cx="599010" cy="259045"/>
    <xdr:sp macro="" textlink="">
      <xdr:nvSpPr>
        <xdr:cNvPr id="205" name="n_2aveValue【橋りょう・トンネル】&#10;一人当たり有形固定資産（償却資産）額">
          <a:extLst>
            <a:ext uri="{FF2B5EF4-FFF2-40B4-BE49-F238E27FC236}">
              <a16:creationId xmlns:a16="http://schemas.microsoft.com/office/drawing/2014/main" id="{7BEA5B04-72F8-4C74-9986-2147CF35C50E}"/>
            </a:ext>
          </a:extLst>
        </xdr:cNvPr>
        <xdr:cNvSpPr txBox="1"/>
      </xdr:nvSpPr>
      <xdr:spPr>
        <a:xfrm>
          <a:off x="8450795" y="10612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159865</xdr:rowOff>
    </xdr:from>
    <xdr:ext cx="599010" cy="259045"/>
    <xdr:sp macro="" textlink="">
      <xdr:nvSpPr>
        <xdr:cNvPr id="206" name="n_1mainValue【橋りょう・トンネル】&#10;一人当たり有形固定資産（償却資産）額">
          <a:extLst>
            <a:ext uri="{FF2B5EF4-FFF2-40B4-BE49-F238E27FC236}">
              <a16:creationId xmlns:a16="http://schemas.microsoft.com/office/drawing/2014/main" id="{1B6ED346-7481-4B16-BF69-7385FCED317A}"/>
            </a:ext>
          </a:extLst>
        </xdr:cNvPr>
        <xdr:cNvSpPr txBox="1"/>
      </xdr:nvSpPr>
      <xdr:spPr>
        <a:xfrm>
          <a:off x="9327095" y="109612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7" name="正方形/長方形 206">
          <a:extLst>
            <a:ext uri="{FF2B5EF4-FFF2-40B4-BE49-F238E27FC236}">
              <a16:creationId xmlns:a16="http://schemas.microsoft.com/office/drawing/2014/main" id="{CE379834-B27E-4C12-BDDC-3F70BC33AF23}"/>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08" name="正方形/長方形 207">
          <a:extLst>
            <a:ext uri="{FF2B5EF4-FFF2-40B4-BE49-F238E27FC236}">
              <a16:creationId xmlns:a16="http://schemas.microsoft.com/office/drawing/2014/main" id="{C5667C9D-44C2-421E-B434-C5DB70EA49C1}"/>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09" name="正方形/長方形 208">
          <a:extLst>
            <a:ext uri="{FF2B5EF4-FFF2-40B4-BE49-F238E27FC236}">
              <a16:creationId xmlns:a16="http://schemas.microsoft.com/office/drawing/2014/main" id="{AD29887D-FAD4-42A9-9F1D-B8B6F21F0A9A}"/>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0" name="正方形/長方形 209">
          <a:extLst>
            <a:ext uri="{FF2B5EF4-FFF2-40B4-BE49-F238E27FC236}">
              <a16:creationId xmlns:a16="http://schemas.microsoft.com/office/drawing/2014/main" id="{E3DA9FA4-3964-4F58-ABF8-1F144A255C79}"/>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1" name="正方形/長方形 210">
          <a:extLst>
            <a:ext uri="{FF2B5EF4-FFF2-40B4-BE49-F238E27FC236}">
              <a16:creationId xmlns:a16="http://schemas.microsoft.com/office/drawing/2014/main" id="{E9A5C7C0-81DA-4C14-AC91-D5AC0872CB4B}"/>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2" name="正方形/長方形 211">
          <a:extLst>
            <a:ext uri="{FF2B5EF4-FFF2-40B4-BE49-F238E27FC236}">
              <a16:creationId xmlns:a16="http://schemas.microsoft.com/office/drawing/2014/main" id="{B3AA0831-F83D-4E1B-AE57-5BB0A194AFFB}"/>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3" name="正方形/長方形 212">
          <a:extLst>
            <a:ext uri="{FF2B5EF4-FFF2-40B4-BE49-F238E27FC236}">
              <a16:creationId xmlns:a16="http://schemas.microsoft.com/office/drawing/2014/main" id="{929FC5BA-C803-4877-BE24-33A6B9B65853}"/>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4" name="正方形/長方形 213">
          <a:extLst>
            <a:ext uri="{FF2B5EF4-FFF2-40B4-BE49-F238E27FC236}">
              <a16:creationId xmlns:a16="http://schemas.microsoft.com/office/drawing/2014/main" id="{4067C764-70C1-4611-A327-81EEAD0D125A}"/>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5" name="テキスト ボックス 214">
          <a:extLst>
            <a:ext uri="{FF2B5EF4-FFF2-40B4-BE49-F238E27FC236}">
              <a16:creationId xmlns:a16="http://schemas.microsoft.com/office/drawing/2014/main" id="{F3C3673E-84C6-4817-BBDD-239F8923D21D}"/>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6" name="直線コネクタ 215">
          <a:extLst>
            <a:ext uri="{FF2B5EF4-FFF2-40B4-BE49-F238E27FC236}">
              <a16:creationId xmlns:a16="http://schemas.microsoft.com/office/drawing/2014/main" id="{59C5C5B3-7208-487A-BD4C-DB54374E3A2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17" name="テキスト ボックス 216">
          <a:extLst>
            <a:ext uri="{FF2B5EF4-FFF2-40B4-BE49-F238E27FC236}">
              <a16:creationId xmlns:a16="http://schemas.microsoft.com/office/drawing/2014/main" id="{894085FB-8B17-4E83-A0A9-D16523E0C89B}"/>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18" name="直線コネクタ 217">
          <a:extLst>
            <a:ext uri="{FF2B5EF4-FFF2-40B4-BE49-F238E27FC236}">
              <a16:creationId xmlns:a16="http://schemas.microsoft.com/office/drawing/2014/main" id="{C48BE941-6152-4347-96FC-2794FC808573}"/>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19" name="テキスト ボックス 218">
          <a:extLst>
            <a:ext uri="{FF2B5EF4-FFF2-40B4-BE49-F238E27FC236}">
              <a16:creationId xmlns:a16="http://schemas.microsoft.com/office/drawing/2014/main" id="{9D2A557D-7A72-4939-9990-B47EB5B838D0}"/>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20" name="直線コネクタ 219">
          <a:extLst>
            <a:ext uri="{FF2B5EF4-FFF2-40B4-BE49-F238E27FC236}">
              <a16:creationId xmlns:a16="http://schemas.microsoft.com/office/drawing/2014/main" id="{CC2A6986-4058-4AF9-8259-BB840187F11C}"/>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21" name="テキスト ボックス 220">
          <a:extLst>
            <a:ext uri="{FF2B5EF4-FFF2-40B4-BE49-F238E27FC236}">
              <a16:creationId xmlns:a16="http://schemas.microsoft.com/office/drawing/2014/main" id="{D388F2F3-2257-4ED7-97C1-63CF4ADCE76F}"/>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2" name="直線コネクタ 221">
          <a:extLst>
            <a:ext uri="{FF2B5EF4-FFF2-40B4-BE49-F238E27FC236}">
              <a16:creationId xmlns:a16="http://schemas.microsoft.com/office/drawing/2014/main" id="{F1909E68-BFC1-44AA-ABF0-047E6F82D7A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23" name="テキスト ボックス 222">
          <a:extLst>
            <a:ext uri="{FF2B5EF4-FFF2-40B4-BE49-F238E27FC236}">
              <a16:creationId xmlns:a16="http://schemas.microsoft.com/office/drawing/2014/main" id="{1A26779A-7333-42CD-8A73-5CC597D27884}"/>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24" name="直線コネクタ 223">
          <a:extLst>
            <a:ext uri="{FF2B5EF4-FFF2-40B4-BE49-F238E27FC236}">
              <a16:creationId xmlns:a16="http://schemas.microsoft.com/office/drawing/2014/main" id="{0A48AFDF-A4B9-40D6-AAB9-0E93CB6341D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25" name="テキスト ボックス 224">
          <a:extLst>
            <a:ext uri="{FF2B5EF4-FFF2-40B4-BE49-F238E27FC236}">
              <a16:creationId xmlns:a16="http://schemas.microsoft.com/office/drawing/2014/main" id="{9A7B6F82-63A9-4F5E-862D-E2F9711EC6E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26" name="直線コネクタ 225">
          <a:extLst>
            <a:ext uri="{FF2B5EF4-FFF2-40B4-BE49-F238E27FC236}">
              <a16:creationId xmlns:a16="http://schemas.microsoft.com/office/drawing/2014/main" id="{4C3C2A3F-A77C-4CA4-8FB1-90195C52E4A7}"/>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27" name="テキスト ボックス 226">
          <a:extLst>
            <a:ext uri="{FF2B5EF4-FFF2-40B4-BE49-F238E27FC236}">
              <a16:creationId xmlns:a16="http://schemas.microsoft.com/office/drawing/2014/main" id="{7BAB257F-9262-444B-B9F9-F5752ACFAE09}"/>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28" name="直線コネクタ 227">
          <a:extLst>
            <a:ext uri="{FF2B5EF4-FFF2-40B4-BE49-F238E27FC236}">
              <a16:creationId xmlns:a16="http://schemas.microsoft.com/office/drawing/2014/main" id="{00AAABD2-D2FF-47C9-BEEE-7D1F604184FF}"/>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29" name="テキスト ボックス 228">
          <a:extLst>
            <a:ext uri="{FF2B5EF4-FFF2-40B4-BE49-F238E27FC236}">
              <a16:creationId xmlns:a16="http://schemas.microsoft.com/office/drawing/2014/main" id="{D4E06CBD-0083-4D5E-A4AD-153B686C4D75}"/>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0" name="【公営住宅】&#10;有形固定資産減価償却率グラフ枠">
          <a:extLst>
            <a:ext uri="{FF2B5EF4-FFF2-40B4-BE49-F238E27FC236}">
              <a16:creationId xmlns:a16="http://schemas.microsoft.com/office/drawing/2014/main" id="{C2782772-097B-47C3-A77F-17309A10C3B7}"/>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85</xdr:row>
      <xdr:rowOff>68580</xdr:rowOff>
    </xdr:to>
    <xdr:cxnSp macro="">
      <xdr:nvCxnSpPr>
        <xdr:cNvPr id="231" name="直線コネクタ 230">
          <a:extLst>
            <a:ext uri="{FF2B5EF4-FFF2-40B4-BE49-F238E27FC236}">
              <a16:creationId xmlns:a16="http://schemas.microsoft.com/office/drawing/2014/main" id="{57A39713-7356-474C-AC7C-E1E3CDA73010}"/>
            </a:ext>
          </a:extLst>
        </xdr:cNvPr>
        <xdr:cNvCxnSpPr/>
      </xdr:nvCxnSpPr>
      <xdr:spPr>
        <a:xfrm flipV="1">
          <a:off x="4634865" y="13335000"/>
          <a:ext cx="0" cy="1306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72407</xdr:rowOff>
    </xdr:from>
    <xdr:ext cx="405111" cy="259045"/>
    <xdr:sp macro="" textlink="">
      <xdr:nvSpPr>
        <xdr:cNvPr id="232" name="【公営住宅】&#10;有形固定資産減価償却率最小値テキスト">
          <a:extLst>
            <a:ext uri="{FF2B5EF4-FFF2-40B4-BE49-F238E27FC236}">
              <a16:creationId xmlns:a16="http://schemas.microsoft.com/office/drawing/2014/main" id="{65E904F3-E41A-464F-9A7E-10F36C6F7A60}"/>
            </a:ext>
          </a:extLst>
        </xdr:cNvPr>
        <xdr:cNvSpPr txBox="1"/>
      </xdr:nvSpPr>
      <xdr:spPr>
        <a:xfrm>
          <a:off x="4673600" y="1464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68580</xdr:rowOff>
    </xdr:from>
    <xdr:to>
      <xdr:col>24</xdr:col>
      <xdr:colOff>152400</xdr:colOff>
      <xdr:row>85</xdr:row>
      <xdr:rowOff>68580</xdr:rowOff>
    </xdr:to>
    <xdr:cxnSp macro="">
      <xdr:nvCxnSpPr>
        <xdr:cNvPr id="233" name="直線コネクタ 232">
          <a:extLst>
            <a:ext uri="{FF2B5EF4-FFF2-40B4-BE49-F238E27FC236}">
              <a16:creationId xmlns:a16="http://schemas.microsoft.com/office/drawing/2014/main" id="{D4CAA836-4DDB-4044-8971-B12BB7957156}"/>
            </a:ext>
          </a:extLst>
        </xdr:cNvPr>
        <xdr:cNvCxnSpPr/>
      </xdr:nvCxnSpPr>
      <xdr:spPr>
        <a:xfrm>
          <a:off x="4546600" y="14641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34" name="【公営住宅】&#10;有形固定資産減価償却率最大値テキスト">
          <a:extLst>
            <a:ext uri="{FF2B5EF4-FFF2-40B4-BE49-F238E27FC236}">
              <a16:creationId xmlns:a16="http://schemas.microsoft.com/office/drawing/2014/main" id="{740108AE-964F-4787-9AD5-57505AFA8CE7}"/>
            </a:ext>
          </a:extLst>
        </xdr:cNvPr>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35" name="直線コネクタ 234">
          <a:extLst>
            <a:ext uri="{FF2B5EF4-FFF2-40B4-BE49-F238E27FC236}">
              <a16:creationId xmlns:a16="http://schemas.microsoft.com/office/drawing/2014/main" id="{344EA1C6-D907-4256-B77A-71EA11E82BA3}"/>
            </a:ext>
          </a:extLst>
        </xdr:cNvPr>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85741</xdr:rowOff>
    </xdr:from>
    <xdr:ext cx="405111" cy="259045"/>
    <xdr:sp macro="" textlink="">
      <xdr:nvSpPr>
        <xdr:cNvPr id="236" name="【公営住宅】&#10;有形固定資産減価償却率平均値テキスト">
          <a:extLst>
            <a:ext uri="{FF2B5EF4-FFF2-40B4-BE49-F238E27FC236}">
              <a16:creationId xmlns:a16="http://schemas.microsoft.com/office/drawing/2014/main" id="{147D4356-A498-4E5A-B103-24C58D544FB0}"/>
            </a:ext>
          </a:extLst>
        </xdr:cNvPr>
        <xdr:cNvSpPr txBox="1"/>
      </xdr:nvSpPr>
      <xdr:spPr>
        <a:xfrm>
          <a:off x="4673600" y="139731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107314</xdr:rowOff>
    </xdr:from>
    <xdr:to>
      <xdr:col>24</xdr:col>
      <xdr:colOff>114300</xdr:colOff>
      <xdr:row>82</xdr:row>
      <xdr:rowOff>37464</xdr:rowOff>
    </xdr:to>
    <xdr:sp macro="" textlink="">
      <xdr:nvSpPr>
        <xdr:cNvPr id="237" name="フローチャート: 判断 236">
          <a:extLst>
            <a:ext uri="{FF2B5EF4-FFF2-40B4-BE49-F238E27FC236}">
              <a16:creationId xmlns:a16="http://schemas.microsoft.com/office/drawing/2014/main" id="{39CFA709-3862-4494-A6DF-5DE3F0429C7F}"/>
            </a:ext>
          </a:extLst>
        </xdr:cNvPr>
        <xdr:cNvSpPr/>
      </xdr:nvSpPr>
      <xdr:spPr>
        <a:xfrm>
          <a:off x="4584700" y="13994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130175</xdr:rowOff>
    </xdr:from>
    <xdr:to>
      <xdr:col>20</xdr:col>
      <xdr:colOff>38100</xdr:colOff>
      <xdr:row>82</xdr:row>
      <xdr:rowOff>60325</xdr:rowOff>
    </xdr:to>
    <xdr:sp macro="" textlink="">
      <xdr:nvSpPr>
        <xdr:cNvPr id="238" name="フローチャート: 判断 237">
          <a:extLst>
            <a:ext uri="{FF2B5EF4-FFF2-40B4-BE49-F238E27FC236}">
              <a16:creationId xmlns:a16="http://schemas.microsoft.com/office/drawing/2014/main" id="{8F46B1EB-0730-43F7-829C-110594509C69}"/>
            </a:ext>
          </a:extLst>
        </xdr:cNvPr>
        <xdr:cNvSpPr/>
      </xdr:nvSpPr>
      <xdr:spPr>
        <a:xfrm>
          <a:off x="3746500" y="1401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137795</xdr:rowOff>
    </xdr:from>
    <xdr:to>
      <xdr:col>15</xdr:col>
      <xdr:colOff>101600</xdr:colOff>
      <xdr:row>82</xdr:row>
      <xdr:rowOff>67945</xdr:rowOff>
    </xdr:to>
    <xdr:sp macro="" textlink="">
      <xdr:nvSpPr>
        <xdr:cNvPr id="239" name="フローチャート: 判断 238">
          <a:extLst>
            <a:ext uri="{FF2B5EF4-FFF2-40B4-BE49-F238E27FC236}">
              <a16:creationId xmlns:a16="http://schemas.microsoft.com/office/drawing/2014/main" id="{12F36DA8-C525-4E27-9A0A-9DF1B87AB3EE}"/>
            </a:ext>
          </a:extLst>
        </xdr:cNvPr>
        <xdr:cNvSpPr/>
      </xdr:nvSpPr>
      <xdr:spPr>
        <a:xfrm>
          <a:off x="2857500" y="1402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0" name="テキスト ボックス 239">
          <a:extLst>
            <a:ext uri="{FF2B5EF4-FFF2-40B4-BE49-F238E27FC236}">
              <a16:creationId xmlns:a16="http://schemas.microsoft.com/office/drawing/2014/main" id="{CACBA1F3-A0A5-499D-8844-645929A24C44}"/>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1" name="テキスト ボックス 240">
          <a:extLst>
            <a:ext uri="{FF2B5EF4-FFF2-40B4-BE49-F238E27FC236}">
              <a16:creationId xmlns:a16="http://schemas.microsoft.com/office/drawing/2014/main" id="{D11958EE-619D-4FD6-A787-D72D66F48FC1}"/>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2" name="テキスト ボックス 241">
          <a:extLst>
            <a:ext uri="{FF2B5EF4-FFF2-40B4-BE49-F238E27FC236}">
              <a16:creationId xmlns:a16="http://schemas.microsoft.com/office/drawing/2014/main" id="{6BC71A6D-3129-486D-B3D9-A4A73DA0449F}"/>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3" name="テキスト ボックス 242">
          <a:extLst>
            <a:ext uri="{FF2B5EF4-FFF2-40B4-BE49-F238E27FC236}">
              <a16:creationId xmlns:a16="http://schemas.microsoft.com/office/drawing/2014/main" id="{ECCB8A33-A783-4593-8F8B-4EA2C6D95349}"/>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4" name="テキスト ボックス 243">
          <a:extLst>
            <a:ext uri="{FF2B5EF4-FFF2-40B4-BE49-F238E27FC236}">
              <a16:creationId xmlns:a16="http://schemas.microsoft.com/office/drawing/2014/main" id="{37E809AE-E303-4001-B494-EF7F15181BF4}"/>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19686</xdr:rowOff>
    </xdr:from>
    <xdr:to>
      <xdr:col>24</xdr:col>
      <xdr:colOff>114300</xdr:colOff>
      <xdr:row>81</xdr:row>
      <xdr:rowOff>121286</xdr:rowOff>
    </xdr:to>
    <xdr:sp macro="" textlink="">
      <xdr:nvSpPr>
        <xdr:cNvPr id="245" name="楕円 244">
          <a:extLst>
            <a:ext uri="{FF2B5EF4-FFF2-40B4-BE49-F238E27FC236}">
              <a16:creationId xmlns:a16="http://schemas.microsoft.com/office/drawing/2014/main" id="{24D53D39-B227-442A-B7C4-CB2233E888F5}"/>
            </a:ext>
          </a:extLst>
        </xdr:cNvPr>
        <xdr:cNvSpPr/>
      </xdr:nvSpPr>
      <xdr:spPr>
        <a:xfrm>
          <a:off x="4584700" y="13907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42563</xdr:rowOff>
    </xdr:from>
    <xdr:ext cx="405111" cy="259045"/>
    <xdr:sp macro="" textlink="">
      <xdr:nvSpPr>
        <xdr:cNvPr id="246" name="【公営住宅】&#10;有形固定資産減価償却率該当値テキスト">
          <a:extLst>
            <a:ext uri="{FF2B5EF4-FFF2-40B4-BE49-F238E27FC236}">
              <a16:creationId xmlns:a16="http://schemas.microsoft.com/office/drawing/2014/main" id="{FFF1DF74-5669-44B2-BFF1-F15AB75D8582}"/>
            </a:ext>
          </a:extLst>
        </xdr:cNvPr>
        <xdr:cNvSpPr txBox="1"/>
      </xdr:nvSpPr>
      <xdr:spPr>
        <a:xfrm>
          <a:off x="4673600" y="13758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65405</xdr:rowOff>
    </xdr:from>
    <xdr:to>
      <xdr:col>20</xdr:col>
      <xdr:colOff>38100</xdr:colOff>
      <xdr:row>81</xdr:row>
      <xdr:rowOff>167005</xdr:rowOff>
    </xdr:to>
    <xdr:sp macro="" textlink="">
      <xdr:nvSpPr>
        <xdr:cNvPr id="247" name="楕円 246">
          <a:extLst>
            <a:ext uri="{FF2B5EF4-FFF2-40B4-BE49-F238E27FC236}">
              <a16:creationId xmlns:a16="http://schemas.microsoft.com/office/drawing/2014/main" id="{C4C53DF5-B259-4786-A3A5-2435AB6CACF4}"/>
            </a:ext>
          </a:extLst>
        </xdr:cNvPr>
        <xdr:cNvSpPr/>
      </xdr:nvSpPr>
      <xdr:spPr>
        <a:xfrm>
          <a:off x="3746500" y="13952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70486</xdr:rowOff>
    </xdr:from>
    <xdr:to>
      <xdr:col>24</xdr:col>
      <xdr:colOff>63500</xdr:colOff>
      <xdr:row>81</xdr:row>
      <xdr:rowOff>116205</xdr:rowOff>
    </xdr:to>
    <xdr:cxnSp macro="">
      <xdr:nvCxnSpPr>
        <xdr:cNvPr id="248" name="直線コネクタ 247">
          <a:extLst>
            <a:ext uri="{FF2B5EF4-FFF2-40B4-BE49-F238E27FC236}">
              <a16:creationId xmlns:a16="http://schemas.microsoft.com/office/drawing/2014/main" id="{F4837BF9-9D1B-422E-AC8C-76EE647966B8}"/>
            </a:ext>
          </a:extLst>
        </xdr:cNvPr>
        <xdr:cNvCxnSpPr/>
      </xdr:nvCxnSpPr>
      <xdr:spPr>
        <a:xfrm flipV="1">
          <a:off x="3797300" y="13957936"/>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51452</xdr:rowOff>
    </xdr:from>
    <xdr:ext cx="405111" cy="259045"/>
    <xdr:sp macro="" textlink="">
      <xdr:nvSpPr>
        <xdr:cNvPr id="249" name="n_1aveValue【公営住宅】&#10;有形固定資産減価償却率">
          <a:extLst>
            <a:ext uri="{FF2B5EF4-FFF2-40B4-BE49-F238E27FC236}">
              <a16:creationId xmlns:a16="http://schemas.microsoft.com/office/drawing/2014/main" id="{D019AAD8-6575-4D01-A78A-CDFB6E61355B}"/>
            </a:ext>
          </a:extLst>
        </xdr:cNvPr>
        <xdr:cNvSpPr txBox="1"/>
      </xdr:nvSpPr>
      <xdr:spPr>
        <a:xfrm>
          <a:off x="3582044" y="14110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84472</xdr:rowOff>
    </xdr:from>
    <xdr:ext cx="405111" cy="259045"/>
    <xdr:sp macro="" textlink="">
      <xdr:nvSpPr>
        <xdr:cNvPr id="250" name="n_2aveValue【公営住宅】&#10;有形固定資産減価償却率">
          <a:extLst>
            <a:ext uri="{FF2B5EF4-FFF2-40B4-BE49-F238E27FC236}">
              <a16:creationId xmlns:a16="http://schemas.microsoft.com/office/drawing/2014/main" id="{608DAEF0-D20B-40F1-A771-FC6A1184FAF8}"/>
            </a:ext>
          </a:extLst>
        </xdr:cNvPr>
        <xdr:cNvSpPr txBox="1"/>
      </xdr:nvSpPr>
      <xdr:spPr>
        <a:xfrm>
          <a:off x="2705744" y="1380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12082</xdr:rowOff>
    </xdr:from>
    <xdr:ext cx="405111" cy="259045"/>
    <xdr:sp macro="" textlink="">
      <xdr:nvSpPr>
        <xdr:cNvPr id="251" name="n_1mainValue【公営住宅】&#10;有形固定資産減価償却率">
          <a:extLst>
            <a:ext uri="{FF2B5EF4-FFF2-40B4-BE49-F238E27FC236}">
              <a16:creationId xmlns:a16="http://schemas.microsoft.com/office/drawing/2014/main" id="{FA398EF3-8BBC-4CEA-BEC6-692EF8A86F35}"/>
            </a:ext>
          </a:extLst>
        </xdr:cNvPr>
        <xdr:cNvSpPr txBox="1"/>
      </xdr:nvSpPr>
      <xdr:spPr>
        <a:xfrm>
          <a:off x="3582044" y="13728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2" name="正方形/長方形 251">
          <a:extLst>
            <a:ext uri="{FF2B5EF4-FFF2-40B4-BE49-F238E27FC236}">
              <a16:creationId xmlns:a16="http://schemas.microsoft.com/office/drawing/2014/main" id="{77F05094-6BF3-439D-952E-4253258E316A}"/>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3" name="正方形/長方形 252">
          <a:extLst>
            <a:ext uri="{FF2B5EF4-FFF2-40B4-BE49-F238E27FC236}">
              <a16:creationId xmlns:a16="http://schemas.microsoft.com/office/drawing/2014/main" id="{C8C4CE0D-762D-4E33-86A1-5E045406E2A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4" name="正方形/長方形 253">
          <a:extLst>
            <a:ext uri="{FF2B5EF4-FFF2-40B4-BE49-F238E27FC236}">
              <a16:creationId xmlns:a16="http://schemas.microsoft.com/office/drawing/2014/main" id="{6A4C5B78-DA26-494E-867A-741F0B41AC63}"/>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5" name="正方形/長方形 254">
          <a:extLst>
            <a:ext uri="{FF2B5EF4-FFF2-40B4-BE49-F238E27FC236}">
              <a16:creationId xmlns:a16="http://schemas.microsoft.com/office/drawing/2014/main" id="{DC216092-A1B8-4918-BF64-928AE6750144}"/>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6" name="正方形/長方形 255">
          <a:extLst>
            <a:ext uri="{FF2B5EF4-FFF2-40B4-BE49-F238E27FC236}">
              <a16:creationId xmlns:a16="http://schemas.microsoft.com/office/drawing/2014/main" id="{AF868DE8-7B84-47BE-851C-DD9DCD29D20B}"/>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7" name="正方形/長方形 256">
          <a:extLst>
            <a:ext uri="{FF2B5EF4-FFF2-40B4-BE49-F238E27FC236}">
              <a16:creationId xmlns:a16="http://schemas.microsoft.com/office/drawing/2014/main" id="{9F8AE8FD-08A6-42D5-ACFB-ADDDB3D85607}"/>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58" name="正方形/長方形 257">
          <a:extLst>
            <a:ext uri="{FF2B5EF4-FFF2-40B4-BE49-F238E27FC236}">
              <a16:creationId xmlns:a16="http://schemas.microsoft.com/office/drawing/2014/main" id="{733F26D3-F987-4D5C-ADCC-BA224C0B5A74}"/>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59" name="正方形/長方形 258">
          <a:extLst>
            <a:ext uri="{FF2B5EF4-FFF2-40B4-BE49-F238E27FC236}">
              <a16:creationId xmlns:a16="http://schemas.microsoft.com/office/drawing/2014/main" id="{09DA7BB4-98A2-4283-B0E3-14A0D27B4146}"/>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0" name="テキスト ボックス 259">
          <a:extLst>
            <a:ext uri="{FF2B5EF4-FFF2-40B4-BE49-F238E27FC236}">
              <a16:creationId xmlns:a16="http://schemas.microsoft.com/office/drawing/2014/main" id="{43D93E7F-7A33-4D0A-832E-C73B7F360F64}"/>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1" name="直線コネクタ 260">
          <a:extLst>
            <a:ext uri="{FF2B5EF4-FFF2-40B4-BE49-F238E27FC236}">
              <a16:creationId xmlns:a16="http://schemas.microsoft.com/office/drawing/2014/main" id="{5D5FF2E7-B79C-4A7E-8410-BC46B1FF289A}"/>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62" name="直線コネクタ 261">
          <a:extLst>
            <a:ext uri="{FF2B5EF4-FFF2-40B4-BE49-F238E27FC236}">
              <a16:creationId xmlns:a16="http://schemas.microsoft.com/office/drawing/2014/main" id="{7D1055ED-DD8E-495B-94CB-94047ADCD295}"/>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63" name="テキスト ボックス 262">
          <a:extLst>
            <a:ext uri="{FF2B5EF4-FFF2-40B4-BE49-F238E27FC236}">
              <a16:creationId xmlns:a16="http://schemas.microsoft.com/office/drawing/2014/main" id="{1C1CD071-6798-4C92-88C4-D41C1477B9E7}"/>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64" name="直線コネクタ 263">
          <a:extLst>
            <a:ext uri="{FF2B5EF4-FFF2-40B4-BE49-F238E27FC236}">
              <a16:creationId xmlns:a16="http://schemas.microsoft.com/office/drawing/2014/main" id="{A1DAF673-798A-4157-8285-4526C4C85C96}"/>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65" name="テキスト ボックス 264">
          <a:extLst>
            <a:ext uri="{FF2B5EF4-FFF2-40B4-BE49-F238E27FC236}">
              <a16:creationId xmlns:a16="http://schemas.microsoft.com/office/drawing/2014/main" id="{7048CC48-2110-442A-B4DF-21F24572F8E3}"/>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66" name="直線コネクタ 265">
          <a:extLst>
            <a:ext uri="{FF2B5EF4-FFF2-40B4-BE49-F238E27FC236}">
              <a16:creationId xmlns:a16="http://schemas.microsoft.com/office/drawing/2014/main" id="{8827880E-8BC9-454C-9546-22DBBE78E732}"/>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67" name="テキスト ボックス 266">
          <a:extLst>
            <a:ext uri="{FF2B5EF4-FFF2-40B4-BE49-F238E27FC236}">
              <a16:creationId xmlns:a16="http://schemas.microsoft.com/office/drawing/2014/main" id="{0954758E-9A32-4434-9BEE-73EDE2B21214}"/>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68" name="直線コネクタ 267">
          <a:extLst>
            <a:ext uri="{FF2B5EF4-FFF2-40B4-BE49-F238E27FC236}">
              <a16:creationId xmlns:a16="http://schemas.microsoft.com/office/drawing/2014/main" id="{DE7DC4E1-6F00-4635-AC10-DC58BECD8EBE}"/>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69" name="テキスト ボックス 268">
          <a:extLst>
            <a:ext uri="{FF2B5EF4-FFF2-40B4-BE49-F238E27FC236}">
              <a16:creationId xmlns:a16="http://schemas.microsoft.com/office/drawing/2014/main" id="{793C5214-2B67-48E3-A10F-C14E2184BC78}"/>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70" name="直線コネクタ 269">
          <a:extLst>
            <a:ext uri="{FF2B5EF4-FFF2-40B4-BE49-F238E27FC236}">
              <a16:creationId xmlns:a16="http://schemas.microsoft.com/office/drawing/2014/main" id="{5564E633-5373-4FE8-88F9-F3A552115D62}"/>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271" name="テキスト ボックス 270">
          <a:extLst>
            <a:ext uri="{FF2B5EF4-FFF2-40B4-BE49-F238E27FC236}">
              <a16:creationId xmlns:a16="http://schemas.microsoft.com/office/drawing/2014/main" id="{067D730F-B83E-403A-BA27-B053DBA03D6B}"/>
            </a:ext>
          </a:extLst>
        </xdr:cNvPr>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2" name="直線コネクタ 271">
          <a:extLst>
            <a:ext uri="{FF2B5EF4-FFF2-40B4-BE49-F238E27FC236}">
              <a16:creationId xmlns:a16="http://schemas.microsoft.com/office/drawing/2014/main" id="{8B0B3133-6F2D-4B06-9D1C-28BDE6ED296F}"/>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273" name="テキスト ボックス 272">
          <a:extLst>
            <a:ext uri="{FF2B5EF4-FFF2-40B4-BE49-F238E27FC236}">
              <a16:creationId xmlns:a16="http://schemas.microsoft.com/office/drawing/2014/main" id="{CA2B4D0C-5729-4D7E-9D85-69F5A8BF60C7}"/>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4" name="【公営住宅】&#10;一人当たり面積グラフ枠">
          <a:extLst>
            <a:ext uri="{FF2B5EF4-FFF2-40B4-BE49-F238E27FC236}">
              <a16:creationId xmlns:a16="http://schemas.microsoft.com/office/drawing/2014/main" id="{12376EFA-1713-4E03-B963-BFA1ABD0A67B}"/>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44323</xdr:rowOff>
    </xdr:from>
    <xdr:to>
      <xdr:col>54</xdr:col>
      <xdr:colOff>189865</xdr:colOff>
      <xdr:row>86</xdr:row>
      <xdr:rowOff>66421</xdr:rowOff>
    </xdr:to>
    <xdr:cxnSp macro="">
      <xdr:nvCxnSpPr>
        <xdr:cNvPr id="275" name="直線コネクタ 274">
          <a:extLst>
            <a:ext uri="{FF2B5EF4-FFF2-40B4-BE49-F238E27FC236}">
              <a16:creationId xmlns:a16="http://schemas.microsoft.com/office/drawing/2014/main" id="{40DCF3DD-228B-4FDB-8A09-A0C3D9D39780}"/>
            </a:ext>
          </a:extLst>
        </xdr:cNvPr>
        <xdr:cNvCxnSpPr/>
      </xdr:nvCxnSpPr>
      <xdr:spPr>
        <a:xfrm flipV="1">
          <a:off x="10476865" y="13417423"/>
          <a:ext cx="0" cy="1393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70248</xdr:rowOff>
    </xdr:from>
    <xdr:ext cx="469744" cy="259045"/>
    <xdr:sp macro="" textlink="">
      <xdr:nvSpPr>
        <xdr:cNvPr id="276" name="【公営住宅】&#10;一人当たり面積最小値テキスト">
          <a:extLst>
            <a:ext uri="{FF2B5EF4-FFF2-40B4-BE49-F238E27FC236}">
              <a16:creationId xmlns:a16="http://schemas.microsoft.com/office/drawing/2014/main" id="{60D4A334-C1A8-4A40-B1EE-36262B1E16A5}"/>
            </a:ext>
          </a:extLst>
        </xdr:cNvPr>
        <xdr:cNvSpPr txBox="1"/>
      </xdr:nvSpPr>
      <xdr:spPr>
        <a:xfrm>
          <a:off x="10515600" y="14814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66421</xdr:rowOff>
    </xdr:from>
    <xdr:to>
      <xdr:col>55</xdr:col>
      <xdr:colOff>88900</xdr:colOff>
      <xdr:row>86</xdr:row>
      <xdr:rowOff>66421</xdr:rowOff>
    </xdr:to>
    <xdr:cxnSp macro="">
      <xdr:nvCxnSpPr>
        <xdr:cNvPr id="277" name="直線コネクタ 276">
          <a:extLst>
            <a:ext uri="{FF2B5EF4-FFF2-40B4-BE49-F238E27FC236}">
              <a16:creationId xmlns:a16="http://schemas.microsoft.com/office/drawing/2014/main" id="{22923507-D917-4067-93AC-3E05D3C61F97}"/>
            </a:ext>
          </a:extLst>
        </xdr:cNvPr>
        <xdr:cNvCxnSpPr/>
      </xdr:nvCxnSpPr>
      <xdr:spPr>
        <a:xfrm>
          <a:off x="10388600" y="148111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162450</xdr:rowOff>
    </xdr:from>
    <xdr:ext cx="534377" cy="259045"/>
    <xdr:sp macro="" textlink="">
      <xdr:nvSpPr>
        <xdr:cNvPr id="278" name="【公営住宅】&#10;一人当たり面積最大値テキスト">
          <a:extLst>
            <a:ext uri="{FF2B5EF4-FFF2-40B4-BE49-F238E27FC236}">
              <a16:creationId xmlns:a16="http://schemas.microsoft.com/office/drawing/2014/main" id="{C195F1CE-21D6-4E0F-B747-08031CC8AC41}"/>
            </a:ext>
          </a:extLst>
        </xdr:cNvPr>
        <xdr:cNvSpPr txBox="1"/>
      </xdr:nvSpPr>
      <xdr:spPr>
        <a:xfrm>
          <a:off x="10515600" y="13192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44323</xdr:rowOff>
    </xdr:from>
    <xdr:to>
      <xdr:col>55</xdr:col>
      <xdr:colOff>88900</xdr:colOff>
      <xdr:row>78</xdr:row>
      <xdr:rowOff>44323</xdr:rowOff>
    </xdr:to>
    <xdr:cxnSp macro="">
      <xdr:nvCxnSpPr>
        <xdr:cNvPr id="279" name="直線コネクタ 278">
          <a:extLst>
            <a:ext uri="{FF2B5EF4-FFF2-40B4-BE49-F238E27FC236}">
              <a16:creationId xmlns:a16="http://schemas.microsoft.com/office/drawing/2014/main" id="{14428374-C8BE-42CC-A12A-F2149353E3A3}"/>
            </a:ext>
          </a:extLst>
        </xdr:cNvPr>
        <xdr:cNvCxnSpPr/>
      </xdr:nvCxnSpPr>
      <xdr:spPr>
        <a:xfrm>
          <a:off x="10388600" y="13417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47007</xdr:rowOff>
    </xdr:from>
    <xdr:ext cx="469744" cy="259045"/>
    <xdr:sp macro="" textlink="">
      <xdr:nvSpPr>
        <xdr:cNvPr id="280" name="【公営住宅】&#10;一人当たり面積平均値テキスト">
          <a:extLst>
            <a:ext uri="{FF2B5EF4-FFF2-40B4-BE49-F238E27FC236}">
              <a16:creationId xmlns:a16="http://schemas.microsoft.com/office/drawing/2014/main" id="{20202D9B-01FC-4F78-B823-DFB7DFE4F8D9}"/>
            </a:ext>
          </a:extLst>
        </xdr:cNvPr>
        <xdr:cNvSpPr txBox="1"/>
      </xdr:nvSpPr>
      <xdr:spPr>
        <a:xfrm>
          <a:off x="10515600" y="142773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24130</xdr:rowOff>
    </xdr:from>
    <xdr:to>
      <xdr:col>55</xdr:col>
      <xdr:colOff>50800</xdr:colOff>
      <xdr:row>84</xdr:row>
      <xdr:rowOff>125730</xdr:rowOff>
    </xdr:to>
    <xdr:sp macro="" textlink="">
      <xdr:nvSpPr>
        <xdr:cNvPr id="281" name="フローチャート: 判断 280">
          <a:extLst>
            <a:ext uri="{FF2B5EF4-FFF2-40B4-BE49-F238E27FC236}">
              <a16:creationId xmlns:a16="http://schemas.microsoft.com/office/drawing/2014/main" id="{0572C8D4-2A57-45E8-B69A-F26E4A7D9042}"/>
            </a:ext>
          </a:extLst>
        </xdr:cNvPr>
        <xdr:cNvSpPr/>
      </xdr:nvSpPr>
      <xdr:spPr>
        <a:xfrm>
          <a:off x="10426700" y="1442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119887</xdr:rowOff>
    </xdr:from>
    <xdr:to>
      <xdr:col>50</xdr:col>
      <xdr:colOff>165100</xdr:colOff>
      <xdr:row>84</xdr:row>
      <xdr:rowOff>50037</xdr:rowOff>
    </xdr:to>
    <xdr:sp macro="" textlink="">
      <xdr:nvSpPr>
        <xdr:cNvPr id="282" name="フローチャート: 判断 281">
          <a:extLst>
            <a:ext uri="{FF2B5EF4-FFF2-40B4-BE49-F238E27FC236}">
              <a16:creationId xmlns:a16="http://schemas.microsoft.com/office/drawing/2014/main" id="{8EAD9F9B-2688-4117-BBE1-28AA540A79AD}"/>
            </a:ext>
          </a:extLst>
        </xdr:cNvPr>
        <xdr:cNvSpPr/>
      </xdr:nvSpPr>
      <xdr:spPr>
        <a:xfrm>
          <a:off x="9588500" y="14350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103378</xdr:rowOff>
    </xdr:from>
    <xdr:to>
      <xdr:col>46</xdr:col>
      <xdr:colOff>38100</xdr:colOff>
      <xdr:row>84</xdr:row>
      <xdr:rowOff>33528</xdr:rowOff>
    </xdr:to>
    <xdr:sp macro="" textlink="">
      <xdr:nvSpPr>
        <xdr:cNvPr id="283" name="フローチャート: 判断 282">
          <a:extLst>
            <a:ext uri="{FF2B5EF4-FFF2-40B4-BE49-F238E27FC236}">
              <a16:creationId xmlns:a16="http://schemas.microsoft.com/office/drawing/2014/main" id="{713E2F62-1545-4F5F-8811-999BE307E73F}"/>
            </a:ext>
          </a:extLst>
        </xdr:cNvPr>
        <xdr:cNvSpPr/>
      </xdr:nvSpPr>
      <xdr:spPr>
        <a:xfrm>
          <a:off x="8699500" y="1433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4" name="テキスト ボックス 283">
          <a:extLst>
            <a:ext uri="{FF2B5EF4-FFF2-40B4-BE49-F238E27FC236}">
              <a16:creationId xmlns:a16="http://schemas.microsoft.com/office/drawing/2014/main" id="{8E999D31-194E-4C29-AEF8-1E2F0046D2B1}"/>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5" name="テキスト ボックス 284">
          <a:extLst>
            <a:ext uri="{FF2B5EF4-FFF2-40B4-BE49-F238E27FC236}">
              <a16:creationId xmlns:a16="http://schemas.microsoft.com/office/drawing/2014/main" id="{548453B7-F114-437C-8902-9D3FB1750735}"/>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6" name="テキスト ボックス 285">
          <a:extLst>
            <a:ext uri="{FF2B5EF4-FFF2-40B4-BE49-F238E27FC236}">
              <a16:creationId xmlns:a16="http://schemas.microsoft.com/office/drawing/2014/main" id="{D4D65AE9-17A7-4EB3-9D80-2BEFBB121CCF}"/>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87" name="テキスト ボックス 286">
          <a:extLst>
            <a:ext uri="{FF2B5EF4-FFF2-40B4-BE49-F238E27FC236}">
              <a16:creationId xmlns:a16="http://schemas.microsoft.com/office/drawing/2014/main" id="{77E230BC-AD38-483F-A4E2-6BADB2053617}"/>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88" name="テキスト ボックス 287">
          <a:extLst>
            <a:ext uri="{FF2B5EF4-FFF2-40B4-BE49-F238E27FC236}">
              <a16:creationId xmlns:a16="http://schemas.microsoft.com/office/drawing/2014/main" id="{7BB7A273-39B1-4E6F-96C5-4F15359EF1D4}"/>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161544</xdr:rowOff>
    </xdr:from>
    <xdr:to>
      <xdr:col>55</xdr:col>
      <xdr:colOff>50800</xdr:colOff>
      <xdr:row>85</xdr:row>
      <xdr:rowOff>91694</xdr:rowOff>
    </xdr:to>
    <xdr:sp macro="" textlink="">
      <xdr:nvSpPr>
        <xdr:cNvPr id="289" name="楕円 288">
          <a:extLst>
            <a:ext uri="{FF2B5EF4-FFF2-40B4-BE49-F238E27FC236}">
              <a16:creationId xmlns:a16="http://schemas.microsoft.com/office/drawing/2014/main" id="{F0CDA59A-9456-46C5-ACB7-65289BF32156}"/>
            </a:ext>
          </a:extLst>
        </xdr:cNvPr>
        <xdr:cNvSpPr/>
      </xdr:nvSpPr>
      <xdr:spPr>
        <a:xfrm>
          <a:off x="10426700" y="14563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139971</xdr:rowOff>
    </xdr:from>
    <xdr:ext cx="469744" cy="259045"/>
    <xdr:sp macro="" textlink="">
      <xdr:nvSpPr>
        <xdr:cNvPr id="290" name="【公営住宅】&#10;一人当たり面積該当値テキスト">
          <a:extLst>
            <a:ext uri="{FF2B5EF4-FFF2-40B4-BE49-F238E27FC236}">
              <a16:creationId xmlns:a16="http://schemas.microsoft.com/office/drawing/2014/main" id="{1F95AF46-CDED-4998-9A14-1BA0A9272FCD}"/>
            </a:ext>
          </a:extLst>
        </xdr:cNvPr>
        <xdr:cNvSpPr txBox="1"/>
      </xdr:nvSpPr>
      <xdr:spPr>
        <a:xfrm>
          <a:off x="10515600" y="14541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166115</xdr:rowOff>
    </xdr:from>
    <xdr:to>
      <xdr:col>50</xdr:col>
      <xdr:colOff>165100</xdr:colOff>
      <xdr:row>85</xdr:row>
      <xdr:rowOff>96265</xdr:rowOff>
    </xdr:to>
    <xdr:sp macro="" textlink="">
      <xdr:nvSpPr>
        <xdr:cNvPr id="291" name="楕円 290">
          <a:extLst>
            <a:ext uri="{FF2B5EF4-FFF2-40B4-BE49-F238E27FC236}">
              <a16:creationId xmlns:a16="http://schemas.microsoft.com/office/drawing/2014/main" id="{3B0BD97E-C140-46C1-A4A4-B300B38AC4CD}"/>
            </a:ext>
          </a:extLst>
        </xdr:cNvPr>
        <xdr:cNvSpPr/>
      </xdr:nvSpPr>
      <xdr:spPr>
        <a:xfrm>
          <a:off x="9588500" y="14567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40894</xdr:rowOff>
    </xdr:from>
    <xdr:to>
      <xdr:col>55</xdr:col>
      <xdr:colOff>0</xdr:colOff>
      <xdr:row>85</xdr:row>
      <xdr:rowOff>45465</xdr:rowOff>
    </xdr:to>
    <xdr:cxnSp macro="">
      <xdr:nvCxnSpPr>
        <xdr:cNvPr id="292" name="直線コネクタ 291">
          <a:extLst>
            <a:ext uri="{FF2B5EF4-FFF2-40B4-BE49-F238E27FC236}">
              <a16:creationId xmlns:a16="http://schemas.microsoft.com/office/drawing/2014/main" id="{BB49BB6D-BC52-4492-B222-E4C72AE40077}"/>
            </a:ext>
          </a:extLst>
        </xdr:cNvPr>
        <xdr:cNvCxnSpPr/>
      </xdr:nvCxnSpPr>
      <xdr:spPr>
        <a:xfrm flipV="1">
          <a:off x="9639300" y="14614144"/>
          <a:ext cx="8382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66564</xdr:rowOff>
    </xdr:from>
    <xdr:ext cx="469744" cy="259045"/>
    <xdr:sp macro="" textlink="">
      <xdr:nvSpPr>
        <xdr:cNvPr id="293" name="n_1aveValue【公営住宅】&#10;一人当たり面積">
          <a:extLst>
            <a:ext uri="{FF2B5EF4-FFF2-40B4-BE49-F238E27FC236}">
              <a16:creationId xmlns:a16="http://schemas.microsoft.com/office/drawing/2014/main" id="{18DB1ABA-CA99-468E-AE49-90C1C55C1412}"/>
            </a:ext>
          </a:extLst>
        </xdr:cNvPr>
        <xdr:cNvSpPr txBox="1"/>
      </xdr:nvSpPr>
      <xdr:spPr>
        <a:xfrm>
          <a:off x="9391727" y="14125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50055</xdr:rowOff>
    </xdr:from>
    <xdr:ext cx="469744" cy="259045"/>
    <xdr:sp macro="" textlink="">
      <xdr:nvSpPr>
        <xdr:cNvPr id="294" name="n_2aveValue【公営住宅】&#10;一人当たり面積">
          <a:extLst>
            <a:ext uri="{FF2B5EF4-FFF2-40B4-BE49-F238E27FC236}">
              <a16:creationId xmlns:a16="http://schemas.microsoft.com/office/drawing/2014/main" id="{B5C655B4-63A0-4C3C-ADF9-87238234949C}"/>
            </a:ext>
          </a:extLst>
        </xdr:cNvPr>
        <xdr:cNvSpPr txBox="1"/>
      </xdr:nvSpPr>
      <xdr:spPr>
        <a:xfrm>
          <a:off x="8515427" y="14108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87392</xdr:rowOff>
    </xdr:from>
    <xdr:ext cx="469744" cy="259045"/>
    <xdr:sp macro="" textlink="">
      <xdr:nvSpPr>
        <xdr:cNvPr id="295" name="n_1mainValue【公営住宅】&#10;一人当たり面積">
          <a:extLst>
            <a:ext uri="{FF2B5EF4-FFF2-40B4-BE49-F238E27FC236}">
              <a16:creationId xmlns:a16="http://schemas.microsoft.com/office/drawing/2014/main" id="{08EBDE87-0D72-4A17-AD85-F29BFA4FE312}"/>
            </a:ext>
          </a:extLst>
        </xdr:cNvPr>
        <xdr:cNvSpPr txBox="1"/>
      </xdr:nvSpPr>
      <xdr:spPr>
        <a:xfrm>
          <a:off x="9391727" y="14660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6" name="正方形/長方形 295">
          <a:extLst>
            <a:ext uri="{FF2B5EF4-FFF2-40B4-BE49-F238E27FC236}">
              <a16:creationId xmlns:a16="http://schemas.microsoft.com/office/drawing/2014/main" id="{22FC5D03-DB6E-45DD-8D9D-8C3443AEBC08}"/>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97" name="正方形/長方形 296">
          <a:extLst>
            <a:ext uri="{FF2B5EF4-FFF2-40B4-BE49-F238E27FC236}">
              <a16:creationId xmlns:a16="http://schemas.microsoft.com/office/drawing/2014/main" id="{F4A4B1A0-C3D2-4617-9874-18F05258CB7C}"/>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98" name="正方形/長方形 297">
          <a:extLst>
            <a:ext uri="{FF2B5EF4-FFF2-40B4-BE49-F238E27FC236}">
              <a16:creationId xmlns:a16="http://schemas.microsoft.com/office/drawing/2014/main" id="{F9E54726-4718-45D6-94CA-AFABC4FD5F03}"/>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99" name="正方形/長方形 298">
          <a:extLst>
            <a:ext uri="{FF2B5EF4-FFF2-40B4-BE49-F238E27FC236}">
              <a16:creationId xmlns:a16="http://schemas.microsoft.com/office/drawing/2014/main" id="{A09751E5-BBD7-451B-996E-11015B7380D5}"/>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0" name="正方形/長方形 299">
          <a:extLst>
            <a:ext uri="{FF2B5EF4-FFF2-40B4-BE49-F238E27FC236}">
              <a16:creationId xmlns:a16="http://schemas.microsoft.com/office/drawing/2014/main" id="{A3738375-35E9-4970-A018-1CA9778F28E2}"/>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1" name="正方形/長方形 300">
          <a:extLst>
            <a:ext uri="{FF2B5EF4-FFF2-40B4-BE49-F238E27FC236}">
              <a16:creationId xmlns:a16="http://schemas.microsoft.com/office/drawing/2014/main" id="{79679684-AC79-48E7-B935-5B2677047148}"/>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2" name="正方形/長方形 301">
          <a:extLst>
            <a:ext uri="{FF2B5EF4-FFF2-40B4-BE49-F238E27FC236}">
              <a16:creationId xmlns:a16="http://schemas.microsoft.com/office/drawing/2014/main" id="{15710452-A9FF-496D-B291-5CDDD827808F}"/>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3" name="正方形/長方形 302">
          <a:extLst>
            <a:ext uri="{FF2B5EF4-FFF2-40B4-BE49-F238E27FC236}">
              <a16:creationId xmlns:a16="http://schemas.microsoft.com/office/drawing/2014/main" id="{2B5AE575-2D39-4691-BF17-74905B5858EA}"/>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04" name="正方形/長方形 303">
          <a:extLst>
            <a:ext uri="{FF2B5EF4-FFF2-40B4-BE49-F238E27FC236}">
              <a16:creationId xmlns:a16="http://schemas.microsoft.com/office/drawing/2014/main" id="{67B68DAB-92C1-4B75-A442-9EE8BD13517F}"/>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05" name="正方形/長方形 304">
          <a:extLst>
            <a:ext uri="{FF2B5EF4-FFF2-40B4-BE49-F238E27FC236}">
              <a16:creationId xmlns:a16="http://schemas.microsoft.com/office/drawing/2014/main" id="{687520D3-7729-412A-A5A4-D6CD6A1ECF65}"/>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06" name="正方形/長方形 305">
          <a:extLst>
            <a:ext uri="{FF2B5EF4-FFF2-40B4-BE49-F238E27FC236}">
              <a16:creationId xmlns:a16="http://schemas.microsoft.com/office/drawing/2014/main" id="{9DFA5A7F-8BAF-4EF5-BD5A-A99D637D4DA2}"/>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07" name="正方形/長方形 306">
          <a:extLst>
            <a:ext uri="{FF2B5EF4-FFF2-40B4-BE49-F238E27FC236}">
              <a16:creationId xmlns:a16="http://schemas.microsoft.com/office/drawing/2014/main" id="{5775C7AF-7B6A-4EF9-8E02-4583D4C5A2AC}"/>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08" name="正方形/長方形 307">
          <a:extLst>
            <a:ext uri="{FF2B5EF4-FFF2-40B4-BE49-F238E27FC236}">
              <a16:creationId xmlns:a16="http://schemas.microsoft.com/office/drawing/2014/main" id="{CF0982D2-ED3C-4055-A1D5-C1FA64405F1D}"/>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09" name="正方形/長方形 308">
          <a:extLst>
            <a:ext uri="{FF2B5EF4-FFF2-40B4-BE49-F238E27FC236}">
              <a16:creationId xmlns:a16="http://schemas.microsoft.com/office/drawing/2014/main" id="{29BABD0D-73D5-4A80-973D-277002C92397}"/>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10" name="正方形/長方形 309">
          <a:extLst>
            <a:ext uri="{FF2B5EF4-FFF2-40B4-BE49-F238E27FC236}">
              <a16:creationId xmlns:a16="http://schemas.microsoft.com/office/drawing/2014/main" id="{4B4B47AC-0972-4BCF-B861-A5859EE5C5D3}"/>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11" name="正方形/長方形 310">
          <a:extLst>
            <a:ext uri="{FF2B5EF4-FFF2-40B4-BE49-F238E27FC236}">
              <a16:creationId xmlns:a16="http://schemas.microsoft.com/office/drawing/2014/main" id="{A710D985-8D6C-4E1D-96AA-8BB4D318EAE2}"/>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12" name="正方形/長方形 311">
          <a:extLst>
            <a:ext uri="{FF2B5EF4-FFF2-40B4-BE49-F238E27FC236}">
              <a16:creationId xmlns:a16="http://schemas.microsoft.com/office/drawing/2014/main" id="{178E54F7-F81C-4494-AB47-603572E4E6D4}"/>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13" name="正方形/長方形 312">
          <a:extLst>
            <a:ext uri="{FF2B5EF4-FFF2-40B4-BE49-F238E27FC236}">
              <a16:creationId xmlns:a16="http://schemas.microsoft.com/office/drawing/2014/main" id="{A186CE34-F368-4912-A712-D9E6597D5E6D}"/>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14" name="正方形/長方形 313">
          <a:extLst>
            <a:ext uri="{FF2B5EF4-FFF2-40B4-BE49-F238E27FC236}">
              <a16:creationId xmlns:a16="http://schemas.microsoft.com/office/drawing/2014/main" id="{27FC6899-515A-4A5E-A713-620B4128D427}"/>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15" name="正方形/長方形 314">
          <a:extLst>
            <a:ext uri="{FF2B5EF4-FFF2-40B4-BE49-F238E27FC236}">
              <a16:creationId xmlns:a16="http://schemas.microsoft.com/office/drawing/2014/main" id="{DC948EF4-44E3-4755-A5B4-BC7C1AE5E9DE}"/>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16" name="正方形/長方形 315">
          <a:extLst>
            <a:ext uri="{FF2B5EF4-FFF2-40B4-BE49-F238E27FC236}">
              <a16:creationId xmlns:a16="http://schemas.microsoft.com/office/drawing/2014/main" id="{DFF07B23-FE2B-411A-85FB-6432012D0552}"/>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17" name="正方形/長方形 316">
          <a:extLst>
            <a:ext uri="{FF2B5EF4-FFF2-40B4-BE49-F238E27FC236}">
              <a16:creationId xmlns:a16="http://schemas.microsoft.com/office/drawing/2014/main" id="{DAB7DCC1-8C25-4BF1-B90A-A20BE9543FCD}"/>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18" name="正方形/長方形 317">
          <a:extLst>
            <a:ext uri="{FF2B5EF4-FFF2-40B4-BE49-F238E27FC236}">
              <a16:creationId xmlns:a16="http://schemas.microsoft.com/office/drawing/2014/main" id="{974F2B9E-B467-4202-8B7E-B66678DF1BD5}"/>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19" name="正方形/長方形 318">
          <a:extLst>
            <a:ext uri="{FF2B5EF4-FFF2-40B4-BE49-F238E27FC236}">
              <a16:creationId xmlns:a16="http://schemas.microsoft.com/office/drawing/2014/main" id="{DABB85E9-A392-478C-9F36-D7C70C3BF763}"/>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20" name="テキスト ボックス 319">
          <a:extLst>
            <a:ext uri="{FF2B5EF4-FFF2-40B4-BE49-F238E27FC236}">
              <a16:creationId xmlns:a16="http://schemas.microsoft.com/office/drawing/2014/main" id="{B7FDEB80-2C63-4AAB-B86A-4D5D885392C1}"/>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21" name="直線コネクタ 320">
          <a:extLst>
            <a:ext uri="{FF2B5EF4-FFF2-40B4-BE49-F238E27FC236}">
              <a16:creationId xmlns:a16="http://schemas.microsoft.com/office/drawing/2014/main" id="{0977B91C-A700-4919-AF15-C3C5B1006AF7}"/>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22" name="直線コネクタ 321">
          <a:extLst>
            <a:ext uri="{FF2B5EF4-FFF2-40B4-BE49-F238E27FC236}">
              <a16:creationId xmlns:a16="http://schemas.microsoft.com/office/drawing/2014/main" id="{C972DFDD-5324-497B-AAE7-A5279897485A}"/>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23" name="テキスト ボックス 322">
          <a:extLst>
            <a:ext uri="{FF2B5EF4-FFF2-40B4-BE49-F238E27FC236}">
              <a16:creationId xmlns:a16="http://schemas.microsoft.com/office/drawing/2014/main" id="{87629C60-9DB9-4FA1-AE12-7C99ED15A271}"/>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24" name="直線コネクタ 323">
          <a:extLst>
            <a:ext uri="{FF2B5EF4-FFF2-40B4-BE49-F238E27FC236}">
              <a16:creationId xmlns:a16="http://schemas.microsoft.com/office/drawing/2014/main" id="{DFE27DAA-8796-423C-A263-D59EEAAB87D2}"/>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25" name="テキスト ボックス 324">
          <a:extLst>
            <a:ext uri="{FF2B5EF4-FFF2-40B4-BE49-F238E27FC236}">
              <a16:creationId xmlns:a16="http://schemas.microsoft.com/office/drawing/2014/main" id="{1A65028F-43A2-49A5-A3D3-B539564C1B28}"/>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26" name="直線コネクタ 325">
          <a:extLst>
            <a:ext uri="{FF2B5EF4-FFF2-40B4-BE49-F238E27FC236}">
              <a16:creationId xmlns:a16="http://schemas.microsoft.com/office/drawing/2014/main" id="{A1963775-BD65-486A-B4E7-1B8983D645BA}"/>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27" name="テキスト ボックス 326">
          <a:extLst>
            <a:ext uri="{FF2B5EF4-FFF2-40B4-BE49-F238E27FC236}">
              <a16:creationId xmlns:a16="http://schemas.microsoft.com/office/drawing/2014/main" id="{DBDD4315-D8F1-4248-A7B6-70EF3051E6BC}"/>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28" name="直線コネクタ 327">
          <a:extLst>
            <a:ext uri="{FF2B5EF4-FFF2-40B4-BE49-F238E27FC236}">
              <a16:creationId xmlns:a16="http://schemas.microsoft.com/office/drawing/2014/main" id="{8304A077-DBD9-4251-A2FA-4DA66252D5C6}"/>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29" name="テキスト ボックス 328">
          <a:extLst>
            <a:ext uri="{FF2B5EF4-FFF2-40B4-BE49-F238E27FC236}">
              <a16:creationId xmlns:a16="http://schemas.microsoft.com/office/drawing/2014/main" id="{8F0DE3CE-C907-439B-A730-8D878729AB57}"/>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30" name="直線コネクタ 329">
          <a:extLst>
            <a:ext uri="{FF2B5EF4-FFF2-40B4-BE49-F238E27FC236}">
              <a16:creationId xmlns:a16="http://schemas.microsoft.com/office/drawing/2014/main" id="{0DC04CB7-8C1A-45B0-8CF9-8182A7C34F58}"/>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31" name="テキスト ボックス 330">
          <a:extLst>
            <a:ext uri="{FF2B5EF4-FFF2-40B4-BE49-F238E27FC236}">
              <a16:creationId xmlns:a16="http://schemas.microsoft.com/office/drawing/2014/main" id="{B6321DF6-A7CE-4693-A468-A878A5A76FEE}"/>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32" name="直線コネクタ 331">
          <a:extLst>
            <a:ext uri="{FF2B5EF4-FFF2-40B4-BE49-F238E27FC236}">
              <a16:creationId xmlns:a16="http://schemas.microsoft.com/office/drawing/2014/main" id="{E0024376-D862-48D0-BF4E-240B09BC4C36}"/>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33" name="テキスト ボックス 332">
          <a:extLst>
            <a:ext uri="{FF2B5EF4-FFF2-40B4-BE49-F238E27FC236}">
              <a16:creationId xmlns:a16="http://schemas.microsoft.com/office/drawing/2014/main" id="{DB9AC6D4-3D19-4741-855E-1BE2709577AE}"/>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34" name="直線コネクタ 333">
          <a:extLst>
            <a:ext uri="{FF2B5EF4-FFF2-40B4-BE49-F238E27FC236}">
              <a16:creationId xmlns:a16="http://schemas.microsoft.com/office/drawing/2014/main" id="{00AAC46D-405A-4B88-B3C5-A337D4A14209}"/>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35" name="テキスト ボックス 334">
          <a:extLst>
            <a:ext uri="{FF2B5EF4-FFF2-40B4-BE49-F238E27FC236}">
              <a16:creationId xmlns:a16="http://schemas.microsoft.com/office/drawing/2014/main" id="{0C7CE8ED-1F27-4A0F-8060-E4E2CC6DD82C}"/>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36" name="【認定こども園・幼稚園・保育所】&#10;有形固定資産減価償却率グラフ枠">
          <a:extLst>
            <a:ext uri="{FF2B5EF4-FFF2-40B4-BE49-F238E27FC236}">
              <a16:creationId xmlns:a16="http://schemas.microsoft.com/office/drawing/2014/main" id="{1CFC5530-402F-4E5B-885C-599AE029FB9D}"/>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42</xdr:row>
      <xdr:rowOff>2722</xdr:rowOff>
    </xdr:to>
    <xdr:cxnSp macro="">
      <xdr:nvCxnSpPr>
        <xdr:cNvPr id="337" name="直線コネクタ 336">
          <a:extLst>
            <a:ext uri="{FF2B5EF4-FFF2-40B4-BE49-F238E27FC236}">
              <a16:creationId xmlns:a16="http://schemas.microsoft.com/office/drawing/2014/main" id="{77CE4531-469C-4C38-A3A2-0974D50E2C98}"/>
            </a:ext>
          </a:extLst>
        </xdr:cNvPr>
        <xdr:cNvCxnSpPr/>
      </xdr:nvCxnSpPr>
      <xdr:spPr>
        <a:xfrm flipV="1">
          <a:off x="16318864" y="5660572"/>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6549</xdr:rowOff>
    </xdr:from>
    <xdr:ext cx="340478" cy="259045"/>
    <xdr:sp macro="" textlink="">
      <xdr:nvSpPr>
        <xdr:cNvPr id="338" name="【認定こども園・幼稚園・保育所】&#10;有形固定資産減価償却率最小値テキスト">
          <a:extLst>
            <a:ext uri="{FF2B5EF4-FFF2-40B4-BE49-F238E27FC236}">
              <a16:creationId xmlns:a16="http://schemas.microsoft.com/office/drawing/2014/main" id="{DD6A9251-907F-4C2A-9ECE-21CB39E1CD78}"/>
            </a:ext>
          </a:extLst>
        </xdr:cNvPr>
        <xdr:cNvSpPr txBox="1"/>
      </xdr:nvSpPr>
      <xdr:spPr>
        <a:xfrm>
          <a:off x="16357600" y="720744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2722</xdr:rowOff>
    </xdr:from>
    <xdr:to>
      <xdr:col>86</xdr:col>
      <xdr:colOff>25400</xdr:colOff>
      <xdr:row>42</xdr:row>
      <xdr:rowOff>2722</xdr:rowOff>
    </xdr:to>
    <xdr:cxnSp macro="">
      <xdr:nvCxnSpPr>
        <xdr:cNvPr id="339" name="直線コネクタ 338">
          <a:extLst>
            <a:ext uri="{FF2B5EF4-FFF2-40B4-BE49-F238E27FC236}">
              <a16:creationId xmlns:a16="http://schemas.microsoft.com/office/drawing/2014/main" id="{A093FEDF-EECC-4BF5-951D-93F3EB07D70B}"/>
            </a:ext>
          </a:extLst>
        </xdr:cNvPr>
        <xdr:cNvCxnSpPr/>
      </xdr:nvCxnSpPr>
      <xdr:spPr>
        <a:xfrm>
          <a:off x="16230600" y="7203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40" name="【認定こども園・幼稚園・保育所】&#10;有形固定資産減価償却率最大値テキスト">
          <a:extLst>
            <a:ext uri="{FF2B5EF4-FFF2-40B4-BE49-F238E27FC236}">
              <a16:creationId xmlns:a16="http://schemas.microsoft.com/office/drawing/2014/main" id="{DB18F1EA-AFD4-4CB2-A3CC-1165713968AB}"/>
            </a:ext>
          </a:extLst>
        </xdr:cNvPr>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41" name="直線コネクタ 340">
          <a:extLst>
            <a:ext uri="{FF2B5EF4-FFF2-40B4-BE49-F238E27FC236}">
              <a16:creationId xmlns:a16="http://schemas.microsoft.com/office/drawing/2014/main" id="{9C6DE71F-08EA-4967-A4AE-CFE651DFDA8C}"/>
            </a:ext>
          </a:extLst>
        </xdr:cNvPr>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149514</xdr:rowOff>
    </xdr:from>
    <xdr:ext cx="405111" cy="259045"/>
    <xdr:sp macro="" textlink="">
      <xdr:nvSpPr>
        <xdr:cNvPr id="342" name="【認定こども園・幼稚園・保育所】&#10;有形固定資産減価償却率平均値テキスト">
          <a:extLst>
            <a:ext uri="{FF2B5EF4-FFF2-40B4-BE49-F238E27FC236}">
              <a16:creationId xmlns:a16="http://schemas.microsoft.com/office/drawing/2014/main" id="{C21E66A1-661A-41D4-A4ED-42B4C4B5EAFB}"/>
            </a:ext>
          </a:extLst>
        </xdr:cNvPr>
        <xdr:cNvSpPr txBox="1"/>
      </xdr:nvSpPr>
      <xdr:spPr>
        <a:xfrm>
          <a:off x="16357600" y="63217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126637</xdr:rowOff>
    </xdr:from>
    <xdr:to>
      <xdr:col>85</xdr:col>
      <xdr:colOff>177800</xdr:colOff>
      <xdr:row>38</xdr:row>
      <xdr:rowOff>56787</xdr:rowOff>
    </xdr:to>
    <xdr:sp macro="" textlink="">
      <xdr:nvSpPr>
        <xdr:cNvPr id="343" name="フローチャート: 判断 342">
          <a:extLst>
            <a:ext uri="{FF2B5EF4-FFF2-40B4-BE49-F238E27FC236}">
              <a16:creationId xmlns:a16="http://schemas.microsoft.com/office/drawing/2014/main" id="{5DBB856D-7F7E-4FC0-B27D-E9934DD292B5}"/>
            </a:ext>
          </a:extLst>
        </xdr:cNvPr>
        <xdr:cNvSpPr/>
      </xdr:nvSpPr>
      <xdr:spPr>
        <a:xfrm>
          <a:off x="16268700" y="647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17236</xdr:rowOff>
    </xdr:from>
    <xdr:to>
      <xdr:col>81</xdr:col>
      <xdr:colOff>101600</xdr:colOff>
      <xdr:row>37</xdr:row>
      <xdr:rowOff>118836</xdr:rowOff>
    </xdr:to>
    <xdr:sp macro="" textlink="">
      <xdr:nvSpPr>
        <xdr:cNvPr id="344" name="フローチャート: 判断 343">
          <a:extLst>
            <a:ext uri="{FF2B5EF4-FFF2-40B4-BE49-F238E27FC236}">
              <a16:creationId xmlns:a16="http://schemas.microsoft.com/office/drawing/2014/main" id="{3E1B43D6-9C0E-4ACA-A1F7-4EC6BF99D29D}"/>
            </a:ext>
          </a:extLst>
        </xdr:cNvPr>
        <xdr:cNvSpPr/>
      </xdr:nvSpPr>
      <xdr:spPr>
        <a:xfrm>
          <a:off x="15430500" y="636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144599</xdr:rowOff>
    </xdr:from>
    <xdr:to>
      <xdr:col>76</xdr:col>
      <xdr:colOff>165100</xdr:colOff>
      <xdr:row>37</xdr:row>
      <xdr:rowOff>74749</xdr:rowOff>
    </xdr:to>
    <xdr:sp macro="" textlink="">
      <xdr:nvSpPr>
        <xdr:cNvPr id="345" name="フローチャート: 判断 344">
          <a:extLst>
            <a:ext uri="{FF2B5EF4-FFF2-40B4-BE49-F238E27FC236}">
              <a16:creationId xmlns:a16="http://schemas.microsoft.com/office/drawing/2014/main" id="{53DD7224-8FC9-451E-952F-B07AF35A969E}"/>
            </a:ext>
          </a:extLst>
        </xdr:cNvPr>
        <xdr:cNvSpPr/>
      </xdr:nvSpPr>
      <xdr:spPr>
        <a:xfrm>
          <a:off x="14541500" y="631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46" name="テキスト ボックス 345">
          <a:extLst>
            <a:ext uri="{FF2B5EF4-FFF2-40B4-BE49-F238E27FC236}">
              <a16:creationId xmlns:a16="http://schemas.microsoft.com/office/drawing/2014/main" id="{E607E9AB-9CA2-45D6-AF5B-DB437879DDBC}"/>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47" name="テキスト ボックス 346">
          <a:extLst>
            <a:ext uri="{FF2B5EF4-FFF2-40B4-BE49-F238E27FC236}">
              <a16:creationId xmlns:a16="http://schemas.microsoft.com/office/drawing/2014/main" id="{58E90C3C-7EE4-4F59-BCBC-EFFFFA023192}"/>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48" name="テキスト ボックス 347">
          <a:extLst>
            <a:ext uri="{FF2B5EF4-FFF2-40B4-BE49-F238E27FC236}">
              <a16:creationId xmlns:a16="http://schemas.microsoft.com/office/drawing/2014/main" id="{F5584B3F-0300-4096-87D6-A9EC632BA0A2}"/>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49" name="テキスト ボックス 348">
          <a:extLst>
            <a:ext uri="{FF2B5EF4-FFF2-40B4-BE49-F238E27FC236}">
              <a16:creationId xmlns:a16="http://schemas.microsoft.com/office/drawing/2014/main" id="{FD1440FF-6A68-4B37-B89C-F48283F3C89B}"/>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50" name="テキスト ボックス 349">
          <a:extLst>
            <a:ext uri="{FF2B5EF4-FFF2-40B4-BE49-F238E27FC236}">
              <a16:creationId xmlns:a16="http://schemas.microsoft.com/office/drawing/2014/main" id="{2D02B807-3CB1-4491-86AA-0535E62BD1D9}"/>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136434</xdr:rowOff>
    </xdr:from>
    <xdr:to>
      <xdr:col>85</xdr:col>
      <xdr:colOff>177800</xdr:colOff>
      <xdr:row>38</xdr:row>
      <xdr:rowOff>66584</xdr:rowOff>
    </xdr:to>
    <xdr:sp macro="" textlink="">
      <xdr:nvSpPr>
        <xdr:cNvPr id="351" name="楕円 350">
          <a:extLst>
            <a:ext uri="{FF2B5EF4-FFF2-40B4-BE49-F238E27FC236}">
              <a16:creationId xmlns:a16="http://schemas.microsoft.com/office/drawing/2014/main" id="{032541B5-0E19-4C41-8645-00ACBDF30C37}"/>
            </a:ext>
          </a:extLst>
        </xdr:cNvPr>
        <xdr:cNvSpPr/>
      </xdr:nvSpPr>
      <xdr:spPr>
        <a:xfrm>
          <a:off x="16268700" y="6480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114861</xdr:rowOff>
    </xdr:from>
    <xdr:ext cx="405111" cy="259045"/>
    <xdr:sp macro="" textlink="">
      <xdr:nvSpPr>
        <xdr:cNvPr id="352" name="【認定こども園・幼稚園・保育所】&#10;有形固定資産減価償却率該当値テキスト">
          <a:extLst>
            <a:ext uri="{FF2B5EF4-FFF2-40B4-BE49-F238E27FC236}">
              <a16:creationId xmlns:a16="http://schemas.microsoft.com/office/drawing/2014/main" id="{1431A533-DFE1-4312-A97B-F13600856359}"/>
            </a:ext>
          </a:extLst>
        </xdr:cNvPr>
        <xdr:cNvSpPr txBox="1"/>
      </xdr:nvSpPr>
      <xdr:spPr>
        <a:xfrm>
          <a:off x="16357600" y="6458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115207</xdr:rowOff>
    </xdr:from>
    <xdr:to>
      <xdr:col>81</xdr:col>
      <xdr:colOff>101600</xdr:colOff>
      <xdr:row>39</xdr:row>
      <xdr:rowOff>45357</xdr:rowOff>
    </xdr:to>
    <xdr:sp macro="" textlink="">
      <xdr:nvSpPr>
        <xdr:cNvPr id="353" name="楕円 352">
          <a:extLst>
            <a:ext uri="{FF2B5EF4-FFF2-40B4-BE49-F238E27FC236}">
              <a16:creationId xmlns:a16="http://schemas.microsoft.com/office/drawing/2014/main" id="{B85746A5-388E-4B9F-8B82-8CF2B5A08340}"/>
            </a:ext>
          </a:extLst>
        </xdr:cNvPr>
        <xdr:cNvSpPr/>
      </xdr:nvSpPr>
      <xdr:spPr>
        <a:xfrm>
          <a:off x="15430500" y="6630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15784</xdr:rowOff>
    </xdr:from>
    <xdr:to>
      <xdr:col>85</xdr:col>
      <xdr:colOff>127000</xdr:colOff>
      <xdr:row>38</xdr:row>
      <xdr:rowOff>166007</xdr:rowOff>
    </xdr:to>
    <xdr:cxnSp macro="">
      <xdr:nvCxnSpPr>
        <xdr:cNvPr id="354" name="直線コネクタ 353">
          <a:extLst>
            <a:ext uri="{FF2B5EF4-FFF2-40B4-BE49-F238E27FC236}">
              <a16:creationId xmlns:a16="http://schemas.microsoft.com/office/drawing/2014/main" id="{66011605-CBC1-473F-9DFE-28AF80D7487F}"/>
            </a:ext>
          </a:extLst>
        </xdr:cNvPr>
        <xdr:cNvCxnSpPr/>
      </xdr:nvCxnSpPr>
      <xdr:spPr>
        <a:xfrm flipV="1">
          <a:off x="15481300" y="6530884"/>
          <a:ext cx="838200" cy="150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135363</xdr:rowOff>
    </xdr:from>
    <xdr:ext cx="405111" cy="259045"/>
    <xdr:sp macro="" textlink="">
      <xdr:nvSpPr>
        <xdr:cNvPr id="355" name="n_1aveValue【認定こども園・幼稚園・保育所】&#10;有形固定資産減価償却率">
          <a:extLst>
            <a:ext uri="{FF2B5EF4-FFF2-40B4-BE49-F238E27FC236}">
              <a16:creationId xmlns:a16="http://schemas.microsoft.com/office/drawing/2014/main" id="{C53437A5-FD6F-49B2-8522-3421ACC10040}"/>
            </a:ext>
          </a:extLst>
        </xdr:cNvPr>
        <xdr:cNvSpPr txBox="1"/>
      </xdr:nvSpPr>
      <xdr:spPr>
        <a:xfrm>
          <a:off x="15266044" y="613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91276</xdr:rowOff>
    </xdr:from>
    <xdr:ext cx="405111" cy="259045"/>
    <xdr:sp macro="" textlink="">
      <xdr:nvSpPr>
        <xdr:cNvPr id="356" name="n_2aveValue【認定こども園・幼稚園・保育所】&#10;有形固定資産減価償却率">
          <a:extLst>
            <a:ext uri="{FF2B5EF4-FFF2-40B4-BE49-F238E27FC236}">
              <a16:creationId xmlns:a16="http://schemas.microsoft.com/office/drawing/2014/main" id="{54742811-C3A5-4894-B725-1C1C5D60F6D0}"/>
            </a:ext>
          </a:extLst>
        </xdr:cNvPr>
        <xdr:cNvSpPr txBox="1"/>
      </xdr:nvSpPr>
      <xdr:spPr>
        <a:xfrm>
          <a:off x="14389744" y="6092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36484</xdr:rowOff>
    </xdr:from>
    <xdr:ext cx="405111" cy="259045"/>
    <xdr:sp macro="" textlink="">
      <xdr:nvSpPr>
        <xdr:cNvPr id="357" name="n_1mainValue【認定こども園・幼稚園・保育所】&#10;有形固定資産減価償却率">
          <a:extLst>
            <a:ext uri="{FF2B5EF4-FFF2-40B4-BE49-F238E27FC236}">
              <a16:creationId xmlns:a16="http://schemas.microsoft.com/office/drawing/2014/main" id="{03138FAC-BC07-4F3D-9416-E6FCF0ACE395}"/>
            </a:ext>
          </a:extLst>
        </xdr:cNvPr>
        <xdr:cNvSpPr txBox="1"/>
      </xdr:nvSpPr>
      <xdr:spPr>
        <a:xfrm>
          <a:off x="15266044" y="67230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8" name="正方形/長方形 357">
          <a:extLst>
            <a:ext uri="{FF2B5EF4-FFF2-40B4-BE49-F238E27FC236}">
              <a16:creationId xmlns:a16="http://schemas.microsoft.com/office/drawing/2014/main" id="{2FD3DA38-2CAF-4DA6-B8E6-A74E2A96EC5E}"/>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9" name="正方形/長方形 358">
          <a:extLst>
            <a:ext uri="{FF2B5EF4-FFF2-40B4-BE49-F238E27FC236}">
              <a16:creationId xmlns:a16="http://schemas.microsoft.com/office/drawing/2014/main" id="{E0687E76-18D7-4FBE-B17D-4D9378E3663D}"/>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60" name="正方形/長方形 359">
          <a:extLst>
            <a:ext uri="{FF2B5EF4-FFF2-40B4-BE49-F238E27FC236}">
              <a16:creationId xmlns:a16="http://schemas.microsoft.com/office/drawing/2014/main" id="{FC51FA7B-2503-4E05-A5AD-5071E14CCC6C}"/>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61" name="正方形/長方形 360">
          <a:extLst>
            <a:ext uri="{FF2B5EF4-FFF2-40B4-BE49-F238E27FC236}">
              <a16:creationId xmlns:a16="http://schemas.microsoft.com/office/drawing/2014/main" id="{30A1174B-2A06-4D5A-B5C7-160AD31DB787}"/>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62" name="正方形/長方形 361">
          <a:extLst>
            <a:ext uri="{FF2B5EF4-FFF2-40B4-BE49-F238E27FC236}">
              <a16:creationId xmlns:a16="http://schemas.microsoft.com/office/drawing/2014/main" id="{A97D3CD4-6197-4CC2-B23B-948BD09F2B37}"/>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3" name="正方形/長方形 362">
          <a:extLst>
            <a:ext uri="{FF2B5EF4-FFF2-40B4-BE49-F238E27FC236}">
              <a16:creationId xmlns:a16="http://schemas.microsoft.com/office/drawing/2014/main" id="{E84C1334-F189-4CE9-8326-D9D7D2635BC3}"/>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4" name="正方形/長方形 363">
          <a:extLst>
            <a:ext uri="{FF2B5EF4-FFF2-40B4-BE49-F238E27FC236}">
              <a16:creationId xmlns:a16="http://schemas.microsoft.com/office/drawing/2014/main" id="{C168C9B9-01F3-4A03-9113-DC7587DDF2ED}"/>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5" name="正方形/長方形 364">
          <a:extLst>
            <a:ext uri="{FF2B5EF4-FFF2-40B4-BE49-F238E27FC236}">
              <a16:creationId xmlns:a16="http://schemas.microsoft.com/office/drawing/2014/main" id="{D146B50C-394C-4BCB-B0A7-14FB8CD5D2DC}"/>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6" name="テキスト ボックス 365">
          <a:extLst>
            <a:ext uri="{FF2B5EF4-FFF2-40B4-BE49-F238E27FC236}">
              <a16:creationId xmlns:a16="http://schemas.microsoft.com/office/drawing/2014/main" id="{227889C3-87C9-47B8-9C08-17CF5ED7FEC9}"/>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7" name="直線コネクタ 366">
          <a:extLst>
            <a:ext uri="{FF2B5EF4-FFF2-40B4-BE49-F238E27FC236}">
              <a16:creationId xmlns:a16="http://schemas.microsoft.com/office/drawing/2014/main" id="{1B4F3E67-41F3-42B7-A3CE-15A8719D4DE6}"/>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68" name="直線コネクタ 367">
          <a:extLst>
            <a:ext uri="{FF2B5EF4-FFF2-40B4-BE49-F238E27FC236}">
              <a16:creationId xmlns:a16="http://schemas.microsoft.com/office/drawing/2014/main" id="{4949F550-A055-408A-8951-87F54643CEAF}"/>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69" name="テキスト ボックス 368">
          <a:extLst>
            <a:ext uri="{FF2B5EF4-FFF2-40B4-BE49-F238E27FC236}">
              <a16:creationId xmlns:a16="http://schemas.microsoft.com/office/drawing/2014/main" id="{E01AA96C-44E6-4AAA-822E-1A603D6BB771}"/>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70" name="直線コネクタ 369">
          <a:extLst>
            <a:ext uri="{FF2B5EF4-FFF2-40B4-BE49-F238E27FC236}">
              <a16:creationId xmlns:a16="http://schemas.microsoft.com/office/drawing/2014/main" id="{06887AA5-4459-46DC-A736-E49DA343F1CA}"/>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71" name="テキスト ボックス 370">
          <a:extLst>
            <a:ext uri="{FF2B5EF4-FFF2-40B4-BE49-F238E27FC236}">
              <a16:creationId xmlns:a16="http://schemas.microsoft.com/office/drawing/2014/main" id="{6A498E73-46C4-4323-B4EB-9016EFC8AF1D}"/>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72" name="直線コネクタ 371">
          <a:extLst>
            <a:ext uri="{FF2B5EF4-FFF2-40B4-BE49-F238E27FC236}">
              <a16:creationId xmlns:a16="http://schemas.microsoft.com/office/drawing/2014/main" id="{843B917F-B5FF-4B74-B647-C8B81C2B75C6}"/>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73" name="テキスト ボックス 372">
          <a:extLst>
            <a:ext uri="{FF2B5EF4-FFF2-40B4-BE49-F238E27FC236}">
              <a16:creationId xmlns:a16="http://schemas.microsoft.com/office/drawing/2014/main" id="{E540AA1C-818F-4C3A-AC86-07F1DBF83E44}"/>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74" name="直線コネクタ 373">
          <a:extLst>
            <a:ext uri="{FF2B5EF4-FFF2-40B4-BE49-F238E27FC236}">
              <a16:creationId xmlns:a16="http://schemas.microsoft.com/office/drawing/2014/main" id="{939CE103-2D57-45F9-BB22-00E2217F7D48}"/>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375" name="テキスト ボックス 374">
          <a:extLst>
            <a:ext uri="{FF2B5EF4-FFF2-40B4-BE49-F238E27FC236}">
              <a16:creationId xmlns:a16="http://schemas.microsoft.com/office/drawing/2014/main" id="{AFA46891-2FDF-4E8A-9DF0-6A9CF2016C33}"/>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76" name="直線コネクタ 375">
          <a:extLst>
            <a:ext uri="{FF2B5EF4-FFF2-40B4-BE49-F238E27FC236}">
              <a16:creationId xmlns:a16="http://schemas.microsoft.com/office/drawing/2014/main" id="{7AF0E496-B6D1-4C33-80B2-D46B10DB56A1}"/>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377" name="テキスト ボックス 376">
          <a:extLst>
            <a:ext uri="{FF2B5EF4-FFF2-40B4-BE49-F238E27FC236}">
              <a16:creationId xmlns:a16="http://schemas.microsoft.com/office/drawing/2014/main" id="{DA0BCE4A-0494-418E-9BC8-BDF0A614FB86}"/>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8" name="直線コネクタ 377">
          <a:extLst>
            <a:ext uri="{FF2B5EF4-FFF2-40B4-BE49-F238E27FC236}">
              <a16:creationId xmlns:a16="http://schemas.microsoft.com/office/drawing/2014/main" id="{9588209E-8645-49AC-9842-2CD3590CE2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79" name="テキスト ボックス 378">
          <a:extLst>
            <a:ext uri="{FF2B5EF4-FFF2-40B4-BE49-F238E27FC236}">
              <a16:creationId xmlns:a16="http://schemas.microsoft.com/office/drawing/2014/main" id="{03320B77-7157-4E20-9F9E-2B772F38F592}"/>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80" name="【認定こども園・幼稚園・保育所】&#10;一人当たり面積グラフ枠">
          <a:extLst>
            <a:ext uri="{FF2B5EF4-FFF2-40B4-BE49-F238E27FC236}">
              <a16:creationId xmlns:a16="http://schemas.microsoft.com/office/drawing/2014/main" id="{AF3EB442-F477-48C0-841B-185A4E85908F}"/>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77343</xdr:rowOff>
    </xdr:from>
    <xdr:to>
      <xdr:col>116</xdr:col>
      <xdr:colOff>62864</xdr:colOff>
      <xdr:row>41</xdr:row>
      <xdr:rowOff>113919</xdr:rowOff>
    </xdr:to>
    <xdr:cxnSp macro="">
      <xdr:nvCxnSpPr>
        <xdr:cNvPr id="381" name="直線コネクタ 380">
          <a:extLst>
            <a:ext uri="{FF2B5EF4-FFF2-40B4-BE49-F238E27FC236}">
              <a16:creationId xmlns:a16="http://schemas.microsoft.com/office/drawing/2014/main" id="{B79FC789-C690-4814-8B02-25CCF391F6DD}"/>
            </a:ext>
          </a:extLst>
        </xdr:cNvPr>
        <xdr:cNvCxnSpPr/>
      </xdr:nvCxnSpPr>
      <xdr:spPr>
        <a:xfrm flipV="1">
          <a:off x="22160864" y="5735193"/>
          <a:ext cx="0" cy="1408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117746</xdr:rowOff>
    </xdr:from>
    <xdr:ext cx="469744" cy="259045"/>
    <xdr:sp macro="" textlink="">
      <xdr:nvSpPr>
        <xdr:cNvPr id="382" name="【認定こども園・幼稚園・保育所】&#10;一人当たり面積最小値テキスト">
          <a:extLst>
            <a:ext uri="{FF2B5EF4-FFF2-40B4-BE49-F238E27FC236}">
              <a16:creationId xmlns:a16="http://schemas.microsoft.com/office/drawing/2014/main" id="{44E3724D-4142-4FE8-BBB2-52CB0A4F654B}"/>
            </a:ext>
          </a:extLst>
        </xdr:cNvPr>
        <xdr:cNvSpPr txBox="1"/>
      </xdr:nvSpPr>
      <xdr:spPr>
        <a:xfrm>
          <a:off x="22199600" y="7147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113919</xdr:rowOff>
    </xdr:from>
    <xdr:to>
      <xdr:col>116</xdr:col>
      <xdr:colOff>152400</xdr:colOff>
      <xdr:row>41</xdr:row>
      <xdr:rowOff>113919</xdr:rowOff>
    </xdr:to>
    <xdr:cxnSp macro="">
      <xdr:nvCxnSpPr>
        <xdr:cNvPr id="383" name="直線コネクタ 382">
          <a:extLst>
            <a:ext uri="{FF2B5EF4-FFF2-40B4-BE49-F238E27FC236}">
              <a16:creationId xmlns:a16="http://schemas.microsoft.com/office/drawing/2014/main" id="{44138FE6-8C6F-488B-BD08-B0FA3D30048F}"/>
            </a:ext>
          </a:extLst>
        </xdr:cNvPr>
        <xdr:cNvCxnSpPr/>
      </xdr:nvCxnSpPr>
      <xdr:spPr>
        <a:xfrm>
          <a:off x="22072600" y="7143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24020</xdr:rowOff>
    </xdr:from>
    <xdr:ext cx="469744" cy="259045"/>
    <xdr:sp macro="" textlink="">
      <xdr:nvSpPr>
        <xdr:cNvPr id="384" name="【認定こども園・幼稚園・保育所】&#10;一人当たり面積最大値テキスト">
          <a:extLst>
            <a:ext uri="{FF2B5EF4-FFF2-40B4-BE49-F238E27FC236}">
              <a16:creationId xmlns:a16="http://schemas.microsoft.com/office/drawing/2014/main" id="{C487B97C-EB8D-4B09-9CD6-A74550D21719}"/>
            </a:ext>
          </a:extLst>
        </xdr:cNvPr>
        <xdr:cNvSpPr txBox="1"/>
      </xdr:nvSpPr>
      <xdr:spPr>
        <a:xfrm>
          <a:off x="22199600" y="5510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77343</xdr:rowOff>
    </xdr:from>
    <xdr:to>
      <xdr:col>116</xdr:col>
      <xdr:colOff>152400</xdr:colOff>
      <xdr:row>33</xdr:row>
      <xdr:rowOff>77343</xdr:rowOff>
    </xdr:to>
    <xdr:cxnSp macro="">
      <xdr:nvCxnSpPr>
        <xdr:cNvPr id="385" name="直線コネクタ 384">
          <a:extLst>
            <a:ext uri="{FF2B5EF4-FFF2-40B4-BE49-F238E27FC236}">
              <a16:creationId xmlns:a16="http://schemas.microsoft.com/office/drawing/2014/main" id="{479F76B3-FCCF-4037-9F3A-B00E469C87D7}"/>
            </a:ext>
          </a:extLst>
        </xdr:cNvPr>
        <xdr:cNvCxnSpPr/>
      </xdr:nvCxnSpPr>
      <xdr:spPr>
        <a:xfrm>
          <a:off x="22072600" y="5735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29608</xdr:rowOff>
    </xdr:from>
    <xdr:ext cx="469744" cy="259045"/>
    <xdr:sp macro="" textlink="">
      <xdr:nvSpPr>
        <xdr:cNvPr id="386" name="【認定こども園・幼稚園・保育所】&#10;一人当たり面積平均値テキスト">
          <a:extLst>
            <a:ext uri="{FF2B5EF4-FFF2-40B4-BE49-F238E27FC236}">
              <a16:creationId xmlns:a16="http://schemas.microsoft.com/office/drawing/2014/main" id="{37D6E0C9-55D2-43F2-BD31-6253E2AACCC1}"/>
            </a:ext>
          </a:extLst>
        </xdr:cNvPr>
        <xdr:cNvSpPr txBox="1"/>
      </xdr:nvSpPr>
      <xdr:spPr>
        <a:xfrm>
          <a:off x="22199600" y="68876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6731</xdr:rowOff>
    </xdr:from>
    <xdr:to>
      <xdr:col>116</xdr:col>
      <xdr:colOff>114300</xdr:colOff>
      <xdr:row>41</xdr:row>
      <xdr:rowOff>108331</xdr:rowOff>
    </xdr:to>
    <xdr:sp macro="" textlink="">
      <xdr:nvSpPr>
        <xdr:cNvPr id="387" name="フローチャート: 判断 386">
          <a:extLst>
            <a:ext uri="{FF2B5EF4-FFF2-40B4-BE49-F238E27FC236}">
              <a16:creationId xmlns:a16="http://schemas.microsoft.com/office/drawing/2014/main" id="{DDD911E6-3E8A-4E40-8CF1-8F9C74AEFA08}"/>
            </a:ext>
          </a:extLst>
        </xdr:cNvPr>
        <xdr:cNvSpPr/>
      </xdr:nvSpPr>
      <xdr:spPr>
        <a:xfrm>
          <a:off x="22110700" y="7036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3683</xdr:rowOff>
    </xdr:from>
    <xdr:to>
      <xdr:col>112</xdr:col>
      <xdr:colOff>38100</xdr:colOff>
      <xdr:row>41</xdr:row>
      <xdr:rowOff>105283</xdr:rowOff>
    </xdr:to>
    <xdr:sp macro="" textlink="">
      <xdr:nvSpPr>
        <xdr:cNvPr id="388" name="フローチャート: 判断 387">
          <a:extLst>
            <a:ext uri="{FF2B5EF4-FFF2-40B4-BE49-F238E27FC236}">
              <a16:creationId xmlns:a16="http://schemas.microsoft.com/office/drawing/2014/main" id="{F890DA19-8131-4BDD-8C6A-EE6C868BDEE9}"/>
            </a:ext>
          </a:extLst>
        </xdr:cNvPr>
        <xdr:cNvSpPr/>
      </xdr:nvSpPr>
      <xdr:spPr>
        <a:xfrm>
          <a:off x="21272500" y="7033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139700</xdr:rowOff>
    </xdr:from>
    <xdr:to>
      <xdr:col>107</xdr:col>
      <xdr:colOff>101600</xdr:colOff>
      <xdr:row>41</xdr:row>
      <xdr:rowOff>69850</xdr:rowOff>
    </xdr:to>
    <xdr:sp macro="" textlink="">
      <xdr:nvSpPr>
        <xdr:cNvPr id="389" name="フローチャート: 判断 388">
          <a:extLst>
            <a:ext uri="{FF2B5EF4-FFF2-40B4-BE49-F238E27FC236}">
              <a16:creationId xmlns:a16="http://schemas.microsoft.com/office/drawing/2014/main" id="{2300668F-722C-4D81-933D-31EBDABD3053}"/>
            </a:ext>
          </a:extLst>
        </xdr:cNvPr>
        <xdr:cNvSpPr/>
      </xdr:nvSpPr>
      <xdr:spPr>
        <a:xfrm>
          <a:off x="20383500" y="699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90" name="テキスト ボックス 389">
          <a:extLst>
            <a:ext uri="{FF2B5EF4-FFF2-40B4-BE49-F238E27FC236}">
              <a16:creationId xmlns:a16="http://schemas.microsoft.com/office/drawing/2014/main" id="{19900CD0-7962-42D5-ABAC-FF5FDBEE1C55}"/>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91" name="テキスト ボックス 390">
          <a:extLst>
            <a:ext uri="{FF2B5EF4-FFF2-40B4-BE49-F238E27FC236}">
              <a16:creationId xmlns:a16="http://schemas.microsoft.com/office/drawing/2014/main" id="{6E986736-899B-4F5F-8BD2-8EE2FDAC927D}"/>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2" name="テキスト ボックス 391">
          <a:extLst>
            <a:ext uri="{FF2B5EF4-FFF2-40B4-BE49-F238E27FC236}">
              <a16:creationId xmlns:a16="http://schemas.microsoft.com/office/drawing/2014/main" id="{82AA6C33-0F6C-48E7-B94A-EBC61AFA8A61}"/>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3" name="テキスト ボックス 392">
          <a:extLst>
            <a:ext uri="{FF2B5EF4-FFF2-40B4-BE49-F238E27FC236}">
              <a16:creationId xmlns:a16="http://schemas.microsoft.com/office/drawing/2014/main" id="{5ED764AA-04F5-4A33-A850-CF06717CB7EA}"/>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4" name="テキスト ボックス 393">
          <a:extLst>
            <a:ext uri="{FF2B5EF4-FFF2-40B4-BE49-F238E27FC236}">
              <a16:creationId xmlns:a16="http://schemas.microsoft.com/office/drawing/2014/main" id="{17972525-41CB-43AD-8A1B-52A69BBF888F}"/>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31496</xdr:rowOff>
    </xdr:from>
    <xdr:to>
      <xdr:col>116</xdr:col>
      <xdr:colOff>114300</xdr:colOff>
      <xdr:row>41</xdr:row>
      <xdr:rowOff>133096</xdr:rowOff>
    </xdr:to>
    <xdr:sp macro="" textlink="">
      <xdr:nvSpPr>
        <xdr:cNvPr id="395" name="楕円 394">
          <a:extLst>
            <a:ext uri="{FF2B5EF4-FFF2-40B4-BE49-F238E27FC236}">
              <a16:creationId xmlns:a16="http://schemas.microsoft.com/office/drawing/2014/main" id="{37328951-87D8-4C81-9F3A-ED7F22C3CFE4}"/>
            </a:ext>
          </a:extLst>
        </xdr:cNvPr>
        <xdr:cNvSpPr/>
      </xdr:nvSpPr>
      <xdr:spPr>
        <a:xfrm>
          <a:off x="22110700" y="7060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156608</xdr:rowOff>
    </xdr:from>
    <xdr:ext cx="469744" cy="259045"/>
    <xdr:sp macro="" textlink="">
      <xdr:nvSpPr>
        <xdr:cNvPr id="396" name="【認定こども園・幼稚園・保育所】&#10;一人当たり面積該当値テキスト">
          <a:extLst>
            <a:ext uri="{FF2B5EF4-FFF2-40B4-BE49-F238E27FC236}">
              <a16:creationId xmlns:a16="http://schemas.microsoft.com/office/drawing/2014/main" id="{B0251929-6951-4E7F-AEA4-054734D59529}"/>
            </a:ext>
          </a:extLst>
        </xdr:cNvPr>
        <xdr:cNvSpPr txBox="1"/>
      </xdr:nvSpPr>
      <xdr:spPr>
        <a:xfrm>
          <a:off x="22199600" y="7014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33782</xdr:rowOff>
    </xdr:from>
    <xdr:to>
      <xdr:col>112</xdr:col>
      <xdr:colOff>38100</xdr:colOff>
      <xdr:row>41</xdr:row>
      <xdr:rowOff>135382</xdr:rowOff>
    </xdr:to>
    <xdr:sp macro="" textlink="">
      <xdr:nvSpPr>
        <xdr:cNvPr id="397" name="楕円 396">
          <a:extLst>
            <a:ext uri="{FF2B5EF4-FFF2-40B4-BE49-F238E27FC236}">
              <a16:creationId xmlns:a16="http://schemas.microsoft.com/office/drawing/2014/main" id="{2C34B004-8987-4BB4-8702-6B92F3DF6426}"/>
            </a:ext>
          </a:extLst>
        </xdr:cNvPr>
        <xdr:cNvSpPr/>
      </xdr:nvSpPr>
      <xdr:spPr>
        <a:xfrm>
          <a:off x="21272500" y="7063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82296</xdr:rowOff>
    </xdr:from>
    <xdr:to>
      <xdr:col>116</xdr:col>
      <xdr:colOff>63500</xdr:colOff>
      <xdr:row>41</xdr:row>
      <xdr:rowOff>84582</xdr:rowOff>
    </xdr:to>
    <xdr:cxnSp macro="">
      <xdr:nvCxnSpPr>
        <xdr:cNvPr id="398" name="直線コネクタ 397">
          <a:extLst>
            <a:ext uri="{FF2B5EF4-FFF2-40B4-BE49-F238E27FC236}">
              <a16:creationId xmlns:a16="http://schemas.microsoft.com/office/drawing/2014/main" id="{CA59E788-742C-4A1B-9B57-EC10F852DE4A}"/>
            </a:ext>
          </a:extLst>
        </xdr:cNvPr>
        <xdr:cNvCxnSpPr/>
      </xdr:nvCxnSpPr>
      <xdr:spPr>
        <a:xfrm flipV="1">
          <a:off x="21323300" y="7111746"/>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121810</xdr:rowOff>
    </xdr:from>
    <xdr:ext cx="469744" cy="259045"/>
    <xdr:sp macro="" textlink="">
      <xdr:nvSpPr>
        <xdr:cNvPr id="399" name="n_1aveValue【認定こども園・幼稚園・保育所】&#10;一人当たり面積">
          <a:extLst>
            <a:ext uri="{FF2B5EF4-FFF2-40B4-BE49-F238E27FC236}">
              <a16:creationId xmlns:a16="http://schemas.microsoft.com/office/drawing/2014/main" id="{FE23D6DF-258D-4095-8593-8FE6530F8607}"/>
            </a:ext>
          </a:extLst>
        </xdr:cNvPr>
        <xdr:cNvSpPr txBox="1"/>
      </xdr:nvSpPr>
      <xdr:spPr>
        <a:xfrm>
          <a:off x="21075727" y="6808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86377</xdr:rowOff>
    </xdr:from>
    <xdr:ext cx="469744" cy="259045"/>
    <xdr:sp macro="" textlink="">
      <xdr:nvSpPr>
        <xdr:cNvPr id="400" name="n_2aveValue【認定こども園・幼稚園・保育所】&#10;一人当たり面積">
          <a:extLst>
            <a:ext uri="{FF2B5EF4-FFF2-40B4-BE49-F238E27FC236}">
              <a16:creationId xmlns:a16="http://schemas.microsoft.com/office/drawing/2014/main" id="{1DCD500B-6061-4E8E-9AA4-74BE2F436858}"/>
            </a:ext>
          </a:extLst>
        </xdr:cNvPr>
        <xdr:cNvSpPr txBox="1"/>
      </xdr:nvSpPr>
      <xdr:spPr>
        <a:xfrm>
          <a:off x="20199427" y="677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126509</xdr:rowOff>
    </xdr:from>
    <xdr:ext cx="469744" cy="259045"/>
    <xdr:sp macro="" textlink="">
      <xdr:nvSpPr>
        <xdr:cNvPr id="401" name="n_1mainValue【認定こども園・幼稚園・保育所】&#10;一人当たり面積">
          <a:extLst>
            <a:ext uri="{FF2B5EF4-FFF2-40B4-BE49-F238E27FC236}">
              <a16:creationId xmlns:a16="http://schemas.microsoft.com/office/drawing/2014/main" id="{F77F968A-055C-453E-9268-E7B9C48D5043}"/>
            </a:ext>
          </a:extLst>
        </xdr:cNvPr>
        <xdr:cNvSpPr txBox="1"/>
      </xdr:nvSpPr>
      <xdr:spPr>
        <a:xfrm>
          <a:off x="21075727" y="7155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2" name="正方形/長方形 401">
          <a:extLst>
            <a:ext uri="{FF2B5EF4-FFF2-40B4-BE49-F238E27FC236}">
              <a16:creationId xmlns:a16="http://schemas.microsoft.com/office/drawing/2014/main" id="{89C06812-21E4-4D11-860D-51CB91157E77}"/>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3" name="正方形/長方形 402">
          <a:extLst>
            <a:ext uri="{FF2B5EF4-FFF2-40B4-BE49-F238E27FC236}">
              <a16:creationId xmlns:a16="http://schemas.microsoft.com/office/drawing/2014/main" id="{8AAA9A67-58E0-4796-B0A5-2AB05F0B430D}"/>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4" name="正方形/長方形 403">
          <a:extLst>
            <a:ext uri="{FF2B5EF4-FFF2-40B4-BE49-F238E27FC236}">
              <a16:creationId xmlns:a16="http://schemas.microsoft.com/office/drawing/2014/main" id="{7D83F100-9889-4986-89FD-0DBAE6DE8CD7}"/>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5" name="正方形/長方形 404">
          <a:extLst>
            <a:ext uri="{FF2B5EF4-FFF2-40B4-BE49-F238E27FC236}">
              <a16:creationId xmlns:a16="http://schemas.microsoft.com/office/drawing/2014/main" id="{6239E2D9-9CFE-483D-842E-E34C63979708}"/>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06" name="正方形/長方形 405">
          <a:extLst>
            <a:ext uri="{FF2B5EF4-FFF2-40B4-BE49-F238E27FC236}">
              <a16:creationId xmlns:a16="http://schemas.microsoft.com/office/drawing/2014/main" id="{95B08DAD-D4EC-4EB1-8A36-3290848B1F4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07" name="正方形/長方形 406">
          <a:extLst>
            <a:ext uri="{FF2B5EF4-FFF2-40B4-BE49-F238E27FC236}">
              <a16:creationId xmlns:a16="http://schemas.microsoft.com/office/drawing/2014/main" id="{FC06310B-7635-4F94-8E06-8A1DA509E41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08" name="正方形/長方形 407">
          <a:extLst>
            <a:ext uri="{FF2B5EF4-FFF2-40B4-BE49-F238E27FC236}">
              <a16:creationId xmlns:a16="http://schemas.microsoft.com/office/drawing/2014/main" id="{FF36DF56-C995-43EB-A5C6-BD935B8C6784}"/>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09" name="正方形/長方形 408">
          <a:extLst>
            <a:ext uri="{FF2B5EF4-FFF2-40B4-BE49-F238E27FC236}">
              <a16:creationId xmlns:a16="http://schemas.microsoft.com/office/drawing/2014/main" id="{AE768440-75FB-44B6-8FB2-B4BBEC1C2685}"/>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0" name="テキスト ボックス 409">
          <a:extLst>
            <a:ext uri="{FF2B5EF4-FFF2-40B4-BE49-F238E27FC236}">
              <a16:creationId xmlns:a16="http://schemas.microsoft.com/office/drawing/2014/main" id="{5BBC1A86-03ED-412C-AC9A-A4E72E2B4D4B}"/>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1" name="直線コネクタ 410">
          <a:extLst>
            <a:ext uri="{FF2B5EF4-FFF2-40B4-BE49-F238E27FC236}">
              <a16:creationId xmlns:a16="http://schemas.microsoft.com/office/drawing/2014/main" id="{1E6E7D60-9D4C-40A1-BCD8-F508595B0422}"/>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12" name="直線コネクタ 411">
          <a:extLst>
            <a:ext uri="{FF2B5EF4-FFF2-40B4-BE49-F238E27FC236}">
              <a16:creationId xmlns:a16="http://schemas.microsoft.com/office/drawing/2014/main" id="{86C16F9C-BA2B-4025-B997-1E21E6304F9F}"/>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13" name="テキスト ボックス 412">
          <a:extLst>
            <a:ext uri="{FF2B5EF4-FFF2-40B4-BE49-F238E27FC236}">
              <a16:creationId xmlns:a16="http://schemas.microsoft.com/office/drawing/2014/main" id="{11334CFE-6954-4424-95C5-ECF9AAC099E6}"/>
            </a:ext>
          </a:extLst>
        </xdr:cNvPr>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14" name="直線コネクタ 413">
          <a:extLst>
            <a:ext uri="{FF2B5EF4-FFF2-40B4-BE49-F238E27FC236}">
              <a16:creationId xmlns:a16="http://schemas.microsoft.com/office/drawing/2014/main" id="{7F1E5A5A-86D9-4741-AED9-1DC367AD4424}"/>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15" name="テキスト ボックス 414">
          <a:extLst>
            <a:ext uri="{FF2B5EF4-FFF2-40B4-BE49-F238E27FC236}">
              <a16:creationId xmlns:a16="http://schemas.microsoft.com/office/drawing/2014/main" id="{DAF7A705-EEE8-4444-940F-03D3C201D30F}"/>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16" name="直線コネクタ 415">
          <a:extLst>
            <a:ext uri="{FF2B5EF4-FFF2-40B4-BE49-F238E27FC236}">
              <a16:creationId xmlns:a16="http://schemas.microsoft.com/office/drawing/2014/main" id="{E0B78118-6D2A-4A45-8962-ED77ACDA2FE7}"/>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17" name="テキスト ボックス 416">
          <a:extLst>
            <a:ext uri="{FF2B5EF4-FFF2-40B4-BE49-F238E27FC236}">
              <a16:creationId xmlns:a16="http://schemas.microsoft.com/office/drawing/2014/main" id="{5EB64971-9475-45CC-B4E4-A238A49F6085}"/>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18" name="直線コネクタ 417">
          <a:extLst>
            <a:ext uri="{FF2B5EF4-FFF2-40B4-BE49-F238E27FC236}">
              <a16:creationId xmlns:a16="http://schemas.microsoft.com/office/drawing/2014/main" id="{CDC17BC5-61A5-4A58-97D4-E5F433B1D527}"/>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19" name="テキスト ボックス 418">
          <a:extLst>
            <a:ext uri="{FF2B5EF4-FFF2-40B4-BE49-F238E27FC236}">
              <a16:creationId xmlns:a16="http://schemas.microsoft.com/office/drawing/2014/main" id="{495359EA-BEA7-4689-9D60-9A9C39CC56F4}"/>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20" name="直線コネクタ 419">
          <a:extLst>
            <a:ext uri="{FF2B5EF4-FFF2-40B4-BE49-F238E27FC236}">
              <a16:creationId xmlns:a16="http://schemas.microsoft.com/office/drawing/2014/main" id="{F5F01B30-FDD6-4FEB-AC24-A87F34CED252}"/>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21" name="テキスト ボックス 420">
          <a:extLst>
            <a:ext uri="{FF2B5EF4-FFF2-40B4-BE49-F238E27FC236}">
              <a16:creationId xmlns:a16="http://schemas.microsoft.com/office/drawing/2014/main" id="{F111557A-BBA6-418F-9F88-720CC81FA421}"/>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22" name="直線コネクタ 421">
          <a:extLst>
            <a:ext uri="{FF2B5EF4-FFF2-40B4-BE49-F238E27FC236}">
              <a16:creationId xmlns:a16="http://schemas.microsoft.com/office/drawing/2014/main" id="{31ABE9A2-7E45-4DCA-A672-9A8B0DB2FA62}"/>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23" name="テキスト ボックス 422">
          <a:extLst>
            <a:ext uri="{FF2B5EF4-FFF2-40B4-BE49-F238E27FC236}">
              <a16:creationId xmlns:a16="http://schemas.microsoft.com/office/drawing/2014/main" id="{21CE7996-911A-4AE1-B00F-1EE0F2E7A4E6}"/>
            </a:ext>
          </a:extLst>
        </xdr:cNvPr>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4" name="直線コネクタ 423">
          <a:extLst>
            <a:ext uri="{FF2B5EF4-FFF2-40B4-BE49-F238E27FC236}">
              <a16:creationId xmlns:a16="http://schemas.microsoft.com/office/drawing/2014/main" id="{C5ABD70F-CB06-4B6E-80C2-A2408E5B9901}"/>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25" name="テキスト ボックス 424">
          <a:extLst>
            <a:ext uri="{FF2B5EF4-FFF2-40B4-BE49-F238E27FC236}">
              <a16:creationId xmlns:a16="http://schemas.microsoft.com/office/drawing/2014/main" id="{451B46EE-FFAF-4642-B00B-4E41A197D4B9}"/>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26" name="【学校施設】&#10;有形固定資産減価償却率グラフ枠">
          <a:extLst>
            <a:ext uri="{FF2B5EF4-FFF2-40B4-BE49-F238E27FC236}">
              <a16:creationId xmlns:a16="http://schemas.microsoft.com/office/drawing/2014/main" id="{8020063B-8612-4828-9B82-AADE540E7751}"/>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83276</xdr:rowOff>
    </xdr:from>
    <xdr:to>
      <xdr:col>85</xdr:col>
      <xdr:colOff>126364</xdr:colOff>
      <xdr:row>63</xdr:row>
      <xdr:rowOff>127363</xdr:rowOff>
    </xdr:to>
    <xdr:cxnSp macro="">
      <xdr:nvCxnSpPr>
        <xdr:cNvPr id="427" name="直線コネクタ 426">
          <a:extLst>
            <a:ext uri="{FF2B5EF4-FFF2-40B4-BE49-F238E27FC236}">
              <a16:creationId xmlns:a16="http://schemas.microsoft.com/office/drawing/2014/main" id="{3FFE471C-900E-4C0E-B6E2-E3CACEB5ACED}"/>
            </a:ext>
          </a:extLst>
        </xdr:cNvPr>
        <xdr:cNvCxnSpPr/>
      </xdr:nvCxnSpPr>
      <xdr:spPr>
        <a:xfrm flipV="1">
          <a:off x="16318864" y="9513026"/>
          <a:ext cx="0" cy="14156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131190</xdr:rowOff>
    </xdr:from>
    <xdr:ext cx="405111" cy="259045"/>
    <xdr:sp macro="" textlink="">
      <xdr:nvSpPr>
        <xdr:cNvPr id="428" name="【学校施設】&#10;有形固定資産減価償却率最小値テキスト">
          <a:extLst>
            <a:ext uri="{FF2B5EF4-FFF2-40B4-BE49-F238E27FC236}">
              <a16:creationId xmlns:a16="http://schemas.microsoft.com/office/drawing/2014/main" id="{FB437207-47BD-46AA-902A-84A9F6536FE5}"/>
            </a:ext>
          </a:extLst>
        </xdr:cNvPr>
        <xdr:cNvSpPr txBox="1"/>
      </xdr:nvSpPr>
      <xdr:spPr>
        <a:xfrm>
          <a:off x="16357600" y="109325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127363</xdr:rowOff>
    </xdr:from>
    <xdr:to>
      <xdr:col>86</xdr:col>
      <xdr:colOff>25400</xdr:colOff>
      <xdr:row>63</xdr:row>
      <xdr:rowOff>127363</xdr:rowOff>
    </xdr:to>
    <xdr:cxnSp macro="">
      <xdr:nvCxnSpPr>
        <xdr:cNvPr id="429" name="直線コネクタ 428">
          <a:extLst>
            <a:ext uri="{FF2B5EF4-FFF2-40B4-BE49-F238E27FC236}">
              <a16:creationId xmlns:a16="http://schemas.microsoft.com/office/drawing/2014/main" id="{19EFA776-37A8-4676-9F79-C24A8F1EEC49}"/>
            </a:ext>
          </a:extLst>
        </xdr:cNvPr>
        <xdr:cNvCxnSpPr/>
      </xdr:nvCxnSpPr>
      <xdr:spPr>
        <a:xfrm>
          <a:off x="16230600" y="10928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29953</xdr:rowOff>
    </xdr:from>
    <xdr:ext cx="405111" cy="259045"/>
    <xdr:sp macro="" textlink="">
      <xdr:nvSpPr>
        <xdr:cNvPr id="430" name="【学校施設】&#10;有形固定資産減価償却率最大値テキスト">
          <a:extLst>
            <a:ext uri="{FF2B5EF4-FFF2-40B4-BE49-F238E27FC236}">
              <a16:creationId xmlns:a16="http://schemas.microsoft.com/office/drawing/2014/main" id="{B07F2B16-7234-4589-824C-AFD3C7ACC7FB}"/>
            </a:ext>
          </a:extLst>
        </xdr:cNvPr>
        <xdr:cNvSpPr txBox="1"/>
      </xdr:nvSpPr>
      <xdr:spPr>
        <a:xfrm>
          <a:off x="16357600" y="9288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83276</xdr:rowOff>
    </xdr:from>
    <xdr:to>
      <xdr:col>86</xdr:col>
      <xdr:colOff>25400</xdr:colOff>
      <xdr:row>55</xdr:row>
      <xdr:rowOff>83276</xdr:rowOff>
    </xdr:to>
    <xdr:cxnSp macro="">
      <xdr:nvCxnSpPr>
        <xdr:cNvPr id="431" name="直線コネクタ 430">
          <a:extLst>
            <a:ext uri="{FF2B5EF4-FFF2-40B4-BE49-F238E27FC236}">
              <a16:creationId xmlns:a16="http://schemas.microsoft.com/office/drawing/2014/main" id="{FDE95AB4-2E95-47FF-94C3-129842CDDBBE}"/>
            </a:ext>
          </a:extLst>
        </xdr:cNvPr>
        <xdr:cNvCxnSpPr/>
      </xdr:nvCxnSpPr>
      <xdr:spPr>
        <a:xfrm>
          <a:off x="16230600" y="9513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1468</xdr:rowOff>
    </xdr:from>
    <xdr:ext cx="405111" cy="259045"/>
    <xdr:sp macro="" textlink="">
      <xdr:nvSpPr>
        <xdr:cNvPr id="432" name="【学校施設】&#10;有形固定資産減価償却率平均値テキスト">
          <a:extLst>
            <a:ext uri="{FF2B5EF4-FFF2-40B4-BE49-F238E27FC236}">
              <a16:creationId xmlns:a16="http://schemas.microsoft.com/office/drawing/2014/main" id="{34DDD563-B760-4327-9AC4-D23499FAB6DB}"/>
            </a:ext>
          </a:extLst>
        </xdr:cNvPr>
        <xdr:cNvSpPr txBox="1"/>
      </xdr:nvSpPr>
      <xdr:spPr>
        <a:xfrm>
          <a:off x="16357600" y="994556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150041</xdr:rowOff>
    </xdr:from>
    <xdr:to>
      <xdr:col>85</xdr:col>
      <xdr:colOff>177800</xdr:colOff>
      <xdr:row>59</xdr:row>
      <xdr:rowOff>80191</xdr:rowOff>
    </xdr:to>
    <xdr:sp macro="" textlink="">
      <xdr:nvSpPr>
        <xdr:cNvPr id="433" name="フローチャート: 判断 432">
          <a:extLst>
            <a:ext uri="{FF2B5EF4-FFF2-40B4-BE49-F238E27FC236}">
              <a16:creationId xmlns:a16="http://schemas.microsoft.com/office/drawing/2014/main" id="{9ED0CE60-10AB-4F79-BA23-9694C948E293}"/>
            </a:ext>
          </a:extLst>
        </xdr:cNvPr>
        <xdr:cNvSpPr/>
      </xdr:nvSpPr>
      <xdr:spPr>
        <a:xfrm>
          <a:off x="16268700" y="10094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166370</xdr:rowOff>
    </xdr:from>
    <xdr:to>
      <xdr:col>81</xdr:col>
      <xdr:colOff>101600</xdr:colOff>
      <xdr:row>59</xdr:row>
      <xdr:rowOff>96520</xdr:rowOff>
    </xdr:to>
    <xdr:sp macro="" textlink="">
      <xdr:nvSpPr>
        <xdr:cNvPr id="434" name="フローチャート: 判断 433">
          <a:extLst>
            <a:ext uri="{FF2B5EF4-FFF2-40B4-BE49-F238E27FC236}">
              <a16:creationId xmlns:a16="http://schemas.microsoft.com/office/drawing/2014/main" id="{7D850AD0-F079-408E-A484-18F9185B6A7E}"/>
            </a:ext>
          </a:extLst>
        </xdr:cNvPr>
        <xdr:cNvSpPr/>
      </xdr:nvSpPr>
      <xdr:spPr>
        <a:xfrm>
          <a:off x="15430500" y="1011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123916</xdr:rowOff>
    </xdr:from>
    <xdr:to>
      <xdr:col>76</xdr:col>
      <xdr:colOff>165100</xdr:colOff>
      <xdr:row>59</xdr:row>
      <xdr:rowOff>54066</xdr:rowOff>
    </xdr:to>
    <xdr:sp macro="" textlink="">
      <xdr:nvSpPr>
        <xdr:cNvPr id="435" name="フローチャート: 判断 434">
          <a:extLst>
            <a:ext uri="{FF2B5EF4-FFF2-40B4-BE49-F238E27FC236}">
              <a16:creationId xmlns:a16="http://schemas.microsoft.com/office/drawing/2014/main" id="{C6A6FCA2-FF62-448B-A5C0-42C4801332B0}"/>
            </a:ext>
          </a:extLst>
        </xdr:cNvPr>
        <xdr:cNvSpPr/>
      </xdr:nvSpPr>
      <xdr:spPr>
        <a:xfrm>
          <a:off x="14541500" y="10068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36" name="テキスト ボックス 435">
          <a:extLst>
            <a:ext uri="{FF2B5EF4-FFF2-40B4-BE49-F238E27FC236}">
              <a16:creationId xmlns:a16="http://schemas.microsoft.com/office/drawing/2014/main" id="{358D7BE0-D6B5-4759-9CAB-829A7718BEE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37" name="テキスト ボックス 436">
          <a:extLst>
            <a:ext uri="{FF2B5EF4-FFF2-40B4-BE49-F238E27FC236}">
              <a16:creationId xmlns:a16="http://schemas.microsoft.com/office/drawing/2014/main" id="{76C33A13-A368-4654-871B-7622137CCBC1}"/>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38" name="テキスト ボックス 437">
          <a:extLst>
            <a:ext uri="{FF2B5EF4-FFF2-40B4-BE49-F238E27FC236}">
              <a16:creationId xmlns:a16="http://schemas.microsoft.com/office/drawing/2014/main" id="{547ADECB-548B-4DE9-A8EA-7ADDE07FF464}"/>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39" name="テキスト ボックス 438">
          <a:extLst>
            <a:ext uri="{FF2B5EF4-FFF2-40B4-BE49-F238E27FC236}">
              <a16:creationId xmlns:a16="http://schemas.microsoft.com/office/drawing/2014/main" id="{4A2F16F6-F6D5-42A1-90C2-29B26309D9CC}"/>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0" name="テキスト ボックス 439">
          <a:extLst>
            <a:ext uri="{FF2B5EF4-FFF2-40B4-BE49-F238E27FC236}">
              <a16:creationId xmlns:a16="http://schemas.microsoft.com/office/drawing/2014/main" id="{3E718E6E-4EBD-4066-A77D-7361F113A564}"/>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138612</xdr:rowOff>
    </xdr:from>
    <xdr:to>
      <xdr:col>85</xdr:col>
      <xdr:colOff>177800</xdr:colOff>
      <xdr:row>62</xdr:row>
      <xdr:rowOff>68762</xdr:rowOff>
    </xdr:to>
    <xdr:sp macro="" textlink="">
      <xdr:nvSpPr>
        <xdr:cNvPr id="441" name="楕円 440">
          <a:extLst>
            <a:ext uri="{FF2B5EF4-FFF2-40B4-BE49-F238E27FC236}">
              <a16:creationId xmlns:a16="http://schemas.microsoft.com/office/drawing/2014/main" id="{B61DFD77-5FBC-40EC-A044-924409890437}"/>
            </a:ext>
          </a:extLst>
        </xdr:cNvPr>
        <xdr:cNvSpPr/>
      </xdr:nvSpPr>
      <xdr:spPr>
        <a:xfrm>
          <a:off x="16268700" y="10597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117039</xdr:rowOff>
    </xdr:from>
    <xdr:ext cx="405111" cy="259045"/>
    <xdr:sp macro="" textlink="">
      <xdr:nvSpPr>
        <xdr:cNvPr id="442" name="【学校施設】&#10;有形固定資産減価償却率該当値テキスト">
          <a:extLst>
            <a:ext uri="{FF2B5EF4-FFF2-40B4-BE49-F238E27FC236}">
              <a16:creationId xmlns:a16="http://schemas.microsoft.com/office/drawing/2014/main" id="{183CC07B-10FF-47B0-87FD-6721E1A59DAD}"/>
            </a:ext>
          </a:extLst>
        </xdr:cNvPr>
        <xdr:cNvSpPr txBox="1"/>
      </xdr:nvSpPr>
      <xdr:spPr>
        <a:xfrm>
          <a:off x="16357600" y="105754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169635</xdr:rowOff>
    </xdr:from>
    <xdr:to>
      <xdr:col>81</xdr:col>
      <xdr:colOff>101600</xdr:colOff>
      <xdr:row>62</xdr:row>
      <xdr:rowOff>99785</xdr:rowOff>
    </xdr:to>
    <xdr:sp macro="" textlink="">
      <xdr:nvSpPr>
        <xdr:cNvPr id="443" name="楕円 442">
          <a:extLst>
            <a:ext uri="{FF2B5EF4-FFF2-40B4-BE49-F238E27FC236}">
              <a16:creationId xmlns:a16="http://schemas.microsoft.com/office/drawing/2014/main" id="{EA5C40F4-A439-48C4-92DC-F1633B78C712}"/>
            </a:ext>
          </a:extLst>
        </xdr:cNvPr>
        <xdr:cNvSpPr/>
      </xdr:nvSpPr>
      <xdr:spPr>
        <a:xfrm>
          <a:off x="15430500" y="1062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17962</xdr:rowOff>
    </xdr:from>
    <xdr:to>
      <xdr:col>85</xdr:col>
      <xdr:colOff>127000</xdr:colOff>
      <xdr:row>62</xdr:row>
      <xdr:rowOff>48985</xdr:rowOff>
    </xdr:to>
    <xdr:cxnSp macro="">
      <xdr:nvCxnSpPr>
        <xdr:cNvPr id="444" name="直線コネクタ 443">
          <a:extLst>
            <a:ext uri="{FF2B5EF4-FFF2-40B4-BE49-F238E27FC236}">
              <a16:creationId xmlns:a16="http://schemas.microsoft.com/office/drawing/2014/main" id="{8FF216A6-A82E-441F-ACD8-B3BA49564DD0}"/>
            </a:ext>
          </a:extLst>
        </xdr:cNvPr>
        <xdr:cNvCxnSpPr/>
      </xdr:nvCxnSpPr>
      <xdr:spPr>
        <a:xfrm flipV="1">
          <a:off x="15481300" y="10647862"/>
          <a:ext cx="838200" cy="31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113047</xdr:rowOff>
    </xdr:from>
    <xdr:ext cx="405111" cy="259045"/>
    <xdr:sp macro="" textlink="">
      <xdr:nvSpPr>
        <xdr:cNvPr id="445" name="n_1aveValue【学校施設】&#10;有形固定資産減価償却率">
          <a:extLst>
            <a:ext uri="{FF2B5EF4-FFF2-40B4-BE49-F238E27FC236}">
              <a16:creationId xmlns:a16="http://schemas.microsoft.com/office/drawing/2014/main" id="{5B1F4C82-92B0-4D0E-A1D5-34F1D5B7EC50}"/>
            </a:ext>
          </a:extLst>
        </xdr:cNvPr>
        <xdr:cNvSpPr txBox="1"/>
      </xdr:nvSpPr>
      <xdr:spPr>
        <a:xfrm>
          <a:off x="15266044" y="988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70593</xdr:rowOff>
    </xdr:from>
    <xdr:ext cx="405111" cy="259045"/>
    <xdr:sp macro="" textlink="">
      <xdr:nvSpPr>
        <xdr:cNvPr id="446" name="n_2aveValue【学校施設】&#10;有形固定資産減価償却率">
          <a:extLst>
            <a:ext uri="{FF2B5EF4-FFF2-40B4-BE49-F238E27FC236}">
              <a16:creationId xmlns:a16="http://schemas.microsoft.com/office/drawing/2014/main" id="{48ABBC1A-D354-4408-9856-8034EDE27EAC}"/>
            </a:ext>
          </a:extLst>
        </xdr:cNvPr>
        <xdr:cNvSpPr txBox="1"/>
      </xdr:nvSpPr>
      <xdr:spPr>
        <a:xfrm>
          <a:off x="14389744" y="9843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90912</xdr:rowOff>
    </xdr:from>
    <xdr:ext cx="405111" cy="259045"/>
    <xdr:sp macro="" textlink="">
      <xdr:nvSpPr>
        <xdr:cNvPr id="447" name="n_1mainValue【学校施設】&#10;有形固定資産減価償却率">
          <a:extLst>
            <a:ext uri="{FF2B5EF4-FFF2-40B4-BE49-F238E27FC236}">
              <a16:creationId xmlns:a16="http://schemas.microsoft.com/office/drawing/2014/main" id="{815AAB43-8F76-4BA7-B3C3-23D485E068AE}"/>
            </a:ext>
          </a:extLst>
        </xdr:cNvPr>
        <xdr:cNvSpPr txBox="1"/>
      </xdr:nvSpPr>
      <xdr:spPr>
        <a:xfrm>
          <a:off x="15266044" y="10720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48" name="正方形/長方形 447">
          <a:extLst>
            <a:ext uri="{FF2B5EF4-FFF2-40B4-BE49-F238E27FC236}">
              <a16:creationId xmlns:a16="http://schemas.microsoft.com/office/drawing/2014/main" id="{5B1FEB5E-503C-453C-91EF-159CF772A4D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49" name="正方形/長方形 448">
          <a:extLst>
            <a:ext uri="{FF2B5EF4-FFF2-40B4-BE49-F238E27FC236}">
              <a16:creationId xmlns:a16="http://schemas.microsoft.com/office/drawing/2014/main" id="{AC23AB6D-BFFF-4D47-BC6D-8F2E4BC73BE6}"/>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50" name="正方形/長方形 449">
          <a:extLst>
            <a:ext uri="{FF2B5EF4-FFF2-40B4-BE49-F238E27FC236}">
              <a16:creationId xmlns:a16="http://schemas.microsoft.com/office/drawing/2014/main" id="{5F28B3CD-150C-4618-A1A8-A9A97FB5614A}"/>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51" name="正方形/長方形 450">
          <a:extLst>
            <a:ext uri="{FF2B5EF4-FFF2-40B4-BE49-F238E27FC236}">
              <a16:creationId xmlns:a16="http://schemas.microsoft.com/office/drawing/2014/main" id="{C27810AE-2168-4E7F-8AAD-9B04983B9327}"/>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52" name="正方形/長方形 451">
          <a:extLst>
            <a:ext uri="{FF2B5EF4-FFF2-40B4-BE49-F238E27FC236}">
              <a16:creationId xmlns:a16="http://schemas.microsoft.com/office/drawing/2014/main" id="{C4B7E5E4-9315-4E20-AF75-A68BE81292BC}"/>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53" name="正方形/長方形 452">
          <a:extLst>
            <a:ext uri="{FF2B5EF4-FFF2-40B4-BE49-F238E27FC236}">
              <a16:creationId xmlns:a16="http://schemas.microsoft.com/office/drawing/2014/main" id="{CE5FEFBA-FD1C-446D-8C95-AA45E23035D7}"/>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54" name="正方形/長方形 453">
          <a:extLst>
            <a:ext uri="{FF2B5EF4-FFF2-40B4-BE49-F238E27FC236}">
              <a16:creationId xmlns:a16="http://schemas.microsoft.com/office/drawing/2014/main" id="{25EE7014-30D1-4C1B-8A98-D076255663D4}"/>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5" name="正方形/長方形 454">
          <a:extLst>
            <a:ext uri="{FF2B5EF4-FFF2-40B4-BE49-F238E27FC236}">
              <a16:creationId xmlns:a16="http://schemas.microsoft.com/office/drawing/2014/main" id="{B336BCEE-5FB2-40F0-A5A6-D8F60AF9F6E8}"/>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56" name="テキスト ボックス 455">
          <a:extLst>
            <a:ext uri="{FF2B5EF4-FFF2-40B4-BE49-F238E27FC236}">
              <a16:creationId xmlns:a16="http://schemas.microsoft.com/office/drawing/2014/main" id="{D4C91EFD-0E38-4E7B-BEE9-337549D1306C}"/>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57" name="直線コネクタ 456">
          <a:extLst>
            <a:ext uri="{FF2B5EF4-FFF2-40B4-BE49-F238E27FC236}">
              <a16:creationId xmlns:a16="http://schemas.microsoft.com/office/drawing/2014/main" id="{502AF9FB-A0B5-4075-9D0F-DB9016B6E40D}"/>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458" name="直線コネクタ 457">
          <a:extLst>
            <a:ext uri="{FF2B5EF4-FFF2-40B4-BE49-F238E27FC236}">
              <a16:creationId xmlns:a16="http://schemas.microsoft.com/office/drawing/2014/main" id="{BF65EFBA-0692-4EDF-B035-A87BADB4B83F}"/>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59" name="テキスト ボックス 458">
          <a:extLst>
            <a:ext uri="{FF2B5EF4-FFF2-40B4-BE49-F238E27FC236}">
              <a16:creationId xmlns:a16="http://schemas.microsoft.com/office/drawing/2014/main" id="{6BCB5666-9DEC-4653-BD18-7A76C8EAE49E}"/>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60" name="直線コネクタ 459">
          <a:extLst>
            <a:ext uri="{FF2B5EF4-FFF2-40B4-BE49-F238E27FC236}">
              <a16:creationId xmlns:a16="http://schemas.microsoft.com/office/drawing/2014/main" id="{FC28D110-F999-4707-B26A-C8E4A29AAAC5}"/>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61" name="テキスト ボックス 460">
          <a:extLst>
            <a:ext uri="{FF2B5EF4-FFF2-40B4-BE49-F238E27FC236}">
              <a16:creationId xmlns:a16="http://schemas.microsoft.com/office/drawing/2014/main" id="{A824332A-42E1-412F-B5F8-6BA0E23921EF}"/>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62" name="直線コネクタ 461">
          <a:extLst>
            <a:ext uri="{FF2B5EF4-FFF2-40B4-BE49-F238E27FC236}">
              <a16:creationId xmlns:a16="http://schemas.microsoft.com/office/drawing/2014/main" id="{C5DEFA11-9399-4039-BF15-04DFDD313D8E}"/>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63" name="テキスト ボックス 462">
          <a:extLst>
            <a:ext uri="{FF2B5EF4-FFF2-40B4-BE49-F238E27FC236}">
              <a16:creationId xmlns:a16="http://schemas.microsoft.com/office/drawing/2014/main" id="{0122ECCB-5D2E-418A-9674-689F963F954E}"/>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64" name="直線コネクタ 463">
          <a:extLst>
            <a:ext uri="{FF2B5EF4-FFF2-40B4-BE49-F238E27FC236}">
              <a16:creationId xmlns:a16="http://schemas.microsoft.com/office/drawing/2014/main" id="{1B64515D-6946-4EFD-BE6B-ED2FA0329755}"/>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65" name="テキスト ボックス 464">
          <a:extLst>
            <a:ext uri="{FF2B5EF4-FFF2-40B4-BE49-F238E27FC236}">
              <a16:creationId xmlns:a16="http://schemas.microsoft.com/office/drawing/2014/main" id="{91A82A0E-FCED-409A-B19B-D0B542317285}"/>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66" name="直線コネクタ 465">
          <a:extLst>
            <a:ext uri="{FF2B5EF4-FFF2-40B4-BE49-F238E27FC236}">
              <a16:creationId xmlns:a16="http://schemas.microsoft.com/office/drawing/2014/main" id="{F35824DE-BFC0-4493-8F1B-E6F5C3156965}"/>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53720</xdr:rowOff>
    </xdr:from>
    <xdr:ext cx="531299" cy="259045"/>
    <xdr:sp macro="" textlink="">
      <xdr:nvSpPr>
        <xdr:cNvPr id="467" name="テキスト ボックス 466">
          <a:extLst>
            <a:ext uri="{FF2B5EF4-FFF2-40B4-BE49-F238E27FC236}">
              <a16:creationId xmlns:a16="http://schemas.microsoft.com/office/drawing/2014/main" id="{3C05C5A3-9A12-4A92-9A6C-5ABF0B258DA3}"/>
            </a:ext>
          </a:extLst>
        </xdr:cNvPr>
        <xdr:cNvSpPr txBox="1"/>
      </xdr:nvSpPr>
      <xdr:spPr>
        <a:xfrm>
          <a:off x="17756701"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68" name="直線コネクタ 467">
          <a:extLst>
            <a:ext uri="{FF2B5EF4-FFF2-40B4-BE49-F238E27FC236}">
              <a16:creationId xmlns:a16="http://schemas.microsoft.com/office/drawing/2014/main" id="{1AE4713C-646B-4A0F-9DCD-51F2A5F21522}"/>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469" name="テキスト ボックス 468">
          <a:extLst>
            <a:ext uri="{FF2B5EF4-FFF2-40B4-BE49-F238E27FC236}">
              <a16:creationId xmlns:a16="http://schemas.microsoft.com/office/drawing/2014/main" id="{B86F2C62-4FA7-4E83-9188-5DEBBE8C4802}"/>
            </a:ext>
          </a:extLst>
        </xdr:cNvPr>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70" name="直線コネクタ 469">
          <a:extLst>
            <a:ext uri="{FF2B5EF4-FFF2-40B4-BE49-F238E27FC236}">
              <a16:creationId xmlns:a16="http://schemas.microsoft.com/office/drawing/2014/main" id="{2B737A7A-3033-4E43-9DD4-0885D716BD97}"/>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471" name="テキスト ボックス 470">
          <a:extLst>
            <a:ext uri="{FF2B5EF4-FFF2-40B4-BE49-F238E27FC236}">
              <a16:creationId xmlns:a16="http://schemas.microsoft.com/office/drawing/2014/main" id="{7D40E6FE-ECCA-474C-97A7-822AE3AB1ED2}"/>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72" name="【学校施設】&#10;一人当たり面積グラフ枠">
          <a:extLst>
            <a:ext uri="{FF2B5EF4-FFF2-40B4-BE49-F238E27FC236}">
              <a16:creationId xmlns:a16="http://schemas.microsoft.com/office/drawing/2014/main" id="{642A8F5C-F9F5-4193-B13E-002163D03768}"/>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93290</xdr:rowOff>
    </xdr:from>
    <xdr:to>
      <xdr:col>116</xdr:col>
      <xdr:colOff>62864</xdr:colOff>
      <xdr:row>64</xdr:row>
      <xdr:rowOff>33419</xdr:rowOff>
    </xdr:to>
    <xdr:cxnSp macro="">
      <xdr:nvCxnSpPr>
        <xdr:cNvPr id="473" name="直線コネクタ 472">
          <a:extLst>
            <a:ext uri="{FF2B5EF4-FFF2-40B4-BE49-F238E27FC236}">
              <a16:creationId xmlns:a16="http://schemas.microsoft.com/office/drawing/2014/main" id="{D6113ECF-76DB-4D04-81A2-4783BBBC32F1}"/>
            </a:ext>
          </a:extLst>
        </xdr:cNvPr>
        <xdr:cNvCxnSpPr/>
      </xdr:nvCxnSpPr>
      <xdr:spPr>
        <a:xfrm flipV="1">
          <a:off x="22160864" y="9694490"/>
          <a:ext cx="0" cy="13117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37246</xdr:rowOff>
    </xdr:from>
    <xdr:ext cx="469744" cy="259045"/>
    <xdr:sp macro="" textlink="">
      <xdr:nvSpPr>
        <xdr:cNvPr id="474" name="【学校施設】&#10;一人当たり面積最小値テキスト">
          <a:extLst>
            <a:ext uri="{FF2B5EF4-FFF2-40B4-BE49-F238E27FC236}">
              <a16:creationId xmlns:a16="http://schemas.microsoft.com/office/drawing/2014/main" id="{742C18C9-2CBE-453B-9CDF-D162174429F3}"/>
            </a:ext>
          </a:extLst>
        </xdr:cNvPr>
        <xdr:cNvSpPr txBox="1"/>
      </xdr:nvSpPr>
      <xdr:spPr>
        <a:xfrm>
          <a:off x="22199600" y="11010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33419</xdr:rowOff>
    </xdr:from>
    <xdr:to>
      <xdr:col>116</xdr:col>
      <xdr:colOff>152400</xdr:colOff>
      <xdr:row>64</xdr:row>
      <xdr:rowOff>33419</xdr:rowOff>
    </xdr:to>
    <xdr:cxnSp macro="">
      <xdr:nvCxnSpPr>
        <xdr:cNvPr id="475" name="直線コネクタ 474">
          <a:extLst>
            <a:ext uri="{FF2B5EF4-FFF2-40B4-BE49-F238E27FC236}">
              <a16:creationId xmlns:a16="http://schemas.microsoft.com/office/drawing/2014/main" id="{F0547B7F-28C0-41D3-AD39-A15E197F4931}"/>
            </a:ext>
          </a:extLst>
        </xdr:cNvPr>
        <xdr:cNvCxnSpPr/>
      </xdr:nvCxnSpPr>
      <xdr:spPr>
        <a:xfrm>
          <a:off x="22072600" y="11006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39967</xdr:rowOff>
    </xdr:from>
    <xdr:ext cx="534377" cy="259045"/>
    <xdr:sp macro="" textlink="">
      <xdr:nvSpPr>
        <xdr:cNvPr id="476" name="【学校施設】&#10;一人当たり面積最大値テキスト">
          <a:extLst>
            <a:ext uri="{FF2B5EF4-FFF2-40B4-BE49-F238E27FC236}">
              <a16:creationId xmlns:a16="http://schemas.microsoft.com/office/drawing/2014/main" id="{359A9049-57F6-4CF8-83CF-0BFACBC47675}"/>
            </a:ext>
          </a:extLst>
        </xdr:cNvPr>
        <xdr:cNvSpPr txBox="1"/>
      </xdr:nvSpPr>
      <xdr:spPr>
        <a:xfrm>
          <a:off x="22199600" y="9469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93290</xdr:rowOff>
    </xdr:from>
    <xdr:to>
      <xdr:col>116</xdr:col>
      <xdr:colOff>152400</xdr:colOff>
      <xdr:row>56</xdr:row>
      <xdr:rowOff>93290</xdr:rowOff>
    </xdr:to>
    <xdr:cxnSp macro="">
      <xdr:nvCxnSpPr>
        <xdr:cNvPr id="477" name="直線コネクタ 476">
          <a:extLst>
            <a:ext uri="{FF2B5EF4-FFF2-40B4-BE49-F238E27FC236}">
              <a16:creationId xmlns:a16="http://schemas.microsoft.com/office/drawing/2014/main" id="{AA9679C3-9C7A-4AB6-BF34-7AE8A0019AA8}"/>
            </a:ext>
          </a:extLst>
        </xdr:cNvPr>
        <xdr:cNvCxnSpPr/>
      </xdr:nvCxnSpPr>
      <xdr:spPr>
        <a:xfrm>
          <a:off x="22072600" y="9694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37282</xdr:rowOff>
    </xdr:from>
    <xdr:ext cx="469744" cy="259045"/>
    <xdr:sp macro="" textlink="">
      <xdr:nvSpPr>
        <xdr:cNvPr id="478" name="【学校施設】&#10;一人当たり面積平均値テキスト">
          <a:extLst>
            <a:ext uri="{FF2B5EF4-FFF2-40B4-BE49-F238E27FC236}">
              <a16:creationId xmlns:a16="http://schemas.microsoft.com/office/drawing/2014/main" id="{45399E2B-ACC4-42B0-B705-D32C06BF274D}"/>
            </a:ext>
          </a:extLst>
        </xdr:cNvPr>
        <xdr:cNvSpPr txBox="1"/>
      </xdr:nvSpPr>
      <xdr:spPr>
        <a:xfrm>
          <a:off x="22199600" y="104957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14405</xdr:rowOff>
    </xdr:from>
    <xdr:to>
      <xdr:col>116</xdr:col>
      <xdr:colOff>114300</xdr:colOff>
      <xdr:row>62</xdr:row>
      <xdr:rowOff>116005</xdr:rowOff>
    </xdr:to>
    <xdr:sp macro="" textlink="">
      <xdr:nvSpPr>
        <xdr:cNvPr id="479" name="フローチャート: 判断 478">
          <a:extLst>
            <a:ext uri="{FF2B5EF4-FFF2-40B4-BE49-F238E27FC236}">
              <a16:creationId xmlns:a16="http://schemas.microsoft.com/office/drawing/2014/main" id="{E27B7D67-16CE-4E05-B489-A5C03A08912B}"/>
            </a:ext>
          </a:extLst>
        </xdr:cNvPr>
        <xdr:cNvSpPr/>
      </xdr:nvSpPr>
      <xdr:spPr>
        <a:xfrm>
          <a:off x="22110700" y="1064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150477</xdr:rowOff>
    </xdr:from>
    <xdr:to>
      <xdr:col>112</xdr:col>
      <xdr:colOff>38100</xdr:colOff>
      <xdr:row>62</xdr:row>
      <xdr:rowOff>80627</xdr:rowOff>
    </xdr:to>
    <xdr:sp macro="" textlink="">
      <xdr:nvSpPr>
        <xdr:cNvPr id="480" name="フローチャート: 判断 479">
          <a:extLst>
            <a:ext uri="{FF2B5EF4-FFF2-40B4-BE49-F238E27FC236}">
              <a16:creationId xmlns:a16="http://schemas.microsoft.com/office/drawing/2014/main" id="{7517A9B6-2EB2-4CE9-AFC1-020E07C74A28}"/>
            </a:ext>
          </a:extLst>
        </xdr:cNvPr>
        <xdr:cNvSpPr/>
      </xdr:nvSpPr>
      <xdr:spPr>
        <a:xfrm>
          <a:off x="21272500" y="10608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10487</xdr:rowOff>
    </xdr:from>
    <xdr:to>
      <xdr:col>107</xdr:col>
      <xdr:colOff>101600</xdr:colOff>
      <xdr:row>62</xdr:row>
      <xdr:rowOff>112087</xdr:rowOff>
    </xdr:to>
    <xdr:sp macro="" textlink="">
      <xdr:nvSpPr>
        <xdr:cNvPr id="481" name="フローチャート: 判断 480">
          <a:extLst>
            <a:ext uri="{FF2B5EF4-FFF2-40B4-BE49-F238E27FC236}">
              <a16:creationId xmlns:a16="http://schemas.microsoft.com/office/drawing/2014/main" id="{C03EDF40-489B-4C1B-B919-7D397172DD36}"/>
            </a:ext>
          </a:extLst>
        </xdr:cNvPr>
        <xdr:cNvSpPr/>
      </xdr:nvSpPr>
      <xdr:spPr>
        <a:xfrm>
          <a:off x="20383500" y="1064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82" name="テキスト ボックス 481">
          <a:extLst>
            <a:ext uri="{FF2B5EF4-FFF2-40B4-BE49-F238E27FC236}">
              <a16:creationId xmlns:a16="http://schemas.microsoft.com/office/drawing/2014/main" id="{B1FFD62C-9D4D-4F29-A8EB-88AB4DAB927C}"/>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83" name="テキスト ボックス 482">
          <a:extLst>
            <a:ext uri="{FF2B5EF4-FFF2-40B4-BE49-F238E27FC236}">
              <a16:creationId xmlns:a16="http://schemas.microsoft.com/office/drawing/2014/main" id="{8F6D06D7-CEA4-4F18-BCA1-0DF119B4ED77}"/>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84" name="テキスト ボックス 483">
          <a:extLst>
            <a:ext uri="{FF2B5EF4-FFF2-40B4-BE49-F238E27FC236}">
              <a16:creationId xmlns:a16="http://schemas.microsoft.com/office/drawing/2014/main" id="{023CAE6E-71EA-4175-B54B-09835511F12C}"/>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85" name="テキスト ボックス 484">
          <a:extLst>
            <a:ext uri="{FF2B5EF4-FFF2-40B4-BE49-F238E27FC236}">
              <a16:creationId xmlns:a16="http://schemas.microsoft.com/office/drawing/2014/main" id="{69306BA4-2C05-48C9-AC36-D27B0F5C443A}"/>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86" name="テキスト ボックス 485">
          <a:extLst>
            <a:ext uri="{FF2B5EF4-FFF2-40B4-BE49-F238E27FC236}">
              <a16:creationId xmlns:a16="http://schemas.microsoft.com/office/drawing/2014/main" id="{D95F1624-67F4-4DB7-A281-6CF71EE15B2D}"/>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83420</xdr:rowOff>
    </xdr:from>
    <xdr:to>
      <xdr:col>116</xdr:col>
      <xdr:colOff>114300</xdr:colOff>
      <xdr:row>63</xdr:row>
      <xdr:rowOff>13570</xdr:rowOff>
    </xdr:to>
    <xdr:sp macro="" textlink="">
      <xdr:nvSpPr>
        <xdr:cNvPr id="487" name="楕円 486">
          <a:extLst>
            <a:ext uri="{FF2B5EF4-FFF2-40B4-BE49-F238E27FC236}">
              <a16:creationId xmlns:a16="http://schemas.microsoft.com/office/drawing/2014/main" id="{EF5B29AF-FF4B-4BA2-9E48-BBCEF95787E8}"/>
            </a:ext>
          </a:extLst>
        </xdr:cNvPr>
        <xdr:cNvSpPr/>
      </xdr:nvSpPr>
      <xdr:spPr>
        <a:xfrm>
          <a:off x="22110700" y="1071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61847</xdr:rowOff>
    </xdr:from>
    <xdr:ext cx="469744" cy="259045"/>
    <xdr:sp macro="" textlink="">
      <xdr:nvSpPr>
        <xdr:cNvPr id="488" name="【学校施設】&#10;一人当たり面積該当値テキスト">
          <a:extLst>
            <a:ext uri="{FF2B5EF4-FFF2-40B4-BE49-F238E27FC236}">
              <a16:creationId xmlns:a16="http://schemas.microsoft.com/office/drawing/2014/main" id="{265FDBE6-164D-48F5-864A-EBE911182E78}"/>
            </a:ext>
          </a:extLst>
        </xdr:cNvPr>
        <xdr:cNvSpPr txBox="1"/>
      </xdr:nvSpPr>
      <xdr:spPr>
        <a:xfrm>
          <a:off x="22199600" y="10691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89843</xdr:rowOff>
    </xdr:from>
    <xdr:to>
      <xdr:col>112</xdr:col>
      <xdr:colOff>38100</xdr:colOff>
      <xdr:row>63</xdr:row>
      <xdr:rowOff>19993</xdr:rowOff>
    </xdr:to>
    <xdr:sp macro="" textlink="">
      <xdr:nvSpPr>
        <xdr:cNvPr id="489" name="楕円 488">
          <a:extLst>
            <a:ext uri="{FF2B5EF4-FFF2-40B4-BE49-F238E27FC236}">
              <a16:creationId xmlns:a16="http://schemas.microsoft.com/office/drawing/2014/main" id="{9FA44DBB-39F7-4CEB-88F5-D5196FB85069}"/>
            </a:ext>
          </a:extLst>
        </xdr:cNvPr>
        <xdr:cNvSpPr/>
      </xdr:nvSpPr>
      <xdr:spPr>
        <a:xfrm>
          <a:off x="21272500" y="10719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134220</xdr:rowOff>
    </xdr:from>
    <xdr:to>
      <xdr:col>116</xdr:col>
      <xdr:colOff>63500</xdr:colOff>
      <xdr:row>62</xdr:row>
      <xdr:rowOff>140643</xdr:rowOff>
    </xdr:to>
    <xdr:cxnSp macro="">
      <xdr:nvCxnSpPr>
        <xdr:cNvPr id="490" name="直線コネクタ 489">
          <a:extLst>
            <a:ext uri="{FF2B5EF4-FFF2-40B4-BE49-F238E27FC236}">
              <a16:creationId xmlns:a16="http://schemas.microsoft.com/office/drawing/2014/main" id="{D340556C-5E02-42F7-A07C-478ED83DB163}"/>
            </a:ext>
          </a:extLst>
        </xdr:cNvPr>
        <xdr:cNvCxnSpPr/>
      </xdr:nvCxnSpPr>
      <xdr:spPr>
        <a:xfrm flipV="1">
          <a:off x="21323300" y="10764120"/>
          <a:ext cx="838200" cy="6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97154</xdr:rowOff>
    </xdr:from>
    <xdr:ext cx="469744" cy="259045"/>
    <xdr:sp macro="" textlink="">
      <xdr:nvSpPr>
        <xdr:cNvPr id="491" name="n_1aveValue【学校施設】&#10;一人当たり面積">
          <a:extLst>
            <a:ext uri="{FF2B5EF4-FFF2-40B4-BE49-F238E27FC236}">
              <a16:creationId xmlns:a16="http://schemas.microsoft.com/office/drawing/2014/main" id="{AB7B462F-CE4C-40C1-861E-0AE38079CE5D}"/>
            </a:ext>
          </a:extLst>
        </xdr:cNvPr>
        <xdr:cNvSpPr txBox="1"/>
      </xdr:nvSpPr>
      <xdr:spPr>
        <a:xfrm>
          <a:off x="21075727" y="10384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128614</xdr:rowOff>
    </xdr:from>
    <xdr:ext cx="469744" cy="259045"/>
    <xdr:sp macro="" textlink="">
      <xdr:nvSpPr>
        <xdr:cNvPr id="492" name="n_2aveValue【学校施設】&#10;一人当たり面積">
          <a:extLst>
            <a:ext uri="{FF2B5EF4-FFF2-40B4-BE49-F238E27FC236}">
              <a16:creationId xmlns:a16="http://schemas.microsoft.com/office/drawing/2014/main" id="{3CC49F9E-C8C7-474D-85B9-DA7613C69D59}"/>
            </a:ext>
          </a:extLst>
        </xdr:cNvPr>
        <xdr:cNvSpPr txBox="1"/>
      </xdr:nvSpPr>
      <xdr:spPr>
        <a:xfrm>
          <a:off x="20199427" y="10415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11120</xdr:rowOff>
    </xdr:from>
    <xdr:ext cx="469744" cy="259045"/>
    <xdr:sp macro="" textlink="">
      <xdr:nvSpPr>
        <xdr:cNvPr id="493" name="n_1mainValue【学校施設】&#10;一人当たり面積">
          <a:extLst>
            <a:ext uri="{FF2B5EF4-FFF2-40B4-BE49-F238E27FC236}">
              <a16:creationId xmlns:a16="http://schemas.microsoft.com/office/drawing/2014/main" id="{2665B51B-99EF-45C0-8DD1-90339390BA41}"/>
            </a:ext>
          </a:extLst>
        </xdr:cNvPr>
        <xdr:cNvSpPr txBox="1"/>
      </xdr:nvSpPr>
      <xdr:spPr>
        <a:xfrm>
          <a:off x="21075727" y="10812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94" name="正方形/長方形 493">
          <a:extLst>
            <a:ext uri="{FF2B5EF4-FFF2-40B4-BE49-F238E27FC236}">
              <a16:creationId xmlns:a16="http://schemas.microsoft.com/office/drawing/2014/main" id="{5EFDF26F-B213-4AA3-9AC0-988E9132DD63}"/>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95" name="正方形/長方形 494">
          <a:extLst>
            <a:ext uri="{FF2B5EF4-FFF2-40B4-BE49-F238E27FC236}">
              <a16:creationId xmlns:a16="http://schemas.microsoft.com/office/drawing/2014/main" id="{49408B4D-5750-4F1C-AF55-7822F48F6226}"/>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96" name="正方形/長方形 495">
          <a:extLst>
            <a:ext uri="{FF2B5EF4-FFF2-40B4-BE49-F238E27FC236}">
              <a16:creationId xmlns:a16="http://schemas.microsoft.com/office/drawing/2014/main" id="{BD7FFEF9-A9D1-40F5-9796-BD635525C8A5}"/>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97" name="正方形/長方形 496">
          <a:extLst>
            <a:ext uri="{FF2B5EF4-FFF2-40B4-BE49-F238E27FC236}">
              <a16:creationId xmlns:a16="http://schemas.microsoft.com/office/drawing/2014/main" id="{40C93533-5527-48BD-9E00-248DC3DE79E8}"/>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98" name="正方形/長方形 497">
          <a:extLst>
            <a:ext uri="{FF2B5EF4-FFF2-40B4-BE49-F238E27FC236}">
              <a16:creationId xmlns:a16="http://schemas.microsoft.com/office/drawing/2014/main" id="{FFE22CA8-1391-4F7A-8936-F30ED989BB57}"/>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99" name="正方形/長方形 498">
          <a:extLst>
            <a:ext uri="{FF2B5EF4-FFF2-40B4-BE49-F238E27FC236}">
              <a16:creationId xmlns:a16="http://schemas.microsoft.com/office/drawing/2014/main" id="{5AF6FC17-F352-4668-9928-FA8191C8E7E6}"/>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00" name="正方形/長方形 499">
          <a:extLst>
            <a:ext uri="{FF2B5EF4-FFF2-40B4-BE49-F238E27FC236}">
              <a16:creationId xmlns:a16="http://schemas.microsoft.com/office/drawing/2014/main" id="{30AD0A85-57EE-4818-B2A9-6CF84EE4FBF2}"/>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01" name="正方形/長方形 500">
          <a:extLst>
            <a:ext uri="{FF2B5EF4-FFF2-40B4-BE49-F238E27FC236}">
              <a16:creationId xmlns:a16="http://schemas.microsoft.com/office/drawing/2014/main" id="{7703B407-5140-43EA-8960-660CC4EA6DCA}"/>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02" name="正方形/長方形 501">
          <a:extLst>
            <a:ext uri="{FF2B5EF4-FFF2-40B4-BE49-F238E27FC236}">
              <a16:creationId xmlns:a16="http://schemas.microsoft.com/office/drawing/2014/main" id="{44AA184A-0B76-4AE7-8576-D49AD7BA32C7}"/>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03" name="正方形/長方形 502">
          <a:extLst>
            <a:ext uri="{FF2B5EF4-FFF2-40B4-BE49-F238E27FC236}">
              <a16:creationId xmlns:a16="http://schemas.microsoft.com/office/drawing/2014/main" id="{6A8687C5-A43D-44DB-B86B-9C6C989D9AB5}"/>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04" name="正方形/長方形 503">
          <a:extLst>
            <a:ext uri="{FF2B5EF4-FFF2-40B4-BE49-F238E27FC236}">
              <a16:creationId xmlns:a16="http://schemas.microsoft.com/office/drawing/2014/main" id="{E3FF0B7E-AD82-413C-B4D2-20A13F76F887}"/>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05" name="正方形/長方形 504">
          <a:extLst>
            <a:ext uri="{FF2B5EF4-FFF2-40B4-BE49-F238E27FC236}">
              <a16:creationId xmlns:a16="http://schemas.microsoft.com/office/drawing/2014/main" id="{E4A8F308-AA7E-4B9A-B5D7-B0B84D65E475}"/>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06" name="正方形/長方形 505">
          <a:extLst>
            <a:ext uri="{FF2B5EF4-FFF2-40B4-BE49-F238E27FC236}">
              <a16:creationId xmlns:a16="http://schemas.microsoft.com/office/drawing/2014/main" id="{F0538DC4-620E-4F42-A334-4A36833B5904}"/>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07" name="正方形/長方形 506">
          <a:extLst>
            <a:ext uri="{FF2B5EF4-FFF2-40B4-BE49-F238E27FC236}">
              <a16:creationId xmlns:a16="http://schemas.microsoft.com/office/drawing/2014/main" id="{FB035778-1D0C-448D-8BBB-8C479840FBA7}"/>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08" name="正方形/長方形 507">
          <a:extLst>
            <a:ext uri="{FF2B5EF4-FFF2-40B4-BE49-F238E27FC236}">
              <a16:creationId xmlns:a16="http://schemas.microsoft.com/office/drawing/2014/main" id="{9D2D23FF-6A9F-4D12-815F-A42540760AD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09" name="正方形/長方形 508">
          <a:extLst>
            <a:ext uri="{FF2B5EF4-FFF2-40B4-BE49-F238E27FC236}">
              <a16:creationId xmlns:a16="http://schemas.microsoft.com/office/drawing/2014/main" id="{26AF9F2E-2CB2-4D9D-9B84-192117D5433F}"/>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10" name="正方形/長方形 509">
          <a:extLst>
            <a:ext uri="{FF2B5EF4-FFF2-40B4-BE49-F238E27FC236}">
              <a16:creationId xmlns:a16="http://schemas.microsoft.com/office/drawing/2014/main" id="{7D120F4D-61DF-4F3E-AE8F-2DDE9F153A08}"/>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11" name="正方形/長方形 510">
          <a:extLst>
            <a:ext uri="{FF2B5EF4-FFF2-40B4-BE49-F238E27FC236}">
              <a16:creationId xmlns:a16="http://schemas.microsoft.com/office/drawing/2014/main" id="{97578A48-0371-4BAF-B02E-1FAF0387B206}"/>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12" name="正方形/長方形 511">
          <a:extLst>
            <a:ext uri="{FF2B5EF4-FFF2-40B4-BE49-F238E27FC236}">
              <a16:creationId xmlns:a16="http://schemas.microsoft.com/office/drawing/2014/main" id="{45282E7A-A1E2-4090-A8EA-FEAAA0CD7B44}"/>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13" name="正方形/長方形 512">
          <a:extLst>
            <a:ext uri="{FF2B5EF4-FFF2-40B4-BE49-F238E27FC236}">
              <a16:creationId xmlns:a16="http://schemas.microsoft.com/office/drawing/2014/main" id="{4D76D0C7-F541-41F7-AFD0-872F3FA5FDEF}"/>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14" name="正方形/長方形 513">
          <a:extLst>
            <a:ext uri="{FF2B5EF4-FFF2-40B4-BE49-F238E27FC236}">
              <a16:creationId xmlns:a16="http://schemas.microsoft.com/office/drawing/2014/main" id="{55D5C37F-33DB-4F48-B8C0-3FDF7BC926A7}"/>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15" name="正方形/長方形 514">
          <a:extLst>
            <a:ext uri="{FF2B5EF4-FFF2-40B4-BE49-F238E27FC236}">
              <a16:creationId xmlns:a16="http://schemas.microsoft.com/office/drawing/2014/main" id="{46BDD409-8E1E-476D-B930-32843454F0AE}"/>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16" name="正方形/長方形 515">
          <a:extLst>
            <a:ext uri="{FF2B5EF4-FFF2-40B4-BE49-F238E27FC236}">
              <a16:creationId xmlns:a16="http://schemas.microsoft.com/office/drawing/2014/main" id="{C84AF9B1-CF17-4512-A42C-1F4F14F8FAA8}"/>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17" name="正方形/長方形 516">
          <a:extLst>
            <a:ext uri="{FF2B5EF4-FFF2-40B4-BE49-F238E27FC236}">
              <a16:creationId xmlns:a16="http://schemas.microsoft.com/office/drawing/2014/main" id="{6D7972B7-956D-49C9-9E05-4F176B5A9532}"/>
            </a:ext>
          </a:extLst>
        </xdr:cNvPr>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518" name="正方形/長方形 517">
          <a:extLst>
            <a:ext uri="{FF2B5EF4-FFF2-40B4-BE49-F238E27FC236}">
              <a16:creationId xmlns:a16="http://schemas.microsoft.com/office/drawing/2014/main" id="{52A52DE9-F0E4-4E03-A671-2F214256E106}"/>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19" name="正方形/長方形 518">
          <a:extLst>
            <a:ext uri="{FF2B5EF4-FFF2-40B4-BE49-F238E27FC236}">
              <a16:creationId xmlns:a16="http://schemas.microsoft.com/office/drawing/2014/main" id="{A32D0497-08B1-4AD0-8A60-8C8D850D8414}"/>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20" name="正方形/長方形 519">
          <a:extLst>
            <a:ext uri="{FF2B5EF4-FFF2-40B4-BE49-F238E27FC236}">
              <a16:creationId xmlns:a16="http://schemas.microsoft.com/office/drawing/2014/main" id="{C29D4127-90E8-452E-BC5F-3E6874D5BD83}"/>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21" name="正方形/長方形 520">
          <a:extLst>
            <a:ext uri="{FF2B5EF4-FFF2-40B4-BE49-F238E27FC236}">
              <a16:creationId xmlns:a16="http://schemas.microsoft.com/office/drawing/2014/main" id="{9B722336-3FAC-4211-B584-36BA6A74701A}"/>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22" name="正方形/長方形 521">
          <a:extLst>
            <a:ext uri="{FF2B5EF4-FFF2-40B4-BE49-F238E27FC236}">
              <a16:creationId xmlns:a16="http://schemas.microsoft.com/office/drawing/2014/main" id="{2F2215AA-51E9-4F35-8132-B0C6547ED12F}"/>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23" name="正方形/長方形 522">
          <a:extLst>
            <a:ext uri="{FF2B5EF4-FFF2-40B4-BE49-F238E27FC236}">
              <a16:creationId xmlns:a16="http://schemas.microsoft.com/office/drawing/2014/main" id="{C64A555C-DF60-4463-9543-CDE38E74F9CD}"/>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24" name="正方形/長方形 523">
          <a:extLst>
            <a:ext uri="{FF2B5EF4-FFF2-40B4-BE49-F238E27FC236}">
              <a16:creationId xmlns:a16="http://schemas.microsoft.com/office/drawing/2014/main" id="{372D6C9D-0049-4B4E-BC13-DFE141634389}"/>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25" name="正方形/長方形 524">
          <a:extLst>
            <a:ext uri="{FF2B5EF4-FFF2-40B4-BE49-F238E27FC236}">
              <a16:creationId xmlns:a16="http://schemas.microsoft.com/office/drawing/2014/main" id="{B51788BB-7A19-4D48-98F9-A927E51EDDD2}"/>
            </a:ext>
          </a:extLst>
        </xdr:cNvPr>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526" name="正方形/長方形 525">
          <a:extLst>
            <a:ext uri="{FF2B5EF4-FFF2-40B4-BE49-F238E27FC236}">
              <a16:creationId xmlns:a16="http://schemas.microsoft.com/office/drawing/2014/main" id="{A99BAE8B-ECDA-472D-B518-618D6804EEA6}"/>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27" name="正方形/長方形 526">
          <a:extLst>
            <a:ext uri="{FF2B5EF4-FFF2-40B4-BE49-F238E27FC236}">
              <a16:creationId xmlns:a16="http://schemas.microsoft.com/office/drawing/2014/main" id="{9C59AC3B-B993-4B46-8C04-1B36AA8F5D3B}"/>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28" name="テキスト ボックス 527">
          <a:extLst>
            <a:ext uri="{FF2B5EF4-FFF2-40B4-BE49-F238E27FC236}">
              <a16:creationId xmlns:a16="http://schemas.microsoft.com/office/drawing/2014/main" id="{9179F5C8-765C-4FAC-8B25-DE3182856A5F}"/>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道路及び公営住宅の有形固定資産減価償却率が高い状況にある。道路については、集落や水道施設等が散在しているため一概に縮小させることが難しいことから、維持補修管理を行う中で施設維持を行っている状況であり、施設更新にまで至らない道路が多く存在するためです。今後、計画的な施設更新を行っていきます。公営住宅についても老朽化している住宅は、随時建替を計画すると共に、一人あたり面積の向上を行うなど生活環境の向上に努めます。</a:t>
          </a:r>
          <a:r>
            <a:rPr kumimoji="1" lang="en-US" altLang="ja-JP" sz="1300">
              <a:latin typeface="ＭＳ Ｐゴシック" panose="020B0600070205080204" pitchFamily="50" charset="-128"/>
              <a:ea typeface="ＭＳ Ｐゴシック" panose="020B0600070205080204" pitchFamily="50" charset="-128"/>
            </a:rPr>
            <a:t/>
          </a:r>
          <a:br>
            <a:rPr kumimoji="1" lang="en-US" altLang="ja-JP"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学校施設については、平成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小学校を統合して新たに小学校を開校したこと、保育園については、平成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年度に新しく保育園を建替えたこともあり、有形固定資産減価償却率が低い傾向にあります。</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43244A88-ABFD-4E4D-A252-CCFFD435C1E1}"/>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F055E8AB-7A41-4601-B928-7949E6FBC27C}"/>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D50E98D2-A117-48EA-8FA7-72B910A9E4F1}"/>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4CBAEB8C-7896-4834-9374-F166B657C036}"/>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長野県小谷村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A7A09026-9379-4F68-AE4B-C0B5976B032B}"/>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58CC4009-B4B4-4E86-BE17-D1C9D5BF6425}"/>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F490023C-1BA2-4007-9249-2DA4F724B191}"/>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DE98A152-2AAA-4B5A-983B-438D81A79254}"/>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9668B7EA-5B63-4A40-992F-7631684EAB96}"/>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8CDC22DC-B9FF-4F57-92FE-C97A056A2477}"/>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2,985
2,889
267.91
7,513,246
7,407,116
102,855
2,452,431
5,554,356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253CC1C1-F2D6-4422-82C2-6640B2C2415E}"/>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4BA3B953-0036-4319-AC9C-13B49D221B39}"/>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A282095C-2DD2-4706-89EB-BBEE40D1237F}"/>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F0CE2826-C76B-4D3B-A94E-C9841076B5E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E77924C5-05FB-498A-8C3B-048FA586AC1A}"/>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5BC98067-7FF8-4564-9B91-9BB409096546}"/>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FEC05E0-602A-4B3B-9F3C-C09CF2708F17}"/>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DEBD32C5-2780-464F-9CB2-17CEDDF391FD}"/>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390F9677-59E3-4D83-B422-C1A71A3CF82A}"/>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6F79CD80-5818-4F4E-998F-BE6F97C80814}"/>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1175FF1B-590E-4B76-AE9F-D03CCD8A864E}"/>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DA69E030-3FD0-4BB5-9149-CC8295DAA136}"/>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1D1BD04D-31A5-4966-9BDA-2D6E30193CD1}"/>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D9B80EA4-2BE5-44FC-BA4A-B8A7BEA56B66}"/>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90B0DEA4-2E4B-4C4E-A0F0-A9B245503BFA}"/>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513646A9-5923-46D1-90F2-1A86D557D59E}"/>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D7E31B14-041D-4312-A8D7-A114A2E0686A}"/>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EC1E6B4D-25E2-4F76-9732-95E2B7B7C078}"/>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a:extLst>
            <a:ext uri="{FF2B5EF4-FFF2-40B4-BE49-F238E27FC236}">
              <a16:creationId xmlns:a16="http://schemas.microsoft.com/office/drawing/2014/main" id="{465EA75B-A53C-4DCC-8709-7C3F9D7A5E57}"/>
            </a:ext>
          </a:extLst>
        </xdr:cNvPr>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8F77BADE-7572-4A84-8176-A2B86F4D304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57CF81AA-D517-4EF1-AC6F-A218E0F611AD}"/>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F5CEBA9F-4CDD-42AB-BD48-5690AB02D0A5}"/>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4F881F5A-4F5F-47DD-8DC2-D0BAD17D9269}"/>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752FB533-E04B-44F9-B38F-759F7660FDC5}"/>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A4F72C79-06BD-45DD-9E6E-C0545A52AA66}"/>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564DAFAD-5CDE-4AF2-94E9-389BBF41EDB3}"/>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B07C0306-E17C-4D87-A69C-3C552C3F38BC}"/>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A2F48921-138E-4C7A-9C0A-52724AD73681}"/>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a:extLst>
            <a:ext uri="{FF2B5EF4-FFF2-40B4-BE49-F238E27FC236}">
              <a16:creationId xmlns:a16="http://schemas.microsoft.com/office/drawing/2014/main" id="{ABD5D1BF-9457-47E3-B911-607DC2FBA3D4}"/>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a:extLst>
            <a:ext uri="{FF2B5EF4-FFF2-40B4-BE49-F238E27FC236}">
              <a16:creationId xmlns:a16="http://schemas.microsoft.com/office/drawing/2014/main" id="{791525DE-C44D-41B8-A39A-4F58C1BAB4C7}"/>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a:extLst>
            <a:ext uri="{FF2B5EF4-FFF2-40B4-BE49-F238E27FC236}">
              <a16:creationId xmlns:a16="http://schemas.microsoft.com/office/drawing/2014/main" id="{0F825536-790F-4D6F-924C-A4CD325FD799}"/>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a:extLst>
            <a:ext uri="{FF2B5EF4-FFF2-40B4-BE49-F238E27FC236}">
              <a16:creationId xmlns:a16="http://schemas.microsoft.com/office/drawing/2014/main" id="{A9E80429-083F-4089-957B-F0D6CF274011}"/>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a:extLst>
            <a:ext uri="{FF2B5EF4-FFF2-40B4-BE49-F238E27FC236}">
              <a16:creationId xmlns:a16="http://schemas.microsoft.com/office/drawing/2014/main" id="{5D51FC98-5DA6-4D81-9AAB-C74C719AB8A7}"/>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a:extLst>
            <a:ext uri="{FF2B5EF4-FFF2-40B4-BE49-F238E27FC236}">
              <a16:creationId xmlns:a16="http://schemas.microsoft.com/office/drawing/2014/main" id="{BCDA67E5-D42C-4DF6-966E-1A597083E4E6}"/>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a:extLst>
            <a:ext uri="{FF2B5EF4-FFF2-40B4-BE49-F238E27FC236}">
              <a16:creationId xmlns:a16="http://schemas.microsoft.com/office/drawing/2014/main" id="{DB11F765-A2CD-44AB-80D2-C9B2582EE9B4}"/>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a:extLst>
            <a:ext uri="{FF2B5EF4-FFF2-40B4-BE49-F238E27FC236}">
              <a16:creationId xmlns:a16="http://schemas.microsoft.com/office/drawing/2014/main" id="{2CBA10A6-AC31-4774-A2B1-FE58FEC7EBF7}"/>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a:extLst>
            <a:ext uri="{FF2B5EF4-FFF2-40B4-BE49-F238E27FC236}">
              <a16:creationId xmlns:a16="http://schemas.microsoft.com/office/drawing/2014/main" id="{F72BA286-A062-4394-9E41-82056A13A068}"/>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a:extLst>
            <a:ext uri="{FF2B5EF4-FFF2-40B4-BE49-F238E27FC236}">
              <a16:creationId xmlns:a16="http://schemas.microsoft.com/office/drawing/2014/main" id="{17AB67F2-FDD3-40C0-A442-0010729E9FAA}"/>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a:extLst>
            <a:ext uri="{FF2B5EF4-FFF2-40B4-BE49-F238E27FC236}">
              <a16:creationId xmlns:a16="http://schemas.microsoft.com/office/drawing/2014/main" id="{0ADF02B1-8D05-469A-9F3D-5ABB0AF22BCA}"/>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a:extLst>
            <a:ext uri="{FF2B5EF4-FFF2-40B4-BE49-F238E27FC236}">
              <a16:creationId xmlns:a16="http://schemas.microsoft.com/office/drawing/2014/main" id="{AFA83D74-AB09-42B7-9719-0C120C5CD0AE}"/>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a:extLst>
            <a:ext uri="{FF2B5EF4-FFF2-40B4-BE49-F238E27FC236}">
              <a16:creationId xmlns:a16="http://schemas.microsoft.com/office/drawing/2014/main" id="{42AE265B-C66B-4307-B21E-D73DCAF9D8D8}"/>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a:extLst>
            <a:ext uri="{FF2B5EF4-FFF2-40B4-BE49-F238E27FC236}">
              <a16:creationId xmlns:a16="http://schemas.microsoft.com/office/drawing/2014/main" id="{BEE58747-EA83-49B8-9829-87049469EA06}"/>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a:extLst>
            <a:ext uri="{FF2B5EF4-FFF2-40B4-BE49-F238E27FC236}">
              <a16:creationId xmlns:a16="http://schemas.microsoft.com/office/drawing/2014/main" id="{0B490AD8-FD25-45BF-B58D-BA20C231360C}"/>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a:extLst>
            <a:ext uri="{FF2B5EF4-FFF2-40B4-BE49-F238E27FC236}">
              <a16:creationId xmlns:a16="http://schemas.microsoft.com/office/drawing/2014/main" id="{49DF9DB8-EAFF-4AB0-ACA6-38A84A1D67A7}"/>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a:extLst>
            <a:ext uri="{FF2B5EF4-FFF2-40B4-BE49-F238E27FC236}">
              <a16:creationId xmlns:a16="http://schemas.microsoft.com/office/drawing/2014/main" id="{6A159E8E-8605-44DA-881A-5D30A30DC3E7}"/>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a:extLst>
            <a:ext uri="{FF2B5EF4-FFF2-40B4-BE49-F238E27FC236}">
              <a16:creationId xmlns:a16="http://schemas.microsoft.com/office/drawing/2014/main" id="{5A6A28D8-B121-4C8F-BA6A-EDABCBB76C8D}"/>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58" name="テキスト ボックス 57">
          <a:extLst>
            <a:ext uri="{FF2B5EF4-FFF2-40B4-BE49-F238E27FC236}">
              <a16:creationId xmlns:a16="http://schemas.microsoft.com/office/drawing/2014/main" id="{9195C6B7-878E-42F8-B849-840BA7F8BFBF}"/>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59" name="直線コネクタ 58">
          <a:extLst>
            <a:ext uri="{FF2B5EF4-FFF2-40B4-BE49-F238E27FC236}">
              <a16:creationId xmlns:a16="http://schemas.microsoft.com/office/drawing/2014/main" id="{C7CDCB4A-A081-41FA-A1C4-AA3A4E813C5E}"/>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60" name="テキスト ボックス 59">
          <a:extLst>
            <a:ext uri="{FF2B5EF4-FFF2-40B4-BE49-F238E27FC236}">
              <a16:creationId xmlns:a16="http://schemas.microsoft.com/office/drawing/2014/main" id="{FE8F2012-7028-4E01-9C3B-C0C5F90C36C8}"/>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1" name="直線コネクタ 60">
          <a:extLst>
            <a:ext uri="{FF2B5EF4-FFF2-40B4-BE49-F238E27FC236}">
              <a16:creationId xmlns:a16="http://schemas.microsoft.com/office/drawing/2014/main" id="{021EA518-5AAC-48A7-97A4-BEFE4041A17A}"/>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2" name="テキスト ボックス 61">
          <a:extLst>
            <a:ext uri="{FF2B5EF4-FFF2-40B4-BE49-F238E27FC236}">
              <a16:creationId xmlns:a16="http://schemas.microsoft.com/office/drawing/2014/main" id="{832F8846-94FC-4E40-A452-AF2E35BCC619}"/>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3" name="直線コネクタ 62">
          <a:extLst>
            <a:ext uri="{FF2B5EF4-FFF2-40B4-BE49-F238E27FC236}">
              <a16:creationId xmlns:a16="http://schemas.microsoft.com/office/drawing/2014/main" id="{75834E21-4091-4E56-8F51-2C0194A11797}"/>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4" name="テキスト ボックス 63">
          <a:extLst>
            <a:ext uri="{FF2B5EF4-FFF2-40B4-BE49-F238E27FC236}">
              <a16:creationId xmlns:a16="http://schemas.microsoft.com/office/drawing/2014/main" id="{50974CC9-5CD3-41BE-BCED-FBFCE77079E9}"/>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5" name="直線コネクタ 64">
          <a:extLst>
            <a:ext uri="{FF2B5EF4-FFF2-40B4-BE49-F238E27FC236}">
              <a16:creationId xmlns:a16="http://schemas.microsoft.com/office/drawing/2014/main" id="{4020D59C-F827-4885-AADB-2652B3C374A4}"/>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6" name="テキスト ボックス 65">
          <a:extLst>
            <a:ext uri="{FF2B5EF4-FFF2-40B4-BE49-F238E27FC236}">
              <a16:creationId xmlns:a16="http://schemas.microsoft.com/office/drawing/2014/main" id="{DCF1E9C1-C42E-4A25-B266-AE1095743E59}"/>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7" name="直線コネクタ 66">
          <a:extLst>
            <a:ext uri="{FF2B5EF4-FFF2-40B4-BE49-F238E27FC236}">
              <a16:creationId xmlns:a16="http://schemas.microsoft.com/office/drawing/2014/main" id="{070046E1-8A00-46BD-848F-223A9DF5605B}"/>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68" name="テキスト ボックス 67">
          <a:extLst>
            <a:ext uri="{FF2B5EF4-FFF2-40B4-BE49-F238E27FC236}">
              <a16:creationId xmlns:a16="http://schemas.microsoft.com/office/drawing/2014/main" id="{F3AE770E-F0CD-45A6-AC69-72609E8F8361}"/>
            </a:ext>
          </a:extLst>
        </xdr:cNvPr>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69" name="直線コネクタ 68">
          <a:extLst>
            <a:ext uri="{FF2B5EF4-FFF2-40B4-BE49-F238E27FC236}">
              <a16:creationId xmlns:a16="http://schemas.microsoft.com/office/drawing/2014/main" id="{60F2D810-D902-4DA6-98F5-FB1717D1FF02}"/>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70" name="テキスト ボックス 69">
          <a:extLst>
            <a:ext uri="{FF2B5EF4-FFF2-40B4-BE49-F238E27FC236}">
              <a16:creationId xmlns:a16="http://schemas.microsoft.com/office/drawing/2014/main" id="{EF746CC4-BCA0-42DB-8D39-78A26A74561F}"/>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1" name="【体育館・プール】&#10;有形固定資産減価償却率グラフ枠">
          <a:extLst>
            <a:ext uri="{FF2B5EF4-FFF2-40B4-BE49-F238E27FC236}">
              <a16:creationId xmlns:a16="http://schemas.microsoft.com/office/drawing/2014/main" id="{C8F46341-61C2-44FB-ADF3-291C5121DDEB}"/>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15240</xdr:rowOff>
    </xdr:from>
    <xdr:to>
      <xdr:col>24</xdr:col>
      <xdr:colOff>62865</xdr:colOff>
      <xdr:row>63</xdr:row>
      <xdr:rowOff>95250</xdr:rowOff>
    </xdr:to>
    <xdr:cxnSp macro="">
      <xdr:nvCxnSpPr>
        <xdr:cNvPr id="72" name="直線コネクタ 71">
          <a:extLst>
            <a:ext uri="{FF2B5EF4-FFF2-40B4-BE49-F238E27FC236}">
              <a16:creationId xmlns:a16="http://schemas.microsoft.com/office/drawing/2014/main" id="{3D2F6F8D-72E8-4B9F-A39E-906F79E5B684}"/>
            </a:ext>
          </a:extLst>
        </xdr:cNvPr>
        <xdr:cNvCxnSpPr/>
      </xdr:nvCxnSpPr>
      <xdr:spPr>
        <a:xfrm flipV="1">
          <a:off x="4634865" y="961644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99077</xdr:rowOff>
    </xdr:from>
    <xdr:ext cx="405111" cy="259045"/>
    <xdr:sp macro="" textlink="">
      <xdr:nvSpPr>
        <xdr:cNvPr id="73" name="【体育館・プール】&#10;有形固定資産減価償却率最小値テキスト">
          <a:extLst>
            <a:ext uri="{FF2B5EF4-FFF2-40B4-BE49-F238E27FC236}">
              <a16:creationId xmlns:a16="http://schemas.microsoft.com/office/drawing/2014/main" id="{E358BDDF-EE01-4DD6-BD8C-5506FDFD66F0}"/>
            </a:ext>
          </a:extLst>
        </xdr:cNvPr>
        <xdr:cNvSpPr txBox="1"/>
      </xdr:nvSpPr>
      <xdr:spPr>
        <a:xfrm>
          <a:off x="4673600" y="1090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95250</xdr:rowOff>
    </xdr:from>
    <xdr:to>
      <xdr:col>24</xdr:col>
      <xdr:colOff>152400</xdr:colOff>
      <xdr:row>63</xdr:row>
      <xdr:rowOff>95250</xdr:rowOff>
    </xdr:to>
    <xdr:cxnSp macro="">
      <xdr:nvCxnSpPr>
        <xdr:cNvPr id="74" name="直線コネクタ 73">
          <a:extLst>
            <a:ext uri="{FF2B5EF4-FFF2-40B4-BE49-F238E27FC236}">
              <a16:creationId xmlns:a16="http://schemas.microsoft.com/office/drawing/2014/main" id="{09BC59E5-909D-4E95-B21D-D4B483229FA0}"/>
            </a:ext>
          </a:extLst>
        </xdr:cNvPr>
        <xdr:cNvCxnSpPr/>
      </xdr:nvCxnSpPr>
      <xdr:spPr>
        <a:xfrm>
          <a:off x="4546600" y="1089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133367</xdr:rowOff>
    </xdr:from>
    <xdr:ext cx="405111" cy="259045"/>
    <xdr:sp macro="" textlink="">
      <xdr:nvSpPr>
        <xdr:cNvPr id="75" name="【体育館・プール】&#10;有形固定資産減価償却率最大値テキスト">
          <a:extLst>
            <a:ext uri="{FF2B5EF4-FFF2-40B4-BE49-F238E27FC236}">
              <a16:creationId xmlns:a16="http://schemas.microsoft.com/office/drawing/2014/main" id="{A244D697-0F9B-487A-9626-022BA7C93403}"/>
            </a:ext>
          </a:extLst>
        </xdr:cNvPr>
        <xdr:cNvSpPr txBox="1"/>
      </xdr:nvSpPr>
      <xdr:spPr>
        <a:xfrm>
          <a:off x="4673600" y="9391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15240</xdr:rowOff>
    </xdr:from>
    <xdr:to>
      <xdr:col>24</xdr:col>
      <xdr:colOff>152400</xdr:colOff>
      <xdr:row>56</xdr:row>
      <xdr:rowOff>15240</xdr:rowOff>
    </xdr:to>
    <xdr:cxnSp macro="">
      <xdr:nvCxnSpPr>
        <xdr:cNvPr id="76" name="直線コネクタ 75">
          <a:extLst>
            <a:ext uri="{FF2B5EF4-FFF2-40B4-BE49-F238E27FC236}">
              <a16:creationId xmlns:a16="http://schemas.microsoft.com/office/drawing/2014/main" id="{96505577-4A39-435B-9282-4A27A9C67582}"/>
            </a:ext>
          </a:extLst>
        </xdr:cNvPr>
        <xdr:cNvCxnSpPr/>
      </xdr:nvCxnSpPr>
      <xdr:spPr>
        <a:xfrm>
          <a:off x="4546600" y="9616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19702</xdr:rowOff>
    </xdr:from>
    <xdr:ext cx="405111" cy="259045"/>
    <xdr:sp macro="" textlink="">
      <xdr:nvSpPr>
        <xdr:cNvPr id="77" name="【体育館・プール】&#10;有形固定資産減価償却率平均値テキスト">
          <a:extLst>
            <a:ext uri="{FF2B5EF4-FFF2-40B4-BE49-F238E27FC236}">
              <a16:creationId xmlns:a16="http://schemas.microsoft.com/office/drawing/2014/main" id="{7AF322DA-EBBD-4C05-B7C4-AA4FE4B858DD}"/>
            </a:ext>
          </a:extLst>
        </xdr:cNvPr>
        <xdr:cNvSpPr txBox="1"/>
      </xdr:nvSpPr>
      <xdr:spPr>
        <a:xfrm>
          <a:off x="4673600" y="99638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168275</xdr:rowOff>
    </xdr:from>
    <xdr:to>
      <xdr:col>24</xdr:col>
      <xdr:colOff>114300</xdr:colOff>
      <xdr:row>59</xdr:row>
      <xdr:rowOff>98425</xdr:rowOff>
    </xdr:to>
    <xdr:sp macro="" textlink="">
      <xdr:nvSpPr>
        <xdr:cNvPr id="78" name="フローチャート: 判断 77">
          <a:extLst>
            <a:ext uri="{FF2B5EF4-FFF2-40B4-BE49-F238E27FC236}">
              <a16:creationId xmlns:a16="http://schemas.microsoft.com/office/drawing/2014/main" id="{3EA5EEC6-E877-4097-B283-57EE6D6181BB}"/>
            </a:ext>
          </a:extLst>
        </xdr:cNvPr>
        <xdr:cNvSpPr/>
      </xdr:nvSpPr>
      <xdr:spPr>
        <a:xfrm>
          <a:off x="4584700" y="10112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88265</xdr:rowOff>
    </xdr:from>
    <xdr:to>
      <xdr:col>20</xdr:col>
      <xdr:colOff>38100</xdr:colOff>
      <xdr:row>60</xdr:row>
      <xdr:rowOff>18415</xdr:rowOff>
    </xdr:to>
    <xdr:sp macro="" textlink="">
      <xdr:nvSpPr>
        <xdr:cNvPr id="79" name="フローチャート: 判断 78">
          <a:extLst>
            <a:ext uri="{FF2B5EF4-FFF2-40B4-BE49-F238E27FC236}">
              <a16:creationId xmlns:a16="http://schemas.microsoft.com/office/drawing/2014/main" id="{584BF46B-4AB8-4B9D-B9F2-24EAACFC292A}"/>
            </a:ext>
          </a:extLst>
        </xdr:cNvPr>
        <xdr:cNvSpPr/>
      </xdr:nvSpPr>
      <xdr:spPr>
        <a:xfrm>
          <a:off x="3746500" y="1020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58</xdr:row>
      <xdr:rowOff>34942</xdr:rowOff>
    </xdr:from>
    <xdr:ext cx="405111" cy="259045"/>
    <xdr:sp macro="" textlink="">
      <xdr:nvSpPr>
        <xdr:cNvPr id="80" name="n_1aveValue【体育館・プール】&#10;有形固定資産減価償却率">
          <a:extLst>
            <a:ext uri="{FF2B5EF4-FFF2-40B4-BE49-F238E27FC236}">
              <a16:creationId xmlns:a16="http://schemas.microsoft.com/office/drawing/2014/main" id="{AAB9FA09-85F7-4BD1-AFD4-46496CA4EA6D}"/>
            </a:ext>
          </a:extLst>
        </xdr:cNvPr>
        <xdr:cNvSpPr txBox="1"/>
      </xdr:nvSpPr>
      <xdr:spPr>
        <a:xfrm>
          <a:off x="3582044" y="9979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60</xdr:row>
      <xdr:rowOff>61595</xdr:rowOff>
    </xdr:from>
    <xdr:to>
      <xdr:col>15</xdr:col>
      <xdr:colOff>101600</xdr:colOff>
      <xdr:row>60</xdr:row>
      <xdr:rowOff>163195</xdr:rowOff>
    </xdr:to>
    <xdr:sp macro="" textlink="">
      <xdr:nvSpPr>
        <xdr:cNvPr id="81" name="フローチャート: 判断 80">
          <a:extLst>
            <a:ext uri="{FF2B5EF4-FFF2-40B4-BE49-F238E27FC236}">
              <a16:creationId xmlns:a16="http://schemas.microsoft.com/office/drawing/2014/main" id="{BA7FB1A7-CEA4-4C92-81AA-8B3D215479A9}"/>
            </a:ext>
          </a:extLst>
        </xdr:cNvPr>
        <xdr:cNvSpPr/>
      </xdr:nvSpPr>
      <xdr:spPr>
        <a:xfrm>
          <a:off x="2857500" y="1034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59</xdr:row>
      <xdr:rowOff>8272</xdr:rowOff>
    </xdr:from>
    <xdr:ext cx="405111" cy="259045"/>
    <xdr:sp macro="" textlink="">
      <xdr:nvSpPr>
        <xdr:cNvPr id="82" name="n_2aveValue【体育館・プール】&#10;有形固定資産減価償却率">
          <a:extLst>
            <a:ext uri="{FF2B5EF4-FFF2-40B4-BE49-F238E27FC236}">
              <a16:creationId xmlns:a16="http://schemas.microsoft.com/office/drawing/2014/main" id="{B5529077-F8C7-4A29-8B63-04200D129857}"/>
            </a:ext>
          </a:extLst>
        </xdr:cNvPr>
        <xdr:cNvSpPr txBox="1"/>
      </xdr:nvSpPr>
      <xdr:spPr>
        <a:xfrm>
          <a:off x="2705744" y="10123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3" name="テキスト ボックス 82">
          <a:extLst>
            <a:ext uri="{FF2B5EF4-FFF2-40B4-BE49-F238E27FC236}">
              <a16:creationId xmlns:a16="http://schemas.microsoft.com/office/drawing/2014/main" id="{BE1B1712-6FBE-494D-B080-54693B101F25}"/>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4" name="テキスト ボックス 83">
          <a:extLst>
            <a:ext uri="{FF2B5EF4-FFF2-40B4-BE49-F238E27FC236}">
              <a16:creationId xmlns:a16="http://schemas.microsoft.com/office/drawing/2014/main" id="{DFFD34BB-C93D-4D21-A23B-A03F2A13D26A}"/>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C1477150-FC94-46F3-A4B3-42366090117B}"/>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B957A90C-9A7D-46B8-95F6-F275EE201E03}"/>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102ED4AC-E8DA-4D6A-9C68-C147CEEA5BFD}"/>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44450</xdr:rowOff>
    </xdr:from>
    <xdr:to>
      <xdr:col>24</xdr:col>
      <xdr:colOff>114300</xdr:colOff>
      <xdr:row>63</xdr:row>
      <xdr:rowOff>146050</xdr:rowOff>
    </xdr:to>
    <xdr:sp macro="" textlink="">
      <xdr:nvSpPr>
        <xdr:cNvPr id="88" name="楕円 87">
          <a:extLst>
            <a:ext uri="{FF2B5EF4-FFF2-40B4-BE49-F238E27FC236}">
              <a16:creationId xmlns:a16="http://schemas.microsoft.com/office/drawing/2014/main" id="{74578F0A-5459-4020-9511-EDE18E7D4671}"/>
            </a:ext>
          </a:extLst>
        </xdr:cNvPr>
        <xdr:cNvSpPr/>
      </xdr:nvSpPr>
      <xdr:spPr>
        <a:xfrm>
          <a:off x="4584700" y="1084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130827</xdr:rowOff>
    </xdr:from>
    <xdr:ext cx="405111" cy="259045"/>
    <xdr:sp macro="" textlink="">
      <xdr:nvSpPr>
        <xdr:cNvPr id="89" name="【体育館・プール】&#10;有形固定資産減価償却率該当値テキスト">
          <a:extLst>
            <a:ext uri="{FF2B5EF4-FFF2-40B4-BE49-F238E27FC236}">
              <a16:creationId xmlns:a16="http://schemas.microsoft.com/office/drawing/2014/main" id="{C4F0D389-BA58-43A1-B0B4-04E3E37C33A2}"/>
            </a:ext>
          </a:extLst>
        </xdr:cNvPr>
        <xdr:cNvSpPr txBox="1"/>
      </xdr:nvSpPr>
      <xdr:spPr>
        <a:xfrm>
          <a:off x="4673600" y="10760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120650</xdr:rowOff>
    </xdr:from>
    <xdr:to>
      <xdr:col>20</xdr:col>
      <xdr:colOff>38100</xdr:colOff>
      <xdr:row>63</xdr:row>
      <xdr:rowOff>50800</xdr:rowOff>
    </xdr:to>
    <xdr:sp macro="" textlink="">
      <xdr:nvSpPr>
        <xdr:cNvPr id="90" name="楕円 89">
          <a:extLst>
            <a:ext uri="{FF2B5EF4-FFF2-40B4-BE49-F238E27FC236}">
              <a16:creationId xmlns:a16="http://schemas.microsoft.com/office/drawing/2014/main" id="{9B97F930-F6CA-43DA-B718-5E856E18662A}"/>
            </a:ext>
          </a:extLst>
        </xdr:cNvPr>
        <xdr:cNvSpPr/>
      </xdr:nvSpPr>
      <xdr:spPr>
        <a:xfrm>
          <a:off x="3746500" y="1075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0</xdr:rowOff>
    </xdr:from>
    <xdr:to>
      <xdr:col>24</xdr:col>
      <xdr:colOff>63500</xdr:colOff>
      <xdr:row>63</xdr:row>
      <xdr:rowOff>95250</xdr:rowOff>
    </xdr:to>
    <xdr:cxnSp macro="">
      <xdr:nvCxnSpPr>
        <xdr:cNvPr id="91" name="直線コネクタ 90">
          <a:extLst>
            <a:ext uri="{FF2B5EF4-FFF2-40B4-BE49-F238E27FC236}">
              <a16:creationId xmlns:a16="http://schemas.microsoft.com/office/drawing/2014/main" id="{80EBF30E-D062-4A7B-90B4-EAD07FC6EE1A}"/>
            </a:ext>
          </a:extLst>
        </xdr:cNvPr>
        <xdr:cNvCxnSpPr/>
      </xdr:nvCxnSpPr>
      <xdr:spPr>
        <a:xfrm>
          <a:off x="3797300" y="10801350"/>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63</xdr:row>
      <xdr:rowOff>41927</xdr:rowOff>
    </xdr:from>
    <xdr:ext cx="405111" cy="259045"/>
    <xdr:sp macro="" textlink="">
      <xdr:nvSpPr>
        <xdr:cNvPr id="92" name="n_1mainValue【体育館・プール】&#10;有形固定資産減価償却率">
          <a:extLst>
            <a:ext uri="{FF2B5EF4-FFF2-40B4-BE49-F238E27FC236}">
              <a16:creationId xmlns:a16="http://schemas.microsoft.com/office/drawing/2014/main" id="{B2A7E19B-63FA-4F22-92B5-B3993751A9C3}"/>
            </a:ext>
          </a:extLst>
        </xdr:cNvPr>
        <xdr:cNvSpPr txBox="1"/>
      </xdr:nvSpPr>
      <xdr:spPr>
        <a:xfrm>
          <a:off x="3582044" y="1084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93" name="正方形/長方形 92">
          <a:extLst>
            <a:ext uri="{FF2B5EF4-FFF2-40B4-BE49-F238E27FC236}">
              <a16:creationId xmlns:a16="http://schemas.microsoft.com/office/drawing/2014/main" id="{C6CCFA8E-44F0-4AA1-8235-B405C0825191}"/>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94" name="正方形/長方形 93">
          <a:extLst>
            <a:ext uri="{FF2B5EF4-FFF2-40B4-BE49-F238E27FC236}">
              <a16:creationId xmlns:a16="http://schemas.microsoft.com/office/drawing/2014/main" id="{69997041-38BF-4B1A-8DE7-D456AE5152AE}"/>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95" name="正方形/長方形 94">
          <a:extLst>
            <a:ext uri="{FF2B5EF4-FFF2-40B4-BE49-F238E27FC236}">
              <a16:creationId xmlns:a16="http://schemas.microsoft.com/office/drawing/2014/main" id="{B68C30B5-79DE-4DDD-9092-0254464BBAE7}"/>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96" name="正方形/長方形 95">
          <a:extLst>
            <a:ext uri="{FF2B5EF4-FFF2-40B4-BE49-F238E27FC236}">
              <a16:creationId xmlns:a16="http://schemas.microsoft.com/office/drawing/2014/main" id="{DB59FE76-ADE8-47E2-8CD0-A9920E3A3273}"/>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97" name="正方形/長方形 96">
          <a:extLst>
            <a:ext uri="{FF2B5EF4-FFF2-40B4-BE49-F238E27FC236}">
              <a16:creationId xmlns:a16="http://schemas.microsoft.com/office/drawing/2014/main" id="{02265BD9-EE4C-4FBE-815A-F588A6999203}"/>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98" name="正方形/長方形 97">
          <a:extLst>
            <a:ext uri="{FF2B5EF4-FFF2-40B4-BE49-F238E27FC236}">
              <a16:creationId xmlns:a16="http://schemas.microsoft.com/office/drawing/2014/main" id="{2F025971-3AB0-473A-88B3-E8D093A945F4}"/>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99" name="正方形/長方形 98">
          <a:extLst>
            <a:ext uri="{FF2B5EF4-FFF2-40B4-BE49-F238E27FC236}">
              <a16:creationId xmlns:a16="http://schemas.microsoft.com/office/drawing/2014/main" id="{E15D5B4B-ABEB-42E3-87F4-63ED8D6D6367}"/>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0" name="正方形/長方形 99">
          <a:extLst>
            <a:ext uri="{FF2B5EF4-FFF2-40B4-BE49-F238E27FC236}">
              <a16:creationId xmlns:a16="http://schemas.microsoft.com/office/drawing/2014/main" id="{01CBAFB8-343B-4BAD-B7D9-9493180E13A3}"/>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1" name="テキスト ボックス 100">
          <a:extLst>
            <a:ext uri="{FF2B5EF4-FFF2-40B4-BE49-F238E27FC236}">
              <a16:creationId xmlns:a16="http://schemas.microsoft.com/office/drawing/2014/main" id="{C48BA664-F0AF-4CAC-BE81-2B58C4AF072C}"/>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02" name="直線コネクタ 101">
          <a:extLst>
            <a:ext uri="{FF2B5EF4-FFF2-40B4-BE49-F238E27FC236}">
              <a16:creationId xmlns:a16="http://schemas.microsoft.com/office/drawing/2014/main" id="{54553035-5B83-479E-AED9-547C5F0222E5}"/>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03" name="直線コネクタ 102">
          <a:extLst>
            <a:ext uri="{FF2B5EF4-FFF2-40B4-BE49-F238E27FC236}">
              <a16:creationId xmlns:a16="http://schemas.microsoft.com/office/drawing/2014/main" id="{81C91FC2-E419-405D-9D67-CD5BBB004B72}"/>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04" name="テキスト ボックス 103">
          <a:extLst>
            <a:ext uri="{FF2B5EF4-FFF2-40B4-BE49-F238E27FC236}">
              <a16:creationId xmlns:a16="http://schemas.microsoft.com/office/drawing/2014/main" id="{D210601C-DEC4-44F0-BD5C-0D578B779062}"/>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05" name="直線コネクタ 104">
          <a:extLst>
            <a:ext uri="{FF2B5EF4-FFF2-40B4-BE49-F238E27FC236}">
              <a16:creationId xmlns:a16="http://schemas.microsoft.com/office/drawing/2014/main" id="{C9567B6A-30D6-4778-B396-EDF0DD742FF1}"/>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06" name="テキスト ボックス 105">
          <a:extLst>
            <a:ext uri="{FF2B5EF4-FFF2-40B4-BE49-F238E27FC236}">
              <a16:creationId xmlns:a16="http://schemas.microsoft.com/office/drawing/2014/main" id="{22A7B14D-06A6-4DF5-80B0-94BDF745B50F}"/>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07" name="直線コネクタ 106">
          <a:extLst>
            <a:ext uri="{FF2B5EF4-FFF2-40B4-BE49-F238E27FC236}">
              <a16:creationId xmlns:a16="http://schemas.microsoft.com/office/drawing/2014/main" id="{4F0B1B70-97C7-499B-AED6-03A09FD6A08D}"/>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08" name="テキスト ボックス 107">
          <a:extLst>
            <a:ext uri="{FF2B5EF4-FFF2-40B4-BE49-F238E27FC236}">
              <a16:creationId xmlns:a16="http://schemas.microsoft.com/office/drawing/2014/main" id="{55FCA72B-5D40-4DEA-916A-62E02F2ABFB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09" name="直線コネクタ 108">
          <a:extLst>
            <a:ext uri="{FF2B5EF4-FFF2-40B4-BE49-F238E27FC236}">
              <a16:creationId xmlns:a16="http://schemas.microsoft.com/office/drawing/2014/main" id="{85E75063-247B-40E6-83F3-45D0AFCB90D8}"/>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10" name="テキスト ボックス 109">
          <a:extLst>
            <a:ext uri="{FF2B5EF4-FFF2-40B4-BE49-F238E27FC236}">
              <a16:creationId xmlns:a16="http://schemas.microsoft.com/office/drawing/2014/main" id="{83D09DC9-7B12-4138-9F5E-27E220D359DF}"/>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11" name="直線コネクタ 110">
          <a:extLst>
            <a:ext uri="{FF2B5EF4-FFF2-40B4-BE49-F238E27FC236}">
              <a16:creationId xmlns:a16="http://schemas.microsoft.com/office/drawing/2014/main" id="{85579BBB-4960-46C0-8303-ADE75DDB3046}"/>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12" name="テキスト ボックス 111">
          <a:extLst>
            <a:ext uri="{FF2B5EF4-FFF2-40B4-BE49-F238E27FC236}">
              <a16:creationId xmlns:a16="http://schemas.microsoft.com/office/drawing/2014/main" id="{9BE62CFD-79C0-469B-9E7E-E1AA78B11BD6}"/>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13" name="直線コネクタ 112">
          <a:extLst>
            <a:ext uri="{FF2B5EF4-FFF2-40B4-BE49-F238E27FC236}">
              <a16:creationId xmlns:a16="http://schemas.microsoft.com/office/drawing/2014/main" id="{6CAC7FC0-0F18-442D-B1DE-9526112F0975}"/>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14" name="テキスト ボックス 113">
          <a:extLst>
            <a:ext uri="{FF2B5EF4-FFF2-40B4-BE49-F238E27FC236}">
              <a16:creationId xmlns:a16="http://schemas.microsoft.com/office/drawing/2014/main" id="{3AEEC353-7EF4-41F3-BEA4-FDA4E44D6D5E}"/>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15" name="【体育館・プール】&#10;一人当たり面積グラフ枠">
          <a:extLst>
            <a:ext uri="{FF2B5EF4-FFF2-40B4-BE49-F238E27FC236}">
              <a16:creationId xmlns:a16="http://schemas.microsoft.com/office/drawing/2014/main" id="{FCDFFABB-5366-4975-893A-DD5CD00CA4A3}"/>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30099</xdr:rowOff>
    </xdr:from>
    <xdr:to>
      <xdr:col>54</xdr:col>
      <xdr:colOff>189865</xdr:colOff>
      <xdr:row>63</xdr:row>
      <xdr:rowOff>155829</xdr:rowOff>
    </xdr:to>
    <xdr:cxnSp macro="">
      <xdr:nvCxnSpPr>
        <xdr:cNvPr id="116" name="直線コネクタ 115">
          <a:extLst>
            <a:ext uri="{FF2B5EF4-FFF2-40B4-BE49-F238E27FC236}">
              <a16:creationId xmlns:a16="http://schemas.microsoft.com/office/drawing/2014/main" id="{9800BD28-FB52-4CCE-AB8F-BFDB1090630A}"/>
            </a:ext>
          </a:extLst>
        </xdr:cNvPr>
        <xdr:cNvCxnSpPr/>
      </xdr:nvCxnSpPr>
      <xdr:spPr>
        <a:xfrm flipV="1">
          <a:off x="10476865" y="9459849"/>
          <a:ext cx="0" cy="1497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159656</xdr:rowOff>
    </xdr:from>
    <xdr:ext cx="469744" cy="259045"/>
    <xdr:sp macro="" textlink="">
      <xdr:nvSpPr>
        <xdr:cNvPr id="117" name="【体育館・プール】&#10;一人当たり面積最小値テキスト">
          <a:extLst>
            <a:ext uri="{FF2B5EF4-FFF2-40B4-BE49-F238E27FC236}">
              <a16:creationId xmlns:a16="http://schemas.microsoft.com/office/drawing/2014/main" id="{1C8DA979-2EAF-4DEB-9EC0-81ACEA2CF0CD}"/>
            </a:ext>
          </a:extLst>
        </xdr:cNvPr>
        <xdr:cNvSpPr txBox="1"/>
      </xdr:nvSpPr>
      <xdr:spPr>
        <a:xfrm>
          <a:off x="10515600" y="10961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155829</xdr:rowOff>
    </xdr:from>
    <xdr:to>
      <xdr:col>55</xdr:col>
      <xdr:colOff>88900</xdr:colOff>
      <xdr:row>63</xdr:row>
      <xdr:rowOff>155829</xdr:rowOff>
    </xdr:to>
    <xdr:cxnSp macro="">
      <xdr:nvCxnSpPr>
        <xdr:cNvPr id="118" name="直線コネクタ 117">
          <a:extLst>
            <a:ext uri="{FF2B5EF4-FFF2-40B4-BE49-F238E27FC236}">
              <a16:creationId xmlns:a16="http://schemas.microsoft.com/office/drawing/2014/main" id="{1D0C6AAB-A4BE-4E14-A079-BA3A744E5140}"/>
            </a:ext>
          </a:extLst>
        </xdr:cNvPr>
        <xdr:cNvCxnSpPr/>
      </xdr:nvCxnSpPr>
      <xdr:spPr>
        <a:xfrm>
          <a:off x="10388600" y="10957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148226</xdr:rowOff>
    </xdr:from>
    <xdr:ext cx="469744" cy="259045"/>
    <xdr:sp macro="" textlink="">
      <xdr:nvSpPr>
        <xdr:cNvPr id="119" name="【体育館・プール】&#10;一人当たり面積最大値テキスト">
          <a:extLst>
            <a:ext uri="{FF2B5EF4-FFF2-40B4-BE49-F238E27FC236}">
              <a16:creationId xmlns:a16="http://schemas.microsoft.com/office/drawing/2014/main" id="{9CECC168-C138-42B6-BF11-0A841233ED25}"/>
            </a:ext>
          </a:extLst>
        </xdr:cNvPr>
        <xdr:cNvSpPr txBox="1"/>
      </xdr:nvSpPr>
      <xdr:spPr>
        <a:xfrm>
          <a:off x="10515600" y="9235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30099</xdr:rowOff>
    </xdr:from>
    <xdr:to>
      <xdr:col>55</xdr:col>
      <xdr:colOff>88900</xdr:colOff>
      <xdr:row>55</xdr:row>
      <xdr:rowOff>30099</xdr:rowOff>
    </xdr:to>
    <xdr:cxnSp macro="">
      <xdr:nvCxnSpPr>
        <xdr:cNvPr id="120" name="直線コネクタ 119">
          <a:extLst>
            <a:ext uri="{FF2B5EF4-FFF2-40B4-BE49-F238E27FC236}">
              <a16:creationId xmlns:a16="http://schemas.microsoft.com/office/drawing/2014/main" id="{BCF5BF9E-D58F-4C01-9793-779EF4F8A949}"/>
            </a:ext>
          </a:extLst>
        </xdr:cNvPr>
        <xdr:cNvCxnSpPr/>
      </xdr:nvCxnSpPr>
      <xdr:spPr>
        <a:xfrm>
          <a:off x="10388600" y="9459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102125</xdr:rowOff>
    </xdr:from>
    <xdr:ext cx="469744" cy="259045"/>
    <xdr:sp macro="" textlink="">
      <xdr:nvSpPr>
        <xdr:cNvPr id="121" name="【体育館・プール】&#10;一人当たり面積平均値テキスト">
          <a:extLst>
            <a:ext uri="{FF2B5EF4-FFF2-40B4-BE49-F238E27FC236}">
              <a16:creationId xmlns:a16="http://schemas.microsoft.com/office/drawing/2014/main" id="{68CB4CB7-BE57-4710-8DF2-8A8D463C45D4}"/>
            </a:ext>
          </a:extLst>
        </xdr:cNvPr>
        <xdr:cNvSpPr txBox="1"/>
      </xdr:nvSpPr>
      <xdr:spPr>
        <a:xfrm>
          <a:off x="10515600" y="105605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123698</xdr:rowOff>
    </xdr:from>
    <xdr:to>
      <xdr:col>55</xdr:col>
      <xdr:colOff>50800</xdr:colOff>
      <xdr:row>62</xdr:row>
      <xdr:rowOff>53848</xdr:rowOff>
    </xdr:to>
    <xdr:sp macro="" textlink="">
      <xdr:nvSpPr>
        <xdr:cNvPr id="122" name="フローチャート: 判断 121">
          <a:extLst>
            <a:ext uri="{FF2B5EF4-FFF2-40B4-BE49-F238E27FC236}">
              <a16:creationId xmlns:a16="http://schemas.microsoft.com/office/drawing/2014/main" id="{8B6676C8-89AF-468C-A62A-0BE44923966A}"/>
            </a:ext>
          </a:extLst>
        </xdr:cNvPr>
        <xdr:cNvSpPr/>
      </xdr:nvSpPr>
      <xdr:spPr>
        <a:xfrm>
          <a:off x="10426700" y="10582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149225</xdr:rowOff>
    </xdr:from>
    <xdr:to>
      <xdr:col>50</xdr:col>
      <xdr:colOff>165100</xdr:colOff>
      <xdr:row>62</xdr:row>
      <xdr:rowOff>79375</xdr:rowOff>
    </xdr:to>
    <xdr:sp macro="" textlink="">
      <xdr:nvSpPr>
        <xdr:cNvPr id="123" name="フローチャート: 判断 122">
          <a:extLst>
            <a:ext uri="{FF2B5EF4-FFF2-40B4-BE49-F238E27FC236}">
              <a16:creationId xmlns:a16="http://schemas.microsoft.com/office/drawing/2014/main" id="{A4DA78CC-46E9-4112-A6DF-BD3A86625C24}"/>
            </a:ext>
          </a:extLst>
        </xdr:cNvPr>
        <xdr:cNvSpPr/>
      </xdr:nvSpPr>
      <xdr:spPr>
        <a:xfrm>
          <a:off x="9588500" y="1060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62</xdr:row>
      <xdr:rowOff>70502</xdr:rowOff>
    </xdr:from>
    <xdr:ext cx="469744" cy="259045"/>
    <xdr:sp macro="" textlink="">
      <xdr:nvSpPr>
        <xdr:cNvPr id="124" name="n_1aveValue【体育館・プール】&#10;一人当たり面積">
          <a:extLst>
            <a:ext uri="{FF2B5EF4-FFF2-40B4-BE49-F238E27FC236}">
              <a16:creationId xmlns:a16="http://schemas.microsoft.com/office/drawing/2014/main" id="{EDEE92C5-AF74-407F-98B4-D016DCC38952}"/>
            </a:ext>
          </a:extLst>
        </xdr:cNvPr>
        <xdr:cNvSpPr txBox="1"/>
      </xdr:nvSpPr>
      <xdr:spPr>
        <a:xfrm>
          <a:off x="9391727" y="10700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62</xdr:row>
      <xdr:rowOff>63119</xdr:rowOff>
    </xdr:from>
    <xdr:to>
      <xdr:col>46</xdr:col>
      <xdr:colOff>38100</xdr:colOff>
      <xdr:row>62</xdr:row>
      <xdr:rowOff>164719</xdr:rowOff>
    </xdr:to>
    <xdr:sp macro="" textlink="">
      <xdr:nvSpPr>
        <xdr:cNvPr id="125" name="フローチャート: 判断 124">
          <a:extLst>
            <a:ext uri="{FF2B5EF4-FFF2-40B4-BE49-F238E27FC236}">
              <a16:creationId xmlns:a16="http://schemas.microsoft.com/office/drawing/2014/main" id="{CC05906D-302B-453D-9BFD-F632443040E8}"/>
            </a:ext>
          </a:extLst>
        </xdr:cNvPr>
        <xdr:cNvSpPr/>
      </xdr:nvSpPr>
      <xdr:spPr>
        <a:xfrm>
          <a:off x="8699500" y="10693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61</xdr:row>
      <xdr:rowOff>9796</xdr:rowOff>
    </xdr:from>
    <xdr:ext cx="469744" cy="259045"/>
    <xdr:sp macro="" textlink="">
      <xdr:nvSpPr>
        <xdr:cNvPr id="126" name="n_2aveValue【体育館・プール】&#10;一人当たり面積">
          <a:extLst>
            <a:ext uri="{FF2B5EF4-FFF2-40B4-BE49-F238E27FC236}">
              <a16:creationId xmlns:a16="http://schemas.microsoft.com/office/drawing/2014/main" id="{06C6DB48-FC7C-4E8E-9E3B-3670C2D16946}"/>
            </a:ext>
          </a:extLst>
        </xdr:cNvPr>
        <xdr:cNvSpPr txBox="1"/>
      </xdr:nvSpPr>
      <xdr:spPr>
        <a:xfrm>
          <a:off x="8515427" y="10468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27" name="テキスト ボックス 126">
          <a:extLst>
            <a:ext uri="{FF2B5EF4-FFF2-40B4-BE49-F238E27FC236}">
              <a16:creationId xmlns:a16="http://schemas.microsoft.com/office/drawing/2014/main" id="{3FB15D62-BB75-4315-8997-083BAA4556C7}"/>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28" name="テキスト ボックス 127">
          <a:extLst>
            <a:ext uri="{FF2B5EF4-FFF2-40B4-BE49-F238E27FC236}">
              <a16:creationId xmlns:a16="http://schemas.microsoft.com/office/drawing/2014/main" id="{7A3A1C4A-1E6B-48B6-A94D-507E79ED217A}"/>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29" name="テキスト ボックス 128">
          <a:extLst>
            <a:ext uri="{FF2B5EF4-FFF2-40B4-BE49-F238E27FC236}">
              <a16:creationId xmlns:a16="http://schemas.microsoft.com/office/drawing/2014/main" id="{8D60AAB0-712B-4163-9BC5-0BC76937F233}"/>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30" name="テキスト ボックス 129">
          <a:extLst>
            <a:ext uri="{FF2B5EF4-FFF2-40B4-BE49-F238E27FC236}">
              <a16:creationId xmlns:a16="http://schemas.microsoft.com/office/drawing/2014/main" id="{3C3FAF12-FEDB-4548-B1AE-960A0B77EFB8}"/>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31" name="テキスト ボックス 130">
          <a:extLst>
            <a:ext uri="{FF2B5EF4-FFF2-40B4-BE49-F238E27FC236}">
              <a16:creationId xmlns:a16="http://schemas.microsoft.com/office/drawing/2014/main" id="{8C1DE57D-D292-426D-97D9-6E850A19A50A}"/>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119507</xdr:rowOff>
    </xdr:from>
    <xdr:to>
      <xdr:col>55</xdr:col>
      <xdr:colOff>50800</xdr:colOff>
      <xdr:row>59</xdr:row>
      <xdr:rowOff>49657</xdr:rowOff>
    </xdr:to>
    <xdr:sp macro="" textlink="">
      <xdr:nvSpPr>
        <xdr:cNvPr id="132" name="楕円 131">
          <a:extLst>
            <a:ext uri="{FF2B5EF4-FFF2-40B4-BE49-F238E27FC236}">
              <a16:creationId xmlns:a16="http://schemas.microsoft.com/office/drawing/2014/main" id="{14D3B361-2579-4FEC-A6B6-B1766C6D2012}"/>
            </a:ext>
          </a:extLst>
        </xdr:cNvPr>
        <xdr:cNvSpPr/>
      </xdr:nvSpPr>
      <xdr:spPr>
        <a:xfrm>
          <a:off x="10426700" y="10063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57</xdr:row>
      <xdr:rowOff>142384</xdr:rowOff>
    </xdr:from>
    <xdr:ext cx="469744" cy="259045"/>
    <xdr:sp macro="" textlink="">
      <xdr:nvSpPr>
        <xdr:cNvPr id="133" name="【体育館・プール】&#10;一人当たり面積該当値テキスト">
          <a:extLst>
            <a:ext uri="{FF2B5EF4-FFF2-40B4-BE49-F238E27FC236}">
              <a16:creationId xmlns:a16="http://schemas.microsoft.com/office/drawing/2014/main" id="{71B60397-B14B-4FCA-8F85-4772BC2BB899}"/>
            </a:ext>
          </a:extLst>
        </xdr:cNvPr>
        <xdr:cNvSpPr txBox="1"/>
      </xdr:nvSpPr>
      <xdr:spPr>
        <a:xfrm>
          <a:off x="10515600" y="9915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137033</xdr:rowOff>
    </xdr:from>
    <xdr:to>
      <xdr:col>50</xdr:col>
      <xdr:colOff>165100</xdr:colOff>
      <xdr:row>59</xdr:row>
      <xdr:rowOff>67183</xdr:rowOff>
    </xdr:to>
    <xdr:sp macro="" textlink="">
      <xdr:nvSpPr>
        <xdr:cNvPr id="134" name="楕円 133">
          <a:extLst>
            <a:ext uri="{FF2B5EF4-FFF2-40B4-BE49-F238E27FC236}">
              <a16:creationId xmlns:a16="http://schemas.microsoft.com/office/drawing/2014/main" id="{E7A05221-14E6-4DAE-9823-89B76962B782}"/>
            </a:ext>
          </a:extLst>
        </xdr:cNvPr>
        <xdr:cNvSpPr/>
      </xdr:nvSpPr>
      <xdr:spPr>
        <a:xfrm>
          <a:off x="9588500" y="10081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58</xdr:row>
      <xdr:rowOff>170307</xdr:rowOff>
    </xdr:from>
    <xdr:to>
      <xdr:col>55</xdr:col>
      <xdr:colOff>0</xdr:colOff>
      <xdr:row>59</xdr:row>
      <xdr:rowOff>16383</xdr:rowOff>
    </xdr:to>
    <xdr:cxnSp macro="">
      <xdr:nvCxnSpPr>
        <xdr:cNvPr id="135" name="直線コネクタ 134">
          <a:extLst>
            <a:ext uri="{FF2B5EF4-FFF2-40B4-BE49-F238E27FC236}">
              <a16:creationId xmlns:a16="http://schemas.microsoft.com/office/drawing/2014/main" id="{4465D1DC-486B-4F7B-99C4-D5613FA5ABEB}"/>
            </a:ext>
          </a:extLst>
        </xdr:cNvPr>
        <xdr:cNvCxnSpPr/>
      </xdr:nvCxnSpPr>
      <xdr:spPr>
        <a:xfrm flipV="1">
          <a:off x="9639300" y="10114407"/>
          <a:ext cx="838200" cy="17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57</xdr:row>
      <xdr:rowOff>83710</xdr:rowOff>
    </xdr:from>
    <xdr:ext cx="469744" cy="259045"/>
    <xdr:sp macro="" textlink="">
      <xdr:nvSpPr>
        <xdr:cNvPr id="136" name="n_1mainValue【体育館・プール】&#10;一人当たり面積">
          <a:extLst>
            <a:ext uri="{FF2B5EF4-FFF2-40B4-BE49-F238E27FC236}">
              <a16:creationId xmlns:a16="http://schemas.microsoft.com/office/drawing/2014/main" id="{B65BDBF0-60EE-40FC-80A4-3E5D2D437B83}"/>
            </a:ext>
          </a:extLst>
        </xdr:cNvPr>
        <xdr:cNvSpPr txBox="1"/>
      </xdr:nvSpPr>
      <xdr:spPr>
        <a:xfrm>
          <a:off x="9391727" y="9856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37" name="正方形/長方形 136">
          <a:extLst>
            <a:ext uri="{FF2B5EF4-FFF2-40B4-BE49-F238E27FC236}">
              <a16:creationId xmlns:a16="http://schemas.microsoft.com/office/drawing/2014/main" id="{88117646-080A-439D-9700-A44BC6F1DC16}"/>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38" name="正方形/長方形 137">
          <a:extLst>
            <a:ext uri="{FF2B5EF4-FFF2-40B4-BE49-F238E27FC236}">
              <a16:creationId xmlns:a16="http://schemas.microsoft.com/office/drawing/2014/main" id="{63D77D93-6DE4-4FBF-9A51-E33AD3C51B18}"/>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39" name="正方形/長方形 138">
          <a:extLst>
            <a:ext uri="{FF2B5EF4-FFF2-40B4-BE49-F238E27FC236}">
              <a16:creationId xmlns:a16="http://schemas.microsoft.com/office/drawing/2014/main" id="{1E127470-12BD-4EE4-AABA-66601D9F213E}"/>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40" name="正方形/長方形 139">
          <a:extLst>
            <a:ext uri="{FF2B5EF4-FFF2-40B4-BE49-F238E27FC236}">
              <a16:creationId xmlns:a16="http://schemas.microsoft.com/office/drawing/2014/main" id="{3B739736-B0E7-4535-B6CB-1DF650228CD5}"/>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41" name="正方形/長方形 140">
          <a:extLst>
            <a:ext uri="{FF2B5EF4-FFF2-40B4-BE49-F238E27FC236}">
              <a16:creationId xmlns:a16="http://schemas.microsoft.com/office/drawing/2014/main" id="{2AB9CF58-2424-4F46-A8C6-F58694CB0C86}"/>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42" name="正方形/長方形 141">
          <a:extLst>
            <a:ext uri="{FF2B5EF4-FFF2-40B4-BE49-F238E27FC236}">
              <a16:creationId xmlns:a16="http://schemas.microsoft.com/office/drawing/2014/main" id="{4968874E-324B-4544-AFDB-C4463984A9E4}"/>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43" name="正方形/長方形 142">
          <a:extLst>
            <a:ext uri="{FF2B5EF4-FFF2-40B4-BE49-F238E27FC236}">
              <a16:creationId xmlns:a16="http://schemas.microsoft.com/office/drawing/2014/main" id="{98A93407-F212-45FA-ABB0-E7E35F74C18D}"/>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44" name="正方形/長方形 143">
          <a:extLst>
            <a:ext uri="{FF2B5EF4-FFF2-40B4-BE49-F238E27FC236}">
              <a16:creationId xmlns:a16="http://schemas.microsoft.com/office/drawing/2014/main" id="{37DCE86D-CA4B-4BB7-868B-A004BED9E398}"/>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45" name="テキスト ボックス 144">
          <a:extLst>
            <a:ext uri="{FF2B5EF4-FFF2-40B4-BE49-F238E27FC236}">
              <a16:creationId xmlns:a16="http://schemas.microsoft.com/office/drawing/2014/main" id="{C8FD9829-E134-4165-90C0-D96D48039D8B}"/>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46" name="直線コネクタ 145">
          <a:extLst>
            <a:ext uri="{FF2B5EF4-FFF2-40B4-BE49-F238E27FC236}">
              <a16:creationId xmlns:a16="http://schemas.microsoft.com/office/drawing/2014/main" id="{06D6BCBE-2176-4941-B1CC-E1F703EE1116}"/>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114300</xdr:rowOff>
    </xdr:from>
    <xdr:to>
      <xdr:col>28</xdr:col>
      <xdr:colOff>114300</xdr:colOff>
      <xdr:row>86</xdr:row>
      <xdr:rowOff>114300</xdr:rowOff>
    </xdr:to>
    <xdr:cxnSp macro="">
      <xdr:nvCxnSpPr>
        <xdr:cNvPr id="147" name="直線コネクタ 146">
          <a:extLst>
            <a:ext uri="{FF2B5EF4-FFF2-40B4-BE49-F238E27FC236}">
              <a16:creationId xmlns:a16="http://schemas.microsoft.com/office/drawing/2014/main" id="{A1041C26-504D-4726-8087-1ACD7B7730CC}"/>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85</xdr:row>
      <xdr:rowOff>143527</xdr:rowOff>
    </xdr:from>
    <xdr:ext cx="338939" cy="259045"/>
    <xdr:sp macro="" textlink="">
      <xdr:nvSpPr>
        <xdr:cNvPr id="148" name="テキスト ボックス 147">
          <a:extLst>
            <a:ext uri="{FF2B5EF4-FFF2-40B4-BE49-F238E27FC236}">
              <a16:creationId xmlns:a16="http://schemas.microsoft.com/office/drawing/2014/main" id="{A8512B78-B7FB-40F0-BE51-85BA9E31E742}"/>
            </a:ext>
          </a:extLst>
        </xdr:cNvPr>
        <xdr:cNvSpPr txBox="1"/>
      </xdr:nvSpPr>
      <xdr:spPr>
        <a:xfrm>
          <a:off x="423061" y="1471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49" name="直線コネクタ 148">
          <a:extLst>
            <a:ext uri="{FF2B5EF4-FFF2-40B4-BE49-F238E27FC236}">
              <a16:creationId xmlns:a16="http://schemas.microsoft.com/office/drawing/2014/main" id="{14329728-F3CA-49D1-9C0E-5AC28719446C}"/>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50" name="テキスト ボックス 149">
          <a:extLst>
            <a:ext uri="{FF2B5EF4-FFF2-40B4-BE49-F238E27FC236}">
              <a16:creationId xmlns:a16="http://schemas.microsoft.com/office/drawing/2014/main" id="{4B19344A-A0FE-4D51-9EEB-A5D45FF4B929}"/>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51" name="直線コネクタ 150">
          <a:extLst>
            <a:ext uri="{FF2B5EF4-FFF2-40B4-BE49-F238E27FC236}">
              <a16:creationId xmlns:a16="http://schemas.microsoft.com/office/drawing/2014/main" id="{DB9D8FEB-1698-490F-8E46-5B4EBE4BBE23}"/>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52" name="テキスト ボックス 151">
          <a:extLst>
            <a:ext uri="{FF2B5EF4-FFF2-40B4-BE49-F238E27FC236}">
              <a16:creationId xmlns:a16="http://schemas.microsoft.com/office/drawing/2014/main" id="{80B74298-9861-40D4-98FC-DAB7E55BC768}"/>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53" name="直線コネクタ 152">
          <a:extLst>
            <a:ext uri="{FF2B5EF4-FFF2-40B4-BE49-F238E27FC236}">
              <a16:creationId xmlns:a16="http://schemas.microsoft.com/office/drawing/2014/main" id="{FF0F30C5-8375-47B4-8526-7C1864C8856B}"/>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54" name="テキスト ボックス 153">
          <a:extLst>
            <a:ext uri="{FF2B5EF4-FFF2-40B4-BE49-F238E27FC236}">
              <a16:creationId xmlns:a16="http://schemas.microsoft.com/office/drawing/2014/main" id="{45F31145-47C4-41C0-B28C-0C1FC3086462}"/>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55" name="直線コネクタ 154">
          <a:extLst>
            <a:ext uri="{FF2B5EF4-FFF2-40B4-BE49-F238E27FC236}">
              <a16:creationId xmlns:a16="http://schemas.microsoft.com/office/drawing/2014/main" id="{5A322BF2-6485-4F7A-B71C-72211FA82E77}"/>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156" name="テキスト ボックス 155">
          <a:extLst>
            <a:ext uri="{FF2B5EF4-FFF2-40B4-BE49-F238E27FC236}">
              <a16:creationId xmlns:a16="http://schemas.microsoft.com/office/drawing/2014/main" id="{3BAC31DD-F904-4BBD-8614-1696C770F73A}"/>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57" name="直線コネクタ 156">
          <a:extLst>
            <a:ext uri="{FF2B5EF4-FFF2-40B4-BE49-F238E27FC236}">
              <a16:creationId xmlns:a16="http://schemas.microsoft.com/office/drawing/2014/main" id="{7061066C-03ED-40DA-9BAB-0B44F68FB60E}"/>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158" name="テキスト ボックス 157">
          <a:extLst>
            <a:ext uri="{FF2B5EF4-FFF2-40B4-BE49-F238E27FC236}">
              <a16:creationId xmlns:a16="http://schemas.microsoft.com/office/drawing/2014/main" id="{8869ED37-5AB4-49FB-8022-F3C0F30D6F8D}"/>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59" name="【福祉施設】&#10;有形固定資産減価償却率グラフ枠">
          <a:extLst>
            <a:ext uri="{FF2B5EF4-FFF2-40B4-BE49-F238E27FC236}">
              <a16:creationId xmlns:a16="http://schemas.microsoft.com/office/drawing/2014/main" id="{1911E6DC-B77E-4AE1-B0F7-22C6278C3419}"/>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22861</xdr:rowOff>
    </xdr:from>
    <xdr:to>
      <xdr:col>24</xdr:col>
      <xdr:colOff>62865</xdr:colOff>
      <xdr:row>85</xdr:row>
      <xdr:rowOff>106680</xdr:rowOff>
    </xdr:to>
    <xdr:cxnSp macro="">
      <xdr:nvCxnSpPr>
        <xdr:cNvPr id="160" name="直線コネクタ 159">
          <a:extLst>
            <a:ext uri="{FF2B5EF4-FFF2-40B4-BE49-F238E27FC236}">
              <a16:creationId xmlns:a16="http://schemas.microsoft.com/office/drawing/2014/main" id="{69FB180A-AFCB-447F-B9AB-FB29CAF9738A}"/>
            </a:ext>
          </a:extLst>
        </xdr:cNvPr>
        <xdr:cNvCxnSpPr/>
      </xdr:nvCxnSpPr>
      <xdr:spPr>
        <a:xfrm flipV="1">
          <a:off x="4634865" y="13224511"/>
          <a:ext cx="0" cy="1455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110507</xdr:rowOff>
    </xdr:from>
    <xdr:ext cx="340478" cy="259045"/>
    <xdr:sp macro="" textlink="">
      <xdr:nvSpPr>
        <xdr:cNvPr id="161" name="【福祉施設】&#10;有形固定資産減価償却率最小値テキスト">
          <a:extLst>
            <a:ext uri="{FF2B5EF4-FFF2-40B4-BE49-F238E27FC236}">
              <a16:creationId xmlns:a16="http://schemas.microsoft.com/office/drawing/2014/main" id="{F6D3FBEE-5853-46E7-9429-6D552B31ADEB}"/>
            </a:ext>
          </a:extLst>
        </xdr:cNvPr>
        <xdr:cNvSpPr txBox="1"/>
      </xdr:nvSpPr>
      <xdr:spPr>
        <a:xfrm>
          <a:off x="4673600" y="146837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106680</xdr:rowOff>
    </xdr:from>
    <xdr:to>
      <xdr:col>24</xdr:col>
      <xdr:colOff>152400</xdr:colOff>
      <xdr:row>85</xdr:row>
      <xdr:rowOff>106680</xdr:rowOff>
    </xdr:to>
    <xdr:cxnSp macro="">
      <xdr:nvCxnSpPr>
        <xdr:cNvPr id="162" name="直線コネクタ 161">
          <a:extLst>
            <a:ext uri="{FF2B5EF4-FFF2-40B4-BE49-F238E27FC236}">
              <a16:creationId xmlns:a16="http://schemas.microsoft.com/office/drawing/2014/main" id="{2B90ADC0-B9BE-43A6-A93B-7D129E37B7E0}"/>
            </a:ext>
          </a:extLst>
        </xdr:cNvPr>
        <xdr:cNvCxnSpPr/>
      </xdr:nvCxnSpPr>
      <xdr:spPr>
        <a:xfrm>
          <a:off x="4546600" y="14679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75</xdr:row>
      <xdr:rowOff>140988</xdr:rowOff>
    </xdr:from>
    <xdr:ext cx="405111" cy="259045"/>
    <xdr:sp macro="" textlink="">
      <xdr:nvSpPr>
        <xdr:cNvPr id="163" name="【福祉施設】&#10;有形固定資産減価償却率最大値テキスト">
          <a:extLst>
            <a:ext uri="{FF2B5EF4-FFF2-40B4-BE49-F238E27FC236}">
              <a16:creationId xmlns:a16="http://schemas.microsoft.com/office/drawing/2014/main" id="{F325B68F-4CE4-4A6D-BD3F-006DBFFFA501}"/>
            </a:ext>
          </a:extLst>
        </xdr:cNvPr>
        <xdr:cNvSpPr txBox="1"/>
      </xdr:nvSpPr>
      <xdr:spPr>
        <a:xfrm>
          <a:off x="4673600" y="12999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22861</xdr:rowOff>
    </xdr:from>
    <xdr:to>
      <xdr:col>24</xdr:col>
      <xdr:colOff>152400</xdr:colOff>
      <xdr:row>77</xdr:row>
      <xdr:rowOff>22861</xdr:rowOff>
    </xdr:to>
    <xdr:cxnSp macro="">
      <xdr:nvCxnSpPr>
        <xdr:cNvPr id="164" name="直線コネクタ 163">
          <a:extLst>
            <a:ext uri="{FF2B5EF4-FFF2-40B4-BE49-F238E27FC236}">
              <a16:creationId xmlns:a16="http://schemas.microsoft.com/office/drawing/2014/main" id="{8ABB4D1B-1BA9-4EAA-9ACF-83A3430A8A9E}"/>
            </a:ext>
          </a:extLst>
        </xdr:cNvPr>
        <xdr:cNvCxnSpPr/>
      </xdr:nvCxnSpPr>
      <xdr:spPr>
        <a:xfrm>
          <a:off x="4546600" y="13224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116222</xdr:rowOff>
    </xdr:from>
    <xdr:ext cx="405111" cy="259045"/>
    <xdr:sp macro="" textlink="">
      <xdr:nvSpPr>
        <xdr:cNvPr id="165" name="【福祉施設】&#10;有形固定資産減価償却率平均値テキスト">
          <a:extLst>
            <a:ext uri="{FF2B5EF4-FFF2-40B4-BE49-F238E27FC236}">
              <a16:creationId xmlns:a16="http://schemas.microsoft.com/office/drawing/2014/main" id="{765A3A5D-0B99-4A21-8FCC-389830B611F0}"/>
            </a:ext>
          </a:extLst>
        </xdr:cNvPr>
        <xdr:cNvSpPr txBox="1"/>
      </xdr:nvSpPr>
      <xdr:spPr>
        <a:xfrm>
          <a:off x="4673600" y="140036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137795</xdr:rowOff>
    </xdr:from>
    <xdr:to>
      <xdr:col>24</xdr:col>
      <xdr:colOff>114300</xdr:colOff>
      <xdr:row>82</xdr:row>
      <xdr:rowOff>67945</xdr:rowOff>
    </xdr:to>
    <xdr:sp macro="" textlink="">
      <xdr:nvSpPr>
        <xdr:cNvPr id="166" name="フローチャート: 判断 165">
          <a:extLst>
            <a:ext uri="{FF2B5EF4-FFF2-40B4-BE49-F238E27FC236}">
              <a16:creationId xmlns:a16="http://schemas.microsoft.com/office/drawing/2014/main" id="{A4653ECB-19F3-4956-A232-E39B22409199}"/>
            </a:ext>
          </a:extLst>
        </xdr:cNvPr>
        <xdr:cNvSpPr/>
      </xdr:nvSpPr>
      <xdr:spPr>
        <a:xfrm>
          <a:off x="4584700" y="1402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92075</xdr:rowOff>
    </xdr:from>
    <xdr:to>
      <xdr:col>20</xdr:col>
      <xdr:colOff>38100</xdr:colOff>
      <xdr:row>82</xdr:row>
      <xdr:rowOff>22225</xdr:rowOff>
    </xdr:to>
    <xdr:sp macro="" textlink="">
      <xdr:nvSpPr>
        <xdr:cNvPr id="167" name="フローチャート: 判断 166">
          <a:extLst>
            <a:ext uri="{FF2B5EF4-FFF2-40B4-BE49-F238E27FC236}">
              <a16:creationId xmlns:a16="http://schemas.microsoft.com/office/drawing/2014/main" id="{B23E7C4C-EA37-4243-9D04-64F77B4FF670}"/>
            </a:ext>
          </a:extLst>
        </xdr:cNvPr>
        <xdr:cNvSpPr/>
      </xdr:nvSpPr>
      <xdr:spPr>
        <a:xfrm>
          <a:off x="3746500" y="1397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80</xdr:row>
      <xdr:rowOff>38752</xdr:rowOff>
    </xdr:from>
    <xdr:ext cx="405111" cy="259045"/>
    <xdr:sp macro="" textlink="">
      <xdr:nvSpPr>
        <xdr:cNvPr id="168" name="n_1aveValue【福祉施設】&#10;有形固定資産減価償却率">
          <a:extLst>
            <a:ext uri="{FF2B5EF4-FFF2-40B4-BE49-F238E27FC236}">
              <a16:creationId xmlns:a16="http://schemas.microsoft.com/office/drawing/2014/main" id="{E71AA6FC-9783-4C2D-97AF-C4D496DAF978}"/>
            </a:ext>
          </a:extLst>
        </xdr:cNvPr>
        <xdr:cNvSpPr txBox="1"/>
      </xdr:nvSpPr>
      <xdr:spPr>
        <a:xfrm>
          <a:off x="3582044" y="13754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81</xdr:row>
      <xdr:rowOff>8255</xdr:rowOff>
    </xdr:from>
    <xdr:to>
      <xdr:col>15</xdr:col>
      <xdr:colOff>101600</xdr:colOff>
      <xdr:row>81</xdr:row>
      <xdr:rowOff>109855</xdr:rowOff>
    </xdr:to>
    <xdr:sp macro="" textlink="">
      <xdr:nvSpPr>
        <xdr:cNvPr id="169" name="フローチャート: 判断 168">
          <a:extLst>
            <a:ext uri="{FF2B5EF4-FFF2-40B4-BE49-F238E27FC236}">
              <a16:creationId xmlns:a16="http://schemas.microsoft.com/office/drawing/2014/main" id="{F065A7B2-B6E5-4954-BD16-FEF28DC0CE50}"/>
            </a:ext>
          </a:extLst>
        </xdr:cNvPr>
        <xdr:cNvSpPr/>
      </xdr:nvSpPr>
      <xdr:spPr>
        <a:xfrm>
          <a:off x="2857500" y="1389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79</xdr:row>
      <xdr:rowOff>126382</xdr:rowOff>
    </xdr:from>
    <xdr:ext cx="405111" cy="259045"/>
    <xdr:sp macro="" textlink="">
      <xdr:nvSpPr>
        <xdr:cNvPr id="170" name="n_2aveValue【福祉施設】&#10;有形固定資産減価償却率">
          <a:extLst>
            <a:ext uri="{FF2B5EF4-FFF2-40B4-BE49-F238E27FC236}">
              <a16:creationId xmlns:a16="http://schemas.microsoft.com/office/drawing/2014/main" id="{F8990F29-0D99-4C9D-92B6-58CA7EF3ACBB}"/>
            </a:ext>
          </a:extLst>
        </xdr:cNvPr>
        <xdr:cNvSpPr txBox="1"/>
      </xdr:nvSpPr>
      <xdr:spPr>
        <a:xfrm>
          <a:off x="2705744" y="13670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171" name="テキスト ボックス 170">
          <a:extLst>
            <a:ext uri="{FF2B5EF4-FFF2-40B4-BE49-F238E27FC236}">
              <a16:creationId xmlns:a16="http://schemas.microsoft.com/office/drawing/2014/main" id="{DC06FFE9-23AB-4910-8839-93D3DB96778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72" name="テキスト ボックス 171">
          <a:extLst>
            <a:ext uri="{FF2B5EF4-FFF2-40B4-BE49-F238E27FC236}">
              <a16:creationId xmlns:a16="http://schemas.microsoft.com/office/drawing/2014/main" id="{9A6F6C24-EBDA-4D42-9315-8FB1EF7FA82E}"/>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73" name="テキスト ボックス 172">
          <a:extLst>
            <a:ext uri="{FF2B5EF4-FFF2-40B4-BE49-F238E27FC236}">
              <a16:creationId xmlns:a16="http://schemas.microsoft.com/office/drawing/2014/main" id="{B5C4F159-7F7F-4665-8374-DC9F0D4D112C}"/>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74" name="テキスト ボックス 173">
          <a:extLst>
            <a:ext uri="{FF2B5EF4-FFF2-40B4-BE49-F238E27FC236}">
              <a16:creationId xmlns:a16="http://schemas.microsoft.com/office/drawing/2014/main" id="{428A0CB3-D897-4E60-8A56-83BB4DC4CFFB}"/>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75" name="テキスト ボックス 174">
          <a:extLst>
            <a:ext uri="{FF2B5EF4-FFF2-40B4-BE49-F238E27FC236}">
              <a16:creationId xmlns:a16="http://schemas.microsoft.com/office/drawing/2014/main" id="{B2EEAD3E-D13E-4540-A0F8-2A29F9BB02E6}"/>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90170</xdr:rowOff>
    </xdr:from>
    <xdr:to>
      <xdr:col>24</xdr:col>
      <xdr:colOff>114300</xdr:colOff>
      <xdr:row>82</xdr:row>
      <xdr:rowOff>20320</xdr:rowOff>
    </xdr:to>
    <xdr:sp macro="" textlink="">
      <xdr:nvSpPr>
        <xdr:cNvPr id="176" name="楕円 175">
          <a:extLst>
            <a:ext uri="{FF2B5EF4-FFF2-40B4-BE49-F238E27FC236}">
              <a16:creationId xmlns:a16="http://schemas.microsoft.com/office/drawing/2014/main" id="{077A66F5-027B-4938-BA9A-75444EAF75F4}"/>
            </a:ext>
          </a:extLst>
        </xdr:cNvPr>
        <xdr:cNvSpPr/>
      </xdr:nvSpPr>
      <xdr:spPr>
        <a:xfrm>
          <a:off x="4584700" y="1397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113047</xdr:rowOff>
    </xdr:from>
    <xdr:ext cx="405111" cy="259045"/>
    <xdr:sp macro="" textlink="">
      <xdr:nvSpPr>
        <xdr:cNvPr id="177" name="【福祉施設】&#10;有形固定資産減価償却率該当値テキスト">
          <a:extLst>
            <a:ext uri="{FF2B5EF4-FFF2-40B4-BE49-F238E27FC236}">
              <a16:creationId xmlns:a16="http://schemas.microsoft.com/office/drawing/2014/main" id="{43D8E283-1F5F-4135-AFE1-14D2AD6AD459}"/>
            </a:ext>
          </a:extLst>
        </xdr:cNvPr>
        <xdr:cNvSpPr txBox="1"/>
      </xdr:nvSpPr>
      <xdr:spPr>
        <a:xfrm>
          <a:off x="4673600" y="1382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128270</xdr:rowOff>
    </xdr:from>
    <xdr:to>
      <xdr:col>20</xdr:col>
      <xdr:colOff>38100</xdr:colOff>
      <xdr:row>82</xdr:row>
      <xdr:rowOff>58420</xdr:rowOff>
    </xdr:to>
    <xdr:sp macro="" textlink="">
      <xdr:nvSpPr>
        <xdr:cNvPr id="178" name="楕円 177">
          <a:extLst>
            <a:ext uri="{FF2B5EF4-FFF2-40B4-BE49-F238E27FC236}">
              <a16:creationId xmlns:a16="http://schemas.microsoft.com/office/drawing/2014/main" id="{7BF9AB41-E8A9-41AA-BE5C-9E105A4DF723}"/>
            </a:ext>
          </a:extLst>
        </xdr:cNvPr>
        <xdr:cNvSpPr/>
      </xdr:nvSpPr>
      <xdr:spPr>
        <a:xfrm>
          <a:off x="3746500" y="1401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140970</xdr:rowOff>
    </xdr:from>
    <xdr:to>
      <xdr:col>24</xdr:col>
      <xdr:colOff>63500</xdr:colOff>
      <xdr:row>82</xdr:row>
      <xdr:rowOff>7620</xdr:rowOff>
    </xdr:to>
    <xdr:cxnSp macro="">
      <xdr:nvCxnSpPr>
        <xdr:cNvPr id="179" name="直線コネクタ 178">
          <a:extLst>
            <a:ext uri="{FF2B5EF4-FFF2-40B4-BE49-F238E27FC236}">
              <a16:creationId xmlns:a16="http://schemas.microsoft.com/office/drawing/2014/main" id="{0E77F5EF-9B3B-4B31-B317-50F5C424FCC5}"/>
            </a:ext>
          </a:extLst>
        </xdr:cNvPr>
        <xdr:cNvCxnSpPr/>
      </xdr:nvCxnSpPr>
      <xdr:spPr>
        <a:xfrm flipV="1">
          <a:off x="3797300" y="1402842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49547</xdr:rowOff>
    </xdr:from>
    <xdr:ext cx="405111" cy="259045"/>
    <xdr:sp macro="" textlink="">
      <xdr:nvSpPr>
        <xdr:cNvPr id="180" name="n_1mainValue【福祉施設】&#10;有形固定資産減価償却率">
          <a:extLst>
            <a:ext uri="{FF2B5EF4-FFF2-40B4-BE49-F238E27FC236}">
              <a16:creationId xmlns:a16="http://schemas.microsoft.com/office/drawing/2014/main" id="{F6D24340-C363-4568-BDD6-2AFCD0A49564}"/>
            </a:ext>
          </a:extLst>
        </xdr:cNvPr>
        <xdr:cNvSpPr txBox="1"/>
      </xdr:nvSpPr>
      <xdr:spPr>
        <a:xfrm>
          <a:off x="3582044" y="14108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181" name="正方形/長方形 180">
          <a:extLst>
            <a:ext uri="{FF2B5EF4-FFF2-40B4-BE49-F238E27FC236}">
              <a16:creationId xmlns:a16="http://schemas.microsoft.com/office/drawing/2014/main" id="{C70C726B-53DC-4BFD-B478-634739DFF60D}"/>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82" name="正方形/長方形 181">
          <a:extLst>
            <a:ext uri="{FF2B5EF4-FFF2-40B4-BE49-F238E27FC236}">
              <a16:creationId xmlns:a16="http://schemas.microsoft.com/office/drawing/2014/main" id="{92C50261-01B9-4BD9-B8D2-18E9A2A3E4D8}"/>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83" name="正方形/長方形 182">
          <a:extLst>
            <a:ext uri="{FF2B5EF4-FFF2-40B4-BE49-F238E27FC236}">
              <a16:creationId xmlns:a16="http://schemas.microsoft.com/office/drawing/2014/main" id="{158FAB9C-A340-4B7E-80A0-CA9A1CF39E8D}"/>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84" name="正方形/長方形 183">
          <a:extLst>
            <a:ext uri="{FF2B5EF4-FFF2-40B4-BE49-F238E27FC236}">
              <a16:creationId xmlns:a16="http://schemas.microsoft.com/office/drawing/2014/main" id="{58DBB190-2EBA-408D-B3EB-07F77EE9207A}"/>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85" name="正方形/長方形 184">
          <a:extLst>
            <a:ext uri="{FF2B5EF4-FFF2-40B4-BE49-F238E27FC236}">
              <a16:creationId xmlns:a16="http://schemas.microsoft.com/office/drawing/2014/main" id="{85CCF4E3-465F-431A-B80B-57FA87437689}"/>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86" name="正方形/長方形 185">
          <a:extLst>
            <a:ext uri="{FF2B5EF4-FFF2-40B4-BE49-F238E27FC236}">
              <a16:creationId xmlns:a16="http://schemas.microsoft.com/office/drawing/2014/main" id="{49738F99-06D5-4D6E-B949-FCA97F0416E3}"/>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87" name="正方形/長方形 186">
          <a:extLst>
            <a:ext uri="{FF2B5EF4-FFF2-40B4-BE49-F238E27FC236}">
              <a16:creationId xmlns:a16="http://schemas.microsoft.com/office/drawing/2014/main" id="{B82FF942-D63C-45FA-AE44-0618A7E6AB21}"/>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88" name="正方形/長方形 187">
          <a:extLst>
            <a:ext uri="{FF2B5EF4-FFF2-40B4-BE49-F238E27FC236}">
              <a16:creationId xmlns:a16="http://schemas.microsoft.com/office/drawing/2014/main" id="{14D5DDBF-C14B-4E32-8C37-158F2C3511D2}"/>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189" name="テキスト ボックス 188">
          <a:extLst>
            <a:ext uri="{FF2B5EF4-FFF2-40B4-BE49-F238E27FC236}">
              <a16:creationId xmlns:a16="http://schemas.microsoft.com/office/drawing/2014/main" id="{62CFD1C3-B0A2-4DBE-A263-085202BBB69B}"/>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190" name="直線コネクタ 189">
          <a:extLst>
            <a:ext uri="{FF2B5EF4-FFF2-40B4-BE49-F238E27FC236}">
              <a16:creationId xmlns:a16="http://schemas.microsoft.com/office/drawing/2014/main" id="{363C0057-3F44-43CF-B729-D740C8A47228}"/>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191" name="直線コネクタ 190">
          <a:extLst>
            <a:ext uri="{FF2B5EF4-FFF2-40B4-BE49-F238E27FC236}">
              <a16:creationId xmlns:a16="http://schemas.microsoft.com/office/drawing/2014/main" id="{C2013E52-38F1-4B1C-9195-F048BF33B981}"/>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192" name="テキスト ボックス 191">
          <a:extLst>
            <a:ext uri="{FF2B5EF4-FFF2-40B4-BE49-F238E27FC236}">
              <a16:creationId xmlns:a16="http://schemas.microsoft.com/office/drawing/2014/main" id="{CDF529CE-03A5-487C-9FFD-8EB2B847AC84}"/>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193" name="直線コネクタ 192">
          <a:extLst>
            <a:ext uri="{FF2B5EF4-FFF2-40B4-BE49-F238E27FC236}">
              <a16:creationId xmlns:a16="http://schemas.microsoft.com/office/drawing/2014/main" id="{897D1499-D29E-479B-80E6-040650E9BC25}"/>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194" name="テキスト ボックス 193">
          <a:extLst>
            <a:ext uri="{FF2B5EF4-FFF2-40B4-BE49-F238E27FC236}">
              <a16:creationId xmlns:a16="http://schemas.microsoft.com/office/drawing/2014/main" id="{C9A8AB51-416E-4873-98F6-0316A0EE2FE8}"/>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195" name="直線コネクタ 194">
          <a:extLst>
            <a:ext uri="{FF2B5EF4-FFF2-40B4-BE49-F238E27FC236}">
              <a16:creationId xmlns:a16="http://schemas.microsoft.com/office/drawing/2014/main" id="{CF5A832B-8EA4-48E7-AE40-FEE61FBF8009}"/>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196" name="テキスト ボックス 195">
          <a:extLst>
            <a:ext uri="{FF2B5EF4-FFF2-40B4-BE49-F238E27FC236}">
              <a16:creationId xmlns:a16="http://schemas.microsoft.com/office/drawing/2014/main" id="{443BF1EE-1692-40E3-BD52-8BAFF4C8D7F2}"/>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197" name="直線コネクタ 196">
          <a:extLst>
            <a:ext uri="{FF2B5EF4-FFF2-40B4-BE49-F238E27FC236}">
              <a16:creationId xmlns:a16="http://schemas.microsoft.com/office/drawing/2014/main" id="{1CF31007-C231-490C-80A3-E7F69694EC4A}"/>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198" name="テキスト ボックス 197">
          <a:extLst>
            <a:ext uri="{FF2B5EF4-FFF2-40B4-BE49-F238E27FC236}">
              <a16:creationId xmlns:a16="http://schemas.microsoft.com/office/drawing/2014/main" id="{5CBC61BA-55BB-41C9-800D-B455E11EF185}"/>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199" name="直線コネクタ 198">
          <a:extLst>
            <a:ext uri="{FF2B5EF4-FFF2-40B4-BE49-F238E27FC236}">
              <a16:creationId xmlns:a16="http://schemas.microsoft.com/office/drawing/2014/main" id="{4BC0DE07-BCD6-4EA7-BA15-50BCD71344E8}"/>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00" name="テキスト ボックス 199">
          <a:extLst>
            <a:ext uri="{FF2B5EF4-FFF2-40B4-BE49-F238E27FC236}">
              <a16:creationId xmlns:a16="http://schemas.microsoft.com/office/drawing/2014/main" id="{86048B78-8B71-4E89-B9EF-6B922122D6B8}"/>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01" name="直線コネクタ 200">
          <a:extLst>
            <a:ext uri="{FF2B5EF4-FFF2-40B4-BE49-F238E27FC236}">
              <a16:creationId xmlns:a16="http://schemas.microsoft.com/office/drawing/2014/main" id="{027A5698-71D4-4E66-851B-8DC5439A856D}"/>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02" name="テキスト ボックス 201">
          <a:extLst>
            <a:ext uri="{FF2B5EF4-FFF2-40B4-BE49-F238E27FC236}">
              <a16:creationId xmlns:a16="http://schemas.microsoft.com/office/drawing/2014/main" id="{8FB204F3-E6DE-4BD1-80C6-1CE23CA6C6E3}"/>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03" name="【福祉施設】&#10;一人当たり面積グラフ枠">
          <a:extLst>
            <a:ext uri="{FF2B5EF4-FFF2-40B4-BE49-F238E27FC236}">
              <a16:creationId xmlns:a16="http://schemas.microsoft.com/office/drawing/2014/main" id="{0EF93701-E494-4062-AED5-04FDD28D6637}"/>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88773</xdr:rowOff>
    </xdr:from>
    <xdr:to>
      <xdr:col>54</xdr:col>
      <xdr:colOff>189865</xdr:colOff>
      <xdr:row>86</xdr:row>
      <xdr:rowOff>73152</xdr:rowOff>
    </xdr:to>
    <xdr:cxnSp macro="">
      <xdr:nvCxnSpPr>
        <xdr:cNvPr id="204" name="直線コネクタ 203">
          <a:extLst>
            <a:ext uri="{FF2B5EF4-FFF2-40B4-BE49-F238E27FC236}">
              <a16:creationId xmlns:a16="http://schemas.microsoft.com/office/drawing/2014/main" id="{9A2DD79F-3493-40EE-AE81-194356AA5AA5}"/>
            </a:ext>
          </a:extLst>
        </xdr:cNvPr>
        <xdr:cNvCxnSpPr/>
      </xdr:nvCxnSpPr>
      <xdr:spPr>
        <a:xfrm flipV="1">
          <a:off x="10476865" y="13461873"/>
          <a:ext cx="0" cy="13559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76979</xdr:rowOff>
    </xdr:from>
    <xdr:ext cx="469744" cy="259045"/>
    <xdr:sp macro="" textlink="">
      <xdr:nvSpPr>
        <xdr:cNvPr id="205" name="【福祉施設】&#10;一人当たり面積最小値テキスト">
          <a:extLst>
            <a:ext uri="{FF2B5EF4-FFF2-40B4-BE49-F238E27FC236}">
              <a16:creationId xmlns:a16="http://schemas.microsoft.com/office/drawing/2014/main" id="{FA84E1D3-9D26-44C4-AF89-FA4D89929133}"/>
            </a:ext>
          </a:extLst>
        </xdr:cNvPr>
        <xdr:cNvSpPr txBox="1"/>
      </xdr:nvSpPr>
      <xdr:spPr>
        <a:xfrm>
          <a:off x="10515600" y="14821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73152</xdr:rowOff>
    </xdr:from>
    <xdr:to>
      <xdr:col>55</xdr:col>
      <xdr:colOff>88900</xdr:colOff>
      <xdr:row>86</xdr:row>
      <xdr:rowOff>73152</xdr:rowOff>
    </xdr:to>
    <xdr:cxnSp macro="">
      <xdr:nvCxnSpPr>
        <xdr:cNvPr id="206" name="直線コネクタ 205">
          <a:extLst>
            <a:ext uri="{FF2B5EF4-FFF2-40B4-BE49-F238E27FC236}">
              <a16:creationId xmlns:a16="http://schemas.microsoft.com/office/drawing/2014/main" id="{E1BF0C97-0420-4A5F-8943-C4BA6ADB26B4}"/>
            </a:ext>
          </a:extLst>
        </xdr:cNvPr>
        <xdr:cNvCxnSpPr/>
      </xdr:nvCxnSpPr>
      <xdr:spPr>
        <a:xfrm>
          <a:off x="10388600" y="14817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35450</xdr:rowOff>
    </xdr:from>
    <xdr:ext cx="469744" cy="259045"/>
    <xdr:sp macro="" textlink="">
      <xdr:nvSpPr>
        <xdr:cNvPr id="207" name="【福祉施設】&#10;一人当たり面積最大値テキスト">
          <a:extLst>
            <a:ext uri="{FF2B5EF4-FFF2-40B4-BE49-F238E27FC236}">
              <a16:creationId xmlns:a16="http://schemas.microsoft.com/office/drawing/2014/main" id="{990B8B88-A230-4AD3-AA94-D6DB8999E1E3}"/>
            </a:ext>
          </a:extLst>
        </xdr:cNvPr>
        <xdr:cNvSpPr txBox="1"/>
      </xdr:nvSpPr>
      <xdr:spPr>
        <a:xfrm>
          <a:off x="10515600" y="13237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88773</xdr:rowOff>
    </xdr:from>
    <xdr:to>
      <xdr:col>55</xdr:col>
      <xdr:colOff>88900</xdr:colOff>
      <xdr:row>78</xdr:row>
      <xdr:rowOff>88773</xdr:rowOff>
    </xdr:to>
    <xdr:cxnSp macro="">
      <xdr:nvCxnSpPr>
        <xdr:cNvPr id="208" name="直線コネクタ 207">
          <a:extLst>
            <a:ext uri="{FF2B5EF4-FFF2-40B4-BE49-F238E27FC236}">
              <a16:creationId xmlns:a16="http://schemas.microsoft.com/office/drawing/2014/main" id="{C21407CB-531C-44FF-AB0D-04016D4E5B87}"/>
            </a:ext>
          </a:extLst>
        </xdr:cNvPr>
        <xdr:cNvCxnSpPr/>
      </xdr:nvCxnSpPr>
      <xdr:spPr>
        <a:xfrm>
          <a:off x="10388600" y="13461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164989</xdr:rowOff>
    </xdr:from>
    <xdr:ext cx="469744" cy="259045"/>
    <xdr:sp macro="" textlink="">
      <xdr:nvSpPr>
        <xdr:cNvPr id="209" name="【福祉施設】&#10;一人当たり面積平均値テキスト">
          <a:extLst>
            <a:ext uri="{FF2B5EF4-FFF2-40B4-BE49-F238E27FC236}">
              <a16:creationId xmlns:a16="http://schemas.microsoft.com/office/drawing/2014/main" id="{4541B1B9-A93B-4910-B01A-FAC7533090D8}"/>
            </a:ext>
          </a:extLst>
        </xdr:cNvPr>
        <xdr:cNvSpPr txBox="1"/>
      </xdr:nvSpPr>
      <xdr:spPr>
        <a:xfrm>
          <a:off x="10515600" y="145667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15112</xdr:rowOff>
    </xdr:from>
    <xdr:to>
      <xdr:col>55</xdr:col>
      <xdr:colOff>50800</xdr:colOff>
      <xdr:row>85</xdr:row>
      <xdr:rowOff>116712</xdr:rowOff>
    </xdr:to>
    <xdr:sp macro="" textlink="">
      <xdr:nvSpPr>
        <xdr:cNvPr id="210" name="フローチャート: 判断 209">
          <a:extLst>
            <a:ext uri="{FF2B5EF4-FFF2-40B4-BE49-F238E27FC236}">
              <a16:creationId xmlns:a16="http://schemas.microsoft.com/office/drawing/2014/main" id="{A334BE9F-CEC4-48E8-B7F6-92B4D04B2928}"/>
            </a:ext>
          </a:extLst>
        </xdr:cNvPr>
        <xdr:cNvSpPr/>
      </xdr:nvSpPr>
      <xdr:spPr>
        <a:xfrm>
          <a:off x="10426700" y="14588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4826</xdr:rowOff>
    </xdr:from>
    <xdr:to>
      <xdr:col>50</xdr:col>
      <xdr:colOff>165100</xdr:colOff>
      <xdr:row>85</xdr:row>
      <xdr:rowOff>106426</xdr:rowOff>
    </xdr:to>
    <xdr:sp macro="" textlink="">
      <xdr:nvSpPr>
        <xdr:cNvPr id="211" name="フローチャート: 判断 210">
          <a:extLst>
            <a:ext uri="{FF2B5EF4-FFF2-40B4-BE49-F238E27FC236}">
              <a16:creationId xmlns:a16="http://schemas.microsoft.com/office/drawing/2014/main" id="{0F6A1DF6-B345-4D3E-A06C-2EF6A9B4C4E1}"/>
            </a:ext>
          </a:extLst>
        </xdr:cNvPr>
        <xdr:cNvSpPr/>
      </xdr:nvSpPr>
      <xdr:spPr>
        <a:xfrm>
          <a:off x="9588500" y="14578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85</xdr:row>
      <xdr:rowOff>97553</xdr:rowOff>
    </xdr:from>
    <xdr:ext cx="469744" cy="259045"/>
    <xdr:sp macro="" textlink="">
      <xdr:nvSpPr>
        <xdr:cNvPr id="212" name="n_1aveValue【福祉施設】&#10;一人当たり面積">
          <a:extLst>
            <a:ext uri="{FF2B5EF4-FFF2-40B4-BE49-F238E27FC236}">
              <a16:creationId xmlns:a16="http://schemas.microsoft.com/office/drawing/2014/main" id="{65EAE830-61E7-472F-A433-50509E924F68}"/>
            </a:ext>
          </a:extLst>
        </xdr:cNvPr>
        <xdr:cNvSpPr txBox="1"/>
      </xdr:nvSpPr>
      <xdr:spPr>
        <a:xfrm>
          <a:off x="9391727" y="14670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84</xdr:row>
      <xdr:rowOff>169799</xdr:rowOff>
    </xdr:from>
    <xdr:to>
      <xdr:col>46</xdr:col>
      <xdr:colOff>38100</xdr:colOff>
      <xdr:row>85</xdr:row>
      <xdr:rowOff>99949</xdr:rowOff>
    </xdr:to>
    <xdr:sp macro="" textlink="">
      <xdr:nvSpPr>
        <xdr:cNvPr id="213" name="フローチャート: 判断 212">
          <a:extLst>
            <a:ext uri="{FF2B5EF4-FFF2-40B4-BE49-F238E27FC236}">
              <a16:creationId xmlns:a16="http://schemas.microsoft.com/office/drawing/2014/main" id="{9D33A103-F472-4B6A-83BE-21BA0905B846}"/>
            </a:ext>
          </a:extLst>
        </xdr:cNvPr>
        <xdr:cNvSpPr/>
      </xdr:nvSpPr>
      <xdr:spPr>
        <a:xfrm>
          <a:off x="8699500" y="14571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83</xdr:row>
      <xdr:rowOff>116476</xdr:rowOff>
    </xdr:from>
    <xdr:ext cx="469744" cy="259045"/>
    <xdr:sp macro="" textlink="">
      <xdr:nvSpPr>
        <xdr:cNvPr id="214" name="n_2aveValue【福祉施設】&#10;一人当たり面積">
          <a:extLst>
            <a:ext uri="{FF2B5EF4-FFF2-40B4-BE49-F238E27FC236}">
              <a16:creationId xmlns:a16="http://schemas.microsoft.com/office/drawing/2014/main" id="{712BE134-05DF-4A3D-8CC2-E675B45032C0}"/>
            </a:ext>
          </a:extLst>
        </xdr:cNvPr>
        <xdr:cNvSpPr txBox="1"/>
      </xdr:nvSpPr>
      <xdr:spPr>
        <a:xfrm>
          <a:off x="8515427" y="14346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15" name="テキスト ボックス 214">
          <a:extLst>
            <a:ext uri="{FF2B5EF4-FFF2-40B4-BE49-F238E27FC236}">
              <a16:creationId xmlns:a16="http://schemas.microsoft.com/office/drawing/2014/main" id="{36FD6384-9746-4A6B-9EC9-82B33A8A945F}"/>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16" name="テキスト ボックス 215">
          <a:extLst>
            <a:ext uri="{FF2B5EF4-FFF2-40B4-BE49-F238E27FC236}">
              <a16:creationId xmlns:a16="http://schemas.microsoft.com/office/drawing/2014/main" id="{4C3E2C1E-72FD-4224-AA59-299760F57B94}"/>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17" name="テキスト ボックス 216">
          <a:extLst>
            <a:ext uri="{FF2B5EF4-FFF2-40B4-BE49-F238E27FC236}">
              <a16:creationId xmlns:a16="http://schemas.microsoft.com/office/drawing/2014/main" id="{FCCDBD6F-40E5-4A0D-A095-CF335A8AAC0C}"/>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18" name="テキスト ボックス 217">
          <a:extLst>
            <a:ext uri="{FF2B5EF4-FFF2-40B4-BE49-F238E27FC236}">
              <a16:creationId xmlns:a16="http://schemas.microsoft.com/office/drawing/2014/main" id="{495CF32F-D5CF-47F7-9331-E794CA33F9D7}"/>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19" name="テキスト ボックス 218">
          <a:extLst>
            <a:ext uri="{FF2B5EF4-FFF2-40B4-BE49-F238E27FC236}">
              <a16:creationId xmlns:a16="http://schemas.microsoft.com/office/drawing/2014/main" id="{9FCE20BF-9BB1-4446-B1D6-B89C41544B59}"/>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118363</xdr:rowOff>
    </xdr:from>
    <xdr:to>
      <xdr:col>55</xdr:col>
      <xdr:colOff>50800</xdr:colOff>
      <xdr:row>82</xdr:row>
      <xdr:rowOff>48513</xdr:rowOff>
    </xdr:to>
    <xdr:sp macro="" textlink="">
      <xdr:nvSpPr>
        <xdr:cNvPr id="220" name="楕円 219">
          <a:extLst>
            <a:ext uri="{FF2B5EF4-FFF2-40B4-BE49-F238E27FC236}">
              <a16:creationId xmlns:a16="http://schemas.microsoft.com/office/drawing/2014/main" id="{00C758EB-2572-425D-8AFB-FDE02E09B4A5}"/>
            </a:ext>
          </a:extLst>
        </xdr:cNvPr>
        <xdr:cNvSpPr/>
      </xdr:nvSpPr>
      <xdr:spPr>
        <a:xfrm>
          <a:off x="10426700" y="14005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80</xdr:row>
      <xdr:rowOff>141240</xdr:rowOff>
    </xdr:from>
    <xdr:ext cx="469744" cy="259045"/>
    <xdr:sp macro="" textlink="">
      <xdr:nvSpPr>
        <xdr:cNvPr id="221" name="【福祉施設】&#10;一人当たり面積該当値テキスト">
          <a:extLst>
            <a:ext uri="{FF2B5EF4-FFF2-40B4-BE49-F238E27FC236}">
              <a16:creationId xmlns:a16="http://schemas.microsoft.com/office/drawing/2014/main" id="{A3B33ACC-2F76-4431-80C9-5C42F8B88A5B}"/>
            </a:ext>
          </a:extLst>
        </xdr:cNvPr>
        <xdr:cNvSpPr txBox="1"/>
      </xdr:nvSpPr>
      <xdr:spPr>
        <a:xfrm>
          <a:off x="10515600" y="13857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123317</xdr:rowOff>
    </xdr:from>
    <xdr:to>
      <xdr:col>50</xdr:col>
      <xdr:colOff>165100</xdr:colOff>
      <xdr:row>83</xdr:row>
      <xdr:rowOff>53467</xdr:rowOff>
    </xdr:to>
    <xdr:sp macro="" textlink="">
      <xdr:nvSpPr>
        <xdr:cNvPr id="222" name="楕円 221">
          <a:extLst>
            <a:ext uri="{FF2B5EF4-FFF2-40B4-BE49-F238E27FC236}">
              <a16:creationId xmlns:a16="http://schemas.microsoft.com/office/drawing/2014/main" id="{0B740AD4-7123-4BB5-9499-860EE1EDE3F6}"/>
            </a:ext>
          </a:extLst>
        </xdr:cNvPr>
        <xdr:cNvSpPr/>
      </xdr:nvSpPr>
      <xdr:spPr>
        <a:xfrm>
          <a:off x="9588500" y="14182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81</xdr:row>
      <xdr:rowOff>169163</xdr:rowOff>
    </xdr:from>
    <xdr:to>
      <xdr:col>55</xdr:col>
      <xdr:colOff>0</xdr:colOff>
      <xdr:row>83</xdr:row>
      <xdr:rowOff>2667</xdr:rowOff>
    </xdr:to>
    <xdr:cxnSp macro="">
      <xdr:nvCxnSpPr>
        <xdr:cNvPr id="223" name="直線コネクタ 222">
          <a:extLst>
            <a:ext uri="{FF2B5EF4-FFF2-40B4-BE49-F238E27FC236}">
              <a16:creationId xmlns:a16="http://schemas.microsoft.com/office/drawing/2014/main" id="{A53399EE-54E8-4FBC-9608-011050BF4EF5}"/>
            </a:ext>
          </a:extLst>
        </xdr:cNvPr>
        <xdr:cNvCxnSpPr/>
      </xdr:nvCxnSpPr>
      <xdr:spPr>
        <a:xfrm flipV="1">
          <a:off x="9639300" y="14056613"/>
          <a:ext cx="838200" cy="176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69994</xdr:rowOff>
    </xdr:from>
    <xdr:ext cx="469744" cy="259045"/>
    <xdr:sp macro="" textlink="">
      <xdr:nvSpPr>
        <xdr:cNvPr id="224" name="n_1mainValue【福祉施設】&#10;一人当たり面積">
          <a:extLst>
            <a:ext uri="{FF2B5EF4-FFF2-40B4-BE49-F238E27FC236}">
              <a16:creationId xmlns:a16="http://schemas.microsoft.com/office/drawing/2014/main" id="{29D3A256-AB3E-4E27-B7F6-C2AF2E6C2154}"/>
            </a:ext>
          </a:extLst>
        </xdr:cNvPr>
        <xdr:cNvSpPr txBox="1"/>
      </xdr:nvSpPr>
      <xdr:spPr>
        <a:xfrm>
          <a:off x="9391727" y="13957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25" name="正方形/長方形 224">
          <a:extLst>
            <a:ext uri="{FF2B5EF4-FFF2-40B4-BE49-F238E27FC236}">
              <a16:creationId xmlns:a16="http://schemas.microsoft.com/office/drawing/2014/main" id="{7FCF9A1C-5ECE-4C66-8F12-A57D30716625}"/>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26" name="正方形/長方形 225">
          <a:extLst>
            <a:ext uri="{FF2B5EF4-FFF2-40B4-BE49-F238E27FC236}">
              <a16:creationId xmlns:a16="http://schemas.microsoft.com/office/drawing/2014/main" id="{A5CEB20B-F42C-419C-BD79-FABE01F91C11}"/>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27" name="正方形/長方形 226">
          <a:extLst>
            <a:ext uri="{FF2B5EF4-FFF2-40B4-BE49-F238E27FC236}">
              <a16:creationId xmlns:a16="http://schemas.microsoft.com/office/drawing/2014/main" id="{90470A29-17CF-419C-B2C0-4B41AC76A79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28" name="正方形/長方形 227">
          <a:extLst>
            <a:ext uri="{FF2B5EF4-FFF2-40B4-BE49-F238E27FC236}">
              <a16:creationId xmlns:a16="http://schemas.microsoft.com/office/drawing/2014/main" id="{97726FAB-41AA-46B7-8F74-2255D7865FC2}"/>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29" name="正方形/長方形 228">
          <a:extLst>
            <a:ext uri="{FF2B5EF4-FFF2-40B4-BE49-F238E27FC236}">
              <a16:creationId xmlns:a16="http://schemas.microsoft.com/office/drawing/2014/main" id="{D3A8DAE3-F79F-4705-BC7A-019D0124BEB1}"/>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30" name="正方形/長方形 229">
          <a:extLst>
            <a:ext uri="{FF2B5EF4-FFF2-40B4-BE49-F238E27FC236}">
              <a16:creationId xmlns:a16="http://schemas.microsoft.com/office/drawing/2014/main" id="{3E129B6E-5BA1-4E90-A060-BB72C5CE8BBB}"/>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31" name="正方形/長方形 230">
          <a:extLst>
            <a:ext uri="{FF2B5EF4-FFF2-40B4-BE49-F238E27FC236}">
              <a16:creationId xmlns:a16="http://schemas.microsoft.com/office/drawing/2014/main" id="{B4CE5A7E-4E94-416F-AC0E-F48846533B64}"/>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32" name="正方形/長方形 231">
          <a:extLst>
            <a:ext uri="{FF2B5EF4-FFF2-40B4-BE49-F238E27FC236}">
              <a16:creationId xmlns:a16="http://schemas.microsoft.com/office/drawing/2014/main" id="{4F0F0D73-798B-47AD-9AAF-80B763295E19}"/>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33" name="正方形/長方形 232">
          <a:extLst>
            <a:ext uri="{FF2B5EF4-FFF2-40B4-BE49-F238E27FC236}">
              <a16:creationId xmlns:a16="http://schemas.microsoft.com/office/drawing/2014/main" id="{5168616E-157C-4833-8A70-9CF740263B1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34" name="正方形/長方形 233">
          <a:extLst>
            <a:ext uri="{FF2B5EF4-FFF2-40B4-BE49-F238E27FC236}">
              <a16:creationId xmlns:a16="http://schemas.microsoft.com/office/drawing/2014/main" id="{0F825C10-E9DF-4E25-890D-4CAFF6C8B6CD}"/>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35" name="正方形/長方形 234">
          <a:extLst>
            <a:ext uri="{FF2B5EF4-FFF2-40B4-BE49-F238E27FC236}">
              <a16:creationId xmlns:a16="http://schemas.microsoft.com/office/drawing/2014/main" id="{36167721-3C1F-498A-97EC-90B5257ACE17}"/>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36" name="正方形/長方形 235">
          <a:extLst>
            <a:ext uri="{FF2B5EF4-FFF2-40B4-BE49-F238E27FC236}">
              <a16:creationId xmlns:a16="http://schemas.microsoft.com/office/drawing/2014/main" id="{C7618310-0CEF-4EEC-AA2A-EF0C51F4D762}"/>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37" name="正方形/長方形 236">
          <a:extLst>
            <a:ext uri="{FF2B5EF4-FFF2-40B4-BE49-F238E27FC236}">
              <a16:creationId xmlns:a16="http://schemas.microsoft.com/office/drawing/2014/main" id="{B9899FFA-1BA6-4813-BB0E-286123D127FA}"/>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38" name="正方形/長方形 237">
          <a:extLst>
            <a:ext uri="{FF2B5EF4-FFF2-40B4-BE49-F238E27FC236}">
              <a16:creationId xmlns:a16="http://schemas.microsoft.com/office/drawing/2014/main" id="{9C215DFA-0E8C-44E6-8552-DA8379A67701}"/>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39" name="正方形/長方形 238">
          <a:extLst>
            <a:ext uri="{FF2B5EF4-FFF2-40B4-BE49-F238E27FC236}">
              <a16:creationId xmlns:a16="http://schemas.microsoft.com/office/drawing/2014/main" id="{6BE6BBD0-42D8-4D5C-A2A5-D4D95E339271}"/>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40" name="正方形/長方形 239">
          <a:extLst>
            <a:ext uri="{FF2B5EF4-FFF2-40B4-BE49-F238E27FC236}">
              <a16:creationId xmlns:a16="http://schemas.microsoft.com/office/drawing/2014/main" id="{B6E0C450-0348-415B-AB06-277141645A0E}"/>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41" name="正方形/長方形 240">
          <a:extLst>
            <a:ext uri="{FF2B5EF4-FFF2-40B4-BE49-F238E27FC236}">
              <a16:creationId xmlns:a16="http://schemas.microsoft.com/office/drawing/2014/main" id="{8810F331-6563-4A41-80D8-2F03607276C4}"/>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42" name="正方形/長方形 241">
          <a:extLst>
            <a:ext uri="{FF2B5EF4-FFF2-40B4-BE49-F238E27FC236}">
              <a16:creationId xmlns:a16="http://schemas.microsoft.com/office/drawing/2014/main" id="{CBE71B7D-8055-496E-83FC-DCBF405F6703}"/>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43" name="正方形/長方形 242">
          <a:extLst>
            <a:ext uri="{FF2B5EF4-FFF2-40B4-BE49-F238E27FC236}">
              <a16:creationId xmlns:a16="http://schemas.microsoft.com/office/drawing/2014/main" id="{DBB1A5D3-2EF3-498E-81BB-A8DF6A1331F7}"/>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44" name="正方形/長方形 243">
          <a:extLst>
            <a:ext uri="{FF2B5EF4-FFF2-40B4-BE49-F238E27FC236}">
              <a16:creationId xmlns:a16="http://schemas.microsoft.com/office/drawing/2014/main" id="{8BB9B656-9984-4C32-8019-33B2E1999782}"/>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45" name="正方形/長方形 244">
          <a:extLst>
            <a:ext uri="{FF2B5EF4-FFF2-40B4-BE49-F238E27FC236}">
              <a16:creationId xmlns:a16="http://schemas.microsoft.com/office/drawing/2014/main" id="{76747F4B-3CB9-4352-9506-130A37C91F59}"/>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46" name="正方形/長方形 245">
          <a:extLst>
            <a:ext uri="{FF2B5EF4-FFF2-40B4-BE49-F238E27FC236}">
              <a16:creationId xmlns:a16="http://schemas.microsoft.com/office/drawing/2014/main" id="{2CD91DE8-A977-4673-97EA-365C1EDAADDF}"/>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47" name="正方形/長方形 246">
          <a:extLst>
            <a:ext uri="{FF2B5EF4-FFF2-40B4-BE49-F238E27FC236}">
              <a16:creationId xmlns:a16="http://schemas.microsoft.com/office/drawing/2014/main" id="{F5637BC4-850D-421C-BEE3-1044634792D6}"/>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48" name="正方形/長方形 247">
          <a:extLst>
            <a:ext uri="{FF2B5EF4-FFF2-40B4-BE49-F238E27FC236}">
              <a16:creationId xmlns:a16="http://schemas.microsoft.com/office/drawing/2014/main" id="{2A3974E5-2928-4E35-B17F-CD4E7EEBF9B5}"/>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49" name="テキスト ボックス 248">
          <a:extLst>
            <a:ext uri="{FF2B5EF4-FFF2-40B4-BE49-F238E27FC236}">
              <a16:creationId xmlns:a16="http://schemas.microsoft.com/office/drawing/2014/main" id="{5D05E214-99B2-4196-9887-198FD60AF926}"/>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50" name="直線コネクタ 249">
          <a:extLst>
            <a:ext uri="{FF2B5EF4-FFF2-40B4-BE49-F238E27FC236}">
              <a16:creationId xmlns:a16="http://schemas.microsoft.com/office/drawing/2014/main" id="{107086BB-9CDD-43D6-AB1B-E014A79D5DF3}"/>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251" name="テキスト ボックス 250">
          <a:extLst>
            <a:ext uri="{FF2B5EF4-FFF2-40B4-BE49-F238E27FC236}">
              <a16:creationId xmlns:a16="http://schemas.microsoft.com/office/drawing/2014/main" id="{B67BDB9B-6EF6-447E-B285-765F711F2EF1}"/>
            </a:ext>
          </a:extLst>
        </xdr:cNvPr>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252" name="直線コネクタ 251">
          <a:extLst>
            <a:ext uri="{FF2B5EF4-FFF2-40B4-BE49-F238E27FC236}">
              <a16:creationId xmlns:a16="http://schemas.microsoft.com/office/drawing/2014/main" id="{15F759C3-6BA7-4470-910C-07AEF70E64C8}"/>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253" name="テキスト ボックス 252">
          <a:extLst>
            <a:ext uri="{FF2B5EF4-FFF2-40B4-BE49-F238E27FC236}">
              <a16:creationId xmlns:a16="http://schemas.microsoft.com/office/drawing/2014/main" id="{2DD8B937-FCD6-4B57-BBCE-4DD0750C3D46}"/>
            </a:ext>
          </a:extLst>
        </xdr:cNvPr>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254" name="直線コネクタ 253">
          <a:extLst>
            <a:ext uri="{FF2B5EF4-FFF2-40B4-BE49-F238E27FC236}">
              <a16:creationId xmlns:a16="http://schemas.microsoft.com/office/drawing/2014/main" id="{DAC2EBF7-688E-4C8E-A387-5C208E313B0C}"/>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255" name="テキスト ボックス 254">
          <a:extLst>
            <a:ext uri="{FF2B5EF4-FFF2-40B4-BE49-F238E27FC236}">
              <a16:creationId xmlns:a16="http://schemas.microsoft.com/office/drawing/2014/main" id="{2BEB26CB-5DD4-4127-A5C6-5CE0A27F13E1}"/>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256" name="直線コネクタ 255">
          <a:extLst>
            <a:ext uri="{FF2B5EF4-FFF2-40B4-BE49-F238E27FC236}">
              <a16:creationId xmlns:a16="http://schemas.microsoft.com/office/drawing/2014/main" id="{E9792C9E-9289-40EA-A5D7-93643B6E506C}"/>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257" name="テキスト ボックス 256">
          <a:extLst>
            <a:ext uri="{FF2B5EF4-FFF2-40B4-BE49-F238E27FC236}">
              <a16:creationId xmlns:a16="http://schemas.microsoft.com/office/drawing/2014/main" id="{91EE85C6-0A5E-4FFC-9895-3306E182D3E3}"/>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258" name="直線コネクタ 257">
          <a:extLst>
            <a:ext uri="{FF2B5EF4-FFF2-40B4-BE49-F238E27FC236}">
              <a16:creationId xmlns:a16="http://schemas.microsoft.com/office/drawing/2014/main" id="{2E7C0EDB-5A34-4D73-8121-0DD953719904}"/>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259" name="テキスト ボックス 258">
          <a:extLst>
            <a:ext uri="{FF2B5EF4-FFF2-40B4-BE49-F238E27FC236}">
              <a16:creationId xmlns:a16="http://schemas.microsoft.com/office/drawing/2014/main" id="{943885BD-61F4-4312-9311-5A432E631D13}"/>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260" name="直線コネクタ 259">
          <a:extLst>
            <a:ext uri="{FF2B5EF4-FFF2-40B4-BE49-F238E27FC236}">
              <a16:creationId xmlns:a16="http://schemas.microsoft.com/office/drawing/2014/main" id="{5100C541-B6E2-4FBE-A0A1-B518A8E6B678}"/>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261" name="テキスト ボックス 260">
          <a:extLst>
            <a:ext uri="{FF2B5EF4-FFF2-40B4-BE49-F238E27FC236}">
              <a16:creationId xmlns:a16="http://schemas.microsoft.com/office/drawing/2014/main" id="{6F7E17CA-4544-4760-B6C8-B5BE6A3F53B6}"/>
            </a:ext>
          </a:extLst>
        </xdr:cNvPr>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62" name="直線コネクタ 261">
          <a:extLst>
            <a:ext uri="{FF2B5EF4-FFF2-40B4-BE49-F238E27FC236}">
              <a16:creationId xmlns:a16="http://schemas.microsoft.com/office/drawing/2014/main" id="{0D7235C6-400A-4DF5-B558-0C1606E899A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263" name="テキスト ボックス 262">
          <a:extLst>
            <a:ext uri="{FF2B5EF4-FFF2-40B4-BE49-F238E27FC236}">
              <a16:creationId xmlns:a16="http://schemas.microsoft.com/office/drawing/2014/main" id="{793BAA51-05C6-4D49-8B53-9DAA1402CD98}"/>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264" name="【一般廃棄物処理施設】&#10;有形固定資産減価償却率グラフ枠">
          <a:extLst>
            <a:ext uri="{FF2B5EF4-FFF2-40B4-BE49-F238E27FC236}">
              <a16:creationId xmlns:a16="http://schemas.microsoft.com/office/drawing/2014/main" id="{DBC0E406-D9F0-4946-8527-B7BE60F85B4E}"/>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42</xdr:row>
      <xdr:rowOff>7620</xdr:rowOff>
    </xdr:to>
    <xdr:cxnSp macro="">
      <xdr:nvCxnSpPr>
        <xdr:cNvPr id="265" name="直線コネクタ 264">
          <a:extLst>
            <a:ext uri="{FF2B5EF4-FFF2-40B4-BE49-F238E27FC236}">
              <a16:creationId xmlns:a16="http://schemas.microsoft.com/office/drawing/2014/main" id="{2D4B580F-7954-4B95-8B96-A7F9AE7E00E0}"/>
            </a:ext>
          </a:extLst>
        </xdr:cNvPr>
        <xdr:cNvCxnSpPr/>
      </xdr:nvCxnSpPr>
      <xdr:spPr>
        <a:xfrm flipV="1">
          <a:off x="16318864" y="5715000"/>
          <a:ext cx="0" cy="1493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11447</xdr:rowOff>
    </xdr:from>
    <xdr:ext cx="405111" cy="259045"/>
    <xdr:sp macro="" textlink="">
      <xdr:nvSpPr>
        <xdr:cNvPr id="266" name="【一般廃棄物処理施設】&#10;有形固定資産減価償却率最小値テキスト">
          <a:extLst>
            <a:ext uri="{FF2B5EF4-FFF2-40B4-BE49-F238E27FC236}">
              <a16:creationId xmlns:a16="http://schemas.microsoft.com/office/drawing/2014/main" id="{6735D5C8-BA88-4FC5-9075-2828E76BB0B7}"/>
            </a:ext>
          </a:extLst>
        </xdr:cNvPr>
        <xdr:cNvSpPr txBox="1"/>
      </xdr:nvSpPr>
      <xdr:spPr>
        <a:xfrm>
          <a:off x="16357600" y="721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7620</xdr:rowOff>
    </xdr:from>
    <xdr:to>
      <xdr:col>86</xdr:col>
      <xdr:colOff>25400</xdr:colOff>
      <xdr:row>42</xdr:row>
      <xdr:rowOff>7620</xdr:rowOff>
    </xdr:to>
    <xdr:cxnSp macro="">
      <xdr:nvCxnSpPr>
        <xdr:cNvPr id="267" name="直線コネクタ 266">
          <a:extLst>
            <a:ext uri="{FF2B5EF4-FFF2-40B4-BE49-F238E27FC236}">
              <a16:creationId xmlns:a16="http://schemas.microsoft.com/office/drawing/2014/main" id="{30D87FFE-CE52-49B1-AF28-DABEAC6413C2}"/>
            </a:ext>
          </a:extLst>
        </xdr:cNvPr>
        <xdr:cNvCxnSpPr/>
      </xdr:nvCxnSpPr>
      <xdr:spPr>
        <a:xfrm>
          <a:off x="16230600" y="720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268" name="【一般廃棄物処理施設】&#10;有形固定資産減価償却率最大値テキスト">
          <a:extLst>
            <a:ext uri="{FF2B5EF4-FFF2-40B4-BE49-F238E27FC236}">
              <a16:creationId xmlns:a16="http://schemas.microsoft.com/office/drawing/2014/main" id="{74BE14DA-E301-4667-938B-55FF72FBE607}"/>
            </a:ext>
          </a:extLst>
        </xdr:cNvPr>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269" name="直線コネクタ 268">
          <a:extLst>
            <a:ext uri="{FF2B5EF4-FFF2-40B4-BE49-F238E27FC236}">
              <a16:creationId xmlns:a16="http://schemas.microsoft.com/office/drawing/2014/main" id="{AE0AA54A-77F4-4899-A43E-52F1E7E3689F}"/>
            </a:ext>
          </a:extLst>
        </xdr:cNvPr>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160037</xdr:rowOff>
    </xdr:from>
    <xdr:ext cx="405111" cy="259045"/>
    <xdr:sp macro="" textlink="">
      <xdr:nvSpPr>
        <xdr:cNvPr id="270" name="【一般廃棄物処理施設】&#10;有形固定資産減価償却率平均値テキスト">
          <a:extLst>
            <a:ext uri="{FF2B5EF4-FFF2-40B4-BE49-F238E27FC236}">
              <a16:creationId xmlns:a16="http://schemas.microsoft.com/office/drawing/2014/main" id="{E82F5B31-DD7D-45E6-9478-AB9B59ACFADA}"/>
            </a:ext>
          </a:extLst>
        </xdr:cNvPr>
        <xdr:cNvSpPr txBox="1"/>
      </xdr:nvSpPr>
      <xdr:spPr>
        <a:xfrm>
          <a:off x="16357600" y="61607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10160</xdr:rowOff>
    </xdr:from>
    <xdr:to>
      <xdr:col>85</xdr:col>
      <xdr:colOff>177800</xdr:colOff>
      <xdr:row>36</xdr:row>
      <xdr:rowOff>111760</xdr:rowOff>
    </xdr:to>
    <xdr:sp macro="" textlink="">
      <xdr:nvSpPr>
        <xdr:cNvPr id="271" name="フローチャート: 判断 270">
          <a:extLst>
            <a:ext uri="{FF2B5EF4-FFF2-40B4-BE49-F238E27FC236}">
              <a16:creationId xmlns:a16="http://schemas.microsoft.com/office/drawing/2014/main" id="{BDEC5B66-9A6E-4909-9557-4B7A8FBD14E8}"/>
            </a:ext>
          </a:extLst>
        </xdr:cNvPr>
        <xdr:cNvSpPr/>
      </xdr:nvSpPr>
      <xdr:spPr>
        <a:xfrm>
          <a:off x="16268700" y="6182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33020</xdr:rowOff>
    </xdr:from>
    <xdr:to>
      <xdr:col>81</xdr:col>
      <xdr:colOff>101600</xdr:colOff>
      <xdr:row>36</xdr:row>
      <xdr:rowOff>134620</xdr:rowOff>
    </xdr:to>
    <xdr:sp macro="" textlink="">
      <xdr:nvSpPr>
        <xdr:cNvPr id="272" name="フローチャート: 判断 271">
          <a:extLst>
            <a:ext uri="{FF2B5EF4-FFF2-40B4-BE49-F238E27FC236}">
              <a16:creationId xmlns:a16="http://schemas.microsoft.com/office/drawing/2014/main" id="{6BF19265-77B6-4227-AACA-B68B9FD6DE37}"/>
            </a:ext>
          </a:extLst>
        </xdr:cNvPr>
        <xdr:cNvSpPr/>
      </xdr:nvSpPr>
      <xdr:spPr>
        <a:xfrm>
          <a:off x="15430500" y="620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36</xdr:row>
      <xdr:rowOff>125747</xdr:rowOff>
    </xdr:from>
    <xdr:ext cx="405111" cy="259045"/>
    <xdr:sp macro="" textlink="">
      <xdr:nvSpPr>
        <xdr:cNvPr id="273" name="n_1aveValue【一般廃棄物処理施設】&#10;有形固定資産減価償却率">
          <a:extLst>
            <a:ext uri="{FF2B5EF4-FFF2-40B4-BE49-F238E27FC236}">
              <a16:creationId xmlns:a16="http://schemas.microsoft.com/office/drawing/2014/main" id="{D769AD9A-ACEE-4598-9D14-6AB08F7ADDB0}"/>
            </a:ext>
          </a:extLst>
        </xdr:cNvPr>
        <xdr:cNvSpPr txBox="1"/>
      </xdr:nvSpPr>
      <xdr:spPr>
        <a:xfrm>
          <a:off x="15266044" y="6297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6350</xdr:rowOff>
    </xdr:from>
    <xdr:to>
      <xdr:col>76</xdr:col>
      <xdr:colOff>165100</xdr:colOff>
      <xdr:row>37</xdr:row>
      <xdr:rowOff>107950</xdr:rowOff>
    </xdr:to>
    <xdr:sp macro="" textlink="">
      <xdr:nvSpPr>
        <xdr:cNvPr id="274" name="フローチャート: 判断 273">
          <a:extLst>
            <a:ext uri="{FF2B5EF4-FFF2-40B4-BE49-F238E27FC236}">
              <a16:creationId xmlns:a16="http://schemas.microsoft.com/office/drawing/2014/main" id="{457C1F47-C407-4B7B-88A0-A4E9DC460782}"/>
            </a:ext>
          </a:extLst>
        </xdr:cNvPr>
        <xdr:cNvSpPr/>
      </xdr:nvSpPr>
      <xdr:spPr>
        <a:xfrm>
          <a:off x="145415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35</xdr:row>
      <xdr:rowOff>124477</xdr:rowOff>
    </xdr:from>
    <xdr:ext cx="405111" cy="259045"/>
    <xdr:sp macro="" textlink="">
      <xdr:nvSpPr>
        <xdr:cNvPr id="275" name="n_2aveValue【一般廃棄物処理施設】&#10;有形固定資産減価償却率">
          <a:extLst>
            <a:ext uri="{FF2B5EF4-FFF2-40B4-BE49-F238E27FC236}">
              <a16:creationId xmlns:a16="http://schemas.microsoft.com/office/drawing/2014/main" id="{8E9BE5EE-4E6B-439D-B3A9-3BFD9CA3D6AD}"/>
            </a:ext>
          </a:extLst>
        </xdr:cNvPr>
        <xdr:cNvSpPr txBox="1"/>
      </xdr:nvSpPr>
      <xdr:spPr>
        <a:xfrm>
          <a:off x="14389744" y="612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276" name="テキスト ボックス 275">
          <a:extLst>
            <a:ext uri="{FF2B5EF4-FFF2-40B4-BE49-F238E27FC236}">
              <a16:creationId xmlns:a16="http://schemas.microsoft.com/office/drawing/2014/main" id="{F8585BA8-7E69-4B2C-B153-FAADC8F3FE65}"/>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77" name="テキスト ボックス 276">
          <a:extLst>
            <a:ext uri="{FF2B5EF4-FFF2-40B4-BE49-F238E27FC236}">
              <a16:creationId xmlns:a16="http://schemas.microsoft.com/office/drawing/2014/main" id="{3E045BB9-A991-47B5-94D8-957F885E5B42}"/>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278" name="テキスト ボックス 277">
          <a:extLst>
            <a:ext uri="{FF2B5EF4-FFF2-40B4-BE49-F238E27FC236}">
              <a16:creationId xmlns:a16="http://schemas.microsoft.com/office/drawing/2014/main" id="{77DC86C4-3652-4268-A68C-F8E1802DE379}"/>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279" name="テキスト ボックス 278">
          <a:extLst>
            <a:ext uri="{FF2B5EF4-FFF2-40B4-BE49-F238E27FC236}">
              <a16:creationId xmlns:a16="http://schemas.microsoft.com/office/drawing/2014/main" id="{DC8705EF-D7A9-4672-AB2C-BEB1A9985435}"/>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280" name="テキスト ボックス 279">
          <a:extLst>
            <a:ext uri="{FF2B5EF4-FFF2-40B4-BE49-F238E27FC236}">
              <a16:creationId xmlns:a16="http://schemas.microsoft.com/office/drawing/2014/main" id="{1FBAA7C0-EE6A-4822-B917-83DD9B980F2E}"/>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78740</xdr:rowOff>
    </xdr:from>
    <xdr:to>
      <xdr:col>85</xdr:col>
      <xdr:colOff>177800</xdr:colOff>
      <xdr:row>35</xdr:row>
      <xdr:rowOff>8890</xdr:rowOff>
    </xdr:to>
    <xdr:sp macro="" textlink="">
      <xdr:nvSpPr>
        <xdr:cNvPr id="281" name="楕円 280">
          <a:extLst>
            <a:ext uri="{FF2B5EF4-FFF2-40B4-BE49-F238E27FC236}">
              <a16:creationId xmlns:a16="http://schemas.microsoft.com/office/drawing/2014/main" id="{65AB1136-D1AB-41DB-93F9-ED45253E81B7}"/>
            </a:ext>
          </a:extLst>
        </xdr:cNvPr>
        <xdr:cNvSpPr/>
      </xdr:nvSpPr>
      <xdr:spPr>
        <a:xfrm>
          <a:off x="16268700" y="5908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101617</xdr:rowOff>
    </xdr:from>
    <xdr:ext cx="405111" cy="259045"/>
    <xdr:sp macro="" textlink="">
      <xdr:nvSpPr>
        <xdr:cNvPr id="282" name="【一般廃棄物処理施設】&#10;有形固定資産減価償却率該当値テキスト">
          <a:extLst>
            <a:ext uri="{FF2B5EF4-FFF2-40B4-BE49-F238E27FC236}">
              <a16:creationId xmlns:a16="http://schemas.microsoft.com/office/drawing/2014/main" id="{E36A5C94-65F2-4CF4-95EF-37E67D5813F4}"/>
            </a:ext>
          </a:extLst>
        </xdr:cNvPr>
        <xdr:cNvSpPr txBox="1"/>
      </xdr:nvSpPr>
      <xdr:spPr>
        <a:xfrm>
          <a:off x="16357600" y="5759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118745</xdr:rowOff>
    </xdr:from>
    <xdr:to>
      <xdr:col>81</xdr:col>
      <xdr:colOff>101600</xdr:colOff>
      <xdr:row>35</xdr:row>
      <xdr:rowOff>48895</xdr:rowOff>
    </xdr:to>
    <xdr:sp macro="" textlink="">
      <xdr:nvSpPr>
        <xdr:cNvPr id="283" name="楕円 282">
          <a:extLst>
            <a:ext uri="{FF2B5EF4-FFF2-40B4-BE49-F238E27FC236}">
              <a16:creationId xmlns:a16="http://schemas.microsoft.com/office/drawing/2014/main" id="{DECFB45C-833E-4861-A941-45C2C7113026}"/>
            </a:ext>
          </a:extLst>
        </xdr:cNvPr>
        <xdr:cNvSpPr/>
      </xdr:nvSpPr>
      <xdr:spPr>
        <a:xfrm>
          <a:off x="15430500" y="5948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129540</xdr:rowOff>
    </xdr:from>
    <xdr:to>
      <xdr:col>85</xdr:col>
      <xdr:colOff>127000</xdr:colOff>
      <xdr:row>34</xdr:row>
      <xdr:rowOff>169545</xdr:rowOff>
    </xdr:to>
    <xdr:cxnSp macro="">
      <xdr:nvCxnSpPr>
        <xdr:cNvPr id="284" name="直線コネクタ 283">
          <a:extLst>
            <a:ext uri="{FF2B5EF4-FFF2-40B4-BE49-F238E27FC236}">
              <a16:creationId xmlns:a16="http://schemas.microsoft.com/office/drawing/2014/main" id="{63752684-E4F8-4679-ACDE-71BF4F3B23A1}"/>
            </a:ext>
          </a:extLst>
        </xdr:cNvPr>
        <xdr:cNvCxnSpPr/>
      </xdr:nvCxnSpPr>
      <xdr:spPr>
        <a:xfrm flipV="1">
          <a:off x="15481300" y="595884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33</xdr:row>
      <xdr:rowOff>65422</xdr:rowOff>
    </xdr:from>
    <xdr:ext cx="405111" cy="259045"/>
    <xdr:sp macro="" textlink="">
      <xdr:nvSpPr>
        <xdr:cNvPr id="285" name="n_1mainValue【一般廃棄物処理施設】&#10;有形固定資産減価償却率">
          <a:extLst>
            <a:ext uri="{FF2B5EF4-FFF2-40B4-BE49-F238E27FC236}">
              <a16:creationId xmlns:a16="http://schemas.microsoft.com/office/drawing/2014/main" id="{13BECB2D-B10A-476E-BC43-71ED4AD09A8D}"/>
            </a:ext>
          </a:extLst>
        </xdr:cNvPr>
        <xdr:cNvSpPr txBox="1"/>
      </xdr:nvSpPr>
      <xdr:spPr>
        <a:xfrm>
          <a:off x="15266044" y="5723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286" name="正方形/長方形 285">
          <a:extLst>
            <a:ext uri="{FF2B5EF4-FFF2-40B4-BE49-F238E27FC236}">
              <a16:creationId xmlns:a16="http://schemas.microsoft.com/office/drawing/2014/main" id="{B546D9FE-3FEC-4715-AFC3-4D6F145CEDE2}"/>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87" name="正方形/長方形 286">
          <a:extLst>
            <a:ext uri="{FF2B5EF4-FFF2-40B4-BE49-F238E27FC236}">
              <a16:creationId xmlns:a16="http://schemas.microsoft.com/office/drawing/2014/main" id="{0F381EF8-FBB9-4AB9-B498-B8CD6D0E188B}"/>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88" name="正方形/長方形 287">
          <a:extLst>
            <a:ext uri="{FF2B5EF4-FFF2-40B4-BE49-F238E27FC236}">
              <a16:creationId xmlns:a16="http://schemas.microsoft.com/office/drawing/2014/main" id="{5100D599-AEBD-438F-8913-3E55A66A14F1}"/>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89" name="正方形/長方形 288">
          <a:extLst>
            <a:ext uri="{FF2B5EF4-FFF2-40B4-BE49-F238E27FC236}">
              <a16:creationId xmlns:a16="http://schemas.microsoft.com/office/drawing/2014/main" id="{6C87AC42-D9C5-41D7-8369-8B1699476A4D}"/>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90" name="正方形/長方形 289">
          <a:extLst>
            <a:ext uri="{FF2B5EF4-FFF2-40B4-BE49-F238E27FC236}">
              <a16:creationId xmlns:a16="http://schemas.microsoft.com/office/drawing/2014/main" id="{3F91531E-238D-4868-882C-AE6A029539BA}"/>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91" name="正方形/長方形 290">
          <a:extLst>
            <a:ext uri="{FF2B5EF4-FFF2-40B4-BE49-F238E27FC236}">
              <a16:creationId xmlns:a16="http://schemas.microsoft.com/office/drawing/2014/main" id="{391AC6E1-5B46-4344-A20D-9488B553E5BB}"/>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92" name="正方形/長方形 291">
          <a:extLst>
            <a:ext uri="{FF2B5EF4-FFF2-40B4-BE49-F238E27FC236}">
              <a16:creationId xmlns:a16="http://schemas.microsoft.com/office/drawing/2014/main" id="{E8442EDF-41F5-4000-A946-D7E3448904E6}"/>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453,741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93" name="正方形/長方形 292">
          <a:extLst>
            <a:ext uri="{FF2B5EF4-FFF2-40B4-BE49-F238E27FC236}">
              <a16:creationId xmlns:a16="http://schemas.microsoft.com/office/drawing/2014/main" id="{31F419F6-418E-4FAC-A1A5-528EE78686D8}"/>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294" name="テキスト ボックス 293">
          <a:extLst>
            <a:ext uri="{FF2B5EF4-FFF2-40B4-BE49-F238E27FC236}">
              <a16:creationId xmlns:a16="http://schemas.microsoft.com/office/drawing/2014/main" id="{011C870A-3E18-457C-9FDA-09A66D4ACE0D}"/>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295" name="直線コネクタ 294">
          <a:extLst>
            <a:ext uri="{FF2B5EF4-FFF2-40B4-BE49-F238E27FC236}">
              <a16:creationId xmlns:a16="http://schemas.microsoft.com/office/drawing/2014/main" id="{3A1EC400-D1EF-4586-8A44-2918B6826643}"/>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296" name="直線コネクタ 295">
          <a:extLst>
            <a:ext uri="{FF2B5EF4-FFF2-40B4-BE49-F238E27FC236}">
              <a16:creationId xmlns:a16="http://schemas.microsoft.com/office/drawing/2014/main" id="{F30439E8-4480-4BBC-ADE7-69587725AB5B}"/>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297" name="テキスト ボックス 296">
          <a:extLst>
            <a:ext uri="{FF2B5EF4-FFF2-40B4-BE49-F238E27FC236}">
              <a16:creationId xmlns:a16="http://schemas.microsoft.com/office/drawing/2014/main" id="{640D263C-819E-470A-93C8-34CA5C2B23B1}"/>
            </a:ext>
          </a:extLst>
        </xdr:cNvPr>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298" name="直線コネクタ 297">
          <a:extLst>
            <a:ext uri="{FF2B5EF4-FFF2-40B4-BE49-F238E27FC236}">
              <a16:creationId xmlns:a16="http://schemas.microsoft.com/office/drawing/2014/main" id="{10755FE5-C0ED-4F21-9FBC-D753996653A0}"/>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299" name="テキスト ボックス 298">
          <a:extLst>
            <a:ext uri="{FF2B5EF4-FFF2-40B4-BE49-F238E27FC236}">
              <a16:creationId xmlns:a16="http://schemas.microsoft.com/office/drawing/2014/main" id="{DC3DE9A7-2A42-47A3-BC2E-1FF668B24A54}"/>
            </a:ext>
          </a:extLst>
        </xdr:cNvPr>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00" name="直線コネクタ 299">
          <a:extLst>
            <a:ext uri="{FF2B5EF4-FFF2-40B4-BE49-F238E27FC236}">
              <a16:creationId xmlns:a16="http://schemas.microsoft.com/office/drawing/2014/main" id="{F7D9D8A5-13BD-4251-BDA9-5C075B2A82F2}"/>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301" name="テキスト ボックス 300">
          <a:extLst>
            <a:ext uri="{FF2B5EF4-FFF2-40B4-BE49-F238E27FC236}">
              <a16:creationId xmlns:a16="http://schemas.microsoft.com/office/drawing/2014/main" id="{74AB79BD-C799-4C7C-973A-FCC6150A1BEF}"/>
            </a:ext>
          </a:extLst>
        </xdr:cNvPr>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02" name="直線コネクタ 301">
          <a:extLst>
            <a:ext uri="{FF2B5EF4-FFF2-40B4-BE49-F238E27FC236}">
              <a16:creationId xmlns:a16="http://schemas.microsoft.com/office/drawing/2014/main" id="{E729887A-9957-4A3D-877D-1E6070E182A2}"/>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303" name="テキスト ボックス 302">
          <a:extLst>
            <a:ext uri="{FF2B5EF4-FFF2-40B4-BE49-F238E27FC236}">
              <a16:creationId xmlns:a16="http://schemas.microsoft.com/office/drawing/2014/main" id="{5F03FFDE-F190-4837-8F88-4C6F968816EB}"/>
            </a:ext>
          </a:extLst>
        </xdr:cNvPr>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304" name="直線コネクタ 303">
          <a:extLst>
            <a:ext uri="{FF2B5EF4-FFF2-40B4-BE49-F238E27FC236}">
              <a16:creationId xmlns:a16="http://schemas.microsoft.com/office/drawing/2014/main" id="{599BD155-E975-42AF-BA8B-D986657B647F}"/>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15620</xdr:rowOff>
    </xdr:from>
    <xdr:ext cx="685572" cy="259045"/>
    <xdr:sp macro="" textlink="">
      <xdr:nvSpPr>
        <xdr:cNvPr id="305" name="テキスト ボックス 304">
          <a:extLst>
            <a:ext uri="{FF2B5EF4-FFF2-40B4-BE49-F238E27FC236}">
              <a16:creationId xmlns:a16="http://schemas.microsoft.com/office/drawing/2014/main" id="{85265A70-DD5A-45BC-9C5E-C269C0A95D65}"/>
            </a:ext>
          </a:extLst>
        </xdr:cNvPr>
        <xdr:cNvSpPr txBox="1"/>
      </xdr:nvSpPr>
      <xdr:spPr>
        <a:xfrm>
          <a:off x="17602428" y="584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306" name="直線コネクタ 305">
          <a:extLst>
            <a:ext uri="{FF2B5EF4-FFF2-40B4-BE49-F238E27FC236}">
              <a16:creationId xmlns:a16="http://schemas.microsoft.com/office/drawing/2014/main" id="{6213F600-E4DC-41DE-AF3E-3FA98F6405D7}"/>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31949</xdr:rowOff>
    </xdr:from>
    <xdr:ext cx="685572" cy="259045"/>
    <xdr:sp macro="" textlink="">
      <xdr:nvSpPr>
        <xdr:cNvPr id="307" name="テキスト ボックス 306">
          <a:extLst>
            <a:ext uri="{FF2B5EF4-FFF2-40B4-BE49-F238E27FC236}">
              <a16:creationId xmlns:a16="http://schemas.microsoft.com/office/drawing/2014/main" id="{9C564B18-47C4-4AAD-89DE-DA62DD5BC754}"/>
            </a:ext>
          </a:extLst>
        </xdr:cNvPr>
        <xdr:cNvSpPr txBox="1"/>
      </xdr:nvSpPr>
      <xdr:spPr>
        <a:xfrm>
          <a:off x="17602428" y="551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08" name="直線コネクタ 307">
          <a:extLst>
            <a:ext uri="{FF2B5EF4-FFF2-40B4-BE49-F238E27FC236}">
              <a16:creationId xmlns:a16="http://schemas.microsoft.com/office/drawing/2014/main" id="{3AA66E04-6954-4E1E-9C99-7078BD317EE6}"/>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309" name="テキスト ボックス 308">
          <a:extLst>
            <a:ext uri="{FF2B5EF4-FFF2-40B4-BE49-F238E27FC236}">
              <a16:creationId xmlns:a16="http://schemas.microsoft.com/office/drawing/2014/main" id="{18418B4A-10F3-4549-BCF8-609A14515A07}"/>
            </a:ext>
          </a:extLst>
        </xdr:cNvPr>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10" name="【一般廃棄物処理施設】&#10;一人当たり有形固定資産（償却資産）額グラフ枠">
          <a:extLst>
            <a:ext uri="{FF2B5EF4-FFF2-40B4-BE49-F238E27FC236}">
              <a16:creationId xmlns:a16="http://schemas.microsoft.com/office/drawing/2014/main" id="{9B7314E2-6B34-44D6-BF5D-E0A2133F9313}"/>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87047</xdr:rowOff>
    </xdr:from>
    <xdr:to>
      <xdr:col>116</xdr:col>
      <xdr:colOff>62864</xdr:colOff>
      <xdr:row>42</xdr:row>
      <xdr:rowOff>77320</xdr:rowOff>
    </xdr:to>
    <xdr:cxnSp macro="">
      <xdr:nvCxnSpPr>
        <xdr:cNvPr id="311" name="直線コネクタ 310">
          <a:extLst>
            <a:ext uri="{FF2B5EF4-FFF2-40B4-BE49-F238E27FC236}">
              <a16:creationId xmlns:a16="http://schemas.microsoft.com/office/drawing/2014/main" id="{625A7D68-EA73-4DB8-A6F2-EB79A20593C0}"/>
            </a:ext>
          </a:extLst>
        </xdr:cNvPr>
        <xdr:cNvCxnSpPr/>
      </xdr:nvCxnSpPr>
      <xdr:spPr>
        <a:xfrm flipV="1">
          <a:off x="22160864" y="5744897"/>
          <a:ext cx="0" cy="15333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81147</xdr:rowOff>
    </xdr:from>
    <xdr:ext cx="534377" cy="259045"/>
    <xdr:sp macro="" textlink="">
      <xdr:nvSpPr>
        <xdr:cNvPr id="312" name="【一般廃棄物処理施設】&#10;一人当たり有形固定資産（償却資産）額最小値テキスト">
          <a:extLst>
            <a:ext uri="{FF2B5EF4-FFF2-40B4-BE49-F238E27FC236}">
              <a16:creationId xmlns:a16="http://schemas.microsoft.com/office/drawing/2014/main" id="{FFADB34D-5DB1-4D0D-9231-34D9120DC46D}"/>
            </a:ext>
          </a:extLst>
        </xdr:cNvPr>
        <xdr:cNvSpPr txBox="1"/>
      </xdr:nvSpPr>
      <xdr:spPr>
        <a:xfrm>
          <a:off x="22199600" y="7282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77320</xdr:rowOff>
    </xdr:from>
    <xdr:to>
      <xdr:col>116</xdr:col>
      <xdr:colOff>152400</xdr:colOff>
      <xdr:row>42</xdr:row>
      <xdr:rowOff>77320</xdr:rowOff>
    </xdr:to>
    <xdr:cxnSp macro="">
      <xdr:nvCxnSpPr>
        <xdr:cNvPr id="313" name="直線コネクタ 312">
          <a:extLst>
            <a:ext uri="{FF2B5EF4-FFF2-40B4-BE49-F238E27FC236}">
              <a16:creationId xmlns:a16="http://schemas.microsoft.com/office/drawing/2014/main" id="{2FF8BBE3-D503-4D56-962C-A3CC5911BF70}"/>
            </a:ext>
          </a:extLst>
        </xdr:cNvPr>
        <xdr:cNvCxnSpPr/>
      </xdr:nvCxnSpPr>
      <xdr:spPr>
        <a:xfrm>
          <a:off x="22072600" y="7278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33724</xdr:rowOff>
    </xdr:from>
    <xdr:ext cx="690189" cy="259045"/>
    <xdr:sp macro="" textlink="">
      <xdr:nvSpPr>
        <xdr:cNvPr id="314" name="【一般廃棄物処理施設】&#10;一人当たり有形固定資産（償却資産）額最大値テキスト">
          <a:extLst>
            <a:ext uri="{FF2B5EF4-FFF2-40B4-BE49-F238E27FC236}">
              <a16:creationId xmlns:a16="http://schemas.microsoft.com/office/drawing/2014/main" id="{EF75F038-D8BC-4BC6-96C4-A1E717B38C8B}"/>
            </a:ext>
          </a:extLst>
        </xdr:cNvPr>
        <xdr:cNvSpPr txBox="1"/>
      </xdr:nvSpPr>
      <xdr:spPr>
        <a:xfrm>
          <a:off x="22199600" y="552012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1,422,536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87047</xdr:rowOff>
    </xdr:from>
    <xdr:to>
      <xdr:col>116</xdr:col>
      <xdr:colOff>152400</xdr:colOff>
      <xdr:row>33</xdr:row>
      <xdr:rowOff>87047</xdr:rowOff>
    </xdr:to>
    <xdr:cxnSp macro="">
      <xdr:nvCxnSpPr>
        <xdr:cNvPr id="315" name="直線コネクタ 314">
          <a:extLst>
            <a:ext uri="{FF2B5EF4-FFF2-40B4-BE49-F238E27FC236}">
              <a16:creationId xmlns:a16="http://schemas.microsoft.com/office/drawing/2014/main" id="{01FA9AFC-D6C1-4C27-B7A0-2C59EFF36734}"/>
            </a:ext>
          </a:extLst>
        </xdr:cNvPr>
        <xdr:cNvCxnSpPr/>
      </xdr:nvCxnSpPr>
      <xdr:spPr>
        <a:xfrm>
          <a:off x="22072600" y="5744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139770</xdr:rowOff>
    </xdr:from>
    <xdr:ext cx="599010" cy="259045"/>
    <xdr:sp macro="" textlink="">
      <xdr:nvSpPr>
        <xdr:cNvPr id="316" name="【一般廃棄物処理施設】&#10;一人当たり有形固定資産（償却資産）額平均値テキスト">
          <a:extLst>
            <a:ext uri="{FF2B5EF4-FFF2-40B4-BE49-F238E27FC236}">
              <a16:creationId xmlns:a16="http://schemas.microsoft.com/office/drawing/2014/main" id="{D95FC0E1-287A-4250-8B7F-3E2DFB260F50}"/>
            </a:ext>
          </a:extLst>
        </xdr:cNvPr>
        <xdr:cNvSpPr txBox="1"/>
      </xdr:nvSpPr>
      <xdr:spPr>
        <a:xfrm>
          <a:off x="22199600" y="699777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205,118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161343</xdr:rowOff>
    </xdr:from>
    <xdr:to>
      <xdr:col>116</xdr:col>
      <xdr:colOff>114300</xdr:colOff>
      <xdr:row>41</xdr:row>
      <xdr:rowOff>91493</xdr:rowOff>
    </xdr:to>
    <xdr:sp macro="" textlink="">
      <xdr:nvSpPr>
        <xdr:cNvPr id="317" name="フローチャート: 判断 316">
          <a:extLst>
            <a:ext uri="{FF2B5EF4-FFF2-40B4-BE49-F238E27FC236}">
              <a16:creationId xmlns:a16="http://schemas.microsoft.com/office/drawing/2014/main" id="{549C6A63-68FE-40B5-9F5E-1213F930BBD6}"/>
            </a:ext>
          </a:extLst>
        </xdr:cNvPr>
        <xdr:cNvSpPr/>
      </xdr:nvSpPr>
      <xdr:spPr>
        <a:xfrm>
          <a:off x="22110700" y="7019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156039</xdr:rowOff>
    </xdr:from>
    <xdr:to>
      <xdr:col>112</xdr:col>
      <xdr:colOff>38100</xdr:colOff>
      <xdr:row>41</xdr:row>
      <xdr:rowOff>86189</xdr:rowOff>
    </xdr:to>
    <xdr:sp macro="" textlink="">
      <xdr:nvSpPr>
        <xdr:cNvPr id="318" name="フローチャート: 判断 317">
          <a:extLst>
            <a:ext uri="{FF2B5EF4-FFF2-40B4-BE49-F238E27FC236}">
              <a16:creationId xmlns:a16="http://schemas.microsoft.com/office/drawing/2014/main" id="{96CFC695-8163-49A7-8A8F-93E168EE9869}"/>
            </a:ext>
          </a:extLst>
        </xdr:cNvPr>
        <xdr:cNvSpPr/>
      </xdr:nvSpPr>
      <xdr:spPr>
        <a:xfrm>
          <a:off x="21272500" y="701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41</xdr:row>
      <xdr:rowOff>77316</xdr:rowOff>
    </xdr:from>
    <xdr:ext cx="599010" cy="259045"/>
    <xdr:sp macro="" textlink="">
      <xdr:nvSpPr>
        <xdr:cNvPr id="319" name="n_1aveValue【一般廃棄物処理施設】&#10;一人当たり有形固定資産（償却資産）額">
          <a:extLst>
            <a:ext uri="{FF2B5EF4-FFF2-40B4-BE49-F238E27FC236}">
              <a16:creationId xmlns:a16="http://schemas.microsoft.com/office/drawing/2014/main" id="{F4215C56-FCB9-4455-8B30-393B0419A161}"/>
            </a:ext>
          </a:extLst>
        </xdr:cNvPr>
        <xdr:cNvSpPr txBox="1"/>
      </xdr:nvSpPr>
      <xdr:spPr>
        <a:xfrm>
          <a:off x="21011095" y="7106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41</xdr:row>
      <xdr:rowOff>1030</xdr:rowOff>
    </xdr:from>
    <xdr:to>
      <xdr:col>107</xdr:col>
      <xdr:colOff>101600</xdr:colOff>
      <xdr:row>41</xdr:row>
      <xdr:rowOff>102630</xdr:rowOff>
    </xdr:to>
    <xdr:sp macro="" textlink="">
      <xdr:nvSpPr>
        <xdr:cNvPr id="320" name="フローチャート: 判断 319">
          <a:extLst>
            <a:ext uri="{FF2B5EF4-FFF2-40B4-BE49-F238E27FC236}">
              <a16:creationId xmlns:a16="http://schemas.microsoft.com/office/drawing/2014/main" id="{FD182635-F6F2-44A1-983E-CD5F24C04644}"/>
            </a:ext>
          </a:extLst>
        </xdr:cNvPr>
        <xdr:cNvSpPr/>
      </xdr:nvSpPr>
      <xdr:spPr>
        <a:xfrm>
          <a:off x="20383500" y="703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39</xdr:row>
      <xdr:rowOff>119157</xdr:rowOff>
    </xdr:from>
    <xdr:ext cx="599010" cy="259045"/>
    <xdr:sp macro="" textlink="">
      <xdr:nvSpPr>
        <xdr:cNvPr id="321" name="n_2aveValue【一般廃棄物処理施設】&#10;一人当たり有形固定資産（償却資産）額">
          <a:extLst>
            <a:ext uri="{FF2B5EF4-FFF2-40B4-BE49-F238E27FC236}">
              <a16:creationId xmlns:a16="http://schemas.microsoft.com/office/drawing/2014/main" id="{088FE78C-5F35-4BCC-A002-A018C8D0CC93}"/>
            </a:ext>
          </a:extLst>
        </xdr:cNvPr>
        <xdr:cNvSpPr txBox="1"/>
      </xdr:nvSpPr>
      <xdr:spPr>
        <a:xfrm>
          <a:off x="20134795" y="6805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322" name="テキスト ボックス 321">
          <a:extLst>
            <a:ext uri="{FF2B5EF4-FFF2-40B4-BE49-F238E27FC236}">
              <a16:creationId xmlns:a16="http://schemas.microsoft.com/office/drawing/2014/main" id="{2BD72060-78DE-4AE9-8020-763648E651E6}"/>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23" name="テキスト ボックス 322">
          <a:extLst>
            <a:ext uri="{FF2B5EF4-FFF2-40B4-BE49-F238E27FC236}">
              <a16:creationId xmlns:a16="http://schemas.microsoft.com/office/drawing/2014/main" id="{295E9E08-AD26-4D62-A170-7D50F79DA3B4}"/>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24" name="テキスト ボックス 323">
          <a:extLst>
            <a:ext uri="{FF2B5EF4-FFF2-40B4-BE49-F238E27FC236}">
              <a16:creationId xmlns:a16="http://schemas.microsoft.com/office/drawing/2014/main" id="{099B68E6-C8BC-4D1D-8A4C-ECEF701F907B}"/>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25" name="テキスト ボックス 324">
          <a:extLst>
            <a:ext uri="{FF2B5EF4-FFF2-40B4-BE49-F238E27FC236}">
              <a16:creationId xmlns:a16="http://schemas.microsoft.com/office/drawing/2014/main" id="{5EA7470B-8266-4E52-8FFB-CD56A7D2561C}"/>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26" name="テキスト ボックス 325">
          <a:extLst>
            <a:ext uri="{FF2B5EF4-FFF2-40B4-BE49-F238E27FC236}">
              <a16:creationId xmlns:a16="http://schemas.microsoft.com/office/drawing/2014/main" id="{7558D8DF-8237-4334-8DEA-25242F45982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73856</xdr:rowOff>
    </xdr:from>
    <xdr:to>
      <xdr:col>116</xdr:col>
      <xdr:colOff>114300</xdr:colOff>
      <xdr:row>40</xdr:row>
      <xdr:rowOff>4006</xdr:rowOff>
    </xdr:to>
    <xdr:sp macro="" textlink="">
      <xdr:nvSpPr>
        <xdr:cNvPr id="327" name="楕円 326">
          <a:extLst>
            <a:ext uri="{FF2B5EF4-FFF2-40B4-BE49-F238E27FC236}">
              <a16:creationId xmlns:a16="http://schemas.microsoft.com/office/drawing/2014/main" id="{4CC52397-53E6-489D-BF88-BCF8849DFDD2}"/>
            </a:ext>
          </a:extLst>
        </xdr:cNvPr>
        <xdr:cNvSpPr/>
      </xdr:nvSpPr>
      <xdr:spPr>
        <a:xfrm>
          <a:off x="22110700" y="6760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96733</xdr:rowOff>
    </xdr:from>
    <xdr:ext cx="599010" cy="259045"/>
    <xdr:sp macro="" textlink="">
      <xdr:nvSpPr>
        <xdr:cNvPr id="328" name="【一般廃棄物処理施設】&#10;一人当たり有形固定資産（償却資産）額該当値テキスト">
          <a:extLst>
            <a:ext uri="{FF2B5EF4-FFF2-40B4-BE49-F238E27FC236}">
              <a16:creationId xmlns:a16="http://schemas.microsoft.com/office/drawing/2014/main" id="{4ACD6F32-3782-4A5D-B9DD-4349EFDA1FA3}"/>
            </a:ext>
          </a:extLst>
        </xdr:cNvPr>
        <xdr:cNvSpPr txBox="1"/>
      </xdr:nvSpPr>
      <xdr:spPr>
        <a:xfrm>
          <a:off x="22199600" y="6611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442,987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100680</xdr:rowOff>
    </xdr:from>
    <xdr:to>
      <xdr:col>112</xdr:col>
      <xdr:colOff>38100</xdr:colOff>
      <xdr:row>40</xdr:row>
      <xdr:rowOff>30830</xdr:rowOff>
    </xdr:to>
    <xdr:sp macro="" textlink="">
      <xdr:nvSpPr>
        <xdr:cNvPr id="329" name="楕円 328">
          <a:extLst>
            <a:ext uri="{FF2B5EF4-FFF2-40B4-BE49-F238E27FC236}">
              <a16:creationId xmlns:a16="http://schemas.microsoft.com/office/drawing/2014/main" id="{84BB28BD-95F3-4457-A0EB-6E92103263CE}"/>
            </a:ext>
          </a:extLst>
        </xdr:cNvPr>
        <xdr:cNvSpPr/>
      </xdr:nvSpPr>
      <xdr:spPr>
        <a:xfrm>
          <a:off x="21272500" y="6787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124656</xdr:rowOff>
    </xdr:from>
    <xdr:to>
      <xdr:col>116</xdr:col>
      <xdr:colOff>63500</xdr:colOff>
      <xdr:row>39</xdr:row>
      <xdr:rowOff>151480</xdr:rowOff>
    </xdr:to>
    <xdr:cxnSp macro="">
      <xdr:nvCxnSpPr>
        <xdr:cNvPr id="330" name="直線コネクタ 329">
          <a:extLst>
            <a:ext uri="{FF2B5EF4-FFF2-40B4-BE49-F238E27FC236}">
              <a16:creationId xmlns:a16="http://schemas.microsoft.com/office/drawing/2014/main" id="{7B046DCD-6F74-4DFF-9524-6575ABABF443}"/>
            </a:ext>
          </a:extLst>
        </xdr:cNvPr>
        <xdr:cNvCxnSpPr/>
      </xdr:nvCxnSpPr>
      <xdr:spPr>
        <a:xfrm flipV="1">
          <a:off x="21323300" y="6811206"/>
          <a:ext cx="838200" cy="26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38</xdr:row>
      <xdr:rowOff>47357</xdr:rowOff>
    </xdr:from>
    <xdr:ext cx="599010" cy="259045"/>
    <xdr:sp macro="" textlink="">
      <xdr:nvSpPr>
        <xdr:cNvPr id="331" name="n_1mainValue【一般廃棄物処理施設】&#10;一人当たり有形固定資産（償却資産）額">
          <a:extLst>
            <a:ext uri="{FF2B5EF4-FFF2-40B4-BE49-F238E27FC236}">
              <a16:creationId xmlns:a16="http://schemas.microsoft.com/office/drawing/2014/main" id="{FE176432-70EF-4A49-A7AC-53EF1DCC2836}"/>
            </a:ext>
          </a:extLst>
        </xdr:cNvPr>
        <xdr:cNvSpPr txBox="1"/>
      </xdr:nvSpPr>
      <xdr:spPr>
        <a:xfrm>
          <a:off x="21011095" y="6562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32" name="正方形/長方形 331">
          <a:extLst>
            <a:ext uri="{FF2B5EF4-FFF2-40B4-BE49-F238E27FC236}">
              <a16:creationId xmlns:a16="http://schemas.microsoft.com/office/drawing/2014/main" id="{443B3813-C007-468F-8A10-B34E3F5FDDF3}"/>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33" name="正方形/長方形 332">
          <a:extLst>
            <a:ext uri="{FF2B5EF4-FFF2-40B4-BE49-F238E27FC236}">
              <a16:creationId xmlns:a16="http://schemas.microsoft.com/office/drawing/2014/main" id="{1F205A71-11E4-422F-A040-98D0775A2F36}"/>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34" name="正方形/長方形 333">
          <a:extLst>
            <a:ext uri="{FF2B5EF4-FFF2-40B4-BE49-F238E27FC236}">
              <a16:creationId xmlns:a16="http://schemas.microsoft.com/office/drawing/2014/main" id="{F1B50057-3956-4A5A-9A4F-FDDFEFDB0A55}"/>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35" name="正方形/長方形 334">
          <a:extLst>
            <a:ext uri="{FF2B5EF4-FFF2-40B4-BE49-F238E27FC236}">
              <a16:creationId xmlns:a16="http://schemas.microsoft.com/office/drawing/2014/main" id="{6D5D03F6-9088-43FF-8277-C49AB7C98153}"/>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36" name="正方形/長方形 335">
          <a:extLst>
            <a:ext uri="{FF2B5EF4-FFF2-40B4-BE49-F238E27FC236}">
              <a16:creationId xmlns:a16="http://schemas.microsoft.com/office/drawing/2014/main" id="{499CC578-F164-4CBB-B05C-077225406D54}"/>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37" name="正方形/長方形 336">
          <a:extLst>
            <a:ext uri="{FF2B5EF4-FFF2-40B4-BE49-F238E27FC236}">
              <a16:creationId xmlns:a16="http://schemas.microsoft.com/office/drawing/2014/main" id="{676664CE-6849-4708-BC97-3C0A9BC474C8}"/>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38" name="正方形/長方形 337">
          <a:extLst>
            <a:ext uri="{FF2B5EF4-FFF2-40B4-BE49-F238E27FC236}">
              <a16:creationId xmlns:a16="http://schemas.microsoft.com/office/drawing/2014/main" id="{54F711CB-D0B3-41C6-914C-5FACEA71D804}"/>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39" name="正方形/長方形 338">
          <a:extLst>
            <a:ext uri="{FF2B5EF4-FFF2-40B4-BE49-F238E27FC236}">
              <a16:creationId xmlns:a16="http://schemas.microsoft.com/office/drawing/2014/main" id="{BBCF4BFB-A557-4A6D-B476-58CFA41045B5}"/>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340" name="正方形/長方形 339">
          <a:extLst>
            <a:ext uri="{FF2B5EF4-FFF2-40B4-BE49-F238E27FC236}">
              <a16:creationId xmlns:a16="http://schemas.microsoft.com/office/drawing/2014/main" id="{D906E8F3-1E1B-4D3A-A396-DD1E4E88FFE5}"/>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41" name="正方形/長方形 340">
          <a:extLst>
            <a:ext uri="{FF2B5EF4-FFF2-40B4-BE49-F238E27FC236}">
              <a16:creationId xmlns:a16="http://schemas.microsoft.com/office/drawing/2014/main" id="{025482F6-E02E-45EE-A927-7A45D15DB474}"/>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42" name="正方形/長方形 341">
          <a:extLst>
            <a:ext uri="{FF2B5EF4-FFF2-40B4-BE49-F238E27FC236}">
              <a16:creationId xmlns:a16="http://schemas.microsoft.com/office/drawing/2014/main" id="{DACDF878-1983-4A66-805A-3710C9411955}"/>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43" name="正方形/長方形 342">
          <a:extLst>
            <a:ext uri="{FF2B5EF4-FFF2-40B4-BE49-F238E27FC236}">
              <a16:creationId xmlns:a16="http://schemas.microsoft.com/office/drawing/2014/main" id="{E0A5FDAE-F445-4E01-AE0B-2CBE319B9C19}"/>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44" name="正方形/長方形 343">
          <a:extLst>
            <a:ext uri="{FF2B5EF4-FFF2-40B4-BE49-F238E27FC236}">
              <a16:creationId xmlns:a16="http://schemas.microsoft.com/office/drawing/2014/main" id="{A44F2F4E-B0C4-4CF0-B70E-0F5FCA3F0FC2}"/>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45" name="正方形/長方形 344">
          <a:extLst>
            <a:ext uri="{FF2B5EF4-FFF2-40B4-BE49-F238E27FC236}">
              <a16:creationId xmlns:a16="http://schemas.microsoft.com/office/drawing/2014/main" id="{3FD4FAF8-DE90-4D46-9868-D2660B32843F}"/>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46" name="正方形/長方形 345">
          <a:extLst>
            <a:ext uri="{FF2B5EF4-FFF2-40B4-BE49-F238E27FC236}">
              <a16:creationId xmlns:a16="http://schemas.microsoft.com/office/drawing/2014/main" id="{89FFAFF6-7F99-4B70-A79E-2FEEA564E81F}"/>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47" name="正方形/長方形 346">
          <a:extLst>
            <a:ext uri="{FF2B5EF4-FFF2-40B4-BE49-F238E27FC236}">
              <a16:creationId xmlns:a16="http://schemas.microsoft.com/office/drawing/2014/main" id="{C15181BF-07B0-43C0-994F-82888A8D4931}"/>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348" name="正方形/長方形 347">
          <a:extLst>
            <a:ext uri="{FF2B5EF4-FFF2-40B4-BE49-F238E27FC236}">
              <a16:creationId xmlns:a16="http://schemas.microsoft.com/office/drawing/2014/main" id="{B9C11031-49CA-46B5-A082-9C79893BB946}"/>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49" name="正方形/長方形 348">
          <a:extLst>
            <a:ext uri="{FF2B5EF4-FFF2-40B4-BE49-F238E27FC236}">
              <a16:creationId xmlns:a16="http://schemas.microsoft.com/office/drawing/2014/main" id="{E05B6FAB-D389-4A74-A132-983053F3F2D3}"/>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50" name="正方形/長方形 349">
          <a:extLst>
            <a:ext uri="{FF2B5EF4-FFF2-40B4-BE49-F238E27FC236}">
              <a16:creationId xmlns:a16="http://schemas.microsoft.com/office/drawing/2014/main" id="{E68D9D98-F79C-446A-8FE5-33CF7EE3A21C}"/>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51" name="正方形/長方形 350">
          <a:extLst>
            <a:ext uri="{FF2B5EF4-FFF2-40B4-BE49-F238E27FC236}">
              <a16:creationId xmlns:a16="http://schemas.microsoft.com/office/drawing/2014/main" id="{F895347C-66C5-4D0A-B224-F6F84480AD0E}"/>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52" name="正方形/長方形 351">
          <a:extLst>
            <a:ext uri="{FF2B5EF4-FFF2-40B4-BE49-F238E27FC236}">
              <a16:creationId xmlns:a16="http://schemas.microsoft.com/office/drawing/2014/main" id="{206FEF98-5832-4043-9646-40963686B0FB}"/>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353" name="正方形/長方形 352">
          <a:extLst>
            <a:ext uri="{FF2B5EF4-FFF2-40B4-BE49-F238E27FC236}">
              <a16:creationId xmlns:a16="http://schemas.microsoft.com/office/drawing/2014/main" id="{7E5DD321-6D97-4EDB-814C-EF97B5781EFF}"/>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354" name="正方形/長方形 353">
          <a:extLst>
            <a:ext uri="{FF2B5EF4-FFF2-40B4-BE49-F238E27FC236}">
              <a16:creationId xmlns:a16="http://schemas.microsoft.com/office/drawing/2014/main" id="{694A44ED-0A2E-4B0F-903A-A7F7DA7307AF}"/>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355" name="正方形/長方形 354">
          <a:extLst>
            <a:ext uri="{FF2B5EF4-FFF2-40B4-BE49-F238E27FC236}">
              <a16:creationId xmlns:a16="http://schemas.microsoft.com/office/drawing/2014/main" id="{E1CF2C92-9403-4165-96D9-6E1E5BC74E29}"/>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356" name="テキスト ボックス 355">
          <a:extLst>
            <a:ext uri="{FF2B5EF4-FFF2-40B4-BE49-F238E27FC236}">
              <a16:creationId xmlns:a16="http://schemas.microsoft.com/office/drawing/2014/main" id="{C167B74B-E09B-47AD-B452-9D1FDBC97EA1}"/>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357" name="直線コネクタ 356">
          <a:extLst>
            <a:ext uri="{FF2B5EF4-FFF2-40B4-BE49-F238E27FC236}">
              <a16:creationId xmlns:a16="http://schemas.microsoft.com/office/drawing/2014/main" id="{E647C82A-6416-46EC-A369-863FB138E278}"/>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358" name="テキスト ボックス 357">
          <a:extLst>
            <a:ext uri="{FF2B5EF4-FFF2-40B4-BE49-F238E27FC236}">
              <a16:creationId xmlns:a16="http://schemas.microsoft.com/office/drawing/2014/main" id="{3BC1C331-9A24-4295-9FB9-C21567A73A1F}"/>
            </a:ext>
          </a:extLst>
        </xdr:cNvPr>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359" name="直線コネクタ 358">
          <a:extLst>
            <a:ext uri="{FF2B5EF4-FFF2-40B4-BE49-F238E27FC236}">
              <a16:creationId xmlns:a16="http://schemas.microsoft.com/office/drawing/2014/main" id="{6DB1B1A0-ACAC-44FD-9F4C-74852D0963EE}"/>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360" name="テキスト ボックス 359">
          <a:extLst>
            <a:ext uri="{FF2B5EF4-FFF2-40B4-BE49-F238E27FC236}">
              <a16:creationId xmlns:a16="http://schemas.microsoft.com/office/drawing/2014/main" id="{2DC74648-F752-4AA6-AE19-2ED12DAB5979}"/>
            </a:ext>
          </a:extLst>
        </xdr:cNvPr>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361" name="直線コネクタ 360">
          <a:extLst>
            <a:ext uri="{FF2B5EF4-FFF2-40B4-BE49-F238E27FC236}">
              <a16:creationId xmlns:a16="http://schemas.microsoft.com/office/drawing/2014/main" id="{08B975A7-160E-4E8D-86A2-6E6057A8C9E6}"/>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362" name="テキスト ボックス 361">
          <a:extLst>
            <a:ext uri="{FF2B5EF4-FFF2-40B4-BE49-F238E27FC236}">
              <a16:creationId xmlns:a16="http://schemas.microsoft.com/office/drawing/2014/main" id="{6C120813-2C86-4929-A140-F84B9EC11E39}"/>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363" name="直線コネクタ 362">
          <a:extLst>
            <a:ext uri="{FF2B5EF4-FFF2-40B4-BE49-F238E27FC236}">
              <a16:creationId xmlns:a16="http://schemas.microsoft.com/office/drawing/2014/main" id="{DF0E4F2E-5F78-410C-B7B7-D75A87137E5E}"/>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364" name="テキスト ボックス 363">
          <a:extLst>
            <a:ext uri="{FF2B5EF4-FFF2-40B4-BE49-F238E27FC236}">
              <a16:creationId xmlns:a16="http://schemas.microsoft.com/office/drawing/2014/main" id="{7D31400E-58E3-4493-805D-2618E9C804ED}"/>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365" name="直線コネクタ 364">
          <a:extLst>
            <a:ext uri="{FF2B5EF4-FFF2-40B4-BE49-F238E27FC236}">
              <a16:creationId xmlns:a16="http://schemas.microsoft.com/office/drawing/2014/main" id="{BFE613E0-E977-4D00-9818-FCC466809EAA}"/>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366" name="テキスト ボックス 365">
          <a:extLst>
            <a:ext uri="{FF2B5EF4-FFF2-40B4-BE49-F238E27FC236}">
              <a16:creationId xmlns:a16="http://schemas.microsoft.com/office/drawing/2014/main" id="{216A91F2-F4FB-4429-9963-F82F03B279AA}"/>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367" name="直線コネクタ 366">
          <a:extLst>
            <a:ext uri="{FF2B5EF4-FFF2-40B4-BE49-F238E27FC236}">
              <a16:creationId xmlns:a16="http://schemas.microsoft.com/office/drawing/2014/main" id="{DC3D23DA-EC82-4402-AEAD-DE9C58CC39AB}"/>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368" name="テキスト ボックス 367">
          <a:extLst>
            <a:ext uri="{FF2B5EF4-FFF2-40B4-BE49-F238E27FC236}">
              <a16:creationId xmlns:a16="http://schemas.microsoft.com/office/drawing/2014/main" id="{16353C65-6970-4A55-87A4-E8B471B2D8BD}"/>
            </a:ext>
          </a:extLst>
        </xdr:cNvPr>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369" name="直線コネクタ 368">
          <a:extLst>
            <a:ext uri="{FF2B5EF4-FFF2-40B4-BE49-F238E27FC236}">
              <a16:creationId xmlns:a16="http://schemas.microsoft.com/office/drawing/2014/main" id="{D2767974-E86B-4104-8D04-3408EFF33D2A}"/>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370" name="テキスト ボックス 369">
          <a:extLst>
            <a:ext uri="{FF2B5EF4-FFF2-40B4-BE49-F238E27FC236}">
              <a16:creationId xmlns:a16="http://schemas.microsoft.com/office/drawing/2014/main" id="{1784161D-0502-4C01-86E3-D8BC1826E838}"/>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371" name="【消防施設】&#10;有形固定資産減価償却率グラフ枠">
          <a:extLst>
            <a:ext uri="{FF2B5EF4-FFF2-40B4-BE49-F238E27FC236}">
              <a16:creationId xmlns:a16="http://schemas.microsoft.com/office/drawing/2014/main" id="{17562569-31BB-45D5-A634-101F398B09F5}"/>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102870</xdr:rowOff>
    </xdr:from>
    <xdr:to>
      <xdr:col>85</xdr:col>
      <xdr:colOff>126364</xdr:colOff>
      <xdr:row>86</xdr:row>
      <xdr:rowOff>22861</xdr:rowOff>
    </xdr:to>
    <xdr:cxnSp macro="">
      <xdr:nvCxnSpPr>
        <xdr:cNvPr id="372" name="直線コネクタ 371">
          <a:extLst>
            <a:ext uri="{FF2B5EF4-FFF2-40B4-BE49-F238E27FC236}">
              <a16:creationId xmlns:a16="http://schemas.microsoft.com/office/drawing/2014/main" id="{45EC6B98-32AA-4FB1-9890-9B203016DF98}"/>
            </a:ext>
          </a:extLst>
        </xdr:cNvPr>
        <xdr:cNvCxnSpPr/>
      </xdr:nvCxnSpPr>
      <xdr:spPr>
        <a:xfrm flipV="1">
          <a:off x="16318864" y="13475970"/>
          <a:ext cx="0" cy="1291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26688</xdr:rowOff>
    </xdr:from>
    <xdr:ext cx="405111" cy="259045"/>
    <xdr:sp macro="" textlink="">
      <xdr:nvSpPr>
        <xdr:cNvPr id="373" name="【消防施設】&#10;有形固定資産減価償却率最小値テキスト">
          <a:extLst>
            <a:ext uri="{FF2B5EF4-FFF2-40B4-BE49-F238E27FC236}">
              <a16:creationId xmlns:a16="http://schemas.microsoft.com/office/drawing/2014/main" id="{CEDFE229-4FC0-475C-9CF9-82F81643A2A4}"/>
            </a:ext>
          </a:extLst>
        </xdr:cNvPr>
        <xdr:cNvSpPr txBox="1"/>
      </xdr:nvSpPr>
      <xdr:spPr>
        <a:xfrm>
          <a:off x="16357600" y="14771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22861</xdr:rowOff>
    </xdr:from>
    <xdr:to>
      <xdr:col>86</xdr:col>
      <xdr:colOff>25400</xdr:colOff>
      <xdr:row>86</xdr:row>
      <xdr:rowOff>22861</xdr:rowOff>
    </xdr:to>
    <xdr:cxnSp macro="">
      <xdr:nvCxnSpPr>
        <xdr:cNvPr id="374" name="直線コネクタ 373">
          <a:extLst>
            <a:ext uri="{FF2B5EF4-FFF2-40B4-BE49-F238E27FC236}">
              <a16:creationId xmlns:a16="http://schemas.microsoft.com/office/drawing/2014/main" id="{18AB4943-AC41-44A1-9FEC-F898842F4EE8}"/>
            </a:ext>
          </a:extLst>
        </xdr:cNvPr>
        <xdr:cNvCxnSpPr/>
      </xdr:nvCxnSpPr>
      <xdr:spPr>
        <a:xfrm>
          <a:off x="16230600" y="14767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49547</xdr:rowOff>
    </xdr:from>
    <xdr:ext cx="405111" cy="259045"/>
    <xdr:sp macro="" textlink="">
      <xdr:nvSpPr>
        <xdr:cNvPr id="375" name="【消防施設】&#10;有形固定資産減価償却率最大値テキスト">
          <a:extLst>
            <a:ext uri="{FF2B5EF4-FFF2-40B4-BE49-F238E27FC236}">
              <a16:creationId xmlns:a16="http://schemas.microsoft.com/office/drawing/2014/main" id="{895064BF-8718-4E8B-8ABF-047313343201}"/>
            </a:ext>
          </a:extLst>
        </xdr:cNvPr>
        <xdr:cNvSpPr txBox="1"/>
      </xdr:nvSpPr>
      <xdr:spPr>
        <a:xfrm>
          <a:off x="16357600" y="13251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102870</xdr:rowOff>
    </xdr:from>
    <xdr:to>
      <xdr:col>86</xdr:col>
      <xdr:colOff>25400</xdr:colOff>
      <xdr:row>78</xdr:row>
      <xdr:rowOff>102870</xdr:rowOff>
    </xdr:to>
    <xdr:cxnSp macro="">
      <xdr:nvCxnSpPr>
        <xdr:cNvPr id="376" name="直線コネクタ 375">
          <a:extLst>
            <a:ext uri="{FF2B5EF4-FFF2-40B4-BE49-F238E27FC236}">
              <a16:creationId xmlns:a16="http://schemas.microsoft.com/office/drawing/2014/main" id="{DFEC8F03-D2AE-410C-A889-17AF4413649B}"/>
            </a:ext>
          </a:extLst>
        </xdr:cNvPr>
        <xdr:cNvCxnSpPr/>
      </xdr:nvCxnSpPr>
      <xdr:spPr>
        <a:xfrm>
          <a:off x="16230600" y="13475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71138</xdr:rowOff>
    </xdr:from>
    <xdr:ext cx="405111" cy="259045"/>
    <xdr:sp macro="" textlink="">
      <xdr:nvSpPr>
        <xdr:cNvPr id="377" name="【消防施設】&#10;有形固定資産減価償却率平均値テキスト">
          <a:extLst>
            <a:ext uri="{FF2B5EF4-FFF2-40B4-BE49-F238E27FC236}">
              <a16:creationId xmlns:a16="http://schemas.microsoft.com/office/drawing/2014/main" id="{576B7490-70CB-482F-84B2-DEC2082F2FE0}"/>
            </a:ext>
          </a:extLst>
        </xdr:cNvPr>
        <xdr:cNvSpPr txBox="1"/>
      </xdr:nvSpPr>
      <xdr:spPr>
        <a:xfrm>
          <a:off x="16357600" y="137871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48261</xdr:rowOff>
    </xdr:from>
    <xdr:to>
      <xdr:col>85</xdr:col>
      <xdr:colOff>177800</xdr:colOff>
      <xdr:row>81</xdr:row>
      <xdr:rowOff>149861</xdr:rowOff>
    </xdr:to>
    <xdr:sp macro="" textlink="">
      <xdr:nvSpPr>
        <xdr:cNvPr id="378" name="フローチャート: 判断 377">
          <a:extLst>
            <a:ext uri="{FF2B5EF4-FFF2-40B4-BE49-F238E27FC236}">
              <a16:creationId xmlns:a16="http://schemas.microsoft.com/office/drawing/2014/main" id="{C885717D-927A-43B8-B799-D9E0F07902A7}"/>
            </a:ext>
          </a:extLst>
        </xdr:cNvPr>
        <xdr:cNvSpPr/>
      </xdr:nvSpPr>
      <xdr:spPr>
        <a:xfrm>
          <a:off x="16268700" y="1393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76836</xdr:rowOff>
    </xdr:from>
    <xdr:to>
      <xdr:col>81</xdr:col>
      <xdr:colOff>101600</xdr:colOff>
      <xdr:row>83</xdr:row>
      <xdr:rowOff>6986</xdr:rowOff>
    </xdr:to>
    <xdr:sp macro="" textlink="">
      <xdr:nvSpPr>
        <xdr:cNvPr id="379" name="フローチャート: 判断 378">
          <a:extLst>
            <a:ext uri="{FF2B5EF4-FFF2-40B4-BE49-F238E27FC236}">
              <a16:creationId xmlns:a16="http://schemas.microsoft.com/office/drawing/2014/main" id="{BEFD353E-757C-4052-9EB1-DE9E34525F80}"/>
            </a:ext>
          </a:extLst>
        </xdr:cNvPr>
        <xdr:cNvSpPr/>
      </xdr:nvSpPr>
      <xdr:spPr>
        <a:xfrm>
          <a:off x="15430500" y="1413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81</xdr:row>
      <xdr:rowOff>23513</xdr:rowOff>
    </xdr:from>
    <xdr:ext cx="405111" cy="259045"/>
    <xdr:sp macro="" textlink="">
      <xdr:nvSpPr>
        <xdr:cNvPr id="380" name="n_1aveValue【消防施設】&#10;有形固定資産減価償却率">
          <a:extLst>
            <a:ext uri="{FF2B5EF4-FFF2-40B4-BE49-F238E27FC236}">
              <a16:creationId xmlns:a16="http://schemas.microsoft.com/office/drawing/2014/main" id="{6AE1A9EA-8291-4F88-82BA-BBA7387CD238}"/>
            </a:ext>
          </a:extLst>
        </xdr:cNvPr>
        <xdr:cNvSpPr txBox="1"/>
      </xdr:nvSpPr>
      <xdr:spPr>
        <a:xfrm>
          <a:off x="15266044" y="13910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82</xdr:row>
      <xdr:rowOff>69214</xdr:rowOff>
    </xdr:from>
    <xdr:to>
      <xdr:col>76</xdr:col>
      <xdr:colOff>165100</xdr:colOff>
      <xdr:row>82</xdr:row>
      <xdr:rowOff>170814</xdr:rowOff>
    </xdr:to>
    <xdr:sp macro="" textlink="">
      <xdr:nvSpPr>
        <xdr:cNvPr id="381" name="フローチャート: 判断 380">
          <a:extLst>
            <a:ext uri="{FF2B5EF4-FFF2-40B4-BE49-F238E27FC236}">
              <a16:creationId xmlns:a16="http://schemas.microsoft.com/office/drawing/2014/main" id="{6D9319C1-48AC-4342-8BA2-8625A84DA51B}"/>
            </a:ext>
          </a:extLst>
        </xdr:cNvPr>
        <xdr:cNvSpPr/>
      </xdr:nvSpPr>
      <xdr:spPr>
        <a:xfrm>
          <a:off x="14541500" y="1412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81</xdr:row>
      <xdr:rowOff>15891</xdr:rowOff>
    </xdr:from>
    <xdr:ext cx="405111" cy="259045"/>
    <xdr:sp macro="" textlink="">
      <xdr:nvSpPr>
        <xdr:cNvPr id="382" name="n_2aveValue【消防施設】&#10;有形固定資産減価償却率">
          <a:extLst>
            <a:ext uri="{FF2B5EF4-FFF2-40B4-BE49-F238E27FC236}">
              <a16:creationId xmlns:a16="http://schemas.microsoft.com/office/drawing/2014/main" id="{CFB049CE-C215-484B-BD15-31AA7F5C9E9E}"/>
            </a:ext>
          </a:extLst>
        </xdr:cNvPr>
        <xdr:cNvSpPr txBox="1"/>
      </xdr:nvSpPr>
      <xdr:spPr>
        <a:xfrm>
          <a:off x="14389744" y="13903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383" name="テキスト ボックス 382">
          <a:extLst>
            <a:ext uri="{FF2B5EF4-FFF2-40B4-BE49-F238E27FC236}">
              <a16:creationId xmlns:a16="http://schemas.microsoft.com/office/drawing/2014/main" id="{3B7588F2-80F7-4396-BE20-901DD4DCE48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384" name="テキスト ボックス 383">
          <a:extLst>
            <a:ext uri="{FF2B5EF4-FFF2-40B4-BE49-F238E27FC236}">
              <a16:creationId xmlns:a16="http://schemas.microsoft.com/office/drawing/2014/main" id="{206322C2-0913-4362-8BF5-FE32A39C8D34}"/>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385" name="テキスト ボックス 384">
          <a:extLst>
            <a:ext uri="{FF2B5EF4-FFF2-40B4-BE49-F238E27FC236}">
              <a16:creationId xmlns:a16="http://schemas.microsoft.com/office/drawing/2014/main" id="{45F8B667-60C5-47F2-AF60-AD13A9FE4D37}"/>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386" name="テキスト ボックス 385">
          <a:extLst>
            <a:ext uri="{FF2B5EF4-FFF2-40B4-BE49-F238E27FC236}">
              <a16:creationId xmlns:a16="http://schemas.microsoft.com/office/drawing/2014/main" id="{CA562168-BC97-4D0F-8328-460AC90E1E06}"/>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387" name="テキスト ボックス 386">
          <a:extLst>
            <a:ext uri="{FF2B5EF4-FFF2-40B4-BE49-F238E27FC236}">
              <a16:creationId xmlns:a16="http://schemas.microsoft.com/office/drawing/2014/main" id="{D9F6DFDA-4C9C-44C8-A584-B51AF6BFE396}"/>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25400</xdr:rowOff>
    </xdr:from>
    <xdr:to>
      <xdr:col>85</xdr:col>
      <xdr:colOff>177800</xdr:colOff>
      <xdr:row>83</xdr:row>
      <xdr:rowOff>127000</xdr:rowOff>
    </xdr:to>
    <xdr:sp macro="" textlink="">
      <xdr:nvSpPr>
        <xdr:cNvPr id="388" name="楕円 387">
          <a:extLst>
            <a:ext uri="{FF2B5EF4-FFF2-40B4-BE49-F238E27FC236}">
              <a16:creationId xmlns:a16="http://schemas.microsoft.com/office/drawing/2014/main" id="{C21C3A9A-17DC-4744-A404-9F49BA705CEF}"/>
            </a:ext>
          </a:extLst>
        </xdr:cNvPr>
        <xdr:cNvSpPr/>
      </xdr:nvSpPr>
      <xdr:spPr>
        <a:xfrm>
          <a:off x="16268700" y="1425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3827</xdr:rowOff>
    </xdr:from>
    <xdr:ext cx="405111" cy="259045"/>
    <xdr:sp macro="" textlink="">
      <xdr:nvSpPr>
        <xdr:cNvPr id="389" name="【消防施設】&#10;有形固定資産減価償却率該当値テキスト">
          <a:extLst>
            <a:ext uri="{FF2B5EF4-FFF2-40B4-BE49-F238E27FC236}">
              <a16:creationId xmlns:a16="http://schemas.microsoft.com/office/drawing/2014/main" id="{0949BB7A-BE57-4736-A2B4-22130E755811}"/>
            </a:ext>
          </a:extLst>
        </xdr:cNvPr>
        <xdr:cNvSpPr txBox="1"/>
      </xdr:nvSpPr>
      <xdr:spPr>
        <a:xfrm>
          <a:off x="16357600" y="1423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2539</xdr:rowOff>
    </xdr:from>
    <xdr:to>
      <xdr:col>81</xdr:col>
      <xdr:colOff>101600</xdr:colOff>
      <xdr:row>84</xdr:row>
      <xdr:rowOff>104139</xdr:rowOff>
    </xdr:to>
    <xdr:sp macro="" textlink="">
      <xdr:nvSpPr>
        <xdr:cNvPr id="390" name="楕円 389">
          <a:extLst>
            <a:ext uri="{FF2B5EF4-FFF2-40B4-BE49-F238E27FC236}">
              <a16:creationId xmlns:a16="http://schemas.microsoft.com/office/drawing/2014/main" id="{EA8CF787-9746-4628-9A88-673936D62F18}"/>
            </a:ext>
          </a:extLst>
        </xdr:cNvPr>
        <xdr:cNvSpPr/>
      </xdr:nvSpPr>
      <xdr:spPr>
        <a:xfrm>
          <a:off x="15430500" y="14404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76200</xdr:rowOff>
    </xdr:from>
    <xdr:to>
      <xdr:col>85</xdr:col>
      <xdr:colOff>127000</xdr:colOff>
      <xdr:row>84</xdr:row>
      <xdr:rowOff>53339</xdr:rowOff>
    </xdr:to>
    <xdr:cxnSp macro="">
      <xdr:nvCxnSpPr>
        <xdr:cNvPr id="391" name="直線コネクタ 390">
          <a:extLst>
            <a:ext uri="{FF2B5EF4-FFF2-40B4-BE49-F238E27FC236}">
              <a16:creationId xmlns:a16="http://schemas.microsoft.com/office/drawing/2014/main" id="{F32548FF-CE98-403F-9109-B0B5CBD13806}"/>
            </a:ext>
          </a:extLst>
        </xdr:cNvPr>
        <xdr:cNvCxnSpPr/>
      </xdr:nvCxnSpPr>
      <xdr:spPr>
        <a:xfrm flipV="1">
          <a:off x="15481300" y="14306550"/>
          <a:ext cx="838200" cy="148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84</xdr:row>
      <xdr:rowOff>95266</xdr:rowOff>
    </xdr:from>
    <xdr:ext cx="405111" cy="259045"/>
    <xdr:sp macro="" textlink="">
      <xdr:nvSpPr>
        <xdr:cNvPr id="392" name="n_1mainValue【消防施設】&#10;有形固定資産減価償却率">
          <a:extLst>
            <a:ext uri="{FF2B5EF4-FFF2-40B4-BE49-F238E27FC236}">
              <a16:creationId xmlns:a16="http://schemas.microsoft.com/office/drawing/2014/main" id="{623B76FC-780F-4156-88D6-710E17C35222}"/>
            </a:ext>
          </a:extLst>
        </xdr:cNvPr>
        <xdr:cNvSpPr txBox="1"/>
      </xdr:nvSpPr>
      <xdr:spPr>
        <a:xfrm>
          <a:off x="15266044" y="14497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393" name="正方形/長方形 392">
          <a:extLst>
            <a:ext uri="{FF2B5EF4-FFF2-40B4-BE49-F238E27FC236}">
              <a16:creationId xmlns:a16="http://schemas.microsoft.com/office/drawing/2014/main" id="{9DA6CBAD-A927-46AB-B0D5-11FA79237D07}"/>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394" name="正方形/長方形 393">
          <a:extLst>
            <a:ext uri="{FF2B5EF4-FFF2-40B4-BE49-F238E27FC236}">
              <a16:creationId xmlns:a16="http://schemas.microsoft.com/office/drawing/2014/main" id="{82C276C8-C1DF-4A0F-9B82-DFECF820954F}"/>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395" name="正方形/長方形 394">
          <a:extLst>
            <a:ext uri="{FF2B5EF4-FFF2-40B4-BE49-F238E27FC236}">
              <a16:creationId xmlns:a16="http://schemas.microsoft.com/office/drawing/2014/main" id="{16C241F4-825A-43A7-B70C-BD805780A323}"/>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396" name="正方形/長方形 395">
          <a:extLst>
            <a:ext uri="{FF2B5EF4-FFF2-40B4-BE49-F238E27FC236}">
              <a16:creationId xmlns:a16="http://schemas.microsoft.com/office/drawing/2014/main" id="{9FDAD668-CF23-4D9B-87D7-97CEF22668D1}"/>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397" name="正方形/長方形 396">
          <a:extLst>
            <a:ext uri="{FF2B5EF4-FFF2-40B4-BE49-F238E27FC236}">
              <a16:creationId xmlns:a16="http://schemas.microsoft.com/office/drawing/2014/main" id="{B8D0AD5B-97E7-4837-B0E4-8D1799E29399}"/>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398" name="正方形/長方形 397">
          <a:extLst>
            <a:ext uri="{FF2B5EF4-FFF2-40B4-BE49-F238E27FC236}">
              <a16:creationId xmlns:a16="http://schemas.microsoft.com/office/drawing/2014/main" id="{C32638AE-21AF-47B4-8B3D-A2C160D038D7}"/>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399" name="正方形/長方形 398">
          <a:extLst>
            <a:ext uri="{FF2B5EF4-FFF2-40B4-BE49-F238E27FC236}">
              <a16:creationId xmlns:a16="http://schemas.microsoft.com/office/drawing/2014/main" id="{893639D3-90CC-4F8C-B87D-7E9F30B50B49}"/>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00" name="正方形/長方形 399">
          <a:extLst>
            <a:ext uri="{FF2B5EF4-FFF2-40B4-BE49-F238E27FC236}">
              <a16:creationId xmlns:a16="http://schemas.microsoft.com/office/drawing/2014/main" id="{D723E8EE-0E00-432E-8DA7-01BDAC190D6A}"/>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01" name="テキスト ボックス 400">
          <a:extLst>
            <a:ext uri="{FF2B5EF4-FFF2-40B4-BE49-F238E27FC236}">
              <a16:creationId xmlns:a16="http://schemas.microsoft.com/office/drawing/2014/main" id="{9CCDAD68-61A7-4ABF-A295-838E3BC4C12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02" name="直線コネクタ 401">
          <a:extLst>
            <a:ext uri="{FF2B5EF4-FFF2-40B4-BE49-F238E27FC236}">
              <a16:creationId xmlns:a16="http://schemas.microsoft.com/office/drawing/2014/main" id="{A82AE892-00A7-4B56-ADFA-D222369382AA}"/>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403" name="直線コネクタ 402">
          <a:extLst>
            <a:ext uri="{FF2B5EF4-FFF2-40B4-BE49-F238E27FC236}">
              <a16:creationId xmlns:a16="http://schemas.microsoft.com/office/drawing/2014/main" id="{31174F1B-5349-4A5D-A2D6-EB22CE5C8B9E}"/>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404" name="テキスト ボックス 403">
          <a:extLst>
            <a:ext uri="{FF2B5EF4-FFF2-40B4-BE49-F238E27FC236}">
              <a16:creationId xmlns:a16="http://schemas.microsoft.com/office/drawing/2014/main" id="{D5271D47-00B7-49EF-999B-CFDB82B47771}"/>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405" name="直線コネクタ 404">
          <a:extLst>
            <a:ext uri="{FF2B5EF4-FFF2-40B4-BE49-F238E27FC236}">
              <a16:creationId xmlns:a16="http://schemas.microsoft.com/office/drawing/2014/main" id="{C30AB054-C503-40D9-A4F2-2727A4E0EFE2}"/>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406" name="テキスト ボックス 405">
          <a:extLst>
            <a:ext uri="{FF2B5EF4-FFF2-40B4-BE49-F238E27FC236}">
              <a16:creationId xmlns:a16="http://schemas.microsoft.com/office/drawing/2014/main" id="{53E0874E-9183-408E-95C0-3A2354BC73DE}"/>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407" name="直線コネクタ 406">
          <a:extLst>
            <a:ext uri="{FF2B5EF4-FFF2-40B4-BE49-F238E27FC236}">
              <a16:creationId xmlns:a16="http://schemas.microsoft.com/office/drawing/2014/main" id="{E33EF34E-1C79-467E-A458-3C1A031E0C0F}"/>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408" name="テキスト ボックス 407">
          <a:extLst>
            <a:ext uri="{FF2B5EF4-FFF2-40B4-BE49-F238E27FC236}">
              <a16:creationId xmlns:a16="http://schemas.microsoft.com/office/drawing/2014/main" id="{2A92076F-849B-4C80-B24A-3BF151A48DA0}"/>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409" name="直線コネクタ 408">
          <a:extLst>
            <a:ext uri="{FF2B5EF4-FFF2-40B4-BE49-F238E27FC236}">
              <a16:creationId xmlns:a16="http://schemas.microsoft.com/office/drawing/2014/main" id="{46117088-4988-4E46-8C11-F7F3F291A85A}"/>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410" name="テキスト ボックス 409">
          <a:extLst>
            <a:ext uri="{FF2B5EF4-FFF2-40B4-BE49-F238E27FC236}">
              <a16:creationId xmlns:a16="http://schemas.microsoft.com/office/drawing/2014/main" id="{927C9643-24A2-49EB-8B13-4A63C4A8B556}"/>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11" name="直線コネクタ 410">
          <a:extLst>
            <a:ext uri="{FF2B5EF4-FFF2-40B4-BE49-F238E27FC236}">
              <a16:creationId xmlns:a16="http://schemas.microsoft.com/office/drawing/2014/main" id="{EB277D88-BEB8-4E3A-9A4B-86F117547226}"/>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12" name="テキスト ボックス 411">
          <a:extLst>
            <a:ext uri="{FF2B5EF4-FFF2-40B4-BE49-F238E27FC236}">
              <a16:creationId xmlns:a16="http://schemas.microsoft.com/office/drawing/2014/main" id="{C8F2486C-17DB-4F03-9BCB-6BFEDB56D358}"/>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13" name="【消防施設】&#10;一人当たり面積グラフ枠">
          <a:extLst>
            <a:ext uri="{FF2B5EF4-FFF2-40B4-BE49-F238E27FC236}">
              <a16:creationId xmlns:a16="http://schemas.microsoft.com/office/drawing/2014/main" id="{0C4A8155-A586-454B-A7B9-661AAF8D411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88849</xdr:rowOff>
    </xdr:from>
    <xdr:to>
      <xdr:col>116</xdr:col>
      <xdr:colOff>62864</xdr:colOff>
      <xdr:row>85</xdr:row>
      <xdr:rowOff>162916</xdr:rowOff>
    </xdr:to>
    <xdr:cxnSp macro="">
      <xdr:nvCxnSpPr>
        <xdr:cNvPr id="414" name="直線コネクタ 413">
          <a:extLst>
            <a:ext uri="{FF2B5EF4-FFF2-40B4-BE49-F238E27FC236}">
              <a16:creationId xmlns:a16="http://schemas.microsoft.com/office/drawing/2014/main" id="{3AA976BA-FF60-43D5-AA0F-3F1FD7DA7BEE}"/>
            </a:ext>
          </a:extLst>
        </xdr:cNvPr>
        <xdr:cNvCxnSpPr/>
      </xdr:nvCxnSpPr>
      <xdr:spPr>
        <a:xfrm flipV="1">
          <a:off x="22160864" y="13461949"/>
          <a:ext cx="0" cy="12742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166743</xdr:rowOff>
    </xdr:from>
    <xdr:ext cx="469744" cy="259045"/>
    <xdr:sp macro="" textlink="">
      <xdr:nvSpPr>
        <xdr:cNvPr id="415" name="【消防施設】&#10;一人当たり面積最小値テキスト">
          <a:extLst>
            <a:ext uri="{FF2B5EF4-FFF2-40B4-BE49-F238E27FC236}">
              <a16:creationId xmlns:a16="http://schemas.microsoft.com/office/drawing/2014/main" id="{25FBDA62-8D44-499C-A07F-EB65BE11E1D8}"/>
            </a:ext>
          </a:extLst>
        </xdr:cNvPr>
        <xdr:cNvSpPr txBox="1"/>
      </xdr:nvSpPr>
      <xdr:spPr>
        <a:xfrm>
          <a:off x="22199600" y="14739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162916</xdr:rowOff>
    </xdr:from>
    <xdr:to>
      <xdr:col>116</xdr:col>
      <xdr:colOff>152400</xdr:colOff>
      <xdr:row>85</xdr:row>
      <xdr:rowOff>162916</xdr:rowOff>
    </xdr:to>
    <xdr:cxnSp macro="">
      <xdr:nvCxnSpPr>
        <xdr:cNvPr id="416" name="直線コネクタ 415">
          <a:extLst>
            <a:ext uri="{FF2B5EF4-FFF2-40B4-BE49-F238E27FC236}">
              <a16:creationId xmlns:a16="http://schemas.microsoft.com/office/drawing/2014/main" id="{AFECFF45-F938-46CF-9ED8-66CD790D4417}"/>
            </a:ext>
          </a:extLst>
        </xdr:cNvPr>
        <xdr:cNvCxnSpPr/>
      </xdr:nvCxnSpPr>
      <xdr:spPr>
        <a:xfrm>
          <a:off x="22072600" y="14736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35526</xdr:rowOff>
    </xdr:from>
    <xdr:ext cx="469744" cy="259045"/>
    <xdr:sp macro="" textlink="">
      <xdr:nvSpPr>
        <xdr:cNvPr id="417" name="【消防施設】&#10;一人当たり面積最大値テキスト">
          <a:extLst>
            <a:ext uri="{FF2B5EF4-FFF2-40B4-BE49-F238E27FC236}">
              <a16:creationId xmlns:a16="http://schemas.microsoft.com/office/drawing/2014/main" id="{E9BD601C-6911-4E1B-A694-FCB6D2944EC1}"/>
            </a:ext>
          </a:extLst>
        </xdr:cNvPr>
        <xdr:cNvSpPr txBox="1"/>
      </xdr:nvSpPr>
      <xdr:spPr>
        <a:xfrm>
          <a:off x="22199600" y="13237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88849</xdr:rowOff>
    </xdr:from>
    <xdr:to>
      <xdr:col>116</xdr:col>
      <xdr:colOff>152400</xdr:colOff>
      <xdr:row>78</xdr:row>
      <xdr:rowOff>88849</xdr:rowOff>
    </xdr:to>
    <xdr:cxnSp macro="">
      <xdr:nvCxnSpPr>
        <xdr:cNvPr id="418" name="直線コネクタ 417">
          <a:extLst>
            <a:ext uri="{FF2B5EF4-FFF2-40B4-BE49-F238E27FC236}">
              <a16:creationId xmlns:a16="http://schemas.microsoft.com/office/drawing/2014/main" id="{2EFA3D81-EBC9-4D14-95E2-E0395B15ACB5}"/>
            </a:ext>
          </a:extLst>
        </xdr:cNvPr>
        <xdr:cNvCxnSpPr/>
      </xdr:nvCxnSpPr>
      <xdr:spPr>
        <a:xfrm>
          <a:off x="22072600" y="13461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162425</xdr:rowOff>
    </xdr:from>
    <xdr:ext cx="469744" cy="259045"/>
    <xdr:sp macro="" textlink="">
      <xdr:nvSpPr>
        <xdr:cNvPr id="419" name="【消防施設】&#10;一人当たり面積平均値テキスト">
          <a:extLst>
            <a:ext uri="{FF2B5EF4-FFF2-40B4-BE49-F238E27FC236}">
              <a16:creationId xmlns:a16="http://schemas.microsoft.com/office/drawing/2014/main" id="{CBD288F5-C7FD-4DCB-876A-7B8CC8ADD1C8}"/>
            </a:ext>
          </a:extLst>
        </xdr:cNvPr>
        <xdr:cNvSpPr txBox="1"/>
      </xdr:nvSpPr>
      <xdr:spPr>
        <a:xfrm>
          <a:off x="22199600" y="143927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139548</xdr:rowOff>
    </xdr:from>
    <xdr:to>
      <xdr:col>116</xdr:col>
      <xdr:colOff>114300</xdr:colOff>
      <xdr:row>85</xdr:row>
      <xdr:rowOff>69698</xdr:rowOff>
    </xdr:to>
    <xdr:sp macro="" textlink="">
      <xdr:nvSpPr>
        <xdr:cNvPr id="420" name="フローチャート: 判断 419">
          <a:extLst>
            <a:ext uri="{FF2B5EF4-FFF2-40B4-BE49-F238E27FC236}">
              <a16:creationId xmlns:a16="http://schemas.microsoft.com/office/drawing/2014/main" id="{3D3E62FE-83E0-413D-9D95-CBE9CB9A53F2}"/>
            </a:ext>
          </a:extLst>
        </xdr:cNvPr>
        <xdr:cNvSpPr/>
      </xdr:nvSpPr>
      <xdr:spPr>
        <a:xfrm>
          <a:off x="22110700" y="14541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83313</xdr:rowOff>
    </xdr:from>
    <xdr:to>
      <xdr:col>112</xdr:col>
      <xdr:colOff>38100</xdr:colOff>
      <xdr:row>85</xdr:row>
      <xdr:rowOff>13463</xdr:rowOff>
    </xdr:to>
    <xdr:sp macro="" textlink="">
      <xdr:nvSpPr>
        <xdr:cNvPr id="421" name="フローチャート: 判断 420">
          <a:extLst>
            <a:ext uri="{FF2B5EF4-FFF2-40B4-BE49-F238E27FC236}">
              <a16:creationId xmlns:a16="http://schemas.microsoft.com/office/drawing/2014/main" id="{E5012525-DAEB-4484-B8BD-F2717F216AAE}"/>
            </a:ext>
          </a:extLst>
        </xdr:cNvPr>
        <xdr:cNvSpPr/>
      </xdr:nvSpPr>
      <xdr:spPr>
        <a:xfrm>
          <a:off x="21272500" y="14485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83</xdr:row>
      <xdr:rowOff>29990</xdr:rowOff>
    </xdr:from>
    <xdr:ext cx="469744" cy="259045"/>
    <xdr:sp macro="" textlink="">
      <xdr:nvSpPr>
        <xdr:cNvPr id="422" name="n_1aveValue【消防施設】&#10;一人当たり面積">
          <a:extLst>
            <a:ext uri="{FF2B5EF4-FFF2-40B4-BE49-F238E27FC236}">
              <a16:creationId xmlns:a16="http://schemas.microsoft.com/office/drawing/2014/main" id="{B010BCA6-6BB8-49CA-B4AB-7088C608E747}"/>
            </a:ext>
          </a:extLst>
        </xdr:cNvPr>
        <xdr:cNvSpPr txBox="1"/>
      </xdr:nvSpPr>
      <xdr:spPr>
        <a:xfrm>
          <a:off x="21075727" y="14260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85</xdr:row>
      <xdr:rowOff>11988</xdr:rowOff>
    </xdr:from>
    <xdr:to>
      <xdr:col>107</xdr:col>
      <xdr:colOff>101600</xdr:colOff>
      <xdr:row>85</xdr:row>
      <xdr:rowOff>113588</xdr:rowOff>
    </xdr:to>
    <xdr:sp macro="" textlink="">
      <xdr:nvSpPr>
        <xdr:cNvPr id="423" name="フローチャート: 判断 422">
          <a:extLst>
            <a:ext uri="{FF2B5EF4-FFF2-40B4-BE49-F238E27FC236}">
              <a16:creationId xmlns:a16="http://schemas.microsoft.com/office/drawing/2014/main" id="{DAEB4BBB-F91C-4E13-8048-9BA0A5914E9E}"/>
            </a:ext>
          </a:extLst>
        </xdr:cNvPr>
        <xdr:cNvSpPr/>
      </xdr:nvSpPr>
      <xdr:spPr>
        <a:xfrm>
          <a:off x="20383500" y="1458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83</xdr:row>
      <xdr:rowOff>130115</xdr:rowOff>
    </xdr:from>
    <xdr:ext cx="469744" cy="259045"/>
    <xdr:sp macro="" textlink="">
      <xdr:nvSpPr>
        <xdr:cNvPr id="424" name="n_2aveValue【消防施設】&#10;一人当たり面積">
          <a:extLst>
            <a:ext uri="{FF2B5EF4-FFF2-40B4-BE49-F238E27FC236}">
              <a16:creationId xmlns:a16="http://schemas.microsoft.com/office/drawing/2014/main" id="{BF4656C8-49EF-4040-9238-CF7AF81B5144}"/>
            </a:ext>
          </a:extLst>
        </xdr:cNvPr>
        <xdr:cNvSpPr txBox="1"/>
      </xdr:nvSpPr>
      <xdr:spPr>
        <a:xfrm>
          <a:off x="20199427" y="14360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425" name="テキスト ボックス 424">
          <a:extLst>
            <a:ext uri="{FF2B5EF4-FFF2-40B4-BE49-F238E27FC236}">
              <a16:creationId xmlns:a16="http://schemas.microsoft.com/office/drawing/2014/main" id="{63EFD75B-8A28-4332-8F4B-91047B71D9F1}"/>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26" name="テキスト ボックス 425">
          <a:extLst>
            <a:ext uri="{FF2B5EF4-FFF2-40B4-BE49-F238E27FC236}">
              <a16:creationId xmlns:a16="http://schemas.microsoft.com/office/drawing/2014/main" id="{F51FE059-CF17-40D5-BF82-706547E3885D}"/>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27" name="テキスト ボックス 426">
          <a:extLst>
            <a:ext uri="{FF2B5EF4-FFF2-40B4-BE49-F238E27FC236}">
              <a16:creationId xmlns:a16="http://schemas.microsoft.com/office/drawing/2014/main" id="{7CF04441-4C23-4D33-A3D8-F1FF78485B86}"/>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28" name="テキスト ボックス 427">
          <a:extLst>
            <a:ext uri="{FF2B5EF4-FFF2-40B4-BE49-F238E27FC236}">
              <a16:creationId xmlns:a16="http://schemas.microsoft.com/office/drawing/2014/main" id="{46D5902F-1711-4444-9671-0E44C3CE7F55}"/>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429" name="テキスト ボックス 428">
          <a:extLst>
            <a:ext uri="{FF2B5EF4-FFF2-40B4-BE49-F238E27FC236}">
              <a16:creationId xmlns:a16="http://schemas.microsoft.com/office/drawing/2014/main" id="{DF6FDE0A-6991-4768-9659-3B9140E4B239}"/>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52223</xdr:rowOff>
    </xdr:from>
    <xdr:to>
      <xdr:col>116</xdr:col>
      <xdr:colOff>114300</xdr:colOff>
      <xdr:row>85</xdr:row>
      <xdr:rowOff>153823</xdr:rowOff>
    </xdr:to>
    <xdr:sp macro="" textlink="">
      <xdr:nvSpPr>
        <xdr:cNvPr id="430" name="楕円 429">
          <a:extLst>
            <a:ext uri="{FF2B5EF4-FFF2-40B4-BE49-F238E27FC236}">
              <a16:creationId xmlns:a16="http://schemas.microsoft.com/office/drawing/2014/main" id="{8B0C627F-0275-4A00-BD99-02FA0E6A3D12}"/>
            </a:ext>
          </a:extLst>
        </xdr:cNvPr>
        <xdr:cNvSpPr/>
      </xdr:nvSpPr>
      <xdr:spPr>
        <a:xfrm>
          <a:off x="22110700" y="14625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138600</xdr:rowOff>
    </xdr:from>
    <xdr:ext cx="469744" cy="259045"/>
    <xdr:sp macro="" textlink="">
      <xdr:nvSpPr>
        <xdr:cNvPr id="431" name="【消防施設】&#10;一人当たり面積該当値テキスト">
          <a:extLst>
            <a:ext uri="{FF2B5EF4-FFF2-40B4-BE49-F238E27FC236}">
              <a16:creationId xmlns:a16="http://schemas.microsoft.com/office/drawing/2014/main" id="{460AC9CD-8433-4985-986E-E339EE97DF06}"/>
            </a:ext>
          </a:extLst>
        </xdr:cNvPr>
        <xdr:cNvSpPr txBox="1"/>
      </xdr:nvSpPr>
      <xdr:spPr>
        <a:xfrm>
          <a:off x="22199600" y="14540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67768</xdr:rowOff>
    </xdr:from>
    <xdr:to>
      <xdr:col>112</xdr:col>
      <xdr:colOff>38100</xdr:colOff>
      <xdr:row>85</xdr:row>
      <xdr:rowOff>169368</xdr:rowOff>
    </xdr:to>
    <xdr:sp macro="" textlink="">
      <xdr:nvSpPr>
        <xdr:cNvPr id="432" name="楕円 431">
          <a:extLst>
            <a:ext uri="{FF2B5EF4-FFF2-40B4-BE49-F238E27FC236}">
              <a16:creationId xmlns:a16="http://schemas.microsoft.com/office/drawing/2014/main" id="{F4792601-BA7B-454B-8AD9-AB6301F6A6A9}"/>
            </a:ext>
          </a:extLst>
        </xdr:cNvPr>
        <xdr:cNvSpPr/>
      </xdr:nvSpPr>
      <xdr:spPr>
        <a:xfrm>
          <a:off x="21272500" y="14641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103023</xdr:rowOff>
    </xdr:from>
    <xdr:to>
      <xdr:col>116</xdr:col>
      <xdr:colOff>63500</xdr:colOff>
      <xdr:row>85</xdr:row>
      <xdr:rowOff>118568</xdr:rowOff>
    </xdr:to>
    <xdr:cxnSp macro="">
      <xdr:nvCxnSpPr>
        <xdr:cNvPr id="433" name="直線コネクタ 432">
          <a:extLst>
            <a:ext uri="{FF2B5EF4-FFF2-40B4-BE49-F238E27FC236}">
              <a16:creationId xmlns:a16="http://schemas.microsoft.com/office/drawing/2014/main" id="{57A15E17-61BC-495C-A01C-C96E9ABDE30F}"/>
            </a:ext>
          </a:extLst>
        </xdr:cNvPr>
        <xdr:cNvCxnSpPr/>
      </xdr:nvCxnSpPr>
      <xdr:spPr>
        <a:xfrm flipV="1">
          <a:off x="21323300" y="14676273"/>
          <a:ext cx="838200" cy="15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160495</xdr:rowOff>
    </xdr:from>
    <xdr:ext cx="469744" cy="259045"/>
    <xdr:sp macro="" textlink="">
      <xdr:nvSpPr>
        <xdr:cNvPr id="434" name="n_1mainValue【消防施設】&#10;一人当たり面積">
          <a:extLst>
            <a:ext uri="{FF2B5EF4-FFF2-40B4-BE49-F238E27FC236}">
              <a16:creationId xmlns:a16="http://schemas.microsoft.com/office/drawing/2014/main" id="{680FC822-EC0B-41A2-A397-F0A6E6AD34B7}"/>
            </a:ext>
          </a:extLst>
        </xdr:cNvPr>
        <xdr:cNvSpPr txBox="1"/>
      </xdr:nvSpPr>
      <xdr:spPr>
        <a:xfrm>
          <a:off x="21075727" y="14733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435" name="正方形/長方形 434">
          <a:extLst>
            <a:ext uri="{FF2B5EF4-FFF2-40B4-BE49-F238E27FC236}">
              <a16:creationId xmlns:a16="http://schemas.microsoft.com/office/drawing/2014/main" id="{83E63E05-78BE-4FE7-A800-EED08EBD600F}"/>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36" name="正方形/長方形 435">
          <a:extLst>
            <a:ext uri="{FF2B5EF4-FFF2-40B4-BE49-F238E27FC236}">
              <a16:creationId xmlns:a16="http://schemas.microsoft.com/office/drawing/2014/main" id="{8E25BA08-05E5-4900-99B1-F222DAB7C6FC}"/>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37" name="正方形/長方形 436">
          <a:extLst>
            <a:ext uri="{FF2B5EF4-FFF2-40B4-BE49-F238E27FC236}">
              <a16:creationId xmlns:a16="http://schemas.microsoft.com/office/drawing/2014/main" id="{D975CF13-0DAA-488A-847F-632B175B9FDF}"/>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38" name="正方形/長方形 437">
          <a:extLst>
            <a:ext uri="{FF2B5EF4-FFF2-40B4-BE49-F238E27FC236}">
              <a16:creationId xmlns:a16="http://schemas.microsoft.com/office/drawing/2014/main" id="{FE89C9D5-8D74-4782-AF7C-7277D4B27188}"/>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39" name="正方形/長方形 438">
          <a:extLst>
            <a:ext uri="{FF2B5EF4-FFF2-40B4-BE49-F238E27FC236}">
              <a16:creationId xmlns:a16="http://schemas.microsoft.com/office/drawing/2014/main" id="{B8E0768D-2CCE-485E-AE7E-9CB433BC2E6C}"/>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40" name="正方形/長方形 439">
          <a:extLst>
            <a:ext uri="{FF2B5EF4-FFF2-40B4-BE49-F238E27FC236}">
              <a16:creationId xmlns:a16="http://schemas.microsoft.com/office/drawing/2014/main" id="{C7FDC5C6-5307-4B7A-9176-D3A57AE516CF}"/>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41" name="正方形/長方形 440">
          <a:extLst>
            <a:ext uri="{FF2B5EF4-FFF2-40B4-BE49-F238E27FC236}">
              <a16:creationId xmlns:a16="http://schemas.microsoft.com/office/drawing/2014/main" id="{8B1DE21D-DAAB-4F98-A3B2-E82AF151084A}"/>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42" name="正方形/長方形 441">
          <a:extLst>
            <a:ext uri="{FF2B5EF4-FFF2-40B4-BE49-F238E27FC236}">
              <a16:creationId xmlns:a16="http://schemas.microsoft.com/office/drawing/2014/main" id="{D51953AA-90C8-4164-AAC2-AFCD7D42E442}"/>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43" name="テキスト ボックス 442">
          <a:extLst>
            <a:ext uri="{FF2B5EF4-FFF2-40B4-BE49-F238E27FC236}">
              <a16:creationId xmlns:a16="http://schemas.microsoft.com/office/drawing/2014/main" id="{E687B7E1-DA3D-4F38-97CF-4A62EF8E1F69}"/>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44" name="直線コネクタ 443">
          <a:extLst>
            <a:ext uri="{FF2B5EF4-FFF2-40B4-BE49-F238E27FC236}">
              <a16:creationId xmlns:a16="http://schemas.microsoft.com/office/drawing/2014/main" id="{8E1905B6-6B47-412F-86D1-E58EA4C9F6F1}"/>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445" name="直線コネクタ 444">
          <a:extLst>
            <a:ext uri="{FF2B5EF4-FFF2-40B4-BE49-F238E27FC236}">
              <a16:creationId xmlns:a16="http://schemas.microsoft.com/office/drawing/2014/main" id="{4464BE45-6C70-4DD5-BF58-961D1B6B3BBB}"/>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446" name="テキスト ボックス 445">
          <a:extLst>
            <a:ext uri="{FF2B5EF4-FFF2-40B4-BE49-F238E27FC236}">
              <a16:creationId xmlns:a16="http://schemas.microsoft.com/office/drawing/2014/main" id="{BF92A62D-97FE-4ABF-B586-0DC19B4390ED}"/>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447" name="直線コネクタ 446">
          <a:extLst>
            <a:ext uri="{FF2B5EF4-FFF2-40B4-BE49-F238E27FC236}">
              <a16:creationId xmlns:a16="http://schemas.microsoft.com/office/drawing/2014/main" id="{252356DC-B791-494B-B9BF-B06F8F44CE79}"/>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448" name="テキスト ボックス 447">
          <a:extLst>
            <a:ext uri="{FF2B5EF4-FFF2-40B4-BE49-F238E27FC236}">
              <a16:creationId xmlns:a16="http://schemas.microsoft.com/office/drawing/2014/main" id="{17390D28-293B-46EE-BF2F-E57D6ED64901}"/>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449" name="直線コネクタ 448">
          <a:extLst>
            <a:ext uri="{FF2B5EF4-FFF2-40B4-BE49-F238E27FC236}">
              <a16:creationId xmlns:a16="http://schemas.microsoft.com/office/drawing/2014/main" id="{F81C22BB-4E7B-41B0-92BD-EA902109601E}"/>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450" name="テキスト ボックス 449">
          <a:extLst>
            <a:ext uri="{FF2B5EF4-FFF2-40B4-BE49-F238E27FC236}">
              <a16:creationId xmlns:a16="http://schemas.microsoft.com/office/drawing/2014/main" id="{187ACDA7-7F95-4C16-A732-6A6E185D5DCC}"/>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451" name="直線コネクタ 450">
          <a:extLst>
            <a:ext uri="{FF2B5EF4-FFF2-40B4-BE49-F238E27FC236}">
              <a16:creationId xmlns:a16="http://schemas.microsoft.com/office/drawing/2014/main" id="{2437A169-166A-4F83-A10B-85701451BF2F}"/>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452" name="テキスト ボックス 451">
          <a:extLst>
            <a:ext uri="{FF2B5EF4-FFF2-40B4-BE49-F238E27FC236}">
              <a16:creationId xmlns:a16="http://schemas.microsoft.com/office/drawing/2014/main" id="{175B8724-2323-4240-A1E4-ADE4FA1F8FD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453" name="直線コネクタ 452">
          <a:extLst>
            <a:ext uri="{FF2B5EF4-FFF2-40B4-BE49-F238E27FC236}">
              <a16:creationId xmlns:a16="http://schemas.microsoft.com/office/drawing/2014/main" id="{91054BEF-A396-44EC-82A3-915A5BD9F1FA}"/>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454" name="テキスト ボックス 453">
          <a:extLst>
            <a:ext uri="{FF2B5EF4-FFF2-40B4-BE49-F238E27FC236}">
              <a16:creationId xmlns:a16="http://schemas.microsoft.com/office/drawing/2014/main" id="{4D516D63-8708-41DB-9598-564E1860CF37}"/>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455" name="直線コネクタ 454">
          <a:extLst>
            <a:ext uri="{FF2B5EF4-FFF2-40B4-BE49-F238E27FC236}">
              <a16:creationId xmlns:a16="http://schemas.microsoft.com/office/drawing/2014/main" id="{AB965FEC-8685-4D2C-99FE-781650F1093A}"/>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456" name="テキスト ボックス 455">
          <a:extLst>
            <a:ext uri="{FF2B5EF4-FFF2-40B4-BE49-F238E27FC236}">
              <a16:creationId xmlns:a16="http://schemas.microsoft.com/office/drawing/2014/main" id="{B83F4DBA-997F-428F-A8D1-02711F6E3688}"/>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57" name="直線コネクタ 456">
          <a:extLst>
            <a:ext uri="{FF2B5EF4-FFF2-40B4-BE49-F238E27FC236}">
              <a16:creationId xmlns:a16="http://schemas.microsoft.com/office/drawing/2014/main" id="{41A53553-ABEE-4C98-A157-7D0DA8D97EBF}"/>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458" name="テキスト ボックス 457">
          <a:extLst>
            <a:ext uri="{FF2B5EF4-FFF2-40B4-BE49-F238E27FC236}">
              <a16:creationId xmlns:a16="http://schemas.microsoft.com/office/drawing/2014/main" id="{E24D5471-D610-4C59-8F38-9E8515DC018D}"/>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459" name="【庁舎】&#10;有形固定資産減価償却率グラフ枠">
          <a:extLst>
            <a:ext uri="{FF2B5EF4-FFF2-40B4-BE49-F238E27FC236}">
              <a16:creationId xmlns:a16="http://schemas.microsoft.com/office/drawing/2014/main" id="{33FB3F60-1ED3-4C7D-B758-1ECC36FF39A6}"/>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128451</xdr:rowOff>
    </xdr:from>
    <xdr:to>
      <xdr:col>85</xdr:col>
      <xdr:colOff>126364</xdr:colOff>
      <xdr:row>108</xdr:row>
      <xdr:rowOff>118655</xdr:rowOff>
    </xdr:to>
    <xdr:cxnSp macro="">
      <xdr:nvCxnSpPr>
        <xdr:cNvPr id="460" name="直線コネクタ 459">
          <a:extLst>
            <a:ext uri="{FF2B5EF4-FFF2-40B4-BE49-F238E27FC236}">
              <a16:creationId xmlns:a16="http://schemas.microsoft.com/office/drawing/2014/main" id="{59D22719-79F3-4FE8-B437-C3E5BCE094BB}"/>
            </a:ext>
          </a:extLst>
        </xdr:cNvPr>
        <xdr:cNvCxnSpPr/>
      </xdr:nvCxnSpPr>
      <xdr:spPr>
        <a:xfrm flipV="1">
          <a:off x="16318864" y="17102001"/>
          <a:ext cx="0" cy="1533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122482</xdr:rowOff>
    </xdr:from>
    <xdr:ext cx="340478" cy="259045"/>
    <xdr:sp macro="" textlink="">
      <xdr:nvSpPr>
        <xdr:cNvPr id="461" name="【庁舎】&#10;有形固定資産減価償却率最小値テキスト">
          <a:extLst>
            <a:ext uri="{FF2B5EF4-FFF2-40B4-BE49-F238E27FC236}">
              <a16:creationId xmlns:a16="http://schemas.microsoft.com/office/drawing/2014/main" id="{2C612EEF-39B8-493F-85C3-DC4B1BD3E0E6}"/>
            </a:ext>
          </a:extLst>
        </xdr:cNvPr>
        <xdr:cNvSpPr txBox="1"/>
      </xdr:nvSpPr>
      <xdr:spPr>
        <a:xfrm>
          <a:off x="16357600" y="1863908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118655</xdr:rowOff>
    </xdr:from>
    <xdr:to>
      <xdr:col>86</xdr:col>
      <xdr:colOff>25400</xdr:colOff>
      <xdr:row>108</xdr:row>
      <xdr:rowOff>118655</xdr:rowOff>
    </xdr:to>
    <xdr:cxnSp macro="">
      <xdr:nvCxnSpPr>
        <xdr:cNvPr id="462" name="直線コネクタ 461">
          <a:extLst>
            <a:ext uri="{FF2B5EF4-FFF2-40B4-BE49-F238E27FC236}">
              <a16:creationId xmlns:a16="http://schemas.microsoft.com/office/drawing/2014/main" id="{EDBF3861-503C-4FF4-9A3C-5D4844193EC1}"/>
            </a:ext>
          </a:extLst>
        </xdr:cNvPr>
        <xdr:cNvCxnSpPr/>
      </xdr:nvCxnSpPr>
      <xdr:spPr>
        <a:xfrm>
          <a:off x="16230600" y="18635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75128</xdr:rowOff>
    </xdr:from>
    <xdr:ext cx="405111" cy="259045"/>
    <xdr:sp macro="" textlink="">
      <xdr:nvSpPr>
        <xdr:cNvPr id="463" name="【庁舎】&#10;有形固定資産減価償却率最大値テキスト">
          <a:extLst>
            <a:ext uri="{FF2B5EF4-FFF2-40B4-BE49-F238E27FC236}">
              <a16:creationId xmlns:a16="http://schemas.microsoft.com/office/drawing/2014/main" id="{BD79021D-3F06-4FB6-A89C-161FADD608F8}"/>
            </a:ext>
          </a:extLst>
        </xdr:cNvPr>
        <xdr:cNvSpPr txBox="1"/>
      </xdr:nvSpPr>
      <xdr:spPr>
        <a:xfrm>
          <a:off x="16357600" y="16877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128451</xdr:rowOff>
    </xdr:from>
    <xdr:to>
      <xdr:col>86</xdr:col>
      <xdr:colOff>25400</xdr:colOff>
      <xdr:row>99</xdr:row>
      <xdr:rowOff>128451</xdr:rowOff>
    </xdr:to>
    <xdr:cxnSp macro="">
      <xdr:nvCxnSpPr>
        <xdr:cNvPr id="464" name="直線コネクタ 463">
          <a:extLst>
            <a:ext uri="{FF2B5EF4-FFF2-40B4-BE49-F238E27FC236}">
              <a16:creationId xmlns:a16="http://schemas.microsoft.com/office/drawing/2014/main" id="{F03136B1-6201-430B-B386-2D6721E973E2}"/>
            </a:ext>
          </a:extLst>
        </xdr:cNvPr>
        <xdr:cNvCxnSpPr/>
      </xdr:nvCxnSpPr>
      <xdr:spPr>
        <a:xfrm>
          <a:off x="16230600" y="17102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142983</xdr:rowOff>
    </xdr:from>
    <xdr:ext cx="405111" cy="259045"/>
    <xdr:sp macro="" textlink="">
      <xdr:nvSpPr>
        <xdr:cNvPr id="465" name="【庁舎】&#10;有形固定資産減価償却率平均値テキスト">
          <a:extLst>
            <a:ext uri="{FF2B5EF4-FFF2-40B4-BE49-F238E27FC236}">
              <a16:creationId xmlns:a16="http://schemas.microsoft.com/office/drawing/2014/main" id="{851CF4F4-F320-4CAE-886F-64430F4F3F30}"/>
            </a:ext>
          </a:extLst>
        </xdr:cNvPr>
        <xdr:cNvSpPr txBox="1"/>
      </xdr:nvSpPr>
      <xdr:spPr>
        <a:xfrm>
          <a:off x="16357600" y="176308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120106</xdr:rowOff>
    </xdr:from>
    <xdr:to>
      <xdr:col>85</xdr:col>
      <xdr:colOff>177800</xdr:colOff>
      <xdr:row>104</xdr:row>
      <xdr:rowOff>50256</xdr:rowOff>
    </xdr:to>
    <xdr:sp macro="" textlink="">
      <xdr:nvSpPr>
        <xdr:cNvPr id="466" name="フローチャート: 判断 465">
          <a:extLst>
            <a:ext uri="{FF2B5EF4-FFF2-40B4-BE49-F238E27FC236}">
              <a16:creationId xmlns:a16="http://schemas.microsoft.com/office/drawing/2014/main" id="{530293FF-BA7C-4EA2-902C-2AA85091DFF6}"/>
            </a:ext>
          </a:extLst>
        </xdr:cNvPr>
        <xdr:cNvSpPr/>
      </xdr:nvSpPr>
      <xdr:spPr>
        <a:xfrm>
          <a:off x="16268700" y="1777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71120</xdr:rowOff>
    </xdr:from>
    <xdr:to>
      <xdr:col>81</xdr:col>
      <xdr:colOff>101600</xdr:colOff>
      <xdr:row>104</xdr:row>
      <xdr:rowOff>1270</xdr:rowOff>
    </xdr:to>
    <xdr:sp macro="" textlink="">
      <xdr:nvSpPr>
        <xdr:cNvPr id="467" name="フローチャート: 判断 466">
          <a:extLst>
            <a:ext uri="{FF2B5EF4-FFF2-40B4-BE49-F238E27FC236}">
              <a16:creationId xmlns:a16="http://schemas.microsoft.com/office/drawing/2014/main" id="{D31FE82C-93BD-42E3-9F72-C8C6E31F92B1}"/>
            </a:ext>
          </a:extLst>
        </xdr:cNvPr>
        <xdr:cNvSpPr/>
      </xdr:nvSpPr>
      <xdr:spPr>
        <a:xfrm>
          <a:off x="15430500" y="1773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102</xdr:row>
      <xdr:rowOff>17797</xdr:rowOff>
    </xdr:from>
    <xdr:ext cx="405111" cy="259045"/>
    <xdr:sp macro="" textlink="">
      <xdr:nvSpPr>
        <xdr:cNvPr id="468" name="n_1aveValue【庁舎】&#10;有形固定資産減価償却率">
          <a:extLst>
            <a:ext uri="{FF2B5EF4-FFF2-40B4-BE49-F238E27FC236}">
              <a16:creationId xmlns:a16="http://schemas.microsoft.com/office/drawing/2014/main" id="{DF18F075-29E0-429D-A825-249370C81397}"/>
            </a:ext>
          </a:extLst>
        </xdr:cNvPr>
        <xdr:cNvSpPr txBox="1"/>
      </xdr:nvSpPr>
      <xdr:spPr>
        <a:xfrm>
          <a:off x="15266044" y="1750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20501</xdr:rowOff>
    </xdr:from>
    <xdr:to>
      <xdr:col>76</xdr:col>
      <xdr:colOff>165100</xdr:colOff>
      <xdr:row>103</xdr:row>
      <xdr:rowOff>122101</xdr:rowOff>
    </xdr:to>
    <xdr:sp macro="" textlink="">
      <xdr:nvSpPr>
        <xdr:cNvPr id="469" name="フローチャート: 判断 468">
          <a:extLst>
            <a:ext uri="{FF2B5EF4-FFF2-40B4-BE49-F238E27FC236}">
              <a16:creationId xmlns:a16="http://schemas.microsoft.com/office/drawing/2014/main" id="{6B044875-4E88-4C8E-8CC2-F90B63877D8E}"/>
            </a:ext>
          </a:extLst>
        </xdr:cNvPr>
        <xdr:cNvSpPr/>
      </xdr:nvSpPr>
      <xdr:spPr>
        <a:xfrm>
          <a:off x="14541500" y="1767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101</xdr:row>
      <xdr:rowOff>138628</xdr:rowOff>
    </xdr:from>
    <xdr:ext cx="405111" cy="259045"/>
    <xdr:sp macro="" textlink="">
      <xdr:nvSpPr>
        <xdr:cNvPr id="470" name="n_2aveValue【庁舎】&#10;有形固定資産減価償却率">
          <a:extLst>
            <a:ext uri="{FF2B5EF4-FFF2-40B4-BE49-F238E27FC236}">
              <a16:creationId xmlns:a16="http://schemas.microsoft.com/office/drawing/2014/main" id="{FF28DFAF-2E5B-456C-8BAB-BE7FF357799F}"/>
            </a:ext>
          </a:extLst>
        </xdr:cNvPr>
        <xdr:cNvSpPr txBox="1"/>
      </xdr:nvSpPr>
      <xdr:spPr>
        <a:xfrm>
          <a:off x="14389744" y="17455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471" name="テキスト ボックス 470">
          <a:extLst>
            <a:ext uri="{FF2B5EF4-FFF2-40B4-BE49-F238E27FC236}">
              <a16:creationId xmlns:a16="http://schemas.microsoft.com/office/drawing/2014/main" id="{ED9EDEB6-FF08-48A1-A27E-A4D3DB324D5C}"/>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72" name="テキスト ボックス 471">
          <a:extLst>
            <a:ext uri="{FF2B5EF4-FFF2-40B4-BE49-F238E27FC236}">
              <a16:creationId xmlns:a16="http://schemas.microsoft.com/office/drawing/2014/main" id="{3645184D-4956-4660-9082-114B51D1095A}"/>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73" name="テキスト ボックス 472">
          <a:extLst>
            <a:ext uri="{FF2B5EF4-FFF2-40B4-BE49-F238E27FC236}">
              <a16:creationId xmlns:a16="http://schemas.microsoft.com/office/drawing/2014/main" id="{46EDAD17-99BA-4DEA-8051-DC7F658D6733}"/>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id="{05D99E57-ABE1-4CE1-81FE-B139D4D6781B}"/>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75" name="テキスト ボックス 474">
          <a:extLst>
            <a:ext uri="{FF2B5EF4-FFF2-40B4-BE49-F238E27FC236}">
              <a16:creationId xmlns:a16="http://schemas.microsoft.com/office/drawing/2014/main" id="{6CAEDB73-C15B-4CAD-8847-8B108C2D21A8}"/>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44994</xdr:rowOff>
    </xdr:from>
    <xdr:to>
      <xdr:col>85</xdr:col>
      <xdr:colOff>177800</xdr:colOff>
      <xdr:row>105</xdr:row>
      <xdr:rowOff>146594</xdr:rowOff>
    </xdr:to>
    <xdr:sp macro="" textlink="">
      <xdr:nvSpPr>
        <xdr:cNvPr id="476" name="楕円 475">
          <a:extLst>
            <a:ext uri="{FF2B5EF4-FFF2-40B4-BE49-F238E27FC236}">
              <a16:creationId xmlns:a16="http://schemas.microsoft.com/office/drawing/2014/main" id="{3560A72F-4990-4805-94AC-E96EB9588C84}"/>
            </a:ext>
          </a:extLst>
        </xdr:cNvPr>
        <xdr:cNvSpPr/>
      </xdr:nvSpPr>
      <xdr:spPr>
        <a:xfrm>
          <a:off x="16268700" y="18047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23421</xdr:rowOff>
    </xdr:from>
    <xdr:ext cx="405111" cy="259045"/>
    <xdr:sp macro="" textlink="">
      <xdr:nvSpPr>
        <xdr:cNvPr id="477" name="【庁舎】&#10;有形固定資産減価償却率該当値テキスト">
          <a:extLst>
            <a:ext uri="{FF2B5EF4-FFF2-40B4-BE49-F238E27FC236}">
              <a16:creationId xmlns:a16="http://schemas.microsoft.com/office/drawing/2014/main" id="{7D9C5EBC-93AB-4D3A-8FAC-0EEDCDFCEF06}"/>
            </a:ext>
          </a:extLst>
        </xdr:cNvPr>
        <xdr:cNvSpPr txBox="1"/>
      </xdr:nvSpPr>
      <xdr:spPr>
        <a:xfrm>
          <a:off x="16357600" y="18025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59689</xdr:rowOff>
    </xdr:from>
    <xdr:to>
      <xdr:col>81</xdr:col>
      <xdr:colOff>101600</xdr:colOff>
      <xdr:row>105</xdr:row>
      <xdr:rowOff>161289</xdr:rowOff>
    </xdr:to>
    <xdr:sp macro="" textlink="">
      <xdr:nvSpPr>
        <xdr:cNvPr id="478" name="楕円 477">
          <a:extLst>
            <a:ext uri="{FF2B5EF4-FFF2-40B4-BE49-F238E27FC236}">
              <a16:creationId xmlns:a16="http://schemas.microsoft.com/office/drawing/2014/main" id="{F4600B22-EF37-4E3D-B62C-F3EF4A55E608}"/>
            </a:ext>
          </a:extLst>
        </xdr:cNvPr>
        <xdr:cNvSpPr/>
      </xdr:nvSpPr>
      <xdr:spPr>
        <a:xfrm>
          <a:off x="15430500" y="1806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95794</xdr:rowOff>
    </xdr:from>
    <xdr:to>
      <xdr:col>85</xdr:col>
      <xdr:colOff>127000</xdr:colOff>
      <xdr:row>105</xdr:row>
      <xdr:rowOff>110489</xdr:rowOff>
    </xdr:to>
    <xdr:cxnSp macro="">
      <xdr:nvCxnSpPr>
        <xdr:cNvPr id="479" name="直線コネクタ 478">
          <a:extLst>
            <a:ext uri="{FF2B5EF4-FFF2-40B4-BE49-F238E27FC236}">
              <a16:creationId xmlns:a16="http://schemas.microsoft.com/office/drawing/2014/main" id="{BD7F5F58-3DD7-4188-AB03-940ADE2A30F3}"/>
            </a:ext>
          </a:extLst>
        </xdr:cNvPr>
        <xdr:cNvCxnSpPr/>
      </xdr:nvCxnSpPr>
      <xdr:spPr>
        <a:xfrm flipV="1">
          <a:off x="15481300" y="18098044"/>
          <a:ext cx="8382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152416</xdr:rowOff>
    </xdr:from>
    <xdr:ext cx="405111" cy="259045"/>
    <xdr:sp macro="" textlink="">
      <xdr:nvSpPr>
        <xdr:cNvPr id="480" name="n_1mainValue【庁舎】&#10;有形固定資産減価償却率">
          <a:extLst>
            <a:ext uri="{FF2B5EF4-FFF2-40B4-BE49-F238E27FC236}">
              <a16:creationId xmlns:a16="http://schemas.microsoft.com/office/drawing/2014/main" id="{8C8949AD-7D3D-4D1C-B324-45EBB40343D7}"/>
            </a:ext>
          </a:extLst>
        </xdr:cNvPr>
        <xdr:cNvSpPr txBox="1"/>
      </xdr:nvSpPr>
      <xdr:spPr>
        <a:xfrm>
          <a:off x="15266044" y="18154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481" name="正方形/長方形 480">
          <a:extLst>
            <a:ext uri="{FF2B5EF4-FFF2-40B4-BE49-F238E27FC236}">
              <a16:creationId xmlns:a16="http://schemas.microsoft.com/office/drawing/2014/main" id="{E93BFD66-F239-4078-BD2D-6BFB118FD972}"/>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482" name="正方形/長方形 481">
          <a:extLst>
            <a:ext uri="{FF2B5EF4-FFF2-40B4-BE49-F238E27FC236}">
              <a16:creationId xmlns:a16="http://schemas.microsoft.com/office/drawing/2014/main" id="{A72BC482-C674-4892-A7B0-D7C6E8EE5BDE}"/>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483" name="正方形/長方形 482">
          <a:extLst>
            <a:ext uri="{FF2B5EF4-FFF2-40B4-BE49-F238E27FC236}">
              <a16:creationId xmlns:a16="http://schemas.microsoft.com/office/drawing/2014/main" id="{4DF677F9-2363-4649-AC51-4B7CB9FECD38}"/>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484" name="正方形/長方形 483">
          <a:extLst>
            <a:ext uri="{FF2B5EF4-FFF2-40B4-BE49-F238E27FC236}">
              <a16:creationId xmlns:a16="http://schemas.microsoft.com/office/drawing/2014/main" id="{0CB99909-EC73-498A-9B69-216810D728D5}"/>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485" name="正方形/長方形 484">
          <a:extLst>
            <a:ext uri="{FF2B5EF4-FFF2-40B4-BE49-F238E27FC236}">
              <a16:creationId xmlns:a16="http://schemas.microsoft.com/office/drawing/2014/main" id="{795BA819-1A64-4E3B-B46B-9D897C927F07}"/>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486" name="正方形/長方形 485">
          <a:extLst>
            <a:ext uri="{FF2B5EF4-FFF2-40B4-BE49-F238E27FC236}">
              <a16:creationId xmlns:a16="http://schemas.microsoft.com/office/drawing/2014/main" id="{637A6F6F-87D6-4FDD-BB79-55B8A55BEC23}"/>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487" name="正方形/長方形 486">
          <a:extLst>
            <a:ext uri="{FF2B5EF4-FFF2-40B4-BE49-F238E27FC236}">
              <a16:creationId xmlns:a16="http://schemas.microsoft.com/office/drawing/2014/main" id="{DBFFC0F9-3963-40D0-8DB8-3E9B9AB430FE}"/>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488" name="正方形/長方形 487">
          <a:extLst>
            <a:ext uri="{FF2B5EF4-FFF2-40B4-BE49-F238E27FC236}">
              <a16:creationId xmlns:a16="http://schemas.microsoft.com/office/drawing/2014/main" id="{2BE8B8E7-E535-4693-A9C9-3EF5F15F9645}"/>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489" name="テキスト ボックス 488">
          <a:extLst>
            <a:ext uri="{FF2B5EF4-FFF2-40B4-BE49-F238E27FC236}">
              <a16:creationId xmlns:a16="http://schemas.microsoft.com/office/drawing/2014/main" id="{7342F9E1-2B65-42F7-A856-329EE55979E2}"/>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490" name="直線コネクタ 489">
          <a:extLst>
            <a:ext uri="{FF2B5EF4-FFF2-40B4-BE49-F238E27FC236}">
              <a16:creationId xmlns:a16="http://schemas.microsoft.com/office/drawing/2014/main" id="{8DC92995-5D5D-425B-8000-79722DBA4A53}"/>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491" name="直線コネクタ 490">
          <a:extLst>
            <a:ext uri="{FF2B5EF4-FFF2-40B4-BE49-F238E27FC236}">
              <a16:creationId xmlns:a16="http://schemas.microsoft.com/office/drawing/2014/main" id="{B54D6083-2848-4F0C-9EAA-15D3E3D288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492" name="テキスト ボックス 491">
          <a:extLst>
            <a:ext uri="{FF2B5EF4-FFF2-40B4-BE49-F238E27FC236}">
              <a16:creationId xmlns:a16="http://schemas.microsoft.com/office/drawing/2014/main" id="{5F2CEF33-47F4-44F4-8990-BFC10B0E01D1}"/>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493" name="直線コネクタ 492">
          <a:extLst>
            <a:ext uri="{FF2B5EF4-FFF2-40B4-BE49-F238E27FC236}">
              <a16:creationId xmlns:a16="http://schemas.microsoft.com/office/drawing/2014/main" id="{3FAA55BD-651D-486F-9AEF-8A38BF89DE22}"/>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494" name="テキスト ボックス 493">
          <a:extLst>
            <a:ext uri="{FF2B5EF4-FFF2-40B4-BE49-F238E27FC236}">
              <a16:creationId xmlns:a16="http://schemas.microsoft.com/office/drawing/2014/main" id="{8F8B83B3-B7B6-4CEB-A47C-7E5C8E381E44}"/>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495" name="直線コネクタ 494">
          <a:extLst>
            <a:ext uri="{FF2B5EF4-FFF2-40B4-BE49-F238E27FC236}">
              <a16:creationId xmlns:a16="http://schemas.microsoft.com/office/drawing/2014/main" id="{B9A0FD46-0E7B-4B6C-B78D-175F94E911B2}"/>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496" name="テキスト ボックス 495">
          <a:extLst>
            <a:ext uri="{FF2B5EF4-FFF2-40B4-BE49-F238E27FC236}">
              <a16:creationId xmlns:a16="http://schemas.microsoft.com/office/drawing/2014/main" id="{C47A4438-4899-4BBA-90A3-7BB0EFF891DA}"/>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497" name="直線コネクタ 496">
          <a:extLst>
            <a:ext uri="{FF2B5EF4-FFF2-40B4-BE49-F238E27FC236}">
              <a16:creationId xmlns:a16="http://schemas.microsoft.com/office/drawing/2014/main" id="{4613B37B-3454-4ACA-BFF4-F3B6048152F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498" name="テキスト ボックス 497">
          <a:extLst>
            <a:ext uri="{FF2B5EF4-FFF2-40B4-BE49-F238E27FC236}">
              <a16:creationId xmlns:a16="http://schemas.microsoft.com/office/drawing/2014/main" id="{34BFD750-790B-4559-BA60-C1E355AE552F}"/>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499" name="直線コネクタ 498">
          <a:extLst>
            <a:ext uri="{FF2B5EF4-FFF2-40B4-BE49-F238E27FC236}">
              <a16:creationId xmlns:a16="http://schemas.microsoft.com/office/drawing/2014/main" id="{265CC0BC-5A7B-4035-932F-54F10795C492}"/>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500" name="テキスト ボックス 499">
          <a:extLst>
            <a:ext uri="{FF2B5EF4-FFF2-40B4-BE49-F238E27FC236}">
              <a16:creationId xmlns:a16="http://schemas.microsoft.com/office/drawing/2014/main" id="{D9D5E0E2-BF6B-4C97-B830-030C13598A5A}"/>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501" name="直線コネクタ 500">
          <a:extLst>
            <a:ext uri="{FF2B5EF4-FFF2-40B4-BE49-F238E27FC236}">
              <a16:creationId xmlns:a16="http://schemas.microsoft.com/office/drawing/2014/main" id="{C4B1FA59-43A4-4B05-856F-0D815476EE9F}"/>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98</xdr:row>
      <xdr:rowOff>146248</xdr:rowOff>
    </xdr:from>
    <xdr:ext cx="531299" cy="259045"/>
    <xdr:sp macro="" textlink="">
      <xdr:nvSpPr>
        <xdr:cNvPr id="502" name="テキスト ボックス 501">
          <a:extLst>
            <a:ext uri="{FF2B5EF4-FFF2-40B4-BE49-F238E27FC236}">
              <a16:creationId xmlns:a16="http://schemas.microsoft.com/office/drawing/2014/main" id="{A1BFD381-C493-4657-A63E-DE513D7C956A}"/>
            </a:ext>
          </a:extLst>
        </xdr:cNvPr>
        <xdr:cNvSpPr txBox="1"/>
      </xdr:nvSpPr>
      <xdr:spPr>
        <a:xfrm>
          <a:off x="17756701" y="1694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03" name="直線コネクタ 502">
          <a:extLst>
            <a:ext uri="{FF2B5EF4-FFF2-40B4-BE49-F238E27FC236}">
              <a16:creationId xmlns:a16="http://schemas.microsoft.com/office/drawing/2014/main" id="{B57A20B1-2067-453D-93F9-A1A9EDD8AF13}"/>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504" name="テキスト ボックス 503">
          <a:extLst>
            <a:ext uri="{FF2B5EF4-FFF2-40B4-BE49-F238E27FC236}">
              <a16:creationId xmlns:a16="http://schemas.microsoft.com/office/drawing/2014/main" id="{2871D1AF-8839-48B2-B9AD-71721AF3C430}"/>
            </a:ext>
          </a:extLst>
        </xdr:cNvPr>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05" name="【庁舎】&#10;一人当たり面積グラフ枠">
          <a:extLst>
            <a:ext uri="{FF2B5EF4-FFF2-40B4-BE49-F238E27FC236}">
              <a16:creationId xmlns:a16="http://schemas.microsoft.com/office/drawing/2014/main" id="{306C31C7-8B89-4A92-B9EB-6C1C3D9AB02A}"/>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14641</xdr:rowOff>
    </xdr:from>
    <xdr:to>
      <xdr:col>116</xdr:col>
      <xdr:colOff>62864</xdr:colOff>
      <xdr:row>108</xdr:row>
      <xdr:rowOff>169926</xdr:rowOff>
    </xdr:to>
    <xdr:cxnSp macro="">
      <xdr:nvCxnSpPr>
        <xdr:cNvPr id="506" name="直線コネクタ 505">
          <a:extLst>
            <a:ext uri="{FF2B5EF4-FFF2-40B4-BE49-F238E27FC236}">
              <a16:creationId xmlns:a16="http://schemas.microsoft.com/office/drawing/2014/main" id="{47702B27-C26B-485C-821D-CE19F2E5F1B0}"/>
            </a:ext>
          </a:extLst>
        </xdr:cNvPr>
        <xdr:cNvCxnSpPr/>
      </xdr:nvCxnSpPr>
      <xdr:spPr>
        <a:xfrm flipV="1">
          <a:off x="22160864" y="17159641"/>
          <a:ext cx="0" cy="1526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2303</xdr:rowOff>
    </xdr:from>
    <xdr:ext cx="469744" cy="259045"/>
    <xdr:sp macro="" textlink="">
      <xdr:nvSpPr>
        <xdr:cNvPr id="507" name="【庁舎】&#10;一人当たり面積最小値テキスト">
          <a:extLst>
            <a:ext uri="{FF2B5EF4-FFF2-40B4-BE49-F238E27FC236}">
              <a16:creationId xmlns:a16="http://schemas.microsoft.com/office/drawing/2014/main" id="{E729E31A-3468-4A3B-A620-B77D68574FB5}"/>
            </a:ext>
          </a:extLst>
        </xdr:cNvPr>
        <xdr:cNvSpPr txBox="1"/>
      </xdr:nvSpPr>
      <xdr:spPr>
        <a:xfrm>
          <a:off x="22199600" y="18690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169926</xdr:rowOff>
    </xdr:from>
    <xdr:to>
      <xdr:col>116</xdr:col>
      <xdr:colOff>152400</xdr:colOff>
      <xdr:row>108</xdr:row>
      <xdr:rowOff>169926</xdr:rowOff>
    </xdr:to>
    <xdr:cxnSp macro="">
      <xdr:nvCxnSpPr>
        <xdr:cNvPr id="508" name="直線コネクタ 507">
          <a:extLst>
            <a:ext uri="{FF2B5EF4-FFF2-40B4-BE49-F238E27FC236}">
              <a16:creationId xmlns:a16="http://schemas.microsoft.com/office/drawing/2014/main" id="{F03F1FFC-6861-46AE-A9A2-74D189612838}"/>
            </a:ext>
          </a:extLst>
        </xdr:cNvPr>
        <xdr:cNvCxnSpPr/>
      </xdr:nvCxnSpPr>
      <xdr:spPr>
        <a:xfrm>
          <a:off x="22072600" y="18686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132768</xdr:rowOff>
    </xdr:from>
    <xdr:ext cx="469744" cy="259045"/>
    <xdr:sp macro="" textlink="">
      <xdr:nvSpPr>
        <xdr:cNvPr id="509" name="【庁舎】&#10;一人当たり面積最大値テキスト">
          <a:extLst>
            <a:ext uri="{FF2B5EF4-FFF2-40B4-BE49-F238E27FC236}">
              <a16:creationId xmlns:a16="http://schemas.microsoft.com/office/drawing/2014/main" id="{CC3278A5-565B-4358-9667-E14C1876C64D}"/>
            </a:ext>
          </a:extLst>
        </xdr:cNvPr>
        <xdr:cNvSpPr txBox="1"/>
      </xdr:nvSpPr>
      <xdr:spPr>
        <a:xfrm>
          <a:off x="22199600" y="16934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14641</xdr:rowOff>
    </xdr:from>
    <xdr:to>
      <xdr:col>116</xdr:col>
      <xdr:colOff>152400</xdr:colOff>
      <xdr:row>100</xdr:row>
      <xdr:rowOff>14641</xdr:rowOff>
    </xdr:to>
    <xdr:cxnSp macro="">
      <xdr:nvCxnSpPr>
        <xdr:cNvPr id="510" name="直線コネクタ 509">
          <a:extLst>
            <a:ext uri="{FF2B5EF4-FFF2-40B4-BE49-F238E27FC236}">
              <a16:creationId xmlns:a16="http://schemas.microsoft.com/office/drawing/2014/main" id="{F7E9C747-6022-4AE8-BB84-D43D50A6E0CD}"/>
            </a:ext>
          </a:extLst>
        </xdr:cNvPr>
        <xdr:cNvCxnSpPr/>
      </xdr:nvCxnSpPr>
      <xdr:spPr>
        <a:xfrm>
          <a:off x="22072600" y="17159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170542</xdr:rowOff>
    </xdr:from>
    <xdr:ext cx="469744" cy="259045"/>
    <xdr:sp macro="" textlink="">
      <xdr:nvSpPr>
        <xdr:cNvPr id="511" name="【庁舎】&#10;一人当たり面積平均値テキスト">
          <a:extLst>
            <a:ext uri="{FF2B5EF4-FFF2-40B4-BE49-F238E27FC236}">
              <a16:creationId xmlns:a16="http://schemas.microsoft.com/office/drawing/2014/main" id="{513918A1-80D7-4211-85B4-7529DF03589C}"/>
            </a:ext>
          </a:extLst>
        </xdr:cNvPr>
        <xdr:cNvSpPr txBox="1"/>
      </xdr:nvSpPr>
      <xdr:spPr>
        <a:xfrm>
          <a:off x="22199600" y="185156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20665</xdr:rowOff>
    </xdr:from>
    <xdr:to>
      <xdr:col>116</xdr:col>
      <xdr:colOff>114300</xdr:colOff>
      <xdr:row>108</xdr:row>
      <xdr:rowOff>122265</xdr:rowOff>
    </xdr:to>
    <xdr:sp macro="" textlink="">
      <xdr:nvSpPr>
        <xdr:cNvPr id="512" name="フローチャート: 判断 511">
          <a:extLst>
            <a:ext uri="{FF2B5EF4-FFF2-40B4-BE49-F238E27FC236}">
              <a16:creationId xmlns:a16="http://schemas.microsoft.com/office/drawing/2014/main" id="{48A5D3AB-F8B1-4807-92BE-587F93D980CA}"/>
            </a:ext>
          </a:extLst>
        </xdr:cNvPr>
        <xdr:cNvSpPr/>
      </xdr:nvSpPr>
      <xdr:spPr>
        <a:xfrm>
          <a:off x="22110700" y="18537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11685</xdr:rowOff>
    </xdr:from>
    <xdr:to>
      <xdr:col>112</xdr:col>
      <xdr:colOff>38100</xdr:colOff>
      <xdr:row>108</xdr:row>
      <xdr:rowOff>113285</xdr:rowOff>
    </xdr:to>
    <xdr:sp macro="" textlink="">
      <xdr:nvSpPr>
        <xdr:cNvPr id="513" name="フローチャート: 判断 512">
          <a:extLst>
            <a:ext uri="{FF2B5EF4-FFF2-40B4-BE49-F238E27FC236}">
              <a16:creationId xmlns:a16="http://schemas.microsoft.com/office/drawing/2014/main" id="{9E023662-22F8-4EDE-BC17-B48A947EB445}"/>
            </a:ext>
          </a:extLst>
        </xdr:cNvPr>
        <xdr:cNvSpPr/>
      </xdr:nvSpPr>
      <xdr:spPr>
        <a:xfrm>
          <a:off x="21272500" y="18528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108</xdr:row>
      <xdr:rowOff>104412</xdr:rowOff>
    </xdr:from>
    <xdr:ext cx="469744" cy="259045"/>
    <xdr:sp macro="" textlink="">
      <xdr:nvSpPr>
        <xdr:cNvPr id="514" name="n_1aveValue【庁舎】&#10;一人当たり面積">
          <a:extLst>
            <a:ext uri="{FF2B5EF4-FFF2-40B4-BE49-F238E27FC236}">
              <a16:creationId xmlns:a16="http://schemas.microsoft.com/office/drawing/2014/main" id="{BF0CF506-9869-4D8E-9F6F-A629BAC42B2A}"/>
            </a:ext>
          </a:extLst>
        </xdr:cNvPr>
        <xdr:cNvSpPr txBox="1"/>
      </xdr:nvSpPr>
      <xdr:spPr>
        <a:xfrm>
          <a:off x="21075727" y="18621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108</xdr:row>
      <xdr:rowOff>16582</xdr:rowOff>
    </xdr:from>
    <xdr:to>
      <xdr:col>107</xdr:col>
      <xdr:colOff>101600</xdr:colOff>
      <xdr:row>108</xdr:row>
      <xdr:rowOff>118182</xdr:rowOff>
    </xdr:to>
    <xdr:sp macro="" textlink="">
      <xdr:nvSpPr>
        <xdr:cNvPr id="515" name="フローチャート: 判断 514">
          <a:extLst>
            <a:ext uri="{FF2B5EF4-FFF2-40B4-BE49-F238E27FC236}">
              <a16:creationId xmlns:a16="http://schemas.microsoft.com/office/drawing/2014/main" id="{C661CFC6-74CD-4053-AEB3-D5F3644C5485}"/>
            </a:ext>
          </a:extLst>
        </xdr:cNvPr>
        <xdr:cNvSpPr/>
      </xdr:nvSpPr>
      <xdr:spPr>
        <a:xfrm>
          <a:off x="20383500" y="18533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106</xdr:row>
      <xdr:rowOff>134709</xdr:rowOff>
    </xdr:from>
    <xdr:ext cx="469744" cy="259045"/>
    <xdr:sp macro="" textlink="">
      <xdr:nvSpPr>
        <xdr:cNvPr id="516" name="n_2aveValue【庁舎】&#10;一人当たり面積">
          <a:extLst>
            <a:ext uri="{FF2B5EF4-FFF2-40B4-BE49-F238E27FC236}">
              <a16:creationId xmlns:a16="http://schemas.microsoft.com/office/drawing/2014/main" id="{AAB725C9-2C02-48D1-99BE-25EDF0990D5A}"/>
            </a:ext>
          </a:extLst>
        </xdr:cNvPr>
        <xdr:cNvSpPr txBox="1"/>
      </xdr:nvSpPr>
      <xdr:spPr>
        <a:xfrm>
          <a:off x="20199427" y="18308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517" name="テキスト ボックス 516">
          <a:extLst>
            <a:ext uri="{FF2B5EF4-FFF2-40B4-BE49-F238E27FC236}">
              <a16:creationId xmlns:a16="http://schemas.microsoft.com/office/drawing/2014/main" id="{87E40811-27F3-4213-8882-8D71F18C1D43}"/>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18" name="テキスト ボックス 517">
          <a:extLst>
            <a:ext uri="{FF2B5EF4-FFF2-40B4-BE49-F238E27FC236}">
              <a16:creationId xmlns:a16="http://schemas.microsoft.com/office/drawing/2014/main" id="{7E14FC1D-727C-4B76-B9A4-1B280A4D9E19}"/>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19" name="テキスト ボックス 518">
          <a:extLst>
            <a:ext uri="{FF2B5EF4-FFF2-40B4-BE49-F238E27FC236}">
              <a16:creationId xmlns:a16="http://schemas.microsoft.com/office/drawing/2014/main" id="{19FDBB88-7BBE-45DA-949A-EF50BEBCB84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20" name="テキスト ボックス 519">
          <a:extLst>
            <a:ext uri="{FF2B5EF4-FFF2-40B4-BE49-F238E27FC236}">
              <a16:creationId xmlns:a16="http://schemas.microsoft.com/office/drawing/2014/main" id="{60D5AF83-6BFB-4768-A3A8-E2DC6542CE7D}"/>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21" name="テキスト ボックス 520">
          <a:extLst>
            <a:ext uri="{FF2B5EF4-FFF2-40B4-BE49-F238E27FC236}">
              <a16:creationId xmlns:a16="http://schemas.microsoft.com/office/drawing/2014/main" id="{1691C070-1603-4818-97E9-32C80F846C25}"/>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169907</xdr:rowOff>
    </xdr:from>
    <xdr:to>
      <xdr:col>116</xdr:col>
      <xdr:colOff>114300</xdr:colOff>
      <xdr:row>107</xdr:row>
      <xdr:rowOff>100057</xdr:rowOff>
    </xdr:to>
    <xdr:sp macro="" textlink="">
      <xdr:nvSpPr>
        <xdr:cNvPr id="522" name="楕円 521">
          <a:extLst>
            <a:ext uri="{FF2B5EF4-FFF2-40B4-BE49-F238E27FC236}">
              <a16:creationId xmlns:a16="http://schemas.microsoft.com/office/drawing/2014/main" id="{0354F58E-17A0-4F91-8C47-7027E4804064}"/>
            </a:ext>
          </a:extLst>
        </xdr:cNvPr>
        <xdr:cNvSpPr/>
      </xdr:nvSpPr>
      <xdr:spPr>
        <a:xfrm>
          <a:off x="22110700" y="18343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21334</xdr:rowOff>
    </xdr:from>
    <xdr:ext cx="469744" cy="259045"/>
    <xdr:sp macro="" textlink="">
      <xdr:nvSpPr>
        <xdr:cNvPr id="523" name="【庁舎】&#10;一人当たり面積該当値テキスト">
          <a:extLst>
            <a:ext uri="{FF2B5EF4-FFF2-40B4-BE49-F238E27FC236}">
              <a16:creationId xmlns:a16="http://schemas.microsoft.com/office/drawing/2014/main" id="{7DDDFBDA-1940-4636-B3A2-A6BB52475EC3}"/>
            </a:ext>
          </a:extLst>
        </xdr:cNvPr>
        <xdr:cNvSpPr txBox="1"/>
      </xdr:nvSpPr>
      <xdr:spPr>
        <a:xfrm>
          <a:off x="22199600" y="18195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26053</xdr:rowOff>
    </xdr:from>
    <xdr:to>
      <xdr:col>112</xdr:col>
      <xdr:colOff>38100</xdr:colOff>
      <xdr:row>107</xdr:row>
      <xdr:rowOff>127653</xdr:rowOff>
    </xdr:to>
    <xdr:sp macro="" textlink="">
      <xdr:nvSpPr>
        <xdr:cNvPr id="524" name="楕円 523">
          <a:extLst>
            <a:ext uri="{FF2B5EF4-FFF2-40B4-BE49-F238E27FC236}">
              <a16:creationId xmlns:a16="http://schemas.microsoft.com/office/drawing/2014/main" id="{C0FB2542-AD91-4CE8-B777-0923161ED771}"/>
            </a:ext>
          </a:extLst>
        </xdr:cNvPr>
        <xdr:cNvSpPr/>
      </xdr:nvSpPr>
      <xdr:spPr>
        <a:xfrm>
          <a:off x="21272500" y="18371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49257</xdr:rowOff>
    </xdr:from>
    <xdr:to>
      <xdr:col>116</xdr:col>
      <xdr:colOff>63500</xdr:colOff>
      <xdr:row>107</xdr:row>
      <xdr:rowOff>76853</xdr:rowOff>
    </xdr:to>
    <xdr:cxnSp macro="">
      <xdr:nvCxnSpPr>
        <xdr:cNvPr id="525" name="直線コネクタ 524">
          <a:extLst>
            <a:ext uri="{FF2B5EF4-FFF2-40B4-BE49-F238E27FC236}">
              <a16:creationId xmlns:a16="http://schemas.microsoft.com/office/drawing/2014/main" id="{E35D2B8C-1485-4CE6-BB5B-87C37A28DA6F}"/>
            </a:ext>
          </a:extLst>
        </xdr:cNvPr>
        <xdr:cNvCxnSpPr/>
      </xdr:nvCxnSpPr>
      <xdr:spPr>
        <a:xfrm flipV="1">
          <a:off x="21323300" y="18394407"/>
          <a:ext cx="838200" cy="27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144180</xdr:rowOff>
    </xdr:from>
    <xdr:ext cx="469744" cy="259045"/>
    <xdr:sp macro="" textlink="">
      <xdr:nvSpPr>
        <xdr:cNvPr id="526" name="n_1mainValue【庁舎】&#10;一人当たり面積">
          <a:extLst>
            <a:ext uri="{FF2B5EF4-FFF2-40B4-BE49-F238E27FC236}">
              <a16:creationId xmlns:a16="http://schemas.microsoft.com/office/drawing/2014/main" id="{EA3A32F2-FF0A-4F8C-8D08-0B4C3205DF4B}"/>
            </a:ext>
          </a:extLst>
        </xdr:cNvPr>
        <xdr:cNvSpPr txBox="1"/>
      </xdr:nvSpPr>
      <xdr:spPr>
        <a:xfrm>
          <a:off x="21075727" y="18146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27" name="正方形/長方形 526">
          <a:extLst>
            <a:ext uri="{FF2B5EF4-FFF2-40B4-BE49-F238E27FC236}">
              <a16:creationId xmlns:a16="http://schemas.microsoft.com/office/drawing/2014/main" id="{372B8CE2-E9D7-4AA6-840B-99009E92F67F}"/>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28" name="正方形/長方形 527">
          <a:extLst>
            <a:ext uri="{FF2B5EF4-FFF2-40B4-BE49-F238E27FC236}">
              <a16:creationId xmlns:a16="http://schemas.microsoft.com/office/drawing/2014/main" id="{AAE79978-DEC9-48B9-826E-65A1132C393F}"/>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29" name="テキスト ボックス 528">
          <a:extLst>
            <a:ext uri="{FF2B5EF4-FFF2-40B4-BE49-F238E27FC236}">
              <a16:creationId xmlns:a16="http://schemas.microsoft.com/office/drawing/2014/main" id="{DFCDFB0A-2D6A-4A89-92BB-791B6218AF6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一般廃棄物処理施設の有形固定資産減価償却率が高い傾向にありますが、平成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年度から大町市・白馬村・小谷村の広域で一般廃棄物処理施設の運営を行うこととなるため、減少する予定です。体育館・プールについては、閉校した小学校の跡地利用として平成</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年度及び平成</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年度に体育館等を建替・改良を行ったため、数値が低くなっています。消防施設については、随時消防団の待機施設等の新築・更新を行っているため、低くなっている傾向にあります。庁舎については、平成</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年度に庁舎の半分を改築しているため、数値が低い傾向にあります。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長野県小谷村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2,985
2,889
267.91
7,513,246
7,407,116
102,855
2,452,431
5,554,356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類似団体内平均値とほぼ同じ程度である。</a:t>
          </a:r>
        </a:p>
        <a:p>
          <a:r>
            <a:rPr kumimoji="1" lang="ja-JP" altLang="en-US" sz="1300">
              <a:latin typeface="ＭＳ Ｐゴシック" panose="020B0600070205080204" pitchFamily="50" charset="-128"/>
              <a:ea typeface="ＭＳ Ｐゴシック" panose="020B0600070205080204" pitchFamily="50" charset="-128"/>
            </a:rPr>
            <a:t>人口の減少（年度末比▲</a:t>
          </a:r>
          <a:r>
            <a:rPr kumimoji="1" lang="en-US" altLang="ja-JP" sz="1300">
              <a:latin typeface="ＭＳ Ｐゴシック" panose="020B0600070205080204" pitchFamily="50" charset="-128"/>
              <a:ea typeface="ＭＳ Ｐゴシック" panose="020B0600070205080204" pitchFamily="50" charset="-128"/>
            </a:rPr>
            <a:t>34</a:t>
          </a:r>
          <a:r>
            <a:rPr kumimoji="1" lang="ja-JP" altLang="en-US" sz="1300">
              <a:latin typeface="ＭＳ Ｐゴシック" panose="020B0600070205080204" pitchFamily="50" charset="-128"/>
              <a:ea typeface="ＭＳ Ｐゴシック" panose="020B0600070205080204" pitchFamily="50" charset="-128"/>
            </a:rPr>
            <a:t>人）や高齢化率の増加に加え、村の主産業である観光産業・土木建築産業の低迷等により税収の増加は見込めないため、引き続き行政の効率化及び財政の健全化に努める。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110490</xdr:rowOff>
    </xdr:from>
    <xdr:to>
      <xdr:col>23</xdr:col>
      <xdr:colOff>133350</xdr:colOff>
      <xdr:row>45</xdr:row>
      <xdr:rowOff>25823</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454140"/>
          <a:ext cx="0" cy="12869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169350</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71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25823</xdr:rowOff>
    </xdr:from>
    <xdr:to>
      <xdr:col>24</xdr:col>
      <xdr:colOff>12700</xdr:colOff>
      <xdr:row>45</xdr:row>
      <xdr:rowOff>25823</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741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36</xdr:row>
      <xdr:rowOff>25417</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619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110490</xdr:rowOff>
    </xdr:from>
    <xdr:to>
      <xdr:col>24</xdr:col>
      <xdr:colOff>12700</xdr:colOff>
      <xdr:row>37</xdr:row>
      <xdr:rowOff>110490</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454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68580</xdr:rowOff>
    </xdr:from>
    <xdr:to>
      <xdr:col>23</xdr:col>
      <xdr:colOff>133350</xdr:colOff>
      <xdr:row>44</xdr:row>
      <xdr:rowOff>68580</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114800" y="76123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169350</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5417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25823</xdr:rowOff>
    </xdr:from>
    <xdr:to>
      <xdr:col>23</xdr:col>
      <xdr:colOff>184150</xdr:colOff>
      <xdr:row>44</xdr:row>
      <xdr:rowOff>127423</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569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68580</xdr:rowOff>
    </xdr:from>
    <xdr:to>
      <xdr:col>19</xdr:col>
      <xdr:colOff>133350</xdr:colOff>
      <xdr:row>44</xdr:row>
      <xdr:rowOff>68580</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3225800" y="76123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44</xdr:row>
      <xdr:rowOff>17780</xdr:rowOff>
    </xdr:from>
    <xdr:to>
      <xdr:col>19</xdr:col>
      <xdr:colOff>184150</xdr:colOff>
      <xdr:row>44</xdr:row>
      <xdr:rowOff>119380</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56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104157</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647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60537</xdr:rowOff>
    </xdr:from>
    <xdr:to>
      <xdr:col>15</xdr:col>
      <xdr:colOff>82550</xdr:colOff>
      <xdr:row>44</xdr:row>
      <xdr:rowOff>68580</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2336800" y="760433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140970</xdr:rowOff>
    </xdr:from>
    <xdr:to>
      <xdr:col>15</xdr:col>
      <xdr:colOff>133350</xdr:colOff>
      <xdr:row>44</xdr:row>
      <xdr:rowOff>71120</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51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81297</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28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60537</xdr:rowOff>
    </xdr:from>
    <xdr:to>
      <xdr:col>11</xdr:col>
      <xdr:colOff>31750</xdr:colOff>
      <xdr:row>44</xdr:row>
      <xdr:rowOff>60537</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1447800" y="760433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1694</xdr:rowOff>
    </xdr:from>
    <xdr:to>
      <xdr:col>11</xdr:col>
      <xdr:colOff>82550</xdr:colOff>
      <xdr:row>44</xdr:row>
      <xdr:rowOff>103294</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545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113471</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7314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157056</xdr:rowOff>
    </xdr:from>
    <xdr:to>
      <xdr:col>7</xdr:col>
      <xdr:colOff>31750</xdr:colOff>
      <xdr:row>44</xdr:row>
      <xdr:rowOff>87206</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529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97383</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7298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17780</xdr:rowOff>
    </xdr:from>
    <xdr:to>
      <xdr:col>23</xdr:col>
      <xdr:colOff>184150</xdr:colOff>
      <xdr:row>44</xdr:row>
      <xdr:rowOff>119380</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756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34307</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740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17780</xdr:rowOff>
    </xdr:from>
    <xdr:to>
      <xdr:col>19</xdr:col>
      <xdr:colOff>184150</xdr:colOff>
      <xdr:row>44</xdr:row>
      <xdr:rowOff>119380</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756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129557</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7330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17780</xdr:rowOff>
    </xdr:from>
    <xdr:to>
      <xdr:col>15</xdr:col>
      <xdr:colOff>133350</xdr:colOff>
      <xdr:row>44</xdr:row>
      <xdr:rowOff>119380</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756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104157</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764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9737</xdr:rowOff>
    </xdr:from>
    <xdr:to>
      <xdr:col>11</xdr:col>
      <xdr:colOff>82550</xdr:colOff>
      <xdr:row>44</xdr:row>
      <xdr:rowOff>111337</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7553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96114</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7639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9737</xdr:rowOff>
    </xdr:from>
    <xdr:to>
      <xdr:col>7</xdr:col>
      <xdr:colOff>31750</xdr:colOff>
      <xdr:row>44</xdr:row>
      <xdr:rowOff>111337</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7553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96114</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7639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類似団体内平均値（</a:t>
          </a:r>
          <a:r>
            <a:rPr kumimoji="1" lang="en-US" altLang="ja-JP" sz="1300">
              <a:latin typeface="ＭＳ Ｐゴシック" panose="020B0600070205080204" pitchFamily="50" charset="-128"/>
              <a:ea typeface="ＭＳ Ｐゴシック" panose="020B0600070205080204" pitchFamily="50" charset="-128"/>
            </a:rPr>
            <a:t>87.9</a:t>
          </a:r>
          <a:r>
            <a:rPr kumimoji="1" lang="ja-JP" altLang="en-US" sz="1300">
              <a:latin typeface="ＭＳ Ｐゴシック" panose="020B0600070205080204" pitchFamily="50" charset="-128"/>
              <a:ea typeface="ＭＳ Ｐゴシック" panose="020B0600070205080204" pitchFamily="50" charset="-128"/>
            </a:rPr>
            <a:t>％）を下回っている。</a:t>
          </a:r>
        </a:p>
        <a:p>
          <a:r>
            <a:rPr kumimoji="1" lang="ja-JP" altLang="en-US" sz="1300">
              <a:latin typeface="ＭＳ Ｐゴシック" panose="020B0600070205080204" pitchFamily="50" charset="-128"/>
              <a:ea typeface="ＭＳ Ｐゴシック" panose="020B0600070205080204" pitchFamily="50" charset="-128"/>
            </a:rPr>
            <a:t>地理的な条件等から維持管理が必要な施設数や道路等の補修や除雪費など、施設の長寿命化に向けての投資が多くなる傾向にあり、経常的なコストを圧縮することが困難な状況である。そのため、大きな改善は見込めないが今後も効率的な行政運営に努め改善を図る。</a:t>
          </a:r>
        </a:p>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年度除雪費　</a:t>
          </a:r>
          <a:r>
            <a:rPr kumimoji="1" lang="en-US" altLang="ja-JP" sz="1300">
              <a:latin typeface="ＭＳ Ｐゴシック" panose="020B0600070205080204" pitchFamily="50" charset="-128"/>
              <a:ea typeface="ＭＳ Ｐゴシック" panose="020B0600070205080204" pitchFamily="50" charset="-128"/>
            </a:rPr>
            <a:t>275,685</a:t>
          </a:r>
          <a:r>
            <a:rPr kumimoji="1" lang="ja-JP" altLang="en-US" sz="1300">
              <a:latin typeface="ＭＳ Ｐゴシック" panose="020B0600070205080204" pitchFamily="50" charset="-128"/>
              <a:ea typeface="ＭＳ Ｐゴシック" panose="020B0600070205080204" pitchFamily="50" charset="-128"/>
            </a:rPr>
            <a:t>千円</a:t>
          </a:r>
        </a:p>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年度除雪費　</a:t>
          </a:r>
          <a:r>
            <a:rPr kumimoji="1" lang="en-US" altLang="ja-JP" sz="1300">
              <a:latin typeface="ＭＳ Ｐゴシック" panose="020B0600070205080204" pitchFamily="50" charset="-128"/>
              <a:ea typeface="ＭＳ Ｐゴシック" panose="020B0600070205080204" pitchFamily="50" charset="-128"/>
            </a:rPr>
            <a:t>265,614</a:t>
          </a:r>
          <a:r>
            <a:rPr kumimoji="1" lang="ja-JP" altLang="en-US" sz="1300">
              <a:latin typeface="ＭＳ Ｐゴシック" panose="020B0600070205080204" pitchFamily="50" charset="-128"/>
              <a:ea typeface="ＭＳ Ｐゴシック" panose="020B0600070205080204" pitchFamily="50" charset="-128"/>
            </a:rPr>
            <a:t>千円</a:t>
          </a: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a:extLst>
            <a:ext uri="{FF2B5EF4-FFF2-40B4-BE49-F238E27FC236}">
              <a16:creationId xmlns:a16="http://schemas.microsoft.com/office/drawing/2014/main" id="{00000000-0008-0000-0300-00007B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23114</xdr:rowOff>
    </xdr:from>
    <xdr:to>
      <xdr:col>23</xdr:col>
      <xdr:colOff>133350</xdr:colOff>
      <xdr:row>67</xdr:row>
      <xdr:rowOff>87249</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flipV="1">
          <a:off x="4953000" y="10138664"/>
          <a:ext cx="0" cy="14357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59326</xdr:rowOff>
    </xdr:from>
    <xdr:ext cx="762000" cy="259045"/>
    <xdr:sp macro="" textlink="">
      <xdr:nvSpPr>
        <xdr:cNvPr id="125" name="財政構造の弾力性最小値テキスト">
          <a:extLst>
            <a:ext uri="{FF2B5EF4-FFF2-40B4-BE49-F238E27FC236}">
              <a16:creationId xmlns:a16="http://schemas.microsoft.com/office/drawing/2014/main" id="{00000000-0008-0000-0300-00007D000000}"/>
            </a:ext>
          </a:extLst>
        </xdr:cNvPr>
        <xdr:cNvSpPr txBox="1"/>
      </xdr:nvSpPr>
      <xdr:spPr>
        <a:xfrm>
          <a:off x="5041900" y="11546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87249</xdr:rowOff>
    </xdr:from>
    <xdr:to>
      <xdr:col>24</xdr:col>
      <xdr:colOff>12700</xdr:colOff>
      <xdr:row>67</xdr:row>
      <xdr:rowOff>87249</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4864100" y="11574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109491</xdr:rowOff>
    </xdr:from>
    <xdr:ext cx="762000" cy="259045"/>
    <xdr:sp macro="" textlink="">
      <xdr:nvSpPr>
        <xdr:cNvPr id="127" name="財政構造の弾力性最大値テキスト">
          <a:extLst>
            <a:ext uri="{FF2B5EF4-FFF2-40B4-BE49-F238E27FC236}">
              <a16:creationId xmlns:a16="http://schemas.microsoft.com/office/drawing/2014/main" id="{00000000-0008-0000-0300-00007F000000}"/>
            </a:ext>
          </a:extLst>
        </xdr:cNvPr>
        <xdr:cNvSpPr txBox="1"/>
      </xdr:nvSpPr>
      <xdr:spPr>
        <a:xfrm>
          <a:off x="5041900" y="988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23114</xdr:rowOff>
    </xdr:from>
    <xdr:to>
      <xdr:col>24</xdr:col>
      <xdr:colOff>12700</xdr:colOff>
      <xdr:row>59</xdr:row>
      <xdr:rowOff>23114</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0138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32131</xdr:rowOff>
    </xdr:from>
    <xdr:to>
      <xdr:col>23</xdr:col>
      <xdr:colOff>133350</xdr:colOff>
      <xdr:row>64</xdr:row>
      <xdr:rowOff>61087</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114800" y="11004931"/>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3954</xdr:rowOff>
    </xdr:from>
    <xdr:ext cx="762000" cy="259045"/>
    <xdr:sp macro="" textlink="">
      <xdr:nvSpPr>
        <xdr:cNvPr id="130" name="財政構造の弾力性平均値テキスト">
          <a:extLst>
            <a:ext uri="{FF2B5EF4-FFF2-40B4-BE49-F238E27FC236}">
              <a16:creationId xmlns:a16="http://schemas.microsoft.com/office/drawing/2014/main" id="{00000000-0008-0000-0300-000082000000}"/>
            </a:ext>
          </a:extLst>
        </xdr:cNvPr>
        <xdr:cNvSpPr txBox="1"/>
      </xdr:nvSpPr>
      <xdr:spPr>
        <a:xfrm>
          <a:off x="5041900" y="111482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31877</xdr:rowOff>
    </xdr:from>
    <xdr:to>
      <xdr:col>23</xdr:col>
      <xdr:colOff>184150</xdr:colOff>
      <xdr:row>65</xdr:row>
      <xdr:rowOff>133477</xdr:rowOff>
    </xdr:to>
    <xdr:sp macro="" textlink="">
      <xdr:nvSpPr>
        <xdr:cNvPr id="131" name="フローチャート: 判断 130">
          <a:extLst>
            <a:ext uri="{FF2B5EF4-FFF2-40B4-BE49-F238E27FC236}">
              <a16:creationId xmlns:a16="http://schemas.microsoft.com/office/drawing/2014/main" id="{00000000-0008-0000-0300-000083000000}"/>
            </a:ext>
          </a:extLst>
        </xdr:cNvPr>
        <xdr:cNvSpPr/>
      </xdr:nvSpPr>
      <xdr:spPr>
        <a:xfrm>
          <a:off x="4902200" y="11176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61087</xdr:rowOff>
    </xdr:from>
    <xdr:to>
      <xdr:col>19</xdr:col>
      <xdr:colOff>133350</xdr:colOff>
      <xdr:row>64</xdr:row>
      <xdr:rowOff>87630</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3225800" y="11033887"/>
          <a:ext cx="889000" cy="26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135763</xdr:rowOff>
    </xdr:from>
    <xdr:to>
      <xdr:col>19</xdr:col>
      <xdr:colOff>184150</xdr:colOff>
      <xdr:row>65</xdr:row>
      <xdr:rowOff>65913</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064000" y="11108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50690</xdr:rowOff>
    </xdr:from>
    <xdr:ext cx="736600" cy="259045"/>
    <xdr:sp macro="" textlink="">
      <xdr:nvSpPr>
        <xdr:cNvPr id="134" name="テキスト ボックス 133">
          <a:extLst>
            <a:ext uri="{FF2B5EF4-FFF2-40B4-BE49-F238E27FC236}">
              <a16:creationId xmlns:a16="http://schemas.microsoft.com/office/drawing/2014/main" id="{00000000-0008-0000-0300-000086000000}"/>
            </a:ext>
          </a:extLst>
        </xdr:cNvPr>
        <xdr:cNvSpPr txBox="1"/>
      </xdr:nvSpPr>
      <xdr:spPr>
        <a:xfrm>
          <a:off x="3733800" y="111949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87630</xdr:rowOff>
    </xdr:from>
    <xdr:to>
      <xdr:col>15</xdr:col>
      <xdr:colOff>82550</xdr:colOff>
      <xdr:row>66</xdr:row>
      <xdr:rowOff>34290</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2336800" y="11060430"/>
          <a:ext cx="889000" cy="28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167259</xdr:rowOff>
    </xdr:from>
    <xdr:to>
      <xdr:col>15</xdr:col>
      <xdr:colOff>133350</xdr:colOff>
      <xdr:row>64</xdr:row>
      <xdr:rowOff>97409</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3175000" y="10968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107586</xdr:rowOff>
    </xdr:from>
    <xdr:ext cx="7620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2844800" y="10737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68199</xdr:rowOff>
    </xdr:from>
    <xdr:to>
      <xdr:col>11</xdr:col>
      <xdr:colOff>31750</xdr:colOff>
      <xdr:row>66</xdr:row>
      <xdr:rowOff>34290</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1447800" y="11212449"/>
          <a:ext cx="889000" cy="137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109220</xdr:rowOff>
    </xdr:from>
    <xdr:to>
      <xdr:col>11</xdr:col>
      <xdr:colOff>82550</xdr:colOff>
      <xdr:row>65</xdr:row>
      <xdr:rowOff>39370</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2286000" y="1108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49547</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1955800" y="1085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19939</xdr:rowOff>
    </xdr:from>
    <xdr:to>
      <xdr:col>7</xdr:col>
      <xdr:colOff>31750</xdr:colOff>
      <xdr:row>64</xdr:row>
      <xdr:rowOff>121539</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1397000" y="10992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131716</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066800" y="10761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152781</xdr:rowOff>
    </xdr:from>
    <xdr:to>
      <xdr:col>23</xdr:col>
      <xdr:colOff>184150</xdr:colOff>
      <xdr:row>64</xdr:row>
      <xdr:rowOff>82931</xdr:rowOff>
    </xdr:to>
    <xdr:sp macro="" textlink="">
      <xdr:nvSpPr>
        <xdr:cNvPr id="148" name="楕円 147">
          <a:extLst>
            <a:ext uri="{FF2B5EF4-FFF2-40B4-BE49-F238E27FC236}">
              <a16:creationId xmlns:a16="http://schemas.microsoft.com/office/drawing/2014/main" id="{00000000-0008-0000-0300-000094000000}"/>
            </a:ext>
          </a:extLst>
        </xdr:cNvPr>
        <xdr:cNvSpPr/>
      </xdr:nvSpPr>
      <xdr:spPr>
        <a:xfrm>
          <a:off x="4902200" y="10954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169308</xdr:rowOff>
    </xdr:from>
    <xdr:ext cx="762000" cy="259045"/>
    <xdr:sp macro="" textlink="">
      <xdr:nvSpPr>
        <xdr:cNvPr id="149" name="財政構造の弾力性該当値テキスト">
          <a:extLst>
            <a:ext uri="{FF2B5EF4-FFF2-40B4-BE49-F238E27FC236}">
              <a16:creationId xmlns:a16="http://schemas.microsoft.com/office/drawing/2014/main" id="{00000000-0008-0000-0300-000095000000}"/>
            </a:ext>
          </a:extLst>
        </xdr:cNvPr>
        <xdr:cNvSpPr txBox="1"/>
      </xdr:nvSpPr>
      <xdr:spPr>
        <a:xfrm>
          <a:off x="5041900" y="10799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10287</xdr:rowOff>
    </xdr:from>
    <xdr:to>
      <xdr:col>19</xdr:col>
      <xdr:colOff>184150</xdr:colOff>
      <xdr:row>64</xdr:row>
      <xdr:rowOff>111887</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064000" y="10983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122064</xdr:rowOff>
    </xdr:from>
    <xdr:ext cx="7366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733800" y="107519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36830</xdr:rowOff>
    </xdr:from>
    <xdr:to>
      <xdr:col>15</xdr:col>
      <xdr:colOff>133350</xdr:colOff>
      <xdr:row>64</xdr:row>
      <xdr:rowOff>138430</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3175000" y="1100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123207</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2844800" y="1109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154940</xdr:rowOff>
    </xdr:from>
    <xdr:to>
      <xdr:col>11</xdr:col>
      <xdr:colOff>82550</xdr:colOff>
      <xdr:row>66</xdr:row>
      <xdr:rowOff>85090</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2286000" y="1129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69867</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955800" y="11385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17399</xdr:rowOff>
    </xdr:from>
    <xdr:to>
      <xdr:col>7</xdr:col>
      <xdr:colOff>31750</xdr:colOff>
      <xdr:row>65</xdr:row>
      <xdr:rowOff>118999</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1397000" y="11161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103776</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066800" y="11248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a:extLst>
            <a:ext uri="{FF2B5EF4-FFF2-40B4-BE49-F238E27FC236}">
              <a16:creationId xmlns:a16="http://schemas.microsoft.com/office/drawing/2014/main" id="{00000000-0008-0000-0300-00009E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[968,325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〇集落支援員・地域おこし協力隊員を多く採用しているため、増加傾向にあるが、その経費は特別交付税で措置されるため実負担は圧縮される。当該制度を今後も継続することから、恒常的なものとなる。</a:t>
          </a:r>
        </a:p>
        <a:p>
          <a:r>
            <a:rPr kumimoji="1" lang="ja-JP" altLang="en-US" sz="1300">
              <a:latin typeface="ＭＳ Ｐゴシック" panose="020B0600070205080204" pitchFamily="50" charset="-128"/>
              <a:ea typeface="ＭＳ Ｐゴシック" panose="020B0600070205080204" pitchFamily="50" charset="-128"/>
            </a:rPr>
            <a:t>〇ふるさと応援寄付事業において平成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a:t>
          </a:r>
          <a:r>
            <a:rPr kumimoji="1" lang="en-US" altLang="ja-JP" sz="1300">
              <a:latin typeface="ＭＳ Ｐゴシック" panose="020B0600070205080204" pitchFamily="50" charset="-128"/>
              <a:ea typeface="ＭＳ Ｐゴシック" panose="020B0600070205080204" pitchFamily="50" charset="-128"/>
            </a:rPr>
            <a:t>38,872</a:t>
          </a:r>
          <a:r>
            <a:rPr kumimoji="1" lang="ja-JP" altLang="en-US" sz="1300">
              <a:latin typeface="ＭＳ Ｐゴシック" panose="020B0600070205080204" pitchFamily="50" charset="-128"/>
              <a:ea typeface="ＭＳ Ｐゴシック" panose="020B0600070205080204" pitchFamily="50" charset="-128"/>
            </a:rPr>
            <a:t>件の寄付があった。平成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年度以降は、返戻率を</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割から</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割に引き下げたことにより、前年度より減少傾向にある。</a:t>
          </a:r>
        </a:p>
      </xdr:txBody>
    </xdr:sp>
    <xdr:clientData/>
  </xdr:twoCellAnchor>
  <xdr:oneCellAnchor>
    <xdr:from>
      <xdr:col>3</xdr:col>
      <xdr:colOff>95250</xdr:colOff>
      <xdr:row>77</xdr:row>
      <xdr:rowOff>6350</xdr:rowOff>
    </xdr:from>
    <xdr:ext cx="349839" cy="225703"/>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3" name="人件費・物件費等の状況グラフ枠">
          <a:extLst>
            <a:ext uri="{FF2B5EF4-FFF2-40B4-BE49-F238E27FC236}">
              <a16:creationId xmlns:a16="http://schemas.microsoft.com/office/drawing/2014/main" id="{00000000-0008-0000-0300-0000B7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98571</xdr:rowOff>
    </xdr:from>
    <xdr:to>
      <xdr:col>23</xdr:col>
      <xdr:colOff>133350</xdr:colOff>
      <xdr:row>90</xdr:row>
      <xdr:rowOff>8832</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flipV="1">
          <a:off x="4953000" y="13986021"/>
          <a:ext cx="0" cy="14533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152359</xdr:rowOff>
    </xdr:from>
    <xdr:ext cx="762000" cy="259045"/>
    <xdr:sp macro="" textlink="">
      <xdr:nvSpPr>
        <xdr:cNvPr id="185" name="人件費・物件費等の状況最小値テキスト">
          <a:extLst>
            <a:ext uri="{FF2B5EF4-FFF2-40B4-BE49-F238E27FC236}">
              <a16:creationId xmlns:a16="http://schemas.microsoft.com/office/drawing/2014/main" id="{00000000-0008-0000-0300-0000B9000000}"/>
            </a:ext>
          </a:extLst>
        </xdr:cNvPr>
        <xdr:cNvSpPr txBox="1"/>
      </xdr:nvSpPr>
      <xdr:spPr>
        <a:xfrm>
          <a:off x="5041900" y="15411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3,228,826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8832</xdr:rowOff>
    </xdr:from>
    <xdr:to>
      <xdr:col>24</xdr:col>
      <xdr:colOff>12700</xdr:colOff>
      <xdr:row>90</xdr:row>
      <xdr:rowOff>8832</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4864100" y="15439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13498</xdr:rowOff>
    </xdr:from>
    <xdr:ext cx="762000" cy="259045"/>
    <xdr:sp macro="" textlink="">
      <xdr:nvSpPr>
        <xdr:cNvPr id="187" name="人件費・物件費等の状況最大値テキスト">
          <a:extLst>
            <a:ext uri="{FF2B5EF4-FFF2-40B4-BE49-F238E27FC236}">
              <a16:creationId xmlns:a16="http://schemas.microsoft.com/office/drawing/2014/main" id="{00000000-0008-0000-0300-0000BB000000}"/>
            </a:ext>
          </a:extLst>
        </xdr:cNvPr>
        <xdr:cNvSpPr txBox="1"/>
      </xdr:nvSpPr>
      <xdr:spPr>
        <a:xfrm>
          <a:off x="5041900" y="13729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98571</xdr:rowOff>
    </xdr:from>
    <xdr:to>
      <xdr:col>24</xdr:col>
      <xdr:colOff>12700</xdr:colOff>
      <xdr:row>81</xdr:row>
      <xdr:rowOff>98571</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39860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118064</xdr:rowOff>
    </xdr:from>
    <xdr:to>
      <xdr:col>23</xdr:col>
      <xdr:colOff>133350</xdr:colOff>
      <xdr:row>83</xdr:row>
      <xdr:rowOff>124332</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flipV="1">
          <a:off x="4114800" y="14348414"/>
          <a:ext cx="838200" cy="6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31244</xdr:rowOff>
    </xdr:from>
    <xdr:ext cx="762000" cy="259045"/>
    <xdr:sp macro="" textlink="">
      <xdr:nvSpPr>
        <xdr:cNvPr id="190" name="人件費・物件費等の状況平均値テキスト">
          <a:extLst>
            <a:ext uri="{FF2B5EF4-FFF2-40B4-BE49-F238E27FC236}">
              <a16:creationId xmlns:a16="http://schemas.microsoft.com/office/drawing/2014/main" id="{00000000-0008-0000-0300-0000BE000000}"/>
            </a:ext>
          </a:extLst>
        </xdr:cNvPr>
        <xdr:cNvSpPr txBox="1"/>
      </xdr:nvSpPr>
      <xdr:spPr>
        <a:xfrm>
          <a:off x="5041900" y="139186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504,180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14717</xdr:rowOff>
    </xdr:from>
    <xdr:to>
      <xdr:col>23</xdr:col>
      <xdr:colOff>184150</xdr:colOff>
      <xdr:row>82</xdr:row>
      <xdr:rowOff>116317</xdr:rowOff>
    </xdr:to>
    <xdr:sp macro="" textlink="">
      <xdr:nvSpPr>
        <xdr:cNvPr id="191" name="フローチャート: 判断 190">
          <a:extLst>
            <a:ext uri="{FF2B5EF4-FFF2-40B4-BE49-F238E27FC236}">
              <a16:creationId xmlns:a16="http://schemas.microsoft.com/office/drawing/2014/main" id="{00000000-0008-0000-0300-0000BF000000}"/>
            </a:ext>
          </a:extLst>
        </xdr:cNvPr>
        <xdr:cNvSpPr/>
      </xdr:nvSpPr>
      <xdr:spPr>
        <a:xfrm>
          <a:off x="4902200" y="1407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95915</xdr:rowOff>
    </xdr:from>
    <xdr:to>
      <xdr:col>19</xdr:col>
      <xdr:colOff>133350</xdr:colOff>
      <xdr:row>83</xdr:row>
      <xdr:rowOff>124332</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3225800" y="14154815"/>
          <a:ext cx="889000" cy="199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9320</xdr:rowOff>
    </xdr:from>
    <xdr:to>
      <xdr:col>19</xdr:col>
      <xdr:colOff>184150</xdr:colOff>
      <xdr:row>82</xdr:row>
      <xdr:rowOff>110920</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064000" y="14068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121097</xdr:rowOff>
    </xdr:from>
    <xdr:ext cx="736600" cy="259045"/>
    <xdr:sp macro="" textlink="">
      <xdr:nvSpPr>
        <xdr:cNvPr id="194" name="テキスト ボックス 193">
          <a:extLst>
            <a:ext uri="{FF2B5EF4-FFF2-40B4-BE49-F238E27FC236}">
              <a16:creationId xmlns:a16="http://schemas.microsoft.com/office/drawing/2014/main" id="{00000000-0008-0000-0300-0000C2000000}"/>
            </a:ext>
          </a:extLst>
        </xdr:cNvPr>
        <xdr:cNvSpPr txBox="1"/>
      </xdr:nvSpPr>
      <xdr:spPr>
        <a:xfrm>
          <a:off x="3733800" y="1383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45369</xdr:rowOff>
    </xdr:from>
    <xdr:to>
      <xdr:col>15</xdr:col>
      <xdr:colOff>82550</xdr:colOff>
      <xdr:row>82</xdr:row>
      <xdr:rowOff>95915</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2336800" y="14104269"/>
          <a:ext cx="889000" cy="50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10584</xdr:rowOff>
    </xdr:from>
    <xdr:to>
      <xdr:col>15</xdr:col>
      <xdr:colOff>133350</xdr:colOff>
      <xdr:row>82</xdr:row>
      <xdr:rowOff>112184</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3175000" y="1406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122361</xdr:rowOff>
    </xdr:from>
    <xdr:ext cx="762000" cy="259045"/>
    <xdr:sp macro="" textlink="">
      <xdr:nvSpPr>
        <xdr:cNvPr id="197" name="テキスト ボックス 196">
          <a:extLst>
            <a:ext uri="{FF2B5EF4-FFF2-40B4-BE49-F238E27FC236}">
              <a16:creationId xmlns:a16="http://schemas.microsoft.com/office/drawing/2014/main" id="{00000000-0008-0000-0300-0000C5000000}"/>
            </a:ext>
          </a:extLst>
        </xdr:cNvPr>
        <xdr:cNvSpPr txBox="1"/>
      </xdr:nvSpPr>
      <xdr:spPr>
        <a:xfrm>
          <a:off x="2844800" y="13838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16614</xdr:rowOff>
    </xdr:from>
    <xdr:to>
      <xdr:col>11</xdr:col>
      <xdr:colOff>31750</xdr:colOff>
      <xdr:row>82</xdr:row>
      <xdr:rowOff>45369</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1447800" y="14075514"/>
          <a:ext cx="889000" cy="28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135587</xdr:rowOff>
    </xdr:from>
    <xdr:to>
      <xdr:col>11</xdr:col>
      <xdr:colOff>82550</xdr:colOff>
      <xdr:row>82</xdr:row>
      <xdr:rowOff>65737</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2286000" y="14023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75914</xdr:rowOff>
    </xdr:from>
    <xdr:ext cx="7620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1955800" y="13791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125647</xdr:rowOff>
    </xdr:from>
    <xdr:to>
      <xdr:col>7</xdr:col>
      <xdr:colOff>31750</xdr:colOff>
      <xdr:row>82</xdr:row>
      <xdr:rowOff>55797</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1397000" y="14013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65974</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066800" y="13781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67264</xdr:rowOff>
    </xdr:from>
    <xdr:to>
      <xdr:col>23</xdr:col>
      <xdr:colOff>184150</xdr:colOff>
      <xdr:row>83</xdr:row>
      <xdr:rowOff>168864</xdr:rowOff>
    </xdr:to>
    <xdr:sp macro="" textlink="">
      <xdr:nvSpPr>
        <xdr:cNvPr id="208" name="楕円 207">
          <a:extLst>
            <a:ext uri="{FF2B5EF4-FFF2-40B4-BE49-F238E27FC236}">
              <a16:creationId xmlns:a16="http://schemas.microsoft.com/office/drawing/2014/main" id="{00000000-0008-0000-0300-0000D0000000}"/>
            </a:ext>
          </a:extLst>
        </xdr:cNvPr>
        <xdr:cNvSpPr/>
      </xdr:nvSpPr>
      <xdr:spPr>
        <a:xfrm>
          <a:off x="4902200" y="1429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39341</xdr:rowOff>
    </xdr:from>
    <xdr:ext cx="762000" cy="259045"/>
    <xdr:sp macro="" textlink="">
      <xdr:nvSpPr>
        <xdr:cNvPr id="209" name="人件費・物件費等の状況該当値テキスト">
          <a:extLst>
            <a:ext uri="{FF2B5EF4-FFF2-40B4-BE49-F238E27FC236}">
              <a16:creationId xmlns:a16="http://schemas.microsoft.com/office/drawing/2014/main" id="{00000000-0008-0000-0300-0000D1000000}"/>
            </a:ext>
          </a:extLst>
        </xdr:cNvPr>
        <xdr:cNvSpPr txBox="1"/>
      </xdr:nvSpPr>
      <xdr:spPr>
        <a:xfrm>
          <a:off x="5041900" y="14269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968,325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73532</xdr:rowOff>
    </xdr:from>
    <xdr:to>
      <xdr:col>19</xdr:col>
      <xdr:colOff>184150</xdr:colOff>
      <xdr:row>84</xdr:row>
      <xdr:rowOff>3682</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064000" y="14303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159909</xdr:rowOff>
    </xdr:from>
    <xdr:ext cx="7366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733800" y="143902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45115</xdr:rowOff>
    </xdr:from>
    <xdr:to>
      <xdr:col>15</xdr:col>
      <xdr:colOff>133350</xdr:colOff>
      <xdr:row>82</xdr:row>
      <xdr:rowOff>146715</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3175000" y="14104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131492</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2844800" y="14190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166019</xdr:rowOff>
    </xdr:from>
    <xdr:to>
      <xdr:col>11</xdr:col>
      <xdr:colOff>82550</xdr:colOff>
      <xdr:row>82</xdr:row>
      <xdr:rowOff>96169</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2286000" y="14053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80946</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955800" y="14139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137264</xdr:rowOff>
    </xdr:from>
    <xdr:to>
      <xdr:col>7</xdr:col>
      <xdr:colOff>31750</xdr:colOff>
      <xdr:row>82</xdr:row>
      <xdr:rowOff>67414</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1397000" y="14024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52191</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066800" y="14111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8" name="正方形/長方形 217">
          <a:extLst>
            <a:ext uri="{FF2B5EF4-FFF2-40B4-BE49-F238E27FC236}">
              <a16:creationId xmlns:a16="http://schemas.microsoft.com/office/drawing/2014/main" id="{00000000-0008-0000-0300-0000DA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1" name="正方形/長方形 220">
          <a:extLst>
            <a:ext uri="{FF2B5EF4-FFF2-40B4-BE49-F238E27FC236}">
              <a16:creationId xmlns:a16="http://schemas.microsoft.com/office/drawing/2014/main" id="{00000000-0008-0000-0300-0000DD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0" name="テキスト ボックス 229">
          <a:extLst>
            <a:ext uri="{FF2B5EF4-FFF2-40B4-BE49-F238E27FC236}">
              <a16:creationId xmlns:a16="http://schemas.microsoft.com/office/drawing/2014/main" id="{00000000-0008-0000-0300-0000E6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年度から</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年間</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号俸抑制措置をとったことから、類似団体よりやや下回る水準になっている。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今後も民間の状況等を踏まえ、バランスのとれた水準を保つように努める。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1" name="直線コネクタ 230">
          <a:extLst>
            <a:ext uri="{FF2B5EF4-FFF2-40B4-BE49-F238E27FC236}">
              <a16:creationId xmlns:a16="http://schemas.microsoft.com/office/drawing/2014/main" id="{00000000-0008-0000-0300-0000E7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1" name="給与水準   （国との比較）グラフ枠">
          <a:extLst>
            <a:ext uri="{FF2B5EF4-FFF2-40B4-BE49-F238E27FC236}">
              <a16:creationId xmlns:a16="http://schemas.microsoft.com/office/drawing/2014/main" id="{00000000-0008-0000-0300-0000F1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134938</xdr:rowOff>
    </xdr:from>
    <xdr:to>
      <xdr:col>81</xdr:col>
      <xdr:colOff>44450</xdr:colOff>
      <xdr:row>89</xdr:row>
      <xdr:rowOff>51752</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flipV="1">
          <a:off x="17018000" y="13850938"/>
          <a:ext cx="0" cy="14598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23829</xdr:rowOff>
    </xdr:from>
    <xdr:ext cx="762000" cy="259045"/>
    <xdr:sp macro="" textlink="">
      <xdr:nvSpPr>
        <xdr:cNvPr id="243" name="給与水準   （国との比較）最小値テキスト">
          <a:extLst>
            <a:ext uri="{FF2B5EF4-FFF2-40B4-BE49-F238E27FC236}">
              <a16:creationId xmlns:a16="http://schemas.microsoft.com/office/drawing/2014/main" id="{00000000-0008-0000-0300-0000F3000000}"/>
            </a:ext>
          </a:extLst>
        </xdr:cNvPr>
        <xdr:cNvSpPr txBox="1"/>
      </xdr:nvSpPr>
      <xdr:spPr>
        <a:xfrm>
          <a:off x="17106900" y="15282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51752</xdr:rowOff>
    </xdr:from>
    <xdr:to>
      <xdr:col>81</xdr:col>
      <xdr:colOff>133350</xdr:colOff>
      <xdr:row>89</xdr:row>
      <xdr:rowOff>51752</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6929100" y="15310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49865</xdr:rowOff>
    </xdr:from>
    <xdr:ext cx="762000" cy="259045"/>
    <xdr:sp macro="" textlink="">
      <xdr:nvSpPr>
        <xdr:cNvPr id="245" name="給与水準   （国との比較）最大値テキスト">
          <a:extLst>
            <a:ext uri="{FF2B5EF4-FFF2-40B4-BE49-F238E27FC236}">
              <a16:creationId xmlns:a16="http://schemas.microsoft.com/office/drawing/2014/main" id="{00000000-0008-0000-0300-0000F5000000}"/>
            </a:ext>
          </a:extLst>
        </xdr:cNvPr>
        <xdr:cNvSpPr txBox="1"/>
      </xdr:nvSpPr>
      <xdr:spPr>
        <a:xfrm>
          <a:off x="17106900" y="1359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134938</xdr:rowOff>
    </xdr:from>
    <xdr:to>
      <xdr:col>81</xdr:col>
      <xdr:colOff>133350</xdr:colOff>
      <xdr:row>80</xdr:row>
      <xdr:rowOff>134938</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6929100" y="13850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41275</xdr:rowOff>
    </xdr:from>
    <xdr:to>
      <xdr:col>81</xdr:col>
      <xdr:colOff>44450</xdr:colOff>
      <xdr:row>86</xdr:row>
      <xdr:rowOff>41275</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6179800" y="1478597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22877</xdr:rowOff>
    </xdr:from>
    <xdr:ext cx="762000" cy="259045"/>
    <xdr:sp macro="" textlink="">
      <xdr:nvSpPr>
        <xdr:cNvPr id="248" name="給与水準   （国との比較）平均値テキスト">
          <a:extLst>
            <a:ext uri="{FF2B5EF4-FFF2-40B4-BE49-F238E27FC236}">
              <a16:creationId xmlns:a16="http://schemas.microsoft.com/office/drawing/2014/main" id="{00000000-0008-0000-0300-0000F8000000}"/>
            </a:ext>
          </a:extLst>
        </xdr:cNvPr>
        <xdr:cNvSpPr txBox="1"/>
      </xdr:nvSpPr>
      <xdr:spPr>
        <a:xfrm>
          <a:off x="17106900" y="1476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49" name="フローチャート: 判断 248">
          <a:extLst>
            <a:ext uri="{FF2B5EF4-FFF2-40B4-BE49-F238E27FC236}">
              <a16:creationId xmlns:a16="http://schemas.microsoft.com/office/drawing/2014/main" id="{00000000-0008-0000-0300-0000F9000000}"/>
            </a:ext>
          </a:extLst>
        </xdr:cNvPr>
        <xdr:cNvSpPr/>
      </xdr:nvSpPr>
      <xdr:spPr>
        <a:xfrm>
          <a:off x="169672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41275</xdr:rowOff>
    </xdr:from>
    <xdr:to>
      <xdr:col>77</xdr:col>
      <xdr:colOff>44450</xdr:colOff>
      <xdr:row>86</xdr:row>
      <xdr:rowOff>83502</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flipV="1">
          <a:off x="15290800" y="14785975"/>
          <a:ext cx="889000" cy="4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62864</xdr:rowOff>
    </xdr:from>
    <xdr:to>
      <xdr:col>77</xdr:col>
      <xdr:colOff>95250</xdr:colOff>
      <xdr:row>86</xdr:row>
      <xdr:rowOff>164464</xdr:rowOff>
    </xdr:to>
    <xdr:sp macro="" textlink="">
      <xdr:nvSpPr>
        <xdr:cNvPr id="251" name="フローチャート: 判断 250">
          <a:extLst>
            <a:ext uri="{FF2B5EF4-FFF2-40B4-BE49-F238E27FC236}">
              <a16:creationId xmlns:a16="http://schemas.microsoft.com/office/drawing/2014/main" id="{00000000-0008-0000-0300-0000FB000000}"/>
            </a:ext>
          </a:extLst>
        </xdr:cNvPr>
        <xdr:cNvSpPr/>
      </xdr:nvSpPr>
      <xdr:spPr>
        <a:xfrm>
          <a:off x="16129000" y="14807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149241</xdr:rowOff>
    </xdr:from>
    <xdr:ext cx="7366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5798800" y="148939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29211</xdr:rowOff>
    </xdr:from>
    <xdr:to>
      <xdr:col>72</xdr:col>
      <xdr:colOff>203200</xdr:colOff>
      <xdr:row>86</xdr:row>
      <xdr:rowOff>83502</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4401800" y="14773911"/>
          <a:ext cx="889000" cy="5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80963</xdr:rowOff>
    </xdr:from>
    <xdr:to>
      <xdr:col>73</xdr:col>
      <xdr:colOff>44450</xdr:colOff>
      <xdr:row>87</xdr:row>
      <xdr:rowOff>11113</xdr:rowOff>
    </xdr:to>
    <xdr:sp macro="" textlink="">
      <xdr:nvSpPr>
        <xdr:cNvPr id="254" name="フローチャート: 判断 253">
          <a:extLst>
            <a:ext uri="{FF2B5EF4-FFF2-40B4-BE49-F238E27FC236}">
              <a16:creationId xmlns:a16="http://schemas.microsoft.com/office/drawing/2014/main" id="{00000000-0008-0000-0300-0000FE000000}"/>
            </a:ext>
          </a:extLst>
        </xdr:cNvPr>
        <xdr:cNvSpPr/>
      </xdr:nvSpPr>
      <xdr:spPr>
        <a:xfrm>
          <a:off x="15240000" y="14825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167340</xdr:rowOff>
    </xdr:from>
    <xdr:ext cx="762000" cy="259045"/>
    <xdr:sp macro="" textlink="">
      <xdr:nvSpPr>
        <xdr:cNvPr id="255" name="テキスト ボックス 254">
          <a:extLst>
            <a:ext uri="{FF2B5EF4-FFF2-40B4-BE49-F238E27FC236}">
              <a16:creationId xmlns:a16="http://schemas.microsoft.com/office/drawing/2014/main" id="{00000000-0008-0000-0300-0000FF000000}"/>
            </a:ext>
          </a:extLst>
        </xdr:cNvPr>
        <xdr:cNvSpPr txBox="1"/>
      </xdr:nvSpPr>
      <xdr:spPr>
        <a:xfrm>
          <a:off x="14909800" y="14912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29211</xdr:rowOff>
    </xdr:from>
    <xdr:to>
      <xdr:col>68</xdr:col>
      <xdr:colOff>152400</xdr:colOff>
      <xdr:row>86</xdr:row>
      <xdr:rowOff>131763</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3512800" y="14773911"/>
          <a:ext cx="889000" cy="102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20638</xdr:rowOff>
    </xdr:from>
    <xdr:to>
      <xdr:col>68</xdr:col>
      <xdr:colOff>203200</xdr:colOff>
      <xdr:row>86</xdr:row>
      <xdr:rowOff>122238</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4351000" y="14765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107015</xdr:rowOff>
    </xdr:from>
    <xdr:ext cx="762000" cy="259045"/>
    <xdr:sp macro="" textlink="">
      <xdr:nvSpPr>
        <xdr:cNvPr id="258" name="テキスト ボックス 257">
          <a:extLst>
            <a:ext uri="{FF2B5EF4-FFF2-40B4-BE49-F238E27FC236}">
              <a16:creationId xmlns:a16="http://schemas.microsoft.com/office/drawing/2014/main" id="{00000000-0008-0000-0300-000002010000}"/>
            </a:ext>
          </a:extLst>
        </xdr:cNvPr>
        <xdr:cNvSpPr txBox="1"/>
      </xdr:nvSpPr>
      <xdr:spPr>
        <a:xfrm>
          <a:off x="14020800" y="14851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14605</xdr:rowOff>
    </xdr:from>
    <xdr:to>
      <xdr:col>64</xdr:col>
      <xdr:colOff>152400</xdr:colOff>
      <xdr:row>86</xdr:row>
      <xdr:rowOff>116205</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3462000" y="14759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126382</xdr:rowOff>
    </xdr:from>
    <xdr:ext cx="7620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3131800" y="14528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161925</xdr:rowOff>
    </xdr:from>
    <xdr:to>
      <xdr:col>81</xdr:col>
      <xdr:colOff>95250</xdr:colOff>
      <xdr:row>86</xdr:row>
      <xdr:rowOff>92075</xdr:rowOff>
    </xdr:to>
    <xdr:sp macro="" textlink="">
      <xdr:nvSpPr>
        <xdr:cNvPr id="266" name="楕円 265">
          <a:extLst>
            <a:ext uri="{FF2B5EF4-FFF2-40B4-BE49-F238E27FC236}">
              <a16:creationId xmlns:a16="http://schemas.microsoft.com/office/drawing/2014/main" id="{00000000-0008-0000-0300-00000A010000}"/>
            </a:ext>
          </a:extLst>
        </xdr:cNvPr>
        <xdr:cNvSpPr/>
      </xdr:nvSpPr>
      <xdr:spPr>
        <a:xfrm>
          <a:off x="16967200" y="1473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7002</xdr:rowOff>
    </xdr:from>
    <xdr:ext cx="762000" cy="259045"/>
    <xdr:sp macro="" textlink="">
      <xdr:nvSpPr>
        <xdr:cNvPr id="267" name="給与水準   （国との比較）該当値テキスト">
          <a:extLst>
            <a:ext uri="{FF2B5EF4-FFF2-40B4-BE49-F238E27FC236}">
              <a16:creationId xmlns:a16="http://schemas.microsoft.com/office/drawing/2014/main" id="{00000000-0008-0000-0300-00000B010000}"/>
            </a:ext>
          </a:extLst>
        </xdr:cNvPr>
        <xdr:cNvSpPr txBox="1"/>
      </xdr:nvSpPr>
      <xdr:spPr>
        <a:xfrm>
          <a:off x="17106900" y="14580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161925</xdr:rowOff>
    </xdr:from>
    <xdr:to>
      <xdr:col>77</xdr:col>
      <xdr:colOff>95250</xdr:colOff>
      <xdr:row>86</xdr:row>
      <xdr:rowOff>92075</xdr:rowOff>
    </xdr:to>
    <xdr:sp macro="" textlink="">
      <xdr:nvSpPr>
        <xdr:cNvPr id="268" name="楕円 267">
          <a:extLst>
            <a:ext uri="{FF2B5EF4-FFF2-40B4-BE49-F238E27FC236}">
              <a16:creationId xmlns:a16="http://schemas.microsoft.com/office/drawing/2014/main" id="{00000000-0008-0000-0300-00000C010000}"/>
            </a:ext>
          </a:extLst>
        </xdr:cNvPr>
        <xdr:cNvSpPr/>
      </xdr:nvSpPr>
      <xdr:spPr>
        <a:xfrm>
          <a:off x="16129000" y="1473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102252</xdr:rowOff>
    </xdr:from>
    <xdr:ext cx="7366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5798800" y="145040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32702</xdr:rowOff>
    </xdr:from>
    <xdr:to>
      <xdr:col>73</xdr:col>
      <xdr:colOff>44450</xdr:colOff>
      <xdr:row>86</xdr:row>
      <xdr:rowOff>134302</xdr:rowOff>
    </xdr:to>
    <xdr:sp macro="" textlink="">
      <xdr:nvSpPr>
        <xdr:cNvPr id="270" name="楕円 269">
          <a:extLst>
            <a:ext uri="{FF2B5EF4-FFF2-40B4-BE49-F238E27FC236}">
              <a16:creationId xmlns:a16="http://schemas.microsoft.com/office/drawing/2014/main" id="{00000000-0008-0000-0300-00000E010000}"/>
            </a:ext>
          </a:extLst>
        </xdr:cNvPr>
        <xdr:cNvSpPr/>
      </xdr:nvSpPr>
      <xdr:spPr>
        <a:xfrm>
          <a:off x="15240000" y="14777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144479</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909800" y="14546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149861</xdr:rowOff>
    </xdr:from>
    <xdr:to>
      <xdr:col>68</xdr:col>
      <xdr:colOff>203200</xdr:colOff>
      <xdr:row>86</xdr:row>
      <xdr:rowOff>80011</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4351000" y="1472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90188</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4020800" y="14491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80963</xdr:rowOff>
    </xdr:from>
    <xdr:to>
      <xdr:col>64</xdr:col>
      <xdr:colOff>152400</xdr:colOff>
      <xdr:row>87</xdr:row>
      <xdr:rowOff>11113</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3462000" y="14825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167340</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131800" y="14912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76" name="正方形/長方形 275">
          <a:extLst>
            <a:ext uri="{FF2B5EF4-FFF2-40B4-BE49-F238E27FC236}">
              <a16:creationId xmlns:a16="http://schemas.microsoft.com/office/drawing/2014/main" id="{00000000-0008-0000-0300-000014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79" name="正方形/長方形 278">
          <a:extLst>
            <a:ext uri="{FF2B5EF4-FFF2-40B4-BE49-F238E27FC236}">
              <a16:creationId xmlns:a16="http://schemas.microsoft.com/office/drawing/2014/main" id="{00000000-0008-0000-0300-000017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0" name="正方形/長方形 279">
          <a:extLst>
            <a:ext uri="{FF2B5EF4-FFF2-40B4-BE49-F238E27FC236}">
              <a16:creationId xmlns:a16="http://schemas.microsoft.com/office/drawing/2014/main" id="{00000000-0008-0000-0300-000018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1" name="正方形/長方形 280">
          <a:extLst>
            <a:ext uri="{FF2B5EF4-FFF2-40B4-BE49-F238E27FC236}">
              <a16:creationId xmlns:a16="http://schemas.microsoft.com/office/drawing/2014/main" id="{00000000-0008-0000-0300-000019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3" name="正方形/長方形 282">
          <a:extLst>
            <a:ext uri="{FF2B5EF4-FFF2-40B4-BE49-F238E27FC236}">
              <a16:creationId xmlns:a16="http://schemas.microsoft.com/office/drawing/2014/main" id="{00000000-0008-0000-0300-00001B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行政事務分担の見直しや人員配置を適正に行うことで職員の削減・採用を行っているため、類似団体平均を下回っている。</a:t>
          </a:r>
        </a:p>
      </xdr:txBody>
    </xdr:sp>
    <xdr:clientData/>
  </xdr:twoCellAnchor>
  <xdr:oneCellAnchor>
    <xdr:from>
      <xdr:col>61</xdr:col>
      <xdr:colOff>6350</xdr:colOff>
      <xdr:row>54</xdr:row>
      <xdr:rowOff>139700</xdr:rowOff>
    </xdr:from>
    <xdr:ext cx="349839" cy="225703"/>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0" name="直線コネクタ 289">
          <a:extLst>
            <a:ext uri="{FF2B5EF4-FFF2-40B4-BE49-F238E27FC236}">
              <a16:creationId xmlns:a16="http://schemas.microsoft.com/office/drawing/2014/main" id="{00000000-0008-0000-0300-000022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92" name="直線コネクタ 291">
          <a:extLst>
            <a:ext uri="{FF2B5EF4-FFF2-40B4-BE49-F238E27FC236}">
              <a16:creationId xmlns:a16="http://schemas.microsoft.com/office/drawing/2014/main" id="{00000000-0008-0000-0300-000024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294" name="直線コネクタ 293">
          <a:extLst>
            <a:ext uri="{FF2B5EF4-FFF2-40B4-BE49-F238E27FC236}">
              <a16:creationId xmlns:a16="http://schemas.microsoft.com/office/drawing/2014/main" id="{00000000-0008-0000-0300-000026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3" name="定員管理の状況グラフ枠">
          <a:extLst>
            <a:ext uri="{FF2B5EF4-FFF2-40B4-BE49-F238E27FC236}">
              <a16:creationId xmlns:a16="http://schemas.microsoft.com/office/drawing/2014/main" id="{00000000-0008-0000-0300-00002F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160380</xdr:rowOff>
    </xdr:from>
    <xdr:to>
      <xdr:col>81</xdr:col>
      <xdr:colOff>44450</xdr:colOff>
      <xdr:row>68</xdr:row>
      <xdr:rowOff>28004</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flipV="1">
          <a:off x="17018000" y="10104480"/>
          <a:ext cx="0" cy="15821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81</xdr:rowOff>
    </xdr:from>
    <xdr:ext cx="762000" cy="259045"/>
    <xdr:sp macro="" textlink="">
      <xdr:nvSpPr>
        <xdr:cNvPr id="305" name="定員管理の状況最小値テキスト">
          <a:extLst>
            <a:ext uri="{FF2B5EF4-FFF2-40B4-BE49-F238E27FC236}">
              <a16:creationId xmlns:a16="http://schemas.microsoft.com/office/drawing/2014/main" id="{00000000-0008-0000-0300-000031010000}"/>
            </a:ext>
          </a:extLst>
        </xdr:cNvPr>
        <xdr:cNvSpPr txBox="1"/>
      </xdr:nvSpPr>
      <xdr:spPr>
        <a:xfrm>
          <a:off x="17106900" y="11658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28004</xdr:rowOff>
    </xdr:from>
    <xdr:to>
      <xdr:col>81</xdr:col>
      <xdr:colOff>133350</xdr:colOff>
      <xdr:row>68</xdr:row>
      <xdr:rowOff>28004</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6929100" y="11686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75307</xdr:rowOff>
    </xdr:from>
    <xdr:ext cx="762000" cy="259045"/>
    <xdr:sp macro="" textlink="">
      <xdr:nvSpPr>
        <xdr:cNvPr id="307" name="定員管理の状況最大値テキスト">
          <a:extLst>
            <a:ext uri="{FF2B5EF4-FFF2-40B4-BE49-F238E27FC236}">
              <a16:creationId xmlns:a16="http://schemas.microsoft.com/office/drawing/2014/main" id="{00000000-0008-0000-0300-000033010000}"/>
            </a:ext>
          </a:extLst>
        </xdr:cNvPr>
        <xdr:cNvSpPr txBox="1"/>
      </xdr:nvSpPr>
      <xdr:spPr>
        <a:xfrm>
          <a:off x="17106900" y="984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160380</xdr:rowOff>
    </xdr:from>
    <xdr:to>
      <xdr:col>81</xdr:col>
      <xdr:colOff>133350</xdr:colOff>
      <xdr:row>58</xdr:row>
      <xdr:rowOff>160380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6929100" y="10104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126336</xdr:rowOff>
    </xdr:from>
    <xdr:to>
      <xdr:col>81</xdr:col>
      <xdr:colOff>44450</xdr:colOff>
      <xdr:row>59</xdr:row>
      <xdr:rowOff>131163</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6179800" y="10241886"/>
          <a:ext cx="838200" cy="4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129253</xdr:rowOff>
    </xdr:from>
    <xdr:ext cx="762000" cy="259045"/>
    <xdr:sp macro="" textlink="">
      <xdr:nvSpPr>
        <xdr:cNvPr id="310" name="定員管理の状況平均値テキスト">
          <a:extLst>
            <a:ext uri="{FF2B5EF4-FFF2-40B4-BE49-F238E27FC236}">
              <a16:creationId xmlns:a16="http://schemas.microsoft.com/office/drawing/2014/main" id="{00000000-0008-0000-0300-000036010000}"/>
            </a:ext>
          </a:extLst>
        </xdr:cNvPr>
        <xdr:cNvSpPr txBox="1"/>
      </xdr:nvSpPr>
      <xdr:spPr>
        <a:xfrm>
          <a:off x="17106900" y="102448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157176</xdr:rowOff>
    </xdr:from>
    <xdr:to>
      <xdr:col>81</xdr:col>
      <xdr:colOff>95250</xdr:colOff>
      <xdr:row>60</xdr:row>
      <xdr:rowOff>87326</xdr:rowOff>
    </xdr:to>
    <xdr:sp macro="" textlink="">
      <xdr:nvSpPr>
        <xdr:cNvPr id="311" name="フローチャート: 判断 310">
          <a:extLst>
            <a:ext uri="{FF2B5EF4-FFF2-40B4-BE49-F238E27FC236}">
              <a16:creationId xmlns:a16="http://schemas.microsoft.com/office/drawing/2014/main" id="{00000000-0008-0000-0300-000037010000}"/>
            </a:ext>
          </a:extLst>
        </xdr:cNvPr>
        <xdr:cNvSpPr/>
      </xdr:nvSpPr>
      <xdr:spPr>
        <a:xfrm>
          <a:off x="16967200" y="10272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122181</xdr:rowOff>
    </xdr:from>
    <xdr:to>
      <xdr:col>77</xdr:col>
      <xdr:colOff>44450</xdr:colOff>
      <xdr:row>59</xdr:row>
      <xdr:rowOff>126336</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5290800" y="10237731"/>
          <a:ext cx="889000" cy="4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155702</xdr:rowOff>
    </xdr:from>
    <xdr:to>
      <xdr:col>77</xdr:col>
      <xdr:colOff>95250</xdr:colOff>
      <xdr:row>60</xdr:row>
      <xdr:rowOff>85852</xdr:rowOff>
    </xdr:to>
    <xdr:sp macro="" textlink="">
      <xdr:nvSpPr>
        <xdr:cNvPr id="313" name="フローチャート: 判断 312">
          <a:extLst>
            <a:ext uri="{FF2B5EF4-FFF2-40B4-BE49-F238E27FC236}">
              <a16:creationId xmlns:a16="http://schemas.microsoft.com/office/drawing/2014/main" id="{00000000-0008-0000-0300-000039010000}"/>
            </a:ext>
          </a:extLst>
        </xdr:cNvPr>
        <xdr:cNvSpPr/>
      </xdr:nvSpPr>
      <xdr:spPr>
        <a:xfrm>
          <a:off x="16129000" y="10271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70629</xdr:rowOff>
    </xdr:from>
    <xdr:ext cx="7366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5798800" y="103576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121243</xdr:rowOff>
    </xdr:from>
    <xdr:to>
      <xdr:col>72</xdr:col>
      <xdr:colOff>203200</xdr:colOff>
      <xdr:row>59</xdr:row>
      <xdr:rowOff>122181</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4401800" y="10236793"/>
          <a:ext cx="889000" cy="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125137</xdr:rowOff>
    </xdr:from>
    <xdr:to>
      <xdr:col>73</xdr:col>
      <xdr:colOff>44450</xdr:colOff>
      <xdr:row>60</xdr:row>
      <xdr:rowOff>55287</xdr:rowOff>
    </xdr:to>
    <xdr:sp macro="" textlink="">
      <xdr:nvSpPr>
        <xdr:cNvPr id="316" name="フローチャート: 判断 315">
          <a:extLst>
            <a:ext uri="{FF2B5EF4-FFF2-40B4-BE49-F238E27FC236}">
              <a16:creationId xmlns:a16="http://schemas.microsoft.com/office/drawing/2014/main" id="{00000000-0008-0000-0300-00003C010000}"/>
            </a:ext>
          </a:extLst>
        </xdr:cNvPr>
        <xdr:cNvSpPr/>
      </xdr:nvSpPr>
      <xdr:spPr>
        <a:xfrm>
          <a:off x="15240000" y="10240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40064</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4909800" y="1032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115881</xdr:rowOff>
    </xdr:from>
    <xdr:to>
      <xdr:col>68</xdr:col>
      <xdr:colOff>152400</xdr:colOff>
      <xdr:row>59</xdr:row>
      <xdr:rowOff>121243</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3512800" y="10231431"/>
          <a:ext cx="889000" cy="5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120177</xdr:rowOff>
    </xdr:from>
    <xdr:to>
      <xdr:col>68</xdr:col>
      <xdr:colOff>203200</xdr:colOff>
      <xdr:row>60</xdr:row>
      <xdr:rowOff>50327</xdr:rowOff>
    </xdr:to>
    <xdr:sp macro="" textlink="">
      <xdr:nvSpPr>
        <xdr:cNvPr id="319" name="フローチャート: 判断 318">
          <a:extLst>
            <a:ext uri="{FF2B5EF4-FFF2-40B4-BE49-F238E27FC236}">
              <a16:creationId xmlns:a16="http://schemas.microsoft.com/office/drawing/2014/main" id="{00000000-0008-0000-0300-00003F010000}"/>
            </a:ext>
          </a:extLst>
        </xdr:cNvPr>
        <xdr:cNvSpPr/>
      </xdr:nvSpPr>
      <xdr:spPr>
        <a:xfrm>
          <a:off x="14351000" y="10235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35104</xdr:rowOff>
    </xdr:from>
    <xdr:ext cx="762000" cy="259045"/>
    <xdr:sp macro="" textlink="">
      <xdr:nvSpPr>
        <xdr:cNvPr id="320" name="テキスト ボックス 319">
          <a:extLst>
            <a:ext uri="{FF2B5EF4-FFF2-40B4-BE49-F238E27FC236}">
              <a16:creationId xmlns:a16="http://schemas.microsoft.com/office/drawing/2014/main" id="{00000000-0008-0000-0300-000040010000}"/>
            </a:ext>
          </a:extLst>
        </xdr:cNvPr>
        <xdr:cNvSpPr txBox="1"/>
      </xdr:nvSpPr>
      <xdr:spPr>
        <a:xfrm>
          <a:off x="14020800" y="10322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111464</xdr:rowOff>
    </xdr:from>
    <xdr:to>
      <xdr:col>64</xdr:col>
      <xdr:colOff>152400</xdr:colOff>
      <xdr:row>60</xdr:row>
      <xdr:rowOff>41614</xdr:rowOff>
    </xdr:to>
    <xdr:sp macro="" textlink="">
      <xdr:nvSpPr>
        <xdr:cNvPr id="321" name="フローチャート: 判断 320">
          <a:extLst>
            <a:ext uri="{FF2B5EF4-FFF2-40B4-BE49-F238E27FC236}">
              <a16:creationId xmlns:a16="http://schemas.microsoft.com/office/drawing/2014/main" id="{00000000-0008-0000-0300-000041010000}"/>
            </a:ext>
          </a:extLst>
        </xdr:cNvPr>
        <xdr:cNvSpPr/>
      </xdr:nvSpPr>
      <xdr:spPr>
        <a:xfrm>
          <a:off x="13462000" y="10227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26391</xdr:rowOff>
    </xdr:from>
    <xdr:ext cx="762000" cy="259045"/>
    <xdr:sp macro="" textlink="">
      <xdr:nvSpPr>
        <xdr:cNvPr id="322" name="テキスト ボックス 321">
          <a:extLst>
            <a:ext uri="{FF2B5EF4-FFF2-40B4-BE49-F238E27FC236}">
              <a16:creationId xmlns:a16="http://schemas.microsoft.com/office/drawing/2014/main" id="{00000000-0008-0000-0300-000042010000}"/>
            </a:ext>
          </a:extLst>
        </xdr:cNvPr>
        <xdr:cNvSpPr txBox="1"/>
      </xdr:nvSpPr>
      <xdr:spPr>
        <a:xfrm>
          <a:off x="13131800" y="10313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80363</xdr:rowOff>
    </xdr:from>
    <xdr:to>
      <xdr:col>81</xdr:col>
      <xdr:colOff>95250</xdr:colOff>
      <xdr:row>60</xdr:row>
      <xdr:rowOff>10513</xdr:rowOff>
    </xdr:to>
    <xdr:sp macro="" textlink="">
      <xdr:nvSpPr>
        <xdr:cNvPr id="328" name="楕円 327">
          <a:extLst>
            <a:ext uri="{FF2B5EF4-FFF2-40B4-BE49-F238E27FC236}">
              <a16:creationId xmlns:a16="http://schemas.microsoft.com/office/drawing/2014/main" id="{00000000-0008-0000-0300-000048010000}"/>
            </a:ext>
          </a:extLst>
        </xdr:cNvPr>
        <xdr:cNvSpPr/>
      </xdr:nvSpPr>
      <xdr:spPr>
        <a:xfrm>
          <a:off x="16967200" y="10195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96890</xdr:rowOff>
    </xdr:from>
    <xdr:ext cx="762000" cy="259045"/>
    <xdr:sp macro="" textlink="">
      <xdr:nvSpPr>
        <xdr:cNvPr id="329" name="定員管理の状況該当値テキスト">
          <a:extLst>
            <a:ext uri="{FF2B5EF4-FFF2-40B4-BE49-F238E27FC236}">
              <a16:creationId xmlns:a16="http://schemas.microsoft.com/office/drawing/2014/main" id="{00000000-0008-0000-0300-000049010000}"/>
            </a:ext>
          </a:extLst>
        </xdr:cNvPr>
        <xdr:cNvSpPr txBox="1"/>
      </xdr:nvSpPr>
      <xdr:spPr>
        <a:xfrm>
          <a:off x="17106900" y="10040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75536</xdr:rowOff>
    </xdr:from>
    <xdr:to>
      <xdr:col>77</xdr:col>
      <xdr:colOff>95250</xdr:colOff>
      <xdr:row>60</xdr:row>
      <xdr:rowOff>5686</xdr:rowOff>
    </xdr:to>
    <xdr:sp macro="" textlink="">
      <xdr:nvSpPr>
        <xdr:cNvPr id="330" name="楕円 329">
          <a:extLst>
            <a:ext uri="{FF2B5EF4-FFF2-40B4-BE49-F238E27FC236}">
              <a16:creationId xmlns:a16="http://schemas.microsoft.com/office/drawing/2014/main" id="{00000000-0008-0000-0300-00004A010000}"/>
            </a:ext>
          </a:extLst>
        </xdr:cNvPr>
        <xdr:cNvSpPr/>
      </xdr:nvSpPr>
      <xdr:spPr>
        <a:xfrm>
          <a:off x="16129000" y="10191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15863</xdr:rowOff>
    </xdr:from>
    <xdr:ext cx="7366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798800" y="99599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71381</xdr:rowOff>
    </xdr:from>
    <xdr:to>
      <xdr:col>73</xdr:col>
      <xdr:colOff>44450</xdr:colOff>
      <xdr:row>60</xdr:row>
      <xdr:rowOff>1531</xdr:rowOff>
    </xdr:to>
    <xdr:sp macro="" textlink="">
      <xdr:nvSpPr>
        <xdr:cNvPr id="332" name="楕円 331">
          <a:extLst>
            <a:ext uri="{FF2B5EF4-FFF2-40B4-BE49-F238E27FC236}">
              <a16:creationId xmlns:a16="http://schemas.microsoft.com/office/drawing/2014/main" id="{00000000-0008-0000-0300-00004C010000}"/>
            </a:ext>
          </a:extLst>
        </xdr:cNvPr>
        <xdr:cNvSpPr/>
      </xdr:nvSpPr>
      <xdr:spPr>
        <a:xfrm>
          <a:off x="15240000" y="10186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11708</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909800" y="9955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70443</xdr:rowOff>
    </xdr:from>
    <xdr:to>
      <xdr:col>68</xdr:col>
      <xdr:colOff>203200</xdr:colOff>
      <xdr:row>60</xdr:row>
      <xdr:rowOff>593</xdr:rowOff>
    </xdr:to>
    <xdr:sp macro="" textlink="">
      <xdr:nvSpPr>
        <xdr:cNvPr id="334" name="楕円 333">
          <a:extLst>
            <a:ext uri="{FF2B5EF4-FFF2-40B4-BE49-F238E27FC236}">
              <a16:creationId xmlns:a16="http://schemas.microsoft.com/office/drawing/2014/main" id="{00000000-0008-0000-0300-00004E010000}"/>
            </a:ext>
          </a:extLst>
        </xdr:cNvPr>
        <xdr:cNvSpPr/>
      </xdr:nvSpPr>
      <xdr:spPr>
        <a:xfrm>
          <a:off x="14351000" y="10185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10770</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020800" y="9954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65081</xdr:rowOff>
    </xdr:from>
    <xdr:to>
      <xdr:col>64</xdr:col>
      <xdr:colOff>152400</xdr:colOff>
      <xdr:row>59</xdr:row>
      <xdr:rowOff>166681</xdr:rowOff>
    </xdr:to>
    <xdr:sp macro="" textlink="">
      <xdr:nvSpPr>
        <xdr:cNvPr id="336" name="楕円 335">
          <a:extLst>
            <a:ext uri="{FF2B5EF4-FFF2-40B4-BE49-F238E27FC236}">
              <a16:creationId xmlns:a16="http://schemas.microsoft.com/office/drawing/2014/main" id="{00000000-0008-0000-0300-000050010000}"/>
            </a:ext>
          </a:extLst>
        </xdr:cNvPr>
        <xdr:cNvSpPr/>
      </xdr:nvSpPr>
      <xdr:spPr>
        <a:xfrm>
          <a:off x="13462000" y="10180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5408</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131800" y="9949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38" name="正方形/長方形 337">
          <a:extLst>
            <a:ext uri="{FF2B5EF4-FFF2-40B4-BE49-F238E27FC236}">
              <a16:creationId xmlns:a16="http://schemas.microsoft.com/office/drawing/2014/main" id="{00000000-0008-0000-0300-000052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1" name="正方形/長方形 340">
          <a:extLst>
            <a:ext uri="{FF2B5EF4-FFF2-40B4-BE49-F238E27FC236}">
              <a16:creationId xmlns:a16="http://schemas.microsoft.com/office/drawing/2014/main" id="{00000000-0008-0000-0300-000055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2" name="正方形/長方形 341">
          <a:extLst>
            <a:ext uri="{FF2B5EF4-FFF2-40B4-BE49-F238E27FC236}">
              <a16:creationId xmlns:a16="http://schemas.microsoft.com/office/drawing/2014/main" id="{00000000-0008-0000-0300-000056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3" name="正方形/長方形 342">
          <a:extLst>
            <a:ext uri="{FF2B5EF4-FFF2-40B4-BE49-F238E27FC236}">
              <a16:creationId xmlns:a16="http://schemas.microsoft.com/office/drawing/2014/main" id="{00000000-0008-0000-0300-000057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4" name="正方形/長方形 343">
          <a:extLst>
            <a:ext uri="{FF2B5EF4-FFF2-40B4-BE49-F238E27FC236}">
              <a16:creationId xmlns:a16="http://schemas.microsoft.com/office/drawing/2014/main" id="{00000000-0008-0000-0300-000058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46" name="正方形/長方形 345">
          <a:extLst>
            <a:ext uri="{FF2B5EF4-FFF2-40B4-BE49-F238E27FC236}">
              <a16:creationId xmlns:a16="http://schemas.microsoft.com/office/drawing/2014/main" id="{00000000-0008-0000-0300-00005A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類似団体平均を上回っているが、大規模な普通建設事業等の完了に伴う借入減少や長期計画に基づく負担の平準化により負担比率は改善傾向にある</a:t>
          </a:r>
        </a:p>
        <a:p>
          <a:r>
            <a:rPr kumimoji="1" lang="ja-JP" altLang="en-US" sz="1300">
              <a:latin typeface="ＭＳ Ｐゴシック" panose="020B0600070205080204" pitchFamily="50" charset="-128"/>
              <a:ea typeface="ＭＳ Ｐゴシック" panose="020B0600070205080204" pitchFamily="50" charset="-128"/>
            </a:rPr>
            <a:t>しかしながら繰上げ償還等を実施する予定は無いことに加え、道路改良・大規模補修等は過疎対策事業債を活用しなければ実行できないことから、今後も大きな改善は見込めないため、起債の適正管理に努める必要がある。</a:t>
          </a:r>
        </a:p>
      </xdr:txBody>
    </xdr:sp>
    <xdr:clientData/>
  </xdr:twoCellAnchor>
  <xdr:oneCellAnchor>
    <xdr:from>
      <xdr:col>61</xdr:col>
      <xdr:colOff>6350</xdr:colOff>
      <xdr:row>32</xdr:row>
      <xdr:rowOff>101600</xdr:rowOff>
    </xdr:from>
    <xdr:ext cx="298543" cy="22570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2" name="直線コネクタ 351">
          <a:extLst>
            <a:ext uri="{FF2B5EF4-FFF2-40B4-BE49-F238E27FC236}">
              <a16:creationId xmlns:a16="http://schemas.microsoft.com/office/drawing/2014/main" id="{00000000-0008-0000-0300-000060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54" name="直線コネクタ 353">
          <a:extLst>
            <a:ext uri="{FF2B5EF4-FFF2-40B4-BE49-F238E27FC236}">
              <a16:creationId xmlns:a16="http://schemas.microsoft.com/office/drawing/2014/main" id="{00000000-0008-0000-0300-000062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56" name="直線コネクタ 355">
          <a:extLst>
            <a:ext uri="{FF2B5EF4-FFF2-40B4-BE49-F238E27FC236}">
              <a16:creationId xmlns:a16="http://schemas.microsoft.com/office/drawing/2014/main" id="{00000000-0008-0000-0300-000064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58" name="直線コネクタ 357">
          <a:extLst>
            <a:ext uri="{FF2B5EF4-FFF2-40B4-BE49-F238E27FC236}">
              <a16:creationId xmlns:a16="http://schemas.microsoft.com/office/drawing/2014/main" id="{00000000-0008-0000-0300-000066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0" name="直線コネクタ 359">
          <a:extLst>
            <a:ext uri="{FF2B5EF4-FFF2-40B4-BE49-F238E27FC236}">
              <a16:creationId xmlns:a16="http://schemas.microsoft.com/office/drawing/2014/main" id="{00000000-0008-0000-0300-000068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公債費負担の状況グラフ枠">
          <a:extLst>
            <a:ext uri="{FF2B5EF4-FFF2-40B4-BE49-F238E27FC236}">
              <a16:creationId xmlns:a16="http://schemas.microsoft.com/office/drawing/2014/main" id="{00000000-0008-0000-0300-00006C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56727</xdr:rowOff>
    </xdr:from>
    <xdr:to>
      <xdr:col>81</xdr:col>
      <xdr:colOff>44450</xdr:colOff>
      <xdr:row>45</xdr:row>
      <xdr:rowOff>82127</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flipV="1">
          <a:off x="17018000" y="6228927"/>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54204</xdr:rowOff>
    </xdr:from>
    <xdr:ext cx="762000" cy="259045"/>
    <xdr:sp macro="" textlink="">
      <xdr:nvSpPr>
        <xdr:cNvPr id="366" name="公債費負担の状況最小値テキスト">
          <a:extLst>
            <a:ext uri="{FF2B5EF4-FFF2-40B4-BE49-F238E27FC236}">
              <a16:creationId xmlns:a16="http://schemas.microsoft.com/office/drawing/2014/main" id="{00000000-0008-0000-0300-00006E010000}"/>
            </a:ext>
          </a:extLst>
        </xdr:cNvPr>
        <xdr:cNvSpPr txBox="1"/>
      </xdr:nvSpPr>
      <xdr:spPr>
        <a:xfrm>
          <a:off x="17106900" y="7769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82127</xdr:rowOff>
    </xdr:from>
    <xdr:to>
      <xdr:col>81</xdr:col>
      <xdr:colOff>133350</xdr:colOff>
      <xdr:row>45</xdr:row>
      <xdr:rowOff>82127</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6929100" y="7797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143104</xdr:rowOff>
    </xdr:from>
    <xdr:ext cx="762000" cy="259045"/>
    <xdr:sp macro="" textlink="">
      <xdr:nvSpPr>
        <xdr:cNvPr id="368" name="公債費負担の状況最大値テキスト">
          <a:extLst>
            <a:ext uri="{FF2B5EF4-FFF2-40B4-BE49-F238E27FC236}">
              <a16:creationId xmlns:a16="http://schemas.microsoft.com/office/drawing/2014/main" id="{00000000-0008-0000-0300-000070010000}"/>
            </a:ext>
          </a:extLst>
        </xdr:cNvPr>
        <xdr:cNvSpPr txBox="1"/>
      </xdr:nvSpPr>
      <xdr:spPr>
        <a:xfrm>
          <a:off x="17106900" y="5972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56727</xdr:rowOff>
    </xdr:from>
    <xdr:to>
      <xdr:col>81</xdr:col>
      <xdr:colOff>133350</xdr:colOff>
      <xdr:row>36</xdr:row>
      <xdr:rowOff>56727</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6929100" y="6228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44</xdr:row>
      <xdr:rowOff>4233</xdr:rowOff>
    </xdr:from>
    <xdr:to>
      <xdr:col>81</xdr:col>
      <xdr:colOff>44450</xdr:colOff>
      <xdr:row>44</xdr:row>
      <xdr:rowOff>20320</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flipV="1">
          <a:off x="16179800" y="7548033"/>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90187</xdr:rowOff>
    </xdr:from>
    <xdr:ext cx="762000" cy="259045"/>
    <xdr:sp macro="" textlink="">
      <xdr:nvSpPr>
        <xdr:cNvPr id="371" name="公債費負担の状況平均値テキスト">
          <a:extLst>
            <a:ext uri="{FF2B5EF4-FFF2-40B4-BE49-F238E27FC236}">
              <a16:creationId xmlns:a16="http://schemas.microsoft.com/office/drawing/2014/main" id="{00000000-0008-0000-0300-000073010000}"/>
            </a:ext>
          </a:extLst>
        </xdr:cNvPr>
        <xdr:cNvSpPr txBox="1"/>
      </xdr:nvSpPr>
      <xdr:spPr>
        <a:xfrm>
          <a:off x="17106900" y="6948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73660</xdr:rowOff>
    </xdr:from>
    <xdr:to>
      <xdr:col>81</xdr:col>
      <xdr:colOff>95250</xdr:colOff>
      <xdr:row>42</xdr:row>
      <xdr:rowOff>3810</xdr:rowOff>
    </xdr:to>
    <xdr:sp macro="" textlink="">
      <xdr:nvSpPr>
        <xdr:cNvPr id="372" name="フローチャート: 判断 371">
          <a:extLst>
            <a:ext uri="{FF2B5EF4-FFF2-40B4-BE49-F238E27FC236}">
              <a16:creationId xmlns:a16="http://schemas.microsoft.com/office/drawing/2014/main" id="{00000000-0008-0000-0300-000074010000}"/>
            </a:ext>
          </a:extLst>
        </xdr:cNvPr>
        <xdr:cNvSpPr/>
      </xdr:nvSpPr>
      <xdr:spPr>
        <a:xfrm>
          <a:off x="169672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167640</xdr:rowOff>
    </xdr:from>
    <xdr:to>
      <xdr:col>77</xdr:col>
      <xdr:colOff>44450</xdr:colOff>
      <xdr:row>44</xdr:row>
      <xdr:rowOff>20320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5290800" y="753999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57573</xdr:rowOff>
    </xdr:from>
    <xdr:to>
      <xdr:col>77</xdr:col>
      <xdr:colOff>95250</xdr:colOff>
      <xdr:row>41</xdr:row>
      <xdr:rowOff>159173</xdr:rowOff>
    </xdr:to>
    <xdr:sp macro="" textlink="">
      <xdr:nvSpPr>
        <xdr:cNvPr id="374" name="フローチャート: 判断 373">
          <a:extLst>
            <a:ext uri="{FF2B5EF4-FFF2-40B4-BE49-F238E27FC236}">
              <a16:creationId xmlns:a16="http://schemas.microsoft.com/office/drawing/2014/main" id="{00000000-0008-0000-0300-000076010000}"/>
            </a:ext>
          </a:extLst>
        </xdr:cNvPr>
        <xdr:cNvSpPr/>
      </xdr:nvSpPr>
      <xdr:spPr>
        <a:xfrm>
          <a:off x="16129000" y="708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169350</xdr:rowOff>
    </xdr:from>
    <xdr:ext cx="736600" cy="259045"/>
    <xdr:sp macro="" textlink="">
      <xdr:nvSpPr>
        <xdr:cNvPr id="375" name="テキスト ボックス 374">
          <a:extLst>
            <a:ext uri="{FF2B5EF4-FFF2-40B4-BE49-F238E27FC236}">
              <a16:creationId xmlns:a16="http://schemas.microsoft.com/office/drawing/2014/main" id="{00000000-0008-0000-0300-000077010000}"/>
            </a:ext>
          </a:extLst>
        </xdr:cNvPr>
        <xdr:cNvSpPr txBox="1"/>
      </xdr:nvSpPr>
      <xdr:spPr>
        <a:xfrm>
          <a:off x="15798800" y="68559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167640</xdr:rowOff>
    </xdr:from>
    <xdr:to>
      <xdr:col>72</xdr:col>
      <xdr:colOff>203200</xdr:colOff>
      <xdr:row>43</xdr:row>
      <xdr:rowOff>167640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4401800" y="75399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17356</xdr:rowOff>
    </xdr:from>
    <xdr:to>
      <xdr:col>73</xdr:col>
      <xdr:colOff>44450</xdr:colOff>
      <xdr:row>41</xdr:row>
      <xdr:rowOff>118956</xdr:rowOff>
    </xdr:to>
    <xdr:sp macro="" textlink="">
      <xdr:nvSpPr>
        <xdr:cNvPr id="377" name="フローチャート: 判断 376">
          <a:extLst>
            <a:ext uri="{FF2B5EF4-FFF2-40B4-BE49-F238E27FC236}">
              <a16:creationId xmlns:a16="http://schemas.microsoft.com/office/drawing/2014/main" id="{00000000-0008-0000-0300-000079010000}"/>
            </a:ext>
          </a:extLst>
        </xdr:cNvPr>
        <xdr:cNvSpPr/>
      </xdr:nvSpPr>
      <xdr:spPr>
        <a:xfrm>
          <a:off x="15240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129133</xdr:rowOff>
    </xdr:from>
    <xdr:ext cx="7620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4909800" y="6815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167640</xdr:rowOff>
    </xdr:from>
    <xdr:to>
      <xdr:col>68</xdr:col>
      <xdr:colOff>152400</xdr:colOff>
      <xdr:row>44</xdr:row>
      <xdr:rowOff>44450</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flipV="1">
          <a:off x="13512800" y="753999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121920</xdr:rowOff>
    </xdr:from>
    <xdr:to>
      <xdr:col>68</xdr:col>
      <xdr:colOff>203200</xdr:colOff>
      <xdr:row>42</xdr:row>
      <xdr:rowOff>52070</xdr:rowOff>
    </xdr:to>
    <xdr:sp macro="" textlink="">
      <xdr:nvSpPr>
        <xdr:cNvPr id="380" name="フローチャート: 判断 379">
          <a:extLst>
            <a:ext uri="{FF2B5EF4-FFF2-40B4-BE49-F238E27FC236}">
              <a16:creationId xmlns:a16="http://schemas.microsoft.com/office/drawing/2014/main" id="{00000000-0008-0000-0300-00007C010000}"/>
            </a:ext>
          </a:extLst>
        </xdr:cNvPr>
        <xdr:cNvSpPr/>
      </xdr:nvSpPr>
      <xdr:spPr>
        <a:xfrm>
          <a:off x="14351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62247</xdr:rowOff>
    </xdr:from>
    <xdr:ext cx="762000" cy="259045"/>
    <xdr:sp macro="" textlink="">
      <xdr:nvSpPr>
        <xdr:cNvPr id="381" name="テキスト ボックス 380">
          <a:extLst>
            <a:ext uri="{FF2B5EF4-FFF2-40B4-BE49-F238E27FC236}">
              <a16:creationId xmlns:a16="http://schemas.microsoft.com/office/drawing/2014/main" id="{00000000-0008-0000-0300-00007D010000}"/>
            </a:ext>
          </a:extLst>
        </xdr:cNvPr>
        <xdr:cNvSpPr txBox="1"/>
      </xdr:nvSpPr>
      <xdr:spPr>
        <a:xfrm>
          <a:off x="14020800" y="692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22860</xdr:rowOff>
    </xdr:from>
    <xdr:to>
      <xdr:col>64</xdr:col>
      <xdr:colOff>152400</xdr:colOff>
      <xdr:row>42</xdr:row>
      <xdr:rowOff>124460</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34620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134637</xdr:rowOff>
    </xdr:from>
    <xdr:ext cx="762000" cy="259045"/>
    <xdr:sp macro="" textlink="">
      <xdr:nvSpPr>
        <xdr:cNvPr id="383" name="テキスト ボックス 382">
          <a:extLst>
            <a:ext uri="{FF2B5EF4-FFF2-40B4-BE49-F238E27FC236}">
              <a16:creationId xmlns:a16="http://schemas.microsoft.com/office/drawing/2014/main" id="{00000000-0008-0000-0300-00007F010000}"/>
            </a:ext>
          </a:extLst>
        </xdr:cNvPr>
        <xdr:cNvSpPr txBox="1"/>
      </xdr:nvSpPr>
      <xdr:spPr>
        <a:xfrm>
          <a:off x="13131800" y="699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124883</xdr:rowOff>
    </xdr:from>
    <xdr:to>
      <xdr:col>81</xdr:col>
      <xdr:colOff>95250</xdr:colOff>
      <xdr:row>44</xdr:row>
      <xdr:rowOff>55033</xdr:rowOff>
    </xdr:to>
    <xdr:sp macro="" textlink="">
      <xdr:nvSpPr>
        <xdr:cNvPr id="389" name="楕円 388">
          <a:extLst>
            <a:ext uri="{FF2B5EF4-FFF2-40B4-BE49-F238E27FC236}">
              <a16:creationId xmlns:a16="http://schemas.microsoft.com/office/drawing/2014/main" id="{00000000-0008-0000-0300-000085010000}"/>
            </a:ext>
          </a:extLst>
        </xdr:cNvPr>
        <xdr:cNvSpPr/>
      </xdr:nvSpPr>
      <xdr:spPr>
        <a:xfrm>
          <a:off x="169672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43</xdr:row>
      <xdr:rowOff>96960</xdr:rowOff>
    </xdr:from>
    <xdr:ext cx="762000" cy="259045"/>
    <xdr:sp macro="" textlink="">
      <xdr:nvSpPr>
        <xdr:cNvPr id="390" name="公債費負担の状況該当値テキスト">
          <a:extLst>
            <a:ext uri="{FF2B5EF4-FFF2-40B4-BE49-F238E27FC236}">
              <a16:creationId xmlns:a16="http://schemas.microsoft.com/office/drawing/2014/main" id="{00000000-0008-0000-0300-000086010000}"/>
            </a:ext>
          </a:extLst>
        </xdr:cNvPr>
        <xdr:cNvSpPr txBox="1"/>
      </xdr:nvSpPr>
      <xdr:spPr>
        <a:xfrm>
          <a:off x="17106900" y="7469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140970</xdr:rowOff>
    </xdr:from>
    <xdr:to>
      <xdr:col>77</xdr:col>
      <xdr:colOff>95250</xdr:colOff>
      <xdr:row>44</xdr:row>
      <xdr:rowOff>71120</xdr:rowOff>
    </xdr:to>
    <xdr:sp macro="" textlink="">
      <xdr:nvSpPr>
        <xdr:cNvPr id="391" name="楕円 390">
          <a:extLst>
            <a:ext uri="{FF2B5EF4-FFF2-40B4-BE49-F238E27FC236}">
              <a16:creationId xmlns:a16="http://schemas.microsoft.com/office/drawing/2014/main" id="{00000000-0008-0000-0300-000087010000}"/>
            </a:ext>
          </a:extLst>
        </xdr:cNvPr>
        <xdr:cNvSpPr/>
      </xdr:nvSpPr>
      <xdr:spPr>
        <a:xfrm>
          <a:off x="16129000" y="751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44</xdr:row>
      <xdr:rowOff>55897</xdr:rowOff>
    </xdr:from>
    <xdr:ext cx="7366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5798800" y="7599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116840</xdr:rowOff>
    </xdr:from>
    <xdr:to>
      <xdr:col>73</xdr:col>
      <xdr:colOff>44450</xdr:colOff>
      <xdr:row>44</xdr:row>
      <xdr:rowOff>46990</xdr:rowOff>
    </xdr:to>
    <xdr:sp macro="" textlink="">
      <xdr:nvSpPr>
        <xdr:cNvPr id="393" name="楕円 392">
          <a:extLst>
            <a:ext uri="{FF2B5EF4-FFF2-40B4-BE49-F238E27FC236}">
              <a16:creationId xmlns:a16="http://schemas.microsoft.com/office/drawing/2014/main" id="{00000000-0008-0000-0300-000089010000}"/>
            </a:ext>
          </a:extLst>
        </xdr:cNvPr>
        <xdr:cNvSpPr/>
      </xdr:nvSpPr>
      <xdr:spPr>
        <a:xfrm>
          <a:off x="15240000" y="748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44</xdr:row>
      <xdr:rowOff>31767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909800" y="7575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116840</xdr:rowOff>
    </xdr:from>
    <xdr:to>
      <xdr:col>68</xdr:col>
      <xdr:colOff>203200</xdr:colOff>
      <xdr:row>44</xdr:row>
      <xdr:rowOff>46990</xdr:rowOff>
    </xdr:to>
    <xdr:sp macro="" textlink="">
      <xdr:nvSpPr>
        <xdr:cNvPr id="395" name="楕円 394">
          <a:extLst>
            <a:ext uri="{FF2B5EF4-FFF2-40B4-BE49-F238E27FC236}">
              <a16:creationId xmlns:a16="http://schemas.microsoft.com/office/drawing/2014/main" id="{00000000-0008-0000-0300-00008B010000}"/>
            </a:ext>
          </a:extLst>
        </xdr:cNvPr>
        <xdr:cNvSpPr/>
      </xdr:nvSpPr>
      <xdr:spPr>
        <a:xfrm>
          <a:off x="14351000" y="748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31767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7575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165100</xdr:rowOff>
    </xdr:from>
    <xdr:to>
      <xdr:col>64</xdr:col>
      <xdr:colOff>152400</xdr:colOff>
      <xdr:row>44</xdr:row>
      <xdr:rowOff>95250</xdr:rowOff>
    </xdr:to>
    <xdr:sp macro="" textlink="">
      <xdr:nvSpPr>
        <xdr:cNvPr id="397" name="楕円 396">
          <a:extLst>
            <a:ext uri="{FF2B5EF4-FFF2-40B4-BE49-F238E27FC236}">
              <a16:creationId xmlns:a16="http://schemas.microsoft.com/office/drawing/2014/main" id="{00000000-0008-0000-0300-00008D010000}"/>
            </a:ext>
          </a:extLst>
        </xdr:cNvPr>
        <xdr:cNvSpPr/>
      </xdr:nvSpPr>
      <xdr:spPr>
        <a:xfrm>
          <a:off x="13462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80027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399" name="正方形/長方形 398">
          <a:extLst>
            <a:ext uri="{FF2B5EF4-FFF2-40B4-BE49-F238E27FC236}">
              <a16:creationId xmlns:a16="http://schemas.microsoft.com/office/drawing/2014/main" id="{00000000-0008-0000-0300-00008F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2" name="正方形/長方形 401">
          <a:extLst>
            <a:ext uri="{FF2B5EF4-FFF2-40B4-BE49-F238E27FC236}">
              <a16:creationId xmlns:a16="http://schemas.microsoft.com/office/drawing/2014/main" id="{00000000-0008-0000-0300-000092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3" name="正方形/長方形 402">
          <a:extLst>
            <a:ext uri="{FF2B5EF4-FFF2-40B4-BE49-F238E27FC236}">
              <a16:creationId xmlns:a16="http://schemas.microsoft.com/office/drawing/2014/main" id="{00000000-0008-0000-0300-000093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4" name="正方形/長方形 403">
          <a:extLst>
            <a:ext uri="{FF2B5EF4-FFF2-40B4-BE49-F238E27FC236}">
              <a16:creationId xmlns:a16="http://schemas.microsoft.com/office/drawing/2014/main" id="{00000000-0008-0000-0300-000094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5" name="正方形/長方形 404">
          <a:extLst>
            <a:ext uri="{FF2B5EF4-FFF2-40B4-BE49-F238E27FC236}">
              <a16:creationId xmlns:a16="http://schemas.microsoft.com/office/drawing/2014/main" id="{00000000-0008-0000-0300-000095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06" name="正方形/長方形 405">
          <a:extLst>
            <a:ext uri="{FF2B5EF4-FFF2-40B4-BE49-F238E27FC236}">
              <a16:creationId xmlns:a16="http://schemas.microsoft.com/office/drawing/2014/main" id="{00000000-0008-0000-0300-000096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交付税算入率の高い起債借入（過疎対策事業債）を実行するとともに、巨額な投資事業を抑制・平準化することで将来負担比率が算定されない状況を維持している。</a:t>
          </a:r>
        </a:p>
        <a:p>
          <a:r>
            <a:rPr kumimoji="1" lang="ja-JP" altLang="en-US" sz="1300">
              <a:latin typeface="ＭＳ Ｐゴシック" panose="020B0600070205080204" pitchFamily="50" charset="-128"/>
              <a:ea typeface="ＭＳ Ｐゴシック" panose="020B0600070205080204" pitchFamily="50" charset="-128"/>
            </a:rPr>
            <a:t>今後も保有する基金の取崩を抑制するとともに真に必要な事業に予算を投じることで健全な財政運営を推進する。</a:t>
          </a:r>
        </a:p>
      </xdr:txBody>
    </xdr:sp>
    <xdr:clientData/>
  </xdr:twoCellAnchor>
  <xdr:oneCellAnchor>
    <xdr:from>
      <xdr:col>61</xdr:col>
      <xdr:colOff>6350</xdr:colOff>
      <xdr:row>10</xdr:row>
      <xdr:rowOff>63500</xdr:rowOff>
    </xdr:from>
    <xdr:ext cx="298543" cy="22570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3" name="直線コネクタ 412">
          <a:extLst>
            <a:ext uri="{FF2B5EF4-FFF2-40B4-BE49-F238E27FC236}">
              <a16:creationId xmlns:a16="http://schemas.microsoft.com/office/drawing/2014/main" id="{00000000-0008-0000-0300-00009D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15" name="直線コネクタ 414">
          <a:extLst>
            <a:ext uri="{FF2B5EF4-FFF2-40B4-BE49-F238E27FC236}">
              <a16:creationId xmlns:a16="http://schemas.microsoft.com/office/drawing/2014/main" id="{00000000-0008-0000-0300-00009F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17" name="直線コネクタ 416">
          <a:extLst>
            <a:ext uri="{FF2B5EF4-FFF2-40B4-BE49-F238E27FC236}">
              <a16:creationId xmlns:a16="http://schemas.microsoft.com/office/drawing/2014/main" id="{00000000-0008-0000-0300-0000A1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19" name="直線コネクタ 418">
          <a:extLst>
            <a:ext uri="{FF2B5EF4-FFF2-40B4-BE49-F238E27FC236}">
              <a16:creationId xmlns:a16="http://schemas.microsoft.com/office/drawing/2014/main" id="{00000000-0008-0000-0300-0000A3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6" name="将来負担の状況グラフ枠">
          <a:extLst>
            <a:ext uri="{FF2B5EF4-FFF2-40B4-BE49-F238E27FC236}">
              <a16:creationId xmlns:a16="http://schemas.microsoft.com/office/drawing/2014/main" id="{00000000-0008-0000-0300-0000AA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109432</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flipV="1">
          <a:off x="17018000" y="2370667"/>
          <a:ext cx="0" cy="133921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81509</xdr:rowOff>
    </xdr:from>
    <xdr:ext cx="762000" cy="259045"/>
    <xdr:sp macro="" textlink="">
      <xdr:nvSpPr>
        <xdr:cNvPr id="428" name="将来負担の状況最小値テキスト">
          <a:extLst>
            <a:ext uri="{FF2B5EF4-FFF2-40B4-BE49-F238E27FC236}">
              <a16:creationId xmlns:a16="http://schemas.microsoft.com/office/drawing/2014/main" id="{00000000-0008-0000-0300-0000AC010000}"/>
            </a:ext>
          </a:extLst>
        </xdr:cNvPr>
        <xdr:cNvSpPr txBox="1"/>
      </xdr:nvSpPr>
      <xdr:spPr>
        <a:xfrm>
          <a:off x="17106900" y="3681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109432</xdr:rowOff>
    </xdr:from>
    <xdr:to>
      <xdr:col>81</xdr:col>
      <xdr:colOff>133350</xdr:colOff>
      <xdr:row>21</xdr:row>
      <xdr:rowOff>109432</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6929100" y="3709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0" name="将来負担の状況最大値テキスト">
          <a:extLst>
            <a:ext uri="{FF2B5EF4-FFF2-40B4-BE49-F238E27FC236}">
              <a16:creationId xmlns:a16="http://schemas.microsoft.com/office/drawing/2014/main" id="{00000000-0008-0000-0300-0000AE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32" name="将来負担の状況平均値テキスト">
          <a:extLst>
            <a:ext uri="{FF2B5EF4-FFF2-40B4-BE49-F238E27FC236}">
              <a16:creationId xmlns:a16="http://schemas.microsoft.com/office/drawing/2014/main" id="{00000000-0008-0000-0300-0000B0010000}"/>
            </a:ext>
          </a:extLst>
        </xdr:cNvPr>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33" name="フローチャート: 判断 432">
          <a:extLst>
            <a:ext uri="{FF2B5EF4-FFF2-40B4-BE49-F238E27FC236}">
              <a16:creationId xmlns:a16="http://schemas.microsoft.com/office/drawing/2014/main" id="{00000000-0008-0000-0300-0000B1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34" name="フローチャート: 判断 433">
          <a:extLst>
            <a:ext uri="{FF2B5EF4-FFF2-40B4-BE49-F238E27FC236}">
              <a16:creationId xmlns:a16="http://schemas.microsoft.com/office/drawing/2014/main" id="{00000000-0008-0000-0300-0000B2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36" name="フローチャート: 判断 435">
          <a:extLst>
            <a:ext uri="{FF2B5EF4-FFF2-40B4-BE49-F238E27FC236}">
              <a16:creationId xmlns:a16="http://schemas.microsoft.com/office/drawing/2014/main" id="{00000000-0008-0000-0300-0000B4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38" name="フローチャート: 判断 437">
          <a:extLst>
            <a:ext uri="{FF2B5EF4-FFF2-40B4-BE49-F238E27FC236}">
              <a16:creationId xmlns:a16="http://schemas.microsoft.com/office/drawing/2014/main" id="{00000000-0008-0000-0300-0000B6010000}"/>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0" name="フローチャート: 判断 439">
          <a:extLst>
            <a:ext uri="{FF2B5EF4-FFF2-40B4-BE49-F238E27FC236}">
              <a16:creationId xmlns:a16="http://schemas.microsoft.com/office/drawing/2014/main" id="{00000000-0008-0000-0300-0000B8010000}"/>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2" name="テキスト ボックス 441">
          <a:extLst>
            <a:ext uri="{FF2B5EF4-FFF2-40B4-BE49-F238E27FC236}">
              <a16:creationId xmlns:a16="http://schemas.microsoft.com/office/drawing/2014/main" id="{00000000-0008-0000-0300-0000BA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長野県小谷村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2,985
2,889
267.91
7,513,246
7,407,116
102,855
2,452,431
5,554,356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各平均を下回っており、良好な状況といえる。</a:t>
          </a:r>
        </a:p>
        <a:p>
          <a:r>
            <a:rPr kumimoji="1" lang="ja-JP" altLang="en-US" sz="1300">
              <a:latin typeface="ＭＳ Ｐゴシック" panose="020B0600070205080204" pitchFamily="50" charset="-128"/>
              <a:ea typeface="ＭＳ Ｐゴシック" panose="020B0600070205080204" pitchFamily="50" charset="-128"/>
            </a:rPr>
            <a:t>今後も適正な人員配置等を推進し適切な定員管理に努める。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136144</xdr:rowOff>
    </xdr:from>
    <xdr:to>
      <xdr:col>24</xdr:col>
      <xdr:colOff>25400</xdr:colOff>
      <xdr:row>41</xdr:row>
      <xdr:rowOff>1270</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622544"/>
          <a:ext cx="0" cy="1408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144797</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00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1270</xdr:rowOff>
    </xdr:from>
    <xdr:to>
      <xdr:col>24</xdr:col>
      <xdr:colOff>114300</xdr:colOff>
      <xdr:row>41</xdr:row>
      <xdr:rowOff>1270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03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51071</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366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136144</xdr:rowOff>
    </xdr:from>
    <xdr:to>
      <xdr:col>24</xdr:col>
      <xdr:colOff>114300</xdr:colOff>
      <xdr:row>32</xdr:row>
      <xdr:rowOff>136144</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622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33</xdr:row>
      <xdr:rowOff>83566</xdr:rowOff>
    </xdr:from>
    <xdr:to>
      <xdr:col>24</xdr:col>
      <xdr:colOff>25400</xdr:colOff>
      <xdr:row>33</xdr:row>
      <xdr:rowOff>129286</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5741416"/>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89425</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59187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117348</xdr:rowOff>
    </xdr:from>
    <xdr:to>
      <xdr:col>24</xdr:col>
      <xdr:colOff>76200</xdr:colOff>
      <xdr:row>35</xdr:row>
      <xdr:rowOff>47498</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5946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33</xdr:row>
      <xdr:rowOff>1270</xdr:rowOff>
    </xdr:from>
    <xdr:to>
      <xdr:col>19</xdr:col>
      <xdr:colOff>187325</xdr:colOff>
      <xdr:row>33</xdr:row>
      <xdr:rowOff>83566</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5659120"/>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103632</xdr:rowOff>
    </xdr:from>
    <xdr:to>
      <xdr:col>20</xdr:col>
      <xdr:colOff>38100</xdr:colOff>
      <xdr:row>35</xdr:row>
      <xdr:rowOff>33782</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5932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18559</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0193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32</xdr:row>
      <xdr:rowOff>168148</xdr:rowOff>
    </xdr:from>
    <xdr:to>
      <xdr:col>15</xdr:col>
      <xdr:colOff>98425</xdr:colOff>
      <xdr:row>33</xdr:row>
      <xdr:rowOff>1270</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565454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48768</xdr:rowOff>
    </xdr:from>
    <xdr:to>
      <xdr:col>15</xdr:col>
      <xdr:colOff>149225</xdr:colOff>
      <xdr:row>34</xdr:row>
      <xdr:rowOff>150368</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5878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135145</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5964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32</xdr:row>
      <xdr:rowOff>131572</xdr:rowOff>
    </xdr:from>
    <xdr:to>
      <xdr:col>11</xdr:col>
      <xdr:colOff>9525</xdr:colOff>
      <xdr:row>32</xdr:row>
      <xdr:rowOff>168148</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561797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103632</xdr:rowOff>
    </xdr:from>
    <xdr:to>
      <xdr:col>11</xdr:col>
      <xdr:colOff>60325</xdr:colOff>
      <xdr:row>35</xdr:row>
      <xdr:rowOff>33782</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5932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18559</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19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44196</xdr:rowOff>
    </xdr:from>
    <xdr:to>
      <xdr:col>6</xdr:col>
      <xdr:colOff>171450</xdr:colOff>
      <xdr:row>34</xdr:row>
      <xdr:rowOff>145796</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5873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130573</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5959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33</xdr:row>
      <xdr:rowOff>78486</xdr:rowOff>
    </xdr:from>
    <xdr:to>
      <xdr:col>24</xdr:col>
      <xdr:colOff>76200</xdr:colOff>
      <xdr:row>34</xdr:row>
      <xdr:rowOff>8636</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5736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95013</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5581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33</xdr:row>
      <xdr:rowOff>32766</xdr:rowOff>
    </xdr:from>
    <xdr:to>
      <xdr:col>20</xdr:col>
      <xdr:colOff>38100</xdr:colOff>
      <xdr:row>33</xdr:row>
      <xdr:rowOff>134366</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5690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31</xdr:row>
      <xdr:rowOff>144543</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5459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32</xdr:row>
      <xdr:rowOff>121920</xdr:rowOff>
    </xdr:from>
    <xdr:to>
      <xdr:col>15</xdr:col>
      <xdr:colOff>149225</xdr:colOff>
      <xdr:row>33</xdr:row>
      <xdr:rowOff>52070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560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31</xdr:row>
      <xdr:rowOff>62247</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37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32</xdr:row>
      <xdr:rowOff>117348</xdr:rowOff>
    </xdr:from>
    <xdr:to>
      <xdr:col>11</xdr:col>
      <xdr:colOff>60325</xdr:colOff>
      <xdr:row>33</xdr:row>
      <xdr:rowOff>47498</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5603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31</xdr:row>
      <xdr:rowOff>57675</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372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32</xdr:row>
      <xdr:rowOff>80772</xdr:rowOff>
    </xdr:from>
    <xdr:to>
      <xdr:col>6</xdr:col>
      <xdr:colOff>171450</xdr:colOff>
      <xdr:row>33</xdr:row>
      <xdr:rowOff>10922</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556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31</xdr:row>
      <xdr:rowOff>21099</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33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地域おこし協力隊・集落支援員を多く採用すること等による物件費の増加があるが、平成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年度からふるさと応援寄付に対する返礼品により、臨時経費が増加傾向にあるため、相対的に経常経費の割合が下がる現象になる。</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a:extLst>
            <a:ext uri="{FF2B5EF4-FFF2-40B4-BE49-F238E27FC236}">
              <a16:creationId xmlns:a16="http://schemas.microsoft.com/office/drawing/2014/main" id="{00000000-0008-0000-0400-000074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149860</xdr:rowOff>
    </xdr:from>
    <xdr:to>
      <xdr:col>82</xdr:col>
      <xdr:colOff>107950</xdr:colOff>
      <xdr:row>21</xdr:row>
      <xdr:rowOff>161290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flipV="1">
          <a:off x="16510000" y="255016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133367</xdr:rowOff>
    </xdr:from>
    <xdr:ext cx="762000" cy="259045"/>
    <xdr:sp macro="" textlink="">
      <xdr:nvSpPr>
        <xdr:cNvPr id="118" name="物件費最小値テキスト">
          <a:extLst>
            <a:ext uri="{FF2B5EF4-FFF2-40B4-BE49-F238E27FC236}">
              <a16:creationId xmlns:a16="http://schemas.microsoft.com/office/drawing/2014/main" id="{00000000-0008-0000-0400-000076000000}"/>
            </a:ext>
          </a:extLst>
        </xdr:cNvPr>
        <xdr:cNvSpPr txBox="1"/>
      </xdr:nvSpPr>
      <xdr:spPr>
        <a:xfrm>
          <a:off x="16598900" y="373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161290</xdr:rowOff>
    </xdr:from>
    <xdr:to>
      <xdr:col>82</xdr:col>
      <xdr:colOff>196850</xdr:colOff>
      <xdr:row>21</xdr:row>
      <xdr:rowOff>161290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6421100" y="3761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64787</xdr:rowOff>
    </xdr:from>
    <xdr:ext cx="762000" cy="259045"/>
    <xdr:sp macro="" textlink="">
      <xdr:nvSpPr>
        <xdr:cNvPr id="120" name="物件費最大値テキスト">
          <a:extLst>
            <a:ext uri="{FF2B5EF4-FFF2-40B4-BE49-F238E27FC236}">
              <a16:creationId xmlns:a16="http://schemas.microsoft.com/office/drawing/2014/main" id="{00000000-0008-0000-0400-000078000000}"/>
            </a:ext>
          </a:extLst>
        </xdr:cNvPr>
        <xdr:cNvSpPr txBox="1"/>
      </xdr:nvSpPr>
      <xdr:spPr>
        <a:xfrm>
          <a:off x="16598900" y="2293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149860</xdr:rowOff>
    </xdr:from>
    <xdr:to>
      <xdr:col>82</xdr:col>
      <xdr:colOff>196850</xdr:colOff>
      <xdr:row>14</xdr:row>
      <xdr:rowOff>149860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2550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149860</xdr:rowOff>
    </xdr:from>
    <xdr:to>
      <xdr:col>82</xdr:col>
      <xdr:colOff>107950</xdr:colOff>
      <xdr:row>15</xdr:row>
      <xdr:rowOff>1270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5671800" y="255016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167149</xdr:rowOff>
    </xdr:from>
    <xdr:ext cx="762000" cy="259045"/>
    <xdr:sp macro="" textlink="">
      <xdr:nvSpPr>
        <xdr:cNvPr id="123" name="物件費平均値テキスト">
          <a:extLst>
            <a:ext uri="{FF2B5EF4-FFF2-40B4-BE49-F238E27FC236}">
              <a16:creationId xmlns:a16="http://schemas.microsoft.com/office/drawing/2014/main" id="{00000000-0008-0000-0400-00007B000000}"/>
            </a:ext>
          </a:extLst>
        </xdr:cNvPr>
        <xdr:cNvSpPr txBox="1"/>
      </xdr:nvSpPr>
      <xdr:spPr>
        <a:xfrm>
          <a:off x="16598900" y="2910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23622</xdr:rowOff>
    </xdr:from>
    <xdr:to>
      <xdr:col>82</xdr:col>
      <xdr:colOff>158750</xdr:colOff>
      <xdr:row>17</xdr:row>
      <xdr:rowOff>125222</xdr:rowOff>
    </xdr:to>
    <xdr:sp macro="" textlink="">
      <xdr:nvSpPr>
        <xdr:cNvPr id="124" name="フローチャート: 判断 123">
          <a:extLst>
            <a:ext uri="{FF2B5EF4-FFF2-40B4-BE49-F238E27FC236}">
              <a16:creationId xmlns:a16="http://schemas.microsoft.com/office/drawing/2014/main" id="{00000000-0008-0000-0400-00007C000000}"/>
            </a:ext>
          </a:extLst>
        </xdr:cNvPr>
        <xdr:cNvSpPr/>
      </xdr:nvSpPr>
      <xdr:spPr>
        <a:xfrm>
          <a:off x="16459200" y="293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1270</xdr:rowOff>
    </xdr:from>
    <xdr:to>
      <xdr:col>78</xdr:col>
      <xdr:colOff>69850</xdr:colOff>
      <xdr:row>15</xdr:row>
      <xdr:rowOff>161290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flipV="1">
          <a:off x="14782800" y="257302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14478</xdr:rowOff>
    </xdr:from>
    <xdr:to>
      <xdr:col>78</xdr:col>
      <xdr:colOff>120650</xdr:colOff>
      <xdr:row>17</xdr:row>
      <xdr:rowOff>116078</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5621000" y="29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100855</xdr:rowOff>
    </xdr:from>
    <xdr:ext cx="736600" cy="259045"/>
    <xdr:sp macro="" textlink="">
      <xdr:nvSpPr>
        <xdr:cNvPr id="127" name="テキスト ボックス 126">
          <a:extLst>
            <a:ext uri="{FF2B5EF4-FFF2-40B4-BE49-F238E27FC236}">
              <a16:creationId xmlns:a16="http://schemas.microsoft.com/office/drawing/2014/main" id="{00000000-0008-0000-0400-00007F000000}"/>
            </a:ext>
          </a:extLst>
        </xdr:cNvPr>
        <xdr:cNvSpPr txBox="1"/>
      </xdr:nvSpPr>
      <xdr:spPr>
        <a:xfrm>
          <a:off x="15290800" y="3015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161290</xdr:rowOff>
    </xdr:from>
    <xdr:to>
      <xdr:col>73</xdr:col>
      <xdr:colOff>180975</xdr:colOff>
      <xdr:row>16</xdr:row>
      <xdr:rowOff>62992</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3893800" y="2733040"/>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126492</xdr:rowOff>
    </xdr:from>
    <xdr:to>
      <xdr:col>74</xdr:col>
      <xdr:colOff>31750</xdr:colOff>
      <xdr:row>17</xdr:row>
      <xdr:rowOff>56642</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47320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41419</xdr:rowOff>
    </xdr:from>
    <xdr:ext cx="7620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4401800" y="2956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161290</xdr:rowOff>
    </xdr:from>
    <xdr:to>
      <xdr:col>69</xdr:col>
      <xdr:colOff>92075</xdr:colOff>
      <xdr:row>16</xdr:row>
      <xdr:rowOff>62992</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004800" y="2733040"/>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135636</xdr:rowOff>
    </xdr:from>
    <xdr:to>
      <xdr:col>69</xdr:col>
      <xdr:colOff>142875</xdr:colOff>
      <xdr:row>17</xdr:row>
      <xdr:rowOff>65786</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3843000" y="2878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50563</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3512800" y="2965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94488</xdr:rowOff>
    </xdr:from>
    <xdr:to>
      <xdr:col>65</xdr:col>
      <xdr:colOff>53975</xdr:colOff>
      <xdr:row>17</xdr:row>
      <xdr:rowOff>24638</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2954000" y="283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9415</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2623800" y="2924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99060</xdr:rowOff>
    </xdr:from>
    <xdr:to>
      <xdr:col>82</xdr:col>
      <xdr:colOff>158750</xdr:colOff>
      <xdr:row>15</xdr:row>
      <xdr:rowOff>29210</xdr:rowOff>
    </xdr:to>
    <xdr:sp macro="" textlink="">
      <xdr:nvSpPr>
        <xdr:cNvPr id="141" name="楕円 140">
          <a:extLst>
            <a:ext uri="{FF2B5EF4-FFF2-40B4-BE49-F238E27FC236}">
              <a16:creationId xmlns:a16="http://schemas.microsoft.com/office/drawing/2014/main" id="{00000000-0008-0000-0400-00008D000000}"/>
            </a:ext>
          </a:extLst>
        </xdr:cNvPr>
        <xdr:cNvSpPr/>
      </xdr:nvSpPr>
      <xdr:spPr>
        <a:xfrm>
          <a:off x="16459200" y="249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7637</xdr:rowOff>
    </xdr:from>
    <xdr:ext cx="762000" cy="259045"/>
    <xdr:sp macro="" textlink="">
      <xdr:nvSpPr>
        <xdr:cNvPr id="142" name="物件費該当値テキスト">
          <a:extLst>
            <a:ext uri="{FF2B5EF4-FFF2-40B4-BE49-F238E27FC236}">
              <a16:creationId xmlns:a16="http://schemas.microsoft.com/office/drawing/2014/main" id="{00000000-0008-0000-0400-00008E000000}"/>
            </a:ext>
          </a:extLst>
        </xdr:cNvPr>
        <xdr:cNvSpPr txBox="1"/>
      </xdr:nvSpPr>
      <xdr:spPr>
        <a:xfrm>
          <a:off x="16598900" y="2407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121920</xdr:rowOff>
    </xdr:from>
    <xdr:to>
      <xdr:col>78</xdr:col>
      <xdr:colOff>120650</xdr:colOff>
      <xdr:row>15</xdr:row>
      <xdr:rowOff>52070</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5621000" y="252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62247</xdr:rowOff>
    </xdr:from>
    <xdr:ext cx="7366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290800" y="2291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110490</xdr:rowOff>
    </xdr:from>
    <xdr:to>
      <xdr:col>74</xdr:col>
      <xdr:colOff>31750</xdr:colOff>
      <xdr:row>16</xdr:row>
      <xdr:rowOff>40640</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4732000" y="268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50817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4401800" y="2451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12192</xdr:rowOff>
    </xdr:from>
    <xdr:to>
      <xdr:col>69</xdr:col>
      <xdr:colOff>142875</xdr:colOff>
      <xdr:row>16</xdr:row>
      <xdr:rowOff>113792</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3843000" y="275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123969</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512800" y="2524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110490</xdr:rowOff>
    </xdr:from>
    <xdr:to>
      <xdr:col>65</xdr:col>
      <xdr:colOff>53975</xdr:colOff>
      <xdr:row>16</xdr:row>
      <xdr:rowOff>40640</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2954000" y="268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50817</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2623800" y="2451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各種補助・手当等が抑制されており、手厚い扶助が必要になった場合には、当村では対応できないことから転出する住民があるため、低い水準にとどまる傾向にある。</a:t>
          </a:r>
        </a:p>
      </xdr:txBody>
    </xdr:sp>
    <xdr:clientData/>
  </xdr:twoCellAnchor>
  <xdr:oneCellAnchor>
    <xdr:from>
      <xdr:col>3</xdr:col>
      <xdr:colOff>123825</xdr:colOff>
      <xdr:row>49</xdr:row>
      <xdr:rowOff>107950</xdr:rowOff>
    </xdr:from>
    <xdr:ext cx="298543" cy="225703"/>
    <xdr:sp macro="" textlink="">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a:extLst>
            <a:ext uri="{FF2B5EF4-FFF2-40B4-BE49-F238E27FC236}">
              <a16:creationId xmlns:a16="http://schemas.microsoft.com/office/drawing/2014/main" id="{00000000-0008-0000-0400-0000A3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159657</xdr:rowOff>
    </xdr:from>
    <xdr:to>
      <xdr:col>24</xdr:col>
      <xdr:colOff>25400</xdr:colOff>
      <xdr:row>61</xdr:row>
      <xdr:rowOff>86178</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075057"/>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58255</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86178</xdr:rowOff>
    </xdr:from>
    <xdr:to>
      <xdr:col>24</xdr:col>
      <xdr:colOff>114300</xdr:colOff>
      <xdr:row>61</xdr:row>
      <xdr:rowOff>86178</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544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74584</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818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159657</xdr:rowOff>
    </xdr:from>
    <xdr:to>
      <xdr:col>24</xdr:col>
      <xdr:colOff>114300</xdr:colOff>
      <xdr:row>52</xdr:row>
      <xdr:rowOff>159657</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075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118835</xdr:rowOff>
    </xdr:from>
    <xdr:to>
      <xdr:col>24</xdr:col>
      <xdr:colOff>25400</xdr:colOff>
      <xdr:row>53</xdr:row>
      <xdr:rowOff>151493</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3987800" y="9205685"/>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7455</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437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35378</xdr:rowOff>
    </xdr:from>
    <xdr:to>
      <xdr:col>24</xdr:col>
      <xdr:colOff>76200</xdr:colOff>
      <xdr:row>55</xdr:row>
      <xdr:rowOff>136978</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37193</xdr:rowOff>
    </xdr:from>
    <xdr:to>
      <xdr:col>19</xdr:col>
      <xdr:colOff>187325</xdr:colOff>
      <xdr:row>53</xdr:row>
      <xdr:rowOff>118835</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3098800" y="9124043"/>
          <a:ext cx="889000" cy="8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19050</xdr:rowOff>
    </xdr:from>
    <xdr:to>
      <xdr:col>20</xdr:col>
      <xdr:colOff>38100</xdr:colOff>
      <xdr:row>55</xdr:row>
      <xdr:rowOff>120650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105427</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535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37193</xdr:rowOff>
    </xdr:from>
    <xdr:to>
      <xdr:col>15</xdr:col>
      <xdr:colOff>98425</xdr:colOff>
      <xdr:row>53</xdr:row>
      <xdr:rowOff>167822</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2209800" y="9124043"/>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141515</xdr:rowOff>
    </xdr:from>
    <xdr:to>
      <xdr:col>15</xdr:col>
      <xdr:colOff>149225</xdr:colOff>
      <xdr:row>55</xdr:row>
      <xdr:rowOff>71665</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56442</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48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167822</xdr:rowOff>
    </xdr:from>
    <xdr:to>
      <xdr:col>11</xdr:col>
      <xdr:colOff>9525</xdr:colOff>
      <xdr:row>54</xdr:row>
      <xdr:rowOff>12700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1320800" y="9254672"/>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2722</xdr:rowOff>
    </xdr:from>
    <xdr:to>
      <xdr:col>11</xdr:col>
      <xdr:colOff>60325</xdr:colOff>
      <xdr:row>55</xdr:row>
      <xdr:rowOff>104322</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89099</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51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141515</xdr:rowOff>
    </xdr:from>
    <xdr:to>
      <xdr:col>6</xdr:col>
      <xdr:colOff>171450</xdr:colOff>
      <xdr:row>55</xdr:row>
      <xdr:rowOff>71665</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56442</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48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100693</xdr:rowOff>
    </xdr:from>
    <xdr:to>
      <xdr:col>24</xdr:col>
      <xdr:colOff>76200</xdr:colOff>
      <xdr:row>54</xdr:row>
      <xdr:rowOff>30843</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187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117220</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03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68035</xdr:rowOff>
    </xdr:from>
    <xdr:to>
      <xdr:col>20</xdr:col>
      <xdr:colOff>38100</xdr:colOff>
      <xdr:row>53</xdr:row>
      <xdr:rowOff>169635</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154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8362</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8923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52</xdr:row>
      <xdr:rowOff>157843</xdr:rowOff>
    </xdr:from>
    <xdr:to>
      <xdr:col>15</xdr:col>
      <xdr:colOff>149225</xdr:colOff>
      <xdr:row>53</xdr:row>
      <xdr:rowOff>87993</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073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51</xdr:row>
      <xdr:rowOff>98170</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884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117022</xdr:rowOff>
    </xdr:from>
    <xdr:to>
      <xdr:col>11</xdr:col>
      <xdr:colOff>60325</xdr:colOff>
      <xdr:row>54</xdr:row>
      <xdr:rowOff>47172</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20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57349</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8972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133350</xdr:rowOff>
    </xdr:from>
    <xdr:to>
      <xdr:col>6</xdr:col>
      <xdr:colOff>171450</xdr:colOff>
      <xdr:row>54</xdr:row>
      <xdr:rowOff>63500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73677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類似団体平均を上回っている。</a:t>
          </a:r>
        </a:p>
        <a:p>
          <a:r>
            <a:rPr kumimoji="1" lang="ja-JP" altLang="en-US" sz="1300">
              <a:latin typeface="ＭＳ Ｐゴシック" panose="020B0600070205080204" pitchFamily="50" charset="-128"/>
              <a:ea typeface="ＭＳ Ｐゴシック" panose="020B0600070205080204" pitchFamily="50" charset="-128"/>
            </a:rPr>
            <a:t>梅雨前線や台風等による豪雨災害等により、公共土木施設・林道・農林施設が被災することが多くあることが要因として考えられる。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年度の災害復旧費は</a:t>
          </a:r>
          <a:r>
            <a:rPr kumimoji="1" lang="en-US" altLang="ja-JP" sz="1300">
              <a:latin typeface="ＭＳ Ｐゴシック" panose="020B0600070205080204" pitchFamily="50" charset="-128"/>
              <a:ea typeface="ＭＳ Ｐゴシック" panose="020B0600070205080204" pitchFamily="50" charset="-128"/>
            </a:rPr>
            <a:t>679</a:t>
          </a:r>
          <a:r>
            <a:rPr kumimoji="1" lang="ja-JP" altLang="en-US" sz="1300">
              <a:latin typeface="ＭＳ Ｐゴシック" panose="020B0600070205080204" pitchFamily="50" charset="-128"/>
              <a:ea typeface="ＭＳ Ｐゴシック" panose="020B0600070205080204" pitchFamily="50" charset="-128"/>
            </a:rPr>
            <a:t>百万円となっている。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8" name="その他グラフ枠">
          <a:extLst>
            <a:ext uri="{FF2B5EF4-FFF2-40B4-BE49-F238E27FC236}">
              <a16:creationId xmlns:a16="http://schemas.microsoft.com/office/drawing/2014/main" id="{00000000-0008-0000-0400-0000EE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1270</xdr:rowOff>
    </xdr:from>
    <xdr:to>
      <xdr:col>82</xdr:col>
      <xdr:colOff>107950</xdr:colOff>
      <xdr:row>60</xdr:row>
      <xdr:rowOff>142240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flipV="1">
          <a:off x="16510000" y="908812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114317</xdr:rowOff>
    </xdr:from>
    <xdr:ext cx="762000" cy="259045"/>
    <xdr:sp macro="" textlink="">
      <xdr:nvSpPr>
        <xdr:cNvPr id="240" name="その他最小値テキスト">
          <a:extLst>
            <a:ext uri="{FF2B5EF4-FFF2-40B4-BE49-F238E27FC236}">
              <a16:creationId xmlns:a16="http://schemas.microsoft.com/office/drawing/2014/main" id="{00000000-0008-0000-0400-0000F0000000}"/>
            </a:ext>
          </a:extLst>
        </xdr:cNvPr>
        <xdr:cNvSpPr txBox="1"/>
      </xdr:nvSpPr>
      <xdr:spPr>
        <a:xfrm>
          <a:off x="16598900" y="10401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142240</xdr:rowOff>
    </xdr:from>
    <xdr:to>
      <xdr:col>82</xdr:col>
      <xdr:colOff>196850</xdr:colOff>
      <xdr:row>60</xdr:row>
      <xdr:rowOff>142240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10429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87647</xdr:rowOff>
    </xdr:from>
    <xdr:ext cx="762000" cy="259045"/>
    <xdr:sp macro="" textlink="">
      <xdr:nvSpPr>
        <xdr:cNvPr id="242" name="その他最大値テキスト">
          <a:extLst>
            <a:ext uri="{FF2B5EF4-FFF2-40B4-BE49-F238E27FC236}">
              <a16:creationId xmlns:a16="http://schemas.microsoft.com/office/drawing/2014/main" id="{00000000-0008-0000-0400-0000F2000000}"/>
            </a:ext>
          </a:extLst>
        </xdr:cNvPr>
        <xdr:cNvSpPr txBox="1"/>
      </xdr:nvSpPr>
      <xdr:spPr>
        <a:xfrm>
          <a:off x="16598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1270</xdr:rowOff>
    </xdr:from>
    <xdr:to>
      <xdr:col>82</xdr:col>
      <xdr:colOff>196850</xdr:colOff>
      <xdr:row>53</xdr:row>
      <xdr:rowOff>1270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6421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81280</xdr:rowOff>
    </xdr:from>
    <xdr:to>
      <xdr:col>82</xdr:col>
      <xdr:colOff>107950</xdr:colOff>
      <xdr:row>58</xdr:row>
      <xdr:rowOff>88900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5671800" y="100253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111777</xdr:rowOff>
    </xdr:from>
    <xdr:ext cx="762000" cy="259045"/>
    <xdr:sp macro="" textlink="">
      <xdr:nvSpPr>
        <xdr:cNvPr id="245" name="その他平均値テキスト">
          <a:extLst>
            <a:ext uri="{FF2B5EF4-FFF2-40B4-BE49-F238E27FC236}">
              <a16:creationId xmlns:a16="http://schemas.microsoft.com/office/drawing/2014/main" id="{00000000-0008-0000-0400-0000F5000000}"/>
            </a:ext>
          </a:extLst>
        </xdr:cNvPr>
        <xdr:cNvSpPr txBox="1"/>
      </xdr:nvSpPr>
      <xdr:spPr>
        <a:xfrm>
          <a:off x="16598900" y="9712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95250</xdr:rowOff>
    </xdr:from>
    <xdr:to>
      <xdr:col>82</xdr:col>
      <xdr:colOff>158750</xdr:colOff>
      <xdr:row>58</xdr:row>
      <xdr:rowOff>25400</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64592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88900</xdr:rowOff>
    </xdr:from>
    <xdr:to>
      <xdr:col>78</xdr:col>
      <xdr:colOff>69850</xdr:colOff>
      <xdr:row>58</xdr:row>
      <xdr:rowOff>104140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flipV="1">
          <a:off x="14782800" y="100330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80010</xdr:rowOff>
    </xdr:from>
    <xdr:to>
      <xdr:col>78</xdr:col>
      <xdr:colOff>120650</xdr:colOff>
      <xdr:row>58</xdr:row>
      <xdr:rowOff>10160</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5621000" y="985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20337</xdr:rowOff>
    </xdr:from>
    <xdr:ext cx="736600" cy="259045"/>
    <xdr:sp macro="" textlink="">
      <xdr:nvSpPr>
        <xdr:cNvPr id="249" name="テキスト ボックス 248">
          <a:extLst>
            <a:ext uri="{FF2B5EF4-FFF2-40B4-BE49-F238E27FC236}">
              <a16:creationId xmlns:a16="http://schemas.microsoft.com/office/drawing/2014/main" id="{00000000-0008-0000-0400-0000F9000000}"/>
            </a:ext>
          </a:extLst>
        </xdr:cNvPr>
        <xdr:cNvSpPr txBox="1"/>
      </xdr:nvSpPr>
      <xdr:spPr>
        <a:xfrm>
          <a:off x="15290800" y="9621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104140</xdr:rowOff>
    </xdr:from>
    <xdr:to>
      <xdr:col>73</xdr:col>
      <xdr:colOff>180975</xdr:colOff>
      <xdr:row>61</xdr:row>
      <xdr:rowOff>92710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3893800" y="10048240"/>
          <a:ext cx="889000" cy="502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57150</xdr:rowOff>
    </xdr:from>
    <xdr:to>
      <xdr:col>74</xdr:col>
      <xdr:colOff>31750</xdr:colOff>
      <xdr:row>57</xdr:row>
      <xdr:rowOff>158750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4732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168927</xdr:rowOff>
    </xdr:from>
    <xdr:ext cx="7620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4401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60</xdr:row>
      <xdr:rowOff>134620</xdr:rowOff>
    </xdr:from>
    <xdr:to>
      <xdr:col>69</xdr:col>
      <xdr:colOff>92075</xdr:colOff>
      <xdr:row>61</xdr:row>
      <xdr:rowOff>92710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3004800" y="1042162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118110</xdr:rowOff>
    </xdr:from>
    <xdr:to>
      <xdr:col>69</xdr:col>
      <xdr:colOff>142875</xdr:colOff>
      <xdr:row>58</xdr:row>
      <xdr:rowOff>48260</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3843000" y="989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58437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3512800" y="965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72390</xdr:rowOff>
    </xdr:from>
    <xdr:to>
      <xdr:col>65</xdr:col>
      <xdr:colOff>53975</xdr:colOff>
      <xdr:row>58</xdr:row>
      <xdr:rowOff>2540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2954000" y="984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12717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2623800" y="961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30480</xdr:rowOff>
    </xdr:from>
    <xdr:to>
      <xdr:col>82</xdr:col>
      <xdr:colOff>158750</xdr:colOff>
      <xdr:row>58</xdr:row>
      <xdr:rowOff>132080</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6459200" y="997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2557</xdr:rowOff>
    </xdr:from>
    <xdr:ext cx="762000" cy="259045"/>
    <xdr:sp macro="" textlink="">
      <xdr:nvSpPr>
        <xdr:cNvPr id="264" name="その他該当値テキスト">
          <a:extLst>
            <a:ext uri="{FF2B5EF4-FFF2-40B4-BE49-F238E27FC236}">
              <a16:creationId xmlns:a16="http://schemas.microsoft.com/office/drawing/2014/main" id="{00000000-0008-0000-0400-000008010000}"/>
            </a:ext>
          </a:extLst>
        </xdr:cNvPr>
        <xdr:cNvSpPr txBox="1"/>
      </xdr:nvSpPr>
      <xdr:spPr>
        <a:xfrm>
          <a:off x="16598900" y="994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38100</xdr:rowOff>
    </xdr:from>
    <xdr:to>
      <xdr:col>78</xdr:col>
      <xdr:colOff>120650</xdr:colOff>
      <xdr:row>58</xdr:row>
      <xdr:rowOff>139700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56210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124477</xdr:rowOff>
    </xdr:from>
    <xdr:ext cx="7366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290800" y="10068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53340</xdr:rowOff>
    </xdr:from>
    <xdr:to>
      <xdr:col>74</xdr:col>
      <xdr:colOff>31750</xdr:colOff>
      <xdr:row>58</xdr:row>
      <xdr:rowOff>154940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4732000" y="999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139717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4401800" y="1008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61</xdr:row>
      <xdr:rowOff>41910</xdr:rowOff>
    </xdr:from>
    <xdr:to>
      <xdr:col>69</xdr:col>
      <xdr:colOff>142875</xdr:colOff>
      <xdr:row>61</xdr:row>
      <xdr:rowOff>143510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3843000" y="1050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61</xdr:row>
      <xdr:rowOff>128287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512800" y="1058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83820</xdr:rowOff>
    </xdr:from>
    <xdr:to>
      <xdr:col>65</xdr:col>
      <xdr:colOff>53975</xdr:colOff>
      <xdr:row>61</xdr:row>
      <xdr:rowOff>13970</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2954000" y="1037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170197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2623800" y="1045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類似団体における平均値より低い水準となった。</a:t>
          </a:r>
        </a:p>
        <a:p>
          <a:r>
            <a:rPr kumimoji="1" lang="ja-JP" altLang="en-US" sz="1300">
              <a:latin typeface="ＭＳ Ｐゴシック" panose="020B0600070205080204" pitchFamily="50" charset="-128"/>
              <a:ea typeface="ＭＳ Ｐゴシック" panose="020B0600070205080204" pitchFamily="50" charset="-128"/>
            </a:rPr>
            <a:t>各種団体等への補助金等については毎年見直しを行い適正な支出に努め、平成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年度までは広域連合への臨時的負担金（広域ごみ処理施設に関するもの）が</a:t>
          </a:r>
          <a:r>
            <a:rPr kumimoji="1" lang="en-US" altLang="ja-JP" sz="1300">
              <a:latin typeface="ＭＳ Ｐゴシック" panose="020B0600070205080204" pitchFamily="50" charset="-128"/>
              <a:ea typeface="ＭＳ Ｐゴシック" panose="020B0600070205080204" pitchFamily="50" charset="-128"/>
            </a:rPr>
            <a:t>279</a:t>
          </a:r>
          <a:r>
            <a:rPr kumimoji="1" lang="ja-JP" altLang="en-US" sz="1300">
              <a:latin typeface="ＭＳ Ｐゴシック" panose="020B0600070205080204" pitchFamily="50" charset="-128"/>
              <a:ea typeface="ＭＳ Ｐゴシック" panose="020B0600070205080204" pitchFamily="50" charset="-128"/>
            </a:rPr>
            <a:t>百万円と増加することから、数値は相対的に減少する。</a:t>
          </a:r>
        </a:p>
      </xdr:txBody>
    </xdr:sp>
    <xdr:clientData/>
  </xdr:twoCellAnchor>
  <xdr:oneCellAnchor>
    <xdr:from>
      <xdr:col>62</xdr:col>
      <xdr:colOff>6350</xdr:colOff>
      <xdr:row>29</xdr:row>
      <xdr:rowOff>107950</xdr:rowOff>
    </xdr:from>
    <xdr:ext cx="298543" cy="225703"/>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6" name="補助費等グラフ枠">
          <a:extLst>
            <a:ext uri="{FF2B5EF4-FFF2-40B4-BE49-F238E27FC236}">
              <a16:creationId xmlns:a16="http://schemas.microsoft.com/office/drawing/2014/main" id="{00000000-0008-0000-0400-000028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49276</xdr:rowOff>
    </xdr:from>
    <xdr:to>
      <xdr:col>82</xdr:col>
      <xdr:colOff>107950</xdr:colOff>
      <xdr:row>41</xdr:row>
      <xdr:rowOff>124714</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flipV="1">
          <a:off x="16510000" y="5878576"/>
          <a:ext cx="0" cy="1275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96791</xdr:rowOff>
    </xdr:from>
    <xdr:ext cx="762000" cy="259045"/>
    <xdr:sp macro="" textlink="">
      <xdr:nvSpPr>
        <xdr:cNvPr id="298" name="補助費等最小値テキスト">
          <a:extLst>
            <a:ext uri="{FF2B5EF4-FFF2-40B4-BE49-F238E27FC236}">
              <a16:creationId xmlns:a16="http://schemas.microsoft.com/office/drawing/2014/main" id="{00000000-0008-0000-0400-00002A010000}"/>
            </a:ext>
          </a:extLst>
        </xdr:cNvPr>
        <xdr:cNvSpPr txBox="1"/>
      </xdr:nvSpPr>
      <xdr:spPr>
        <a:xfrm>
          <a:off x="16598900" y="7126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124714</xdr:rowOff>
    </xdr:from>
    <xdr:to>
      <xdr:col>82</xdr:col>
      <xdr:colOff>196850</xdr:colOff>
      <xdr:row>41</xdr:row>
      <xdr:rowOff>124714</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6421100" y="7154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135653</xdr:rowOff>
    </xdr:from>
    <xdr:ext cx="762000" cy="259045"/>
    <xdr:sp macro="" textlink="">
      <xdr:nvSpPr>
        <xdr:cNvPr id="300" name="補助費等最大値テキスト">
          <a:extLst>
            <a:ext uri="{FF2B5EF4-FFF2-40B4-BE49-F238E27FC236}">
              <a16:creationId xmlns:a16="http://schemas.microsoft.com/office/drawing/2014/main" id="{00000000-0008-0000-0400-00002C010000}"/>
            </a:ext>
          </a:extLst>
        </xdr:cNvPr>
        <xdr:cNvSpPr txBox="1"/>
      </xdr:nvSpPr>
      <xdr:spPr>
        <a:xfrm>
          <a:off x="16598900" y="562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49276</xdr:rowOff>
    </xdr:from>
    <xdr:to>
      <xdr:col>82</xdr:col>
      <xdr:colOff>196850</xdr:colOff>
      <xdr:row>34</xdr:row>
      <xdr:rowOff>49276</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5878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170434</xdr:rowOff>
    </xdr:from>
    <xdr:to>
      <xdr:col>82</xdr:col>
      <xdr:colOff>107950</xdr:colOff>
      <xdr:row>36</xdr:row>
      <xdr:rowOff>99568</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flipV="1">
          <a:off x="15671800" y="6171184"/>
          <a:ext cx="8382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89425</xdr:rowOff>
    </xdr:from>
    <xdr:ext cx="762000" cy="259045"/>
    <xdr:sp macro="" textlink="">
      <xdr:nvSpPr>
        <xdr:cNvPr id="303" name="補助費等平均値テキスト">
          <a:extLst>
            <a:ext uri="{FF2B5EF4-FFF2-40B4-BE49-F238E27FC236}">
              <a16:creationId xmlns:a16="http://schemas.microsoft.com/office/drawing/2014/main" id="{00000000-0008-0000-0400-00002F010000}"/>
            </a:ext>
          </a:extLst>
        </xdr:cNvPr>
        <xdr:cNvSpPr txBox="1"/>
      </xdr:nvSpPr>
      <xdr:spPr>
        <a:xfrm>
          <a:off x="16598900" y="6261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117348</xdr:rowOff>
    </xdr:from>
    <xdr:to>
      <xdr:col>82</xdr:col>
      <xdr:colOff>158750</xdr:colOff>
      <xdr:row>37</xdr:row>
      <xdr:rowOff>47498</xdr:rowOff>
    </xdr:to>
    <xdr:sp macro="" textlink="">
      <xdr:nvSpPr>
        <xdr:cNvPr id="304" name="フローチャート: 判断 303">
          <a:extLst>
            <a:ext uri="{FF2B5EF4-FFF2-40B4-BE49-F238E27FC236}">
              <a16:creationId xmlns:a16="http://schemas.microsoft.com/office/drawing/2014/main" id="{00000000-0008-0000-0400-000030010000}"/>
            </a:ext>
          </a:extLst>
        </xdr:cNvPr>
        <xdr:cNvSpPr/>
      </xdr:nvSpPr>
      <xdr:spPr>
        <a:xfrm>
          <a:off x="164592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99568</xdr:rowOff>
    </xdr:from>
    <xdr:to>
      <xdr:col>78</xdr:col>
      <xdr:colOff>69850</xdr:colOff>
      <xdr:row>36</xdr:row>
      <xdr:rowOff>113284</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4782800" y="627176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80772</xdr:rowOff>
    </xdr:from>
    <xdr:to>
      <xdr:col>78</xdr:col>
      <xdr:colOff>120650</xdr:colOff>
      <xdr:row>37</xdr:row>
      <xdr:rowOff>10922</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5621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167149</xdr:rowOff>
    </xdr:from>
    <xdr:ext cx="7366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5290800" y="6339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113284</xdr:rowOff>
    </xdr:from>
    <xdr:to>
      <xdr:col>73</xdr:col>
      <xdr:colOff>180975</xdr:colOff>
      <xdr:row>37</xdr:row>
      <xdr:rowOff>19558</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3893800" y="6285484"/>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76200</xdr:rowOff>
    </xdr:from>
    <xdr:to>
      <xdr:col>74</xdr:col>
      <xdr:colOff>31750</xdr:colOff>
      <xdr:row>37</xdr:row>
      <xdr:rowOff>6350</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4732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162577</xdr:rowOff>
    </xdr:from>
    <xdr:ext cx="7620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4401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136144</xdr:rowOff>
    </xdr:from>
    <xdr:to>
      <xdr:col>69</xdr:col>
      <xdr:colOff>92075</xdr:colOff>
      <xdr:row>37</xdr:row>
      <xdr:rowOff>19558</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3004800" y="630834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89916</xdr:rowOff>
    </xdr:from>
    <xdr:to>
      <xdr:col>69</xdr:col>
      <xdr:colOff>142875</xdr:colOff>
      <xdr:row>37</xdr:row>
      <xdr:rowOff>20066</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3843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30243</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3512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57912</xdr:rowOff>
    </xdr:from>
    <xdr:to>
      <xdr:col>65</xdr:col>
      <xdr:colOff>53975</xdr:colOff>
      <xdr:row>36</xdr:row>
      <xdr:rowOff>159512</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2954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169689</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2623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119634</xdr:rowOff>
    </xdr:from>
    <xdr:to>
      <xdr:col>82</xdr:col>
      <xdr:colOff>158750</xdr:colOff>
      <xdr:row>36</xdr:row>
      <xdr:rowOff>49784</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6459200" y="612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136161</xdr:rowOff>
    </xdr:from>
    <xdr:ext cx="762000" cy="259045"/>
    <xdr:sp macro="" textlink="">
      <xdr:nvSpPr>
        <xdr:cNvPr id="322" name="補助費等該当値テキスト">
          <a:extLst>
            <a:ext uri="{FF2B5EF4-FFF2-40B4-BE49-F238E27FC236}">
              <a16:creationId xmlns:a16="http://schemas.microsoft.com/office/drawing/2014/main" id="{00000000-0008-0000-0400-000042010000}"/>
            </a:ext>
          </a:extLst>
        </xdr:cNvPr>
        <xdr:cNvSpPr txBox="1"/>
      </xdr:nvSpPr>
      <xdr:spPr>
        <a:xfrm>
          <a:off x="16598900" y="5965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48768</xdr:rowOff>
    </xdr:from>
    <xdr:to>
      <xdr:col>78</xdr:col>
      <xdr:colOff>120650</xdr:colOff>
      <xdr:row>36</xdr:row>
      <xdr:rowOff>150368</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56210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160545</xdr:rowOff>
    </xdr:from>
    <xdr:ext cx="7366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290800" y="59898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62484</xdr:rowOff>
    </xdr:from>
    <xdr:to>
      <xdr:col>74</xdr:col>
      <xdr:colOff>31750</xdr:colOff>
      <xdr:row>36</xdr:row>
      <xdr:rowOff>164084</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47320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2811</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4401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140208</xdr:rowOff>
    </xdr:from>
    <xdr:to>
      <xdr:col>69</xdr:col>
      <xdr:colOff>142875</xdr:colOff>
      <xdr:row>37</xdr:row>
      <xdr:rowOff>70358</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38430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55135</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35128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85344</xdr:rowOff>
    </xdr:from>
    <xdr:to>
      <xdr:col>65</xdr:col>
      <xdr:colOff>53975</xdr:colOff>
      <xdr:row>37</xdr:row>
      <xdr:rowOff>15494</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29540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271</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2623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公債費については、償還が進み数値も緩やかであるが改善傾向にある。しかしながら類似団体平均を大きく上回り順位も下位に位置している。</a:t>
          </a:r>
        </a:p>
        <a:p>
          <a:r>
            <a:rPr kumimoji="1" lang="ja-JP" altLang="en-US" sz="1300">
              <a:latin typeface="ＭＳ Ｐゴシック" panose="020B0600070205080204" pitchFamily="50" charset="-128"/>
              <a:ea typeface="ＭＳ Ｐゴシック" panose="020B0600070205080204" pitchFamily="50" charset="-128"/>
            </a:rPr>
            <a:t>これは普通建設事業費の財源として、過疎対策事業債を主とした起債に依存しているためである。交付税措置されるものがほとんどであるが、残高が多額になっていることから、起債の適正な管理を行う。</a:t>
          </a:r>
        </a:p>
      </xdr:txBody>
    </xdr:sp>
    <xdr:clientData/>
  </xdr:twoCellAnchor>
  <xdr:oneCellAnchor>
    <xdr:from>
      <xdr:col>3</xdr:col>
      <xdr:colOff>123825</xdr:colOff>
      <xdr:row>69</xdr:row>
      <xdr:rowOff>107950</xdr:rowOff>
    </xdr:from>
    <xdr:ext cx="298543" cy="225703"/>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6" name="公債費グラフ枠">
          <a:extLst>
            <a:ext uri="{FF2B5EF4-FFF2-40B4-BE49-F238E27FC236}">
              <a16:creationId xmlns:a16="http://schemas.microsoft.com/office/drawing/2014/main" id="{00000000-0008-0000-0400-000064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168910</xdr:rowOff>
    </xdr:from>
    <xdr:to>
      <xdr:col>24</xdr:col>
      <xdr:colOff>25400</xdr:colOff>
      <xdr:row>81</xdr:row>
      <xdr:rowOff>85089</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flipV="1">
          <a:off x="4826000" y="12513310"/>
          <a:ext cx="0" cy="1459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57166</xdr:rowOff>
    </xdr:from>
    <xdr:ext cx="762000" cy="259045"/>
    <xdr:sp macro="" textlink="">
      <xdr:nvSpPr>
        <xdr:cNvPr id="358" name="公債費最小値テキスト">
          <a:extLst>
            <a:ext uri="{FF2B5EF4-FFF2-40B4-BE49-F238E27FC236}">
              <a16:creationId xmlns:a16="http://schemas.microsoft.com/office/drawing/2014/main" id="{00000000-0008-0000-0400-000066010000}"/>
            </a:ext>
          </a:extLst>
        </xdr:cNvPr>
        <xdr:cNvSpPr txBox="1"/>
      </xdr:nvSpPr>
      <xdr:spPr>
        <a:xfrm>
          <a:off x="4914900" y="13944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85089</xdr:rowOff>
    </xdr:from>
    <xdr:to>
      <xdr:col>24</xdr:col>
      <xdr:colOff>114300</xdr:colOff>
      <xdr:row>81</xdr:row>
      <xdr:rowOff>85089</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4737100" y="13972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83837</xdr:rowOff>
    </xdr:from>
    <xdr:ext cx="762000" cy="259045"/>
    <xdr:sp macro="" textlink="">
      <xdr:nvSpPr>
        <xdr:cNvPr id="360" name="公債費最大値テキスト">
          <a:extLst>
            <a:ext uri="{FF2B5EF4-FFF2-40B4-BE49-F238E27FC236}">
              <a16:creationId xmlns:a16="http://schemas.microsoft.com/office/drawing/2014/main" id="{00000000-0008-0000-0400-000068010000}"/>
            </a:ext>
          </a:extLst>
        </xdr:cNvPr>
        <xdr:cNvSpPr txBox="1"/>
      </xdr:nvSpPr>
      <xdr:spPr>
        <a:xfrm>
          <a:off x="4914900" y="1225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168910</xdr:rowOff>
    </xdr:from>
    <xdr:to>
      <xdr:col>24</xdr:col>
      <xdr:colOff>114300</xdr:colOff>
      <xdr:row>72</xdr:row>
      <xdr:rowOff>168910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4737100" y="1251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35561</xdr:rowOff>
    </xdr:from>
    <xdr:to>
      <xdr:col>24</xdr:col>
      <xdr:colOff>25400</xdr:colOff>
      <xdr:row>79</xdr:row>
      <xdr:rowOff>50800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3987800" y="13580111"/>
          <a:ext cx="8382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16527</xdr:rowOff>
    </xdr:from>
    <xdr:ext cx="762000" cy="259045"/>
    <xdr:sp macro="" textlink="">
      <xdr:nvSpPr>
        <xdr:cNvPr id="363" name="公債費平均値テキスト">
          <a:extLst>
            <a:ext uri="{FF2B5EF4-FFF2-40B4-BE49-F238E27FC236}">
              <a16:creationId xmlns:a16="http://schemas.microsoft.com/office/drawing/2014/main" id="{00000000-0008-0000-0400-00006B010000}"/>
            </a:ext>
          </a:extLst>
        </xdr:cNvPr>
        <xdr:cNvSpPr txBox="1"/>
      </xdr:nvSpPr>
      <xdr:spPr>
        <a:xfrm>
          <a:off x="4914900" y="130467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0</xdr:rowOff>
    </xdr:from>
    <xdr:to>
      <xdr:col>24</xdr:col>
      <xdr:colOff>76200</xdr:colOff>
      <xdr:row>77</xdr:row>
      <xdr:rowOff>101600</xdr:rowOff>
    </xdr:to>
    <xdr:sp macro="" textlink="">
      <xdr:nvSpPr>
        <xdr:cNvPr id="364" name="フローチャート: 判断 363">
          <a:extLst>
            <a:ext uri="{FF2B5EF4-FFF2-40B4-BE49-F238E27FC236}">
              <a16:creationId xmlns:a16="http://schemas.microsoft.com/office/drawing/2014/main" id="{00000000-0008-0000-0400-00006C010000}"/>
            </a:ext>
          </a:extLst>
        </xdr:cNvPr>
        <xdr:cNvSpPr/>
      </xdr:nvSpPr>
      <xdr:spPr>
        <a:xfrm>
          <a:off x="4775200" y="1320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12700</xdr:rowOff>
    </xdr:from>
    <xdr:to>
      <xdr:col>19</xdr:col>
      <xdr:colOff>187325</xdr:colOff>
      <xdr:row>79</xdr:row>
      <xdr:rowOff>35561</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3098800" y="1355725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125730</xdr:rowOff>
    </xdr:from>
    <xdr:to>
      <xdr:col>20</xdr:col>
      <xdr:colOff>38100</xdr:colOff>
      <xdr:row>77</xdr:row>
      <xdr:rowOff>55880</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39370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66057</xdr:rowOff>
    </xdr:from>
    <xdr:ext cx="736600" cy="259045"/>
    <xdr:sp macro="" textlink="">
      <xdr:nvSpPr>
        <xdr:cNvPr id="367" name="テキスト ボックス 366">
          <a:extLst>
            <a:ext uri="{FF2B5EF4-FFF2-40B4-BE49-F238E27FC236}">
              <a16:creationId xmlns:a16="http://schemas.microsoft.com/office/drawing/2014/main" id="{00000000-0008-0000-0400-00006F010000}"/>
            </a:ext>
          </a:extLst>
        </xdr:cNvPr>
        <xdr:cNvSpPr txBox="1"/>
      </xdr:nvSpPr>
      <xdr:spPr>
        <a:xfrm>
          <a:off x="3606800" y="129248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12700</xdr:rowOff>
    </xdr:from>
    <xdr:to>
      <xdr:col>15</xdr:col>
      <xdr:colOff>98425</xdr:colOff>
      <xdr:row>79</xdr:row>
      <xdr:rowOff>66039</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flipV="1">
          <a:off x="2209800" y="13557250"/>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26670</xdr:rowOff>
    </xdr:from>
    <xdr:to>
      <xdr:col>15</xdr:col>
      <xdr:colOff>149225</xdr:colOff>
      <xdr:row>76</xdr:row>
      <xdr:rowOff>128270</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3048000" y="13056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138447</xdr:rowOff>
    </xdr:from>
    <xdr:ext cx="7620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2717800" y="12825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46989</xdr:rowOff>
    </xdr:from>
    <xdr:to>
      <xdr:col>11</xdr:col>
      <xdr:colOff>9525</xdr:colOff>
      <xdr:row>79</xdr:row>
      <xdr:rowOff>66039</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1320800" y="13591539"/>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102870</xdr:rowOff>
    </xdr:from>
    <xdr:to>
      <xdr:col>11</xdr:col>
      <xdr:colOff>60325</xdr:colOff>
      <xdr:row>77</xdr:row>
      <xdr:rowOff>33020</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21590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43197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1828800" y="12901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102870</xdr:rowOff>
    </xdr:from>
    <xdr:to>
      <xdr:col>6</xdr:col>
      <xdr:colOff>171450</xdr:colOff>
      <xdr:row>77</xdr:row>
      <xdr:rowOff>33020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12700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43197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939800" y="12901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0</xdr:rowOff>
    </xdr:from>
    <xdr:to>
      <xdr:col>24</xdr:col>
      <xdr:colOff>76200</xdr:colOff>
      <xdr:row>79</xdr:row>
      <xdr:rowOff>101600</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4775200" y="1354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143527</xdr:rowOff>
    </xdr:from>
    <xdr:ext cx="762000" cy="259045"/>
    <xdr:sp macro="" textlink="">
      <xdr:nvSpPr>
        <xdr:cNvPr id="382" name="公債費該当値テキスト">
          <a:extLst>
            <a:ext uri="{FF2B5EF4-FFF2-40B4-BE49-F238E27FC236}">
              <a16:creationId xmlns:a16="http://schemas.microsoft.com/office/drawing/2014/main" id="{00000000-0008-0000-0400-00007E010000}"/>
            </a:ext>
          </a:extLst>
        </xdr:cNvPr>
        <xdr:cNvSpPr txBox="1"/>
      </xdr:nvSpPr>
      <xdr:spPr>
        <a:xfrm>
          <a:off x="4914900" y="1351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156211</xdr:rowOff>
    </xdr:from>
    <xdr:to>
      <xdr:col>20</xdr:col>
      <xdr:colOff>38100</xdr:colOff>
      <xdr:row>79</xdr:row>
      <xdr:rowOff>86361</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3937000" y="13529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71138</xdr:rowOff>
    </xdr:from>
    <xdr:ext cx="7366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3606800" y="136156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133350</xdr:rowOff>
    </xdr:from>
    <xdr:to>
      <xdr:col>15</xdr:col>
      <xdr:colOff>149225</xdr:colOff>
      <xdr:row>79</xdr:row>
      <xdr:rowOff>63500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3048000" y="1350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48277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2717800" y="1359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15239</xdr:rowOff>
    </xdr:from>
    <xdr:to>
      <xdr:col>11</xdr:col>
      <xdr:colOff>60325</xdr:colOff>
      <xdr:row>79</xdr:row>
      <xdr:rowOff>116839</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2159000" y="13559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101616</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828800" y="13646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167639</xdr:rowOff>
    </xdr:from>
    <xdr:to>
      <xdr:col>6</xdr:col>
      <xdr:colOff>171450</xdr:colOff>
      <xdr:row>79</xdr:row>
      <xdr:rowOff>97789</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1270000" y="1354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82566</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939800" y="13627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公債費以外の全体では、類似団体、全国、長野県平均を下回っており、今後も適正支出に努めていく。</a:t>
          </a:r>
        </a:p>
        <a:p>
          <a:r>
            <a:rPr kumimoji="1" lang="ja-JP" altLang="en-US" sz="1300">
              <a:latin typeface="ＭＳ Ｐゴシック" panose="020B0600070205080204" pitchFamily="50" charset="-128"/>
              <a:ea typeface="ＭＳ Ｐゴシック" panose="020B0600070205080204" pitchFamily="50" charset="-128"/>
            </a:rPr>
            <a:t>建設工事等の事業費が大きくなるものについては、過疎対策事業債を活用しているため、割合が低くなる傾向がある。</a:t>
          </a:r>
        </a:p>
      </xdr:txBody>
    </xdr:sp>
    <xdr:clientData/>
  </xdr:twoCellAnchor>
  <xdr:oneCellAnchor>
    <xdr:from>
      <xdr:col>62</xdr:col>
      <xdr:colOff>6350</xdr:colOff>
      <xdr:row>69</xdr:row>
      <xdr:rowOff>107950</xdr:rowOff>
    </xdr:from>
    <xdr:ext cx="298543" cy="225703"/>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9" name="公債費以外グラフ枠">
          <a:extLst>
            <a:ext uri="{FF2B5EF4-FFF2-40B4-BE49-F238E27FC236}">
              <a16:creationId xmlns:a16="http://schemas.microsoft.com/office/drawing/2014/main" id="{00000000-0008-0000-0400-0000A3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27396</xdr:rowOff>
    </xdr:from>
    <xdr:to>
      <xdr:col>82</xdr:col>
      <xdr:colOff>107950</xdr:colOff>
      <xdr:row>81</xdr:row>
      <xdr:rowOff>138430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flipV="1">
          <a:off x="16510000" y="12543246"/>
          <a:ext cx="0" cy="1482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110507</xdr:rowOff>
    </xdr:from>
    <xdr:ext cx="762000" cy="259045"/>
    <xdr:sp macro="" textlink="">
      <xdr:nvSpPr>
        <xdr:cNvPr id="421" name="公債費以外最小値テキスト">
          <a:extLst>
            <a:ext uri="{FF2B5EF4-FFF2-40B4-BE49-F238E27FC236}">
              <a16:creationId xmlns:a16="http://schemas.microsoft.com/office/drawing/2014/main" id="{00000000-0008-0000-0400-0000A5010000}"/>
            </a:ext>
          </a:extLst>
        </xdr:cNvPr>
        <xdr:cNvSpPr txBox="1"/>
      </xdr:nvSpPr>
      <xdr:spPr>
        <a:xfrm>
          <a:off x="16598900" y="1399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138430</xdr:rowOff>
    </xdr:from>
    <xdr:to>
      <xdr:col>82</xdr:col>
      <xdr:colOff>196850</xdr:colOff>
      <xdr:row>81</xdr:row>
      <xdr:rowOff>138430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4025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113773</xdr:rowOff>
    </xdr:from>
    <xdr:ext cx="762000" cy="259045"/>
    <xdr:sp macro="" textlink="">
      <xdr:nvSpPr>
        <xdr:cNvPr id="423" name="公債費以外最大値テキスト">
          <a:extLst>
            <a:ext uri="{FF2B5EF4-FFF2-40B4-BE49-F238E27FC236}">
              <a16:creationId xmlns:a16="http://schemas.microsoft.com/office/drawing/2014/main" id="{00000000-0008-0000-0400-0000A7010000}"/>
            </a:ext>
          </a:extLst>
        </xdr:cNvPr>
        <xdr:cNvSpPr txBox="1"/>
      </xdr:nvSpPr>
      <xdr:spPr>
        <a:xfrm>
          <a:off x="16598900" y="12286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27396</xdr:rowOff>
    </xdr:from>
    <xdr:to>
      <xdr:col>82</xdr:col>
      <xdr:colOff>196850</xdr:colOff>
      <xdr:row>73</xdr:row>
      <xdr:rowOff>27396</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6421100" y="12543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100874</xdr:rowOff>
    </xdr:from>
    <xdr:to>
      <xdr:col>82</xdr:col>
      <xdr:colOff>107950</xdr:colOff>
      <xdr:row>74</xdr:row>
      <xdr:rowOff>153126</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5671800" y="12788174"/>
          <a:ext cx="8382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102161</xdr:rowOff>
    </xdr:from>
    <xdr:ext cx="762000" cy="259045"/>
    <xdr:sp macro="" textlink="">
      <xdr:nvSpPr>
        <xdr:cNvPr id="426" name="公債費以外平均値テキスト">
          <a:extLst>
            <a:ext uri="{FF2B5EF4-FFF2-40B4-BE49-F238E27FC236}">
              <a16:creationId xmlns:a16="http://schemas.microsoft.com/office/drawing/2014/main" id="{00000000-0008-0000-0400-0000AA010000}"/>
            </a:ext>
          </a:extLst>
        </xdr:cNvPr>
        <xdr:cNvSpPr txBox="1"/>
      </xdr:nvSpPr>
      <xdr:spPr>
        <a:xfrm>
          <a:off x="16598900" y="133038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130084</xdr:rowOff>
    </xdr:from>
    <xdr:to>
      <xdr:col>82</xdr:col>
      <xdr:colOff>158750</xdr:colOff>
      <xdr:row>78</xdr:row>
      <xdr:rowOff>60234</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6459200" y="13331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153126</xdr:rowOff>
    </xdr:from>
    <xdr:to>
      <xdr:col>78</xdr:col>
      <xdr:colOff>69850</xdr:colOff>
      <xdr:row>75</xdr:row>
      <xdr:rowOff>37193</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4782800" y="12840426"/>
          <a:ext cx="889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77832</xdr:rowOff>
    </xdr:from>
    <xdr:to>
      <xdr:col>78</xdr:col>
      <xdr:colOff>120650</xdr:colOff>
      <xdr:row>78</xdr:row>
      <xdr:rowOff>7982</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56210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164209</xdr:rowOff>
    </xdr:from>
    <xdr:ext cx="7366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5290800" y="133658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37193</xdr:rowOff>
    </xdr:from>
    <xdr:to>
      <xdr:col>73</xdr:col>
      <xdr:colOff>180975</xdr:colOff>
      <xdr:row>77</xdr:row>
      <xdr:rowOff>40458</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3893800" y="12895943"/>
          <a:ext cx="889000" cy="346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144780</xdr:rowOff>
    </xdr:from>
    <xdr:to>
      <xdr:col>74</xdr:col>
      <xdr:colOff>31750</xdr:colOff>
      <xdr:row>77</xdr:row>
      <xdr:rowOff>74930</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4732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59707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4401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42092</xdr:rowOff>
    </xdr:from>
    <xdr:to>
      <xdr:col>69</xdr:col>
      <xdr:colOff>92075</xdr:colOff>
      <xdr:row>77</xdr:row>
      <xdr:rowOff>40458</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3004800" y="13072292"/>
          <a:ext cx="889000" cy="169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61505</xdr:rowOff>
    </xdr:from>
    <xdr:to>
      <xdr:col>69</xdr:col>
      <xdr:colOff>142875</xdr:colOff>
      <xdr:row>77</xdr:row>
      <xdr:rowOff>163105</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3843000" y="1326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147882</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3512800" y="13349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112123</xdr:rowOff>
    </xdr:from>
    <xdr:to>
      <xdr:col>65</xdr:col>
      <xdr:colOff>53975</xdr:colOff>
      <xdr:row>77</xdr:row>
      <xdr:rowOff>42273</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2954000" y="13142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27050</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2623800" y="13228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50074</xdr:rowOff>
    </xdr:from>
    <xdr:to>
      <xdr:col>82</xdr:col>
      <xdr:colOff>158750</xdr:colOff>
      <xdr:row>74</xdr:row>
      <xdr:rowOff>151674</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6459200" y="12737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73</xdr:row>
      <xdr:rowOff>66601</xdr:rowOff>
    </xdr:from>
    <xdr:ext cx="762000" cy="259045"/>
    <xdr:sp macro="" textlink="">
      <xdr:nvSpPr>
        <xdr:cNvPr id="445" name="公債費以外該当値テキスト">
          <a:extLst>
            <a:ext uri="{FF2B5EF4-FFF2-40B4-BE49-F238E27FC236}">
              <a16:creationId xmlns:a16="http://schemas.microsoft.com/office/drawing/2014/main" id="{00000000-0008-0000-0400-0000BD010000}"/>
            </a:ext>
          </a:extLst>
        </xdr:cNvPr>
        <xdr:cNvSpPr txBox="1"/>
      </xdr:nvSpPr>
      <xdr:spPr>
        <a:xfrm>
          <a:off x="16598900" y="12582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102326</xdr:rowOff>
    </xdr:from>
    <xdr:to>
      <xdr:col>78</xdr:col>
      <xdr:colOff>120650</xdr:colOff>
      <xdr:row>75</xdr:row>
      <xdr:rowOff>32476</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5621000" y="12789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42653</xdr:rowOff>
    </xdr:from>
    <xdr:ext cx="7366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5290800" y="125585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157843</xdr:rowOff>
    </xdr:from>
    <xdr:to>
      <xdr:col>74</xdr:col>
      <xdr:colOff>31750</xdr:colOff>
      <xdr:row>75</xdr:row>
      <xdr:rowOff>87993</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4732000" y="12845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98170</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4401800" y="12614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161108</xdr:rowOff>
    </xdr:from>
    <xdr:to>
      <xdr:col>69</xdr:col>
      <xdr:colOff>142875</xdr:colOff>
      <xdr:row>77</xdr:row>
      <xdr:rowOff>91258</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3843000" y="13191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101435</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3512800" y="12960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162742</xdr:rowOff>
    </xdr:from>
    <xdr:to>
      <xdr:col>65</xdr:col>
      <xdr:colOff>53975</xdr:colOff>
      <xdr:row>76</xdr:row>
      <xdr:rowOff>92892</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2954000" y="13021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103068</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2623800" y="12790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長野県小谷村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133803</xdr:rowOff>
    </xdr:from>
    <xdr:to>
      <xdr:col>33</xdr:col>
      <xdr:colOff>114300</xdr:colOff>
      <xdr:row>20</xdr:row>
      <xdr:rowOff>133803</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4" name="テキスト ボックス 43">
          <a:extLst>
            <a:ext uri="{FF2B5EF4-FFF2-40B4-BE49-F238E27FC236}">
              <a16:creationId xmlns:a16="http://schemas.microsoft.com/office/drawing/2014/main" id="{00000000-0008-0000-0500-00002C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5" name="人口1人当たり決算額の推移グラフ枠130">
          <a:extLst>
            <a:ext uri="{FF2B5EF4-FFF2-40B4-BE49-F238E27FC236}">
              <a16:creationId xmlns:a16="http://schemas.microsoft.com/office/drawing/2014/main" id="{00000000-0008-0000-0500-00002D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127773</xdr:rowOff>
    </xdr:from>
    <xdr:to>
      <xdr:col>29</xdr:col>
      <xdr:colOff>127000</xdr:colOff>
      <xdr:row>19</xdr:row>
      <xdr:rowOff>151195</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flipV="1">
          <a:off x="5651500" y="1889898"/>
          <a:ext cx="0" cy="156647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123272</xdr:rowOff>
    </xdr:from>
    <xdr:ext cx="762000" cy="259045"/>
    <xdr:sp macro="" textlink="">
      <xdr:nvSpPr>
        <xdr:cNvPr id="47" name="人口1人当たり決算額の推移最小値テキスト130">
          <a:extLst>
            <a:ext uri="{FF2B5EF4-FFF2-40B4-BE49-F238E27FC236}">
              <a16:creationId xmlns:a16="http://schemas.microsoft.com/office/drawing/2014/main" id="{00000000-0008-0000-0500-00002F000000}"/>
            </a:ext>
          </a:extLst>
        </xdr:cNvPr>
        <xdr:cNvSpPr txBox="1"/>
      </xdr:nvSpPr>
      <xdr:spPr>
        <a:xfrm>
          <a:off x="5740400" y="3428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151195</xdr:rowOff>
    </xdr:from>
    <xdr:to>
      <xdr:col>30</xdr:col>
      <xdr:colOff>25400</xdr:colOff>
      <xdr:row>19</xdr:row>
      <xdr:rowOff>151195</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34563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42700</xdr:rowOff>
    </xdr:from>
    <xdr:ext cx="762000" cy="259045"/>
    <xdr:sp macro="" textlink="">
      <xdr:nvSpPr>
        <xdr:cNvPr id="49" name="人口1人当たり決算額の推移最大値テキスト130">
          <a:extLst>
            <a:ext uri="{FF2B5EF4-FFF2-40B4-BE49-F238E27FC236}">
              <a16:creationId xmlns:a16="http://schemas.microsoft.com/office/drawing/2014/main" id="{00000000-0008-0000-0500-000031000000}"/>
            </a:ext>
          </a:extLst>
        </xdr:cNvPr>
        <xdr:cNvSpPr txBox="1"/>
      </xdr:nvSpPr>
      <xdr:spPr>
        <a:xfrm>
          <a:off x="5740400" y="1633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1,053,693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127773</xdr:rowOff>
    </xdr:from>
    <xdr:to>
      <xdr:col>30</xdr:col>
      <xdr:colOff>25400</xdr:colOff>
      <xdr:row>10</xdr:row>
      <xdr:rowOff>127773</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562600" y="18898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66241</xdr:rowOff>
    </xdr:from>
    <xdr:to>
      <xdr:col>29</xdr:col>
      <xdr:colOff>127000</xdr:colOff>
      <xdr:row>18</xdr:row>
      <xdr:rowOff>79109</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5003800" y="3199966"/>
          <a:ext cx="647700" cy="128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4361</xdr:rowOff>
    </xdr:from>
    <xdr:ext cx="762000" cy="259045"/>
    <xdr:sp macro="" textlink="">
      <xdr:nvSpPr>
        <xdr:cNvPr id="52" name="人口1人当たり決算額の推移平均値テキスト130">
          <a:extLst>
            <a:ext uri="{FF2B5EF4-FFF2-40B4-BE49-F238E27FC236}">
              <a16:creationId xmlns:a16="http://schemas.microsoft.com/office/drawing/2014/main" id="{00000000-0008-0000-0500-000034000000}"/>
            </a:ext>
          </a:extLst>
        </xdr:cNvPr>
        <xdr:cNvSpPr txBox="1"/>
      </xdr:nvSpPr>
      <xdr:spPr>
        <a:xfrm>
          <a:off x="5740400" y="29666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268,284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159284</xdr:rowOff>
    </xdr:from>
    <xdr:to>
      <xdr:col>29</xdr:col>
      <xdr:colOff>177800</xdr:colOff>
      <xdr:row>18</xdr:row>
      <xdr:rowOff>89434</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5600700" y="3121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79109</xdr:rowOff>
    </xdr:from>
    <xdr:to>
      <xdr:col>26</xdr:col>
      <xdr:colOff>50800</xdr:colOff>
      <xdr:row>18</xdr:row>
      <xdr:rowOff>92171</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4305300" y="3212834"/>
          <a:ext cx="698500" cy="130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167324</xdr:rowOff>
    </xdr:from>
    <xdr:to>
      <xdr:col>26</xdr:col>
      <xdr:colOff>101600</xdr:colOff>
      <xdr:row>18</xdr:row>
      <xdr:rowOff>97474</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953000" y="31295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107651</xdr:rowOff>
    </xdr:from>
    <xdr:ext cx="7366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4622800" y="28984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92171</xdr:rowOff>
    </xdr:from>
    <xdr:to>
      <xdr:col>22</xdr:col>
      <xdr:colOff>114300</xdr:colOff>
      <xdr:row>18</xdr:row>
      <xdr:rowOff>103361</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3606800" y="3225896"/>
          <a:ext cx="698500" cy="111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30819</xdr:rowOff>
    </xdr:from>
    <xdr:to>
      <xdr:col>22</xdr:col>
      <xdr:colOff>165100</xdr:colOff>
      <xdr:row>18</xdr:row>
      <xdr:rowOff>132419</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4254500" y="31645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142596</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924300" y="2933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103361</xdr:rowOff>
    </xdr:from>
    <xdr:to>
      <xdr:col>18</xdr:col>
      <xdr:colOff>177800</xdr:colOff>
      <xdr:row>18</xdr:row>
      <xdr:rowOff>133325</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flipV="1">
          <a:off x="2908300" y="3237086"/>
          <a:ext cx="698500" cy="299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30163</xdr:rowOff>
    </xdr:from>
    <xdr:to>
      <xdr:col>19</xdr:col>
      <xdr:colOff>38100</xdr:colOff>
      <xdr:row>18</xdr:row>
      <xdr:rowOff>131763</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3556000" y="31638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141940</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225800" y="2932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45657</xdr:rowOff>
    </xdr:from>
    <xdr:to>
      <xdr:col>15</xdr:col>
      <xdr:colOff>101600</xdr:colOff>
      <xdr:row>18</xdr:row>
      <xdr:rowOff>147257</xdr:rowOff>
    </xdr:to>
    <xdr:sp macro="" textlink="">
      <xdr:nvSpPr>
        <xdr:cNvPr id="63" name="フローチャート: 判断 62">
          <a:extLst>
            <a:ext uri="{FF2B5EF4-FFF2-40B4-BE49-F238E27FC236}">
              <a16:creationId xmlns:a16="http://schemas.microsoft.com/office/drawing/2014/main" id="{00000000-0008-0000-0500-00003F000000}"/>
            </a:ext>
          </a:extLst>
        </xdr:cNvPr>
        <xdr:cNvSpPr/>
      </xdr:nvSpPr>
      <xdr:spPr bwMode="auto">
        <a:xfrm>
          <a:off x="2857500" y="31793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157434</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2527300" y="2948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15441</xdr:rowOff>
    </xdr:from>
    <xdr:to>
      <xdr:col>29</xdr:col>
      <xdr:colOff>177800</xdr:colOff>
      <xdr:row>18</xdr:row>
      <xdr:rowOff>117041</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5600700" y="31491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158968</xdr:rowOff>
    </xdr:from>
    <xdr:ext cx="762000" cy="259045"/>
    <xdr:sp macro="" textlink="">
      <xdr:nvSpPr>
        <xdr:cNvPr id="71" name="人口1人当たり決算額の推移該当値テキスト130">
          <a:extLst>
            <a:ext uri="{FF2B5EF4-FFF2-40B4-BE49-F238E27FC236}">
              <a16:creationId xmlns:a16="http://schemas.microsoft.com/office/drawing/2014/main" id="{00000000-0008-0000-0500-000047000000}"/>
            </a:ext>
          </a:extLst>
        </xdr:cNvPr>
        <xdr:cNvSpPr txBox="1"/>
      </xdr:nvSpPr>
      <xdr:spPr>
        <a:xfrm>
          <a:off x="5740400" y="3121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28309</xdr:rowOff>
    </xdr:from>
    <xdr:to>
      <xdr:col>26</xdr:col>
      <xdr:colOff>101600</xdr:colOff>
      <xdr:row>18</xdr:row>
      <xdr:rowOff>129909</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953000" y="31620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114687</xdr:rowOff>
    </xdr:from>
    <xdr:ext cx="7366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4622800" y="32484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41371</xdr:rowOff>
    </xdr:from>
    <xdr:to>
      <xdr:col>22</xdr:col>
      <xdr:colOff>165100</xdr:colOff>
      <xdr:row>18</xdr:row>
      <xdr:rowOff>142970</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4254500" y="3175096"/>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127748</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924300" y="3261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52561</xdr:rowOff>
    </xdr:from>
    <xdr:to>
      <xdr:col>19</xdr:col>
      <xdr:colOff>38100</xdr:colOff>
      <xdr:row>18</xdr:row>
      <xdr:rowOff>154160</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3556000" y="3186286"/>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138938</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3225800" y="3272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82525</xdr:rowOff>
    </xdr:from>
    <xdr:to>
      <xdr:col>15</xdr:col>
      <xdr:colOff>101600</xdr:colOff>
      <xdr:row>19</xdr:row>
      <xdr:rowOff>12675</xdr:rowOff>
    </xdr:to>
    <xdr:sp macro="" textlink="">
      <xdr:nvSpPr>
        <xdr:cNvPr id="78" name="楕円 77">
          <a:extLst>
            <a:ext uri="{FF2B5EF4-FFF2-40B4-BE49-F238E27FC236}">
              <a16:creationId xmlns:a16="http://schemas.microsoft.com/office/drawing/2014/main" id="{00000000-0008-0000-0500-00004E000000}"/>
            </a:ext>
          </a:extLst>
        </xdr:cNvPr>
        <xdr:cNvSpPr/>
      </xdr:nvSpPr>
      <xdr:spPr bwMode="auto">
        <a:xfrm>
          <a:off x="2857500" y="32162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168902</xdr:rowOff>
    </xdr:from>
    <xdr:ext cx="762000" cy="259045"/>
    <xdr:sp macro="" textlink="">
      <xdr:nvSpPr>
        <xdr:cNvPr id="79" name="テキスト ボックス 78">
          <a:extLst>
            <a:ext uri="{FF2B5EF4-FFF2-40B4-BE49-F238E27FC236}">
              <a16:creationId xmlns:a16="http://schemas.microsoft.com/office/drawing/2014/main" id="{00000000-0008-0000-0500-00004F000000}"/>
            </a:ext>
          </a:extLst>
        </xdr:cNvPr>
        <xdr:cNvSpPr txBox="1"/>
      </xdr:nvSpPr>
      <xdr:spPr>
        <a:xfrm>
          <a:off x="2527300" y="330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1" name="角丸四角形 80">
          <a:extLst>
            <a:ext uri="{FF2B5EF4-FFF2-40B4-BE49-F238E27FC236}">
              <a16:creationId xmlns:a16="http://schemas.microsoft.com/office/drawing/2014/main" id="{00000000-0008-0000-0500-000051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0" name="楕円 89">
          <a:extLst>
            <a:ext uri="{FF2B5EF4-FFF2-40B4-BE49-F238E27FC236}">
              <a16:creationId xmlns:a16="http://schemas.microsoft.com/office/drawing/2014/main" id="{00000000-0008-0000-0500-00005A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1" name="フローチャート: 判断 90">
          <a:extLst>
            <a:ext uri="{FF2B5EF4-FFF2-40B4-BE49-F238E27FC236}">
              <a16:creationId xmlns:a16="http://schemas.microsoft.com/office/drawing/2014/main" id="{00000000-0008-0000-0500-00005B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2" name="正方形/長方形 91">
          <a:extLst>
            <a:ext uri="{FF2B5EF4-FFF2-40B4-BE49-F238E27FC236}">
              <a16:creationId xmlns:a16="http://schemas.microsoft.com/office/drawing/2014/main" id="{00000000-0008-0000-0500-00005C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89845</xdr:rowOff>
    </xdr:from>
    <xdr:to>
      <xdr:col>29</xdr:col>
      <xdr:colOff>127000</xdr:colOff>
      <xdr:row>38</xdr:row>
      <xdr:rowOff>9324</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014395"/>
          <a:ext cx="0" cy="146252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324301</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449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9324</xdr:rowOff>
    </xdr:from>
    <xdr:to>
      <xdr:col>30</xdr:col>
      <xdr:colOff>25400</xdr:colOff>
      <xdr:row>38</xdr:row>
      <xdr:rowOff>9324</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47692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4772</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757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89845</xdr:rowOff>
    </xdr:from>
    <xdr:to>
      <xdr:col>30</xdr:col>
      <xdr:colOff>25400</xdr:colOff>
      <xdr:row>33</xdr:row>
      <xdr:rowOff>89845</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0143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320205</xdr:rowOff>
    </xdr:from>
    <xdr:to>
      <xdr:col>29</xdr:col>
      <xdr:colOff>127000</xdr:colOff>
      <xdr:row>34</xdr:row>
      <xdr:rowOff>341267</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003800" y="6587655"/>
          <a:ext cx="647700" cy="210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136441</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7467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164364</xdr:rowOff>
    </xdr:from>
    <xdr:to>
      <xdr:col>29</xdr:col>
      <xdr:colOff>177800</xdr:colOff>
      <xdr:row>35</xdr:row>
      <xdr:rowOff>265964</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7747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320205</xdr:rowOff>
    </xdr:from>
    <xdr:to>
      <xdr:col>26</xdr:col>
      <xdr:colOff>50800</xdr:colOff>
      <xdr:row>35</xdr:row>
      <xdr:rowOff>17204</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4305300" y="6587655"/>
          <a:ext cx="698500" cy="398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195149</xdr:rowOff>
    </xdr:from>
    <xdr:to>
      <xdr:col>26</xdr:col>
      <xdr:colOff>101600</xdr:colOff>
      <xdr:row>35</xdr:row>
      <xdr:rowOff>296749</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68054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281526</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68918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325730</xdr:rowOff>
    </xdr:from>
    <xdr:to>
      <xdr:col>22</xdr:col>
      <xdr:colOff>114300</xdr:colOff>
      <xdr:row>35</xdr:row>
      <xdr:rowOff>17204</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3606800" y="6593180"/>
          <a:ext cx="698500" cy="343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254828</xdr:rowOff>
    </xdr:from>
    <xdr:to>
      <xdr:col>22</xdr:col>
      <xdr:colOff>165100</xdr:colOff>
      <xdr:row>36</xdr:row>
      <xdr:rowOff>13528</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68651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341205</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6951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325730</xdr:rowOff>
    </xdr:from>
    <xdr:to>
      <xdr:col>18</xdr:col>
      <xdr:colOff>177800</xdr:colOff>
      <xdr:row>35</xdr:row>
      <xdr:rowOff>29076</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2908300" y="6593180"/>
          <a:ext cx="698500" cy="462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212948</xdr:rowOff>
    </xdr:from>
    <xdr:to>
      <xdr:col>19</xdr:col>
      <xdr:colOff>38100</xdr:colOff>
      <xdr:row>35</xdr:row>
      <xdr:rowOff>314548</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68232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299325</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6909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173012</xdr:rowOff>
    </xdr:from>
    <xdr:to>
      <xdr:col>15</xdr:col>
      <xdr:colOff>101600</xdr:colOff>
      <xdr:row>35</xdr:row>
      <xdr:rowOff>274612</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67833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259389</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6869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290467</xdr:rowOff>
    </xdr:from>
    <xdr:to>
      <xdr:col>29</xdr:col>
      <xdr:colOff>177800</xdr:colOff>
      <xdr:row>35</xdr:row>
      <xdr:rowOff>49167</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65579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135544</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6402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269405</xdr:rowOff>
    </xdr:from>
    <xdr:to>
      <xdr:col>26</xdr:col>
      <xdr:colOff>101600</xdr:colOff>
      <xdr:row>35</xdr:row>
      <xdr:rowOff>28105</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65368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38282</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63057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309304</xdr:rowOff>
    </xdr:from>
    <xdr:to>
      <xdr:col>22</xdr:col>
      <xdr:colOff>165100</xdr:colOff>
      <xdr:row>35</xdr:row>
      <xdr:rowOff>68004</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65767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78181</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6345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274930</xdr:rowOff>
    </xdr:from>
    <xdr:to>
      <xdr:col>19</xdr:col>
      <xdr:colOff>38100</xdr:colOff>
      <xdr:row>35</xdr:row>
      <xdr:rowOff>33630</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65423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43807</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6311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321176</xdr:rowOff>
    </xdr:from>
    <xdr:to>
      <xdr:col>15</xdr:col>
      <xdr:colOff>101600</xdr:colOff>
      <xdr:row>35</xdr:row>
      <xdr:rowOff>79876</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65886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90052</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6357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長野県小谷村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2,985
2,889
267.91
7,513,246
7,407,116
102,855
2,452,431
5,554,356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29</xdr:row>
      <xdr:rowOff>92727</xdr:rowOff>
    </xdr:from>
    <xdr:ext cx="685572"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76428" y="506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a:extLst>
            <a:ext uri="{FF2B5EF4-FFF2-40B4-BE49-F238E27FC236}">
              <a16:creationId xmlns:a16="http://schemas.microsoft.com/office/drawing/2014/main" id="{00000000-0008-0000-06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49231</xdr:rowOff>
    </xdr:from>
    <xdr:to>
      <xdr:col>24</xdr:col>
      <xdr:colOff>62865</xdr:colOff>
      <xdr:row>38</xdr:row>
      <xdr:rowOff>122100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flipV="1">
          <a:off x="4633595" y="5364181"/>
          <a:ext cx="1270" cy="1273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125927</xdr:rowOff>
    </xdr:from>
    <xdr:ext cx="534377" cy="259045"/>
    <xdr:sp macro="" textlink="">
      <xdr:nvSpPr>
        <xdr:cNvPr id="56" name="人件費最小値テキスト">
          <a:extLst>
            <a:ext uri="{FF2B5EF4-FFF2-40B4-BE49-F238E27FC236}">
              <a16:creationId xmlns:a16="http://schemas.microsoft.com/office/drawing/2014/main" id="{00000000-0008-0000-0600-000038000000}"/>
            </a:ext>
          </a:extLst>
        </xdr:cNvPr>
        <xdr:cNvSpPr txBox="1"/>
      </xdr:nvSpPr>
      <xdr:spPr>
        <a:xfrm>
          <a:off x="4686300" y="6641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122100</xdr:rowOff>
    </xdr:from>
    <xdr:to>
      <xdr:col>24</xdr:col>
      <xdr:colOff>152400</xdr:colOff>
      <xdr:row>38</xdr:row>
      <xdr:rowOff>122100</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663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167358</xdr:rowOff>
    </xdr:from>
    <xdr:ext cx="690189" cy="259045"/>
    <xdr:sp macro="" textlink="">
      <xdr:nvSpPr>
        <xdr:cNvPr id="58" name="人件費最大値テキスト">
          <a:extLst>
            <a:ext uri="{FF2B5EF4-FFF2-40B4-BE49-F238E27FC236}">
              <a16:creationId xmlns:a16="http://schemas.microsoft.com/office/drawing/2014/main" id="{00000000-0008-0000-0600-00003A000000}"/>
            </a:ext>
          </a:extLst>
        </xdr:cNvPr>
        <xdr:cNvSpPr txBox="1"/>
      </xdr:nvSpPr>
      <xdr:spPr>
        <a:xfrm>
          <a:off x="4686300" y="513940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1,076,235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49231</xdr:rowOff>
    </xdr:from>
    <xdr:to>
      <xdr:col>24</xdr:col>
      <xdr:colOff>152400</xdr:colOff>
      <xdr:row>31</xdr:row>
      <xdr:rowOff>49231</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5364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117667</xdr:rowOff>
    </xdr:from>
    <xdr:to>
      <xdr:col>24</xdr:col>
      <xdr:colOff>63500</xdr:colOff>
      <xdr:row>37</xdr:row>
      <xdr:rowOff>125462</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3797300" y="6461317"/>
          <a:ext cx="838200" cy="7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83960</xdr:rowOff>
    </xdr:from>
    <xdr:ext cx="599010" cy="259045"/>
    <xdr:sp macro="" textlink="">
      <xdr:nvSpPr>
        <xdr:cNvPr id="61" name="人件費平均値テキスト">
          <a:extLst>
            <a:ext uri="{FF2B5EF4-FFF2-40B4-BE49-F238E27FC236}">
              <a16:creationId xmlns:a16="http://schemas.microsoft.com/office/drawing/2014/main" id="{00000000-0008-0000-0600-00003D000000}"/>
            </a:ext>
          </a:extLst>
        </xdr:cNvPr>
        <xdr:cNvSpPr txBox="1"/>
      </xdr:nvSpPr>
      <xdr:spPr>
        <a:xfrm>
          <a:off x="4686300" y="62561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61083</xdr:rowOff>
    </xdr:from>
    <xdr:to>
      <xdr:col>24</xdr:col>
      <xdr:colOff>114300</xdr:colOff>
      <xdr:row>37</xdr:row>
      <xdr:rowOff>162683</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4584700" y="6404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125462</xdr:rowOff>
    </xdr:from>
    <xdr:to>
      <xdr:col>19</xdr:col>
      <xdr:colOff>177800</xdr:colOff>
      <xdr:row>37</xdr:row>
      <xdr:rowOff>136921</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2908300" y="6469112"/>
          <a:ext cx="889000" cy="11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63719</xdr:rowOff>
    </xdr:from>
    <xdr:to>
      <xdr:col>20</xdr:col>
      <xdr:colOff>38100</xdr:colOff>
      <xdr:row>37</xdr:row>
      <xdr:rowOff>165319</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3746500" y="6407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10396</xdr:rowOff>
    </xdr:from>
    <xdr:ext cx="599010"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3497795" y="6182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135491</xdr:rowOff>
    </xdr:from>
    <xdr:to>
      <xdr:col>15</xdr:col>
      <xdr:colOff>50800</xdr:colOff>
      <xdr:row>37</xdr:row>
      <xdr:rowOff>136921</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a:off x="2019300" y="6479141"/>
          <a:ext cx="889000" cy="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83338</xdr:rowOff>
    </xdr:from>
    <xdr:to>
      <xdr:col>15</xdr:col>
      <xdr:colOff>101600</xdr:colOff>
      <xdr:row>38</xdr:row>
      <xdr:rowOff>13488</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2857500" y="6426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30015</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2608795" y="62022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135491</xdr:rowOff>
    </xdr:from>
    <xdr:to>
      <xdr:col>10</xdr:col>
      <xdr:colOff>114300</xdr:colOff>
      <xdr:row>37</xdr:row>
      <xdr:rowOff>160200</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1130300" y="6479141"/>
          <a:ext cx="889000" cy="24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84251</xdr:rowOff>
    </xdr:from>
    <xdr:to>
      <xdr:col>10</xdr:col>
      <xdr:colOff>165100</xdr:colOff>
      <xdr:row>38</xdr:row>
      <xdr:rowOff>14401</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968500" y="6427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30928</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1719795" y="6203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92257</xdr:rowOff>
    </xdr:from>
    <xdr:to>
      <xdr:col>6</xdr:col>
      <xdr:colOff>38100</xdr:colOff>
      <xdr:row>38</xdr:row>
      <xdr:rowOff>22406</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079500" y="643590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38934</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830795" y="6211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66867</xdr:rowOff>
    </xdr:from>
    <xdr:to>
      <xdr:col>24</xdr:col>
      <xdr:colOff>114300</xdr:colOff>
      <xdr:row>37</xdr:row>
      <xdr:rowOff>168467</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4584700" y="6410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45294</xdr:rowOff>
    </xdr:from>
    <xdr:ext cx="599010" cy="259045"/>
    <xdr:sp macro="" textlink="">
      <xdr:nvSpPr>
        <xdr:cNvPr id="80" name="人件費該当値テキスト">
          <a:extLst>
            <a:ext uri="{FF2B5EF4-FFF2-40B4-BE49-F238E27FC236}">
              <a16:creationId xmlns:a16="http://schemas.microsoft.com/office/drawing/2014/main" id="{00000000-0008-0000-0600-000050000000}"/>
            </a:ext>
          </a:extLst>
        </xdr:cNvPr>
        <xdr:cNvSpPr txBox="1"/>
      </xdr:nvSpPr>
      <xdr:spPr>
        <a:xfrm>
          <a:off x="4686300" y="6388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74662</xdr:rowOff>
    </xdr:from>
    <xdr:to>
      <xdr:col>20</xdr:col>
      <xdr:colOff>38100</xdr:colOff>
      <xdr:row>38</xdr:row>
      <xdr:rowOff>4812</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3746500" y="6418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167389</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3497795" y="65110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86121</xdr:rowOff>
    </xdr:from>
    <xdr:to>
      <xdr:col>15</xdr:col>
      <xdr:colOff>101600</xdr:colOff>
      <xdr:row>38</xdr:row>
      <xdr:rowOff>16271</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2857500" y="642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38</xdr:row>
      <xdr:rowOff>7398</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2608795" y="6522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84691</xdr:rowOff>
    </xdr:from>
    <xdr:to>
      <xdr:col>10</xdr:col>
      <xdr:colOff>165100</xdr:colOff>
      <xdr:row>38</xdr:row>
      <xdr:rowOff>14841</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968500" y="6428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38</xdr:row>
      <xdr:rowOff>5968</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1719795" y="6521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109400</xdr:rowOff>
    </xdr:from>
    <xdr:to>
      <xdr:col>6</xdr:col>
      <xdr:colOff>38100</xdr:colOff>
      <xdr:row>38</xdr:row>
      <xdr:rowOff>39550</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079500" y="645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30677</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830795" y="6545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物件費グラフ枠">
          <a:extLst>
            <a:ext uri="{FF2B5EF4-FFF2-40B4-BE49-F238E27FC236}">
              <a16:creationId xmlns:a16="http://schemas.microsoft.com/office/drawing/2014/main" id="{00000000-0008-0000-06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69355</xdr:rowOff>
    </xdr:from>
    <xdr:to>
      <xdr:col>24</xdr:col>
      <xdr:colOff>62865</xdr:colOff>
      <xdr:row>58</xdr:row>
      <xdr:rowOff>96524</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flipV="1">
          <a:off x="4633595" y="8813305"/>
          <a:ext cx="1270" cy="1227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100351</xdr:rowOff>
    </xdr:from>
    <xdr:ext cx="534377" cy="259045"/>
    <xdr:sp macro="" textlink="">
      <xdr:nvSpPr>
        <xdr:cNvPr id="111" name="物件費最小値テキスト">
          <a:extLst>
            <a:ext uri="{FF2B5EF4-FFF2-40B4-BE49-F238E27FC236}">
              <a16:creationId xmlns:a16="http://schemas.microsoft.com/office/drawing/2014/main" id="{00000000-0008-0000-0600-00006F000000}"/>
            </a:ext>
          </a:extLst>
        </xdr:cNvPr>
        <xdr:cNvSpPr txBox="1"/>
      </xdr:nvSpPr>
      <xdr:spPr>
        <a:xfrm>
          <a:off x="4686300" y="10044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96524</xdr:rowOff>
    </xdr:from>
    <xdr:to>
      <xdr:col>24</xdr:col>
      <xdr:colOff>152400</xdr:colOff>
      <xdr:row>58</xdr:row>
      <xdr:rowOff>96524</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4546600" y="10040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16032</xdr:rowOff>
    </xdr:from>
    <xdr:ext cx="690189" cy="259045"/>
    <xdr:sp macro="" textlink="">
      <xdr:nvSpPr>
        <xdr:cNvPr id="113" name="物件費最大値テキスト">
          <a:extLst>
            <a:ext uri="{FF2B5EF4-FFF2-40B4-BE49-F238E27FC236}">
              <a16:creationId xmlns:a16="http://schemas.microsoft.com/office/drawing/2014/main" id="{00000000-0008-0000-0600-000071000000}"/>
            </a:ext>
          </a:extLst>
        </xdr:cNvPr>
        <xdr:cNvSpPr txBox="1"/>
      </xdr:nvSpPr>
      <xdr:spPr>
        <a:xfrm>
          <a:off x="4686300" y="858853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2,778,860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69355</xdr:rowOff>
    </xdr:from>
    <xdr:to>
      <xdr:col>24</xdr:col>
      <xdr:colOff>152400</xdr:colOff>
      <xdr:row>51</xdr:row>
      <xdr:rowOff>69355</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8813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170491</xdr:rowOff>
    </xdr:from>
    <xdr:to>
      <xdr:col>24</xdr:col>
      <xdr:colOff>63500</xdr:colOff>
      <xdr:row>57</xdr:row>
      <xdr:rowOff>12101</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3797300" y="9771691"/>
          <a:ext cx="838200" cy="13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111005</xdr:rowOff>
    </xdr:from>
    <xdr:ext cx="599010" cy="259045"/>
    <xdr:sp macro="" textlink="">
      <xdr:nvSpPr>
        <xdr:cNvPr id="116" name="物件費平均値テキスト">
          <a:extLst>
            <a:ext uri="{FF2B5EF4-FFF2-40B4-BE49-F238E27FC236}">
              <a16:creationId xmlns:a16="http://schemas.microsoft.com/office/drawing/2014/main" id="{00000000-0008-0000-0600-000074000000}"/>
            </a:ext>
          </a:extLst>
        </xdr:cNvPr>
        <xdr:cNvSpPr txBox="1"/>
      </xdr:nvSpPr>
      <xdr:spPr>
        <a:xfrm>
          <a:off x="4686300" y="98836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279,466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132578</xdr:rowOff>
    </xdr:from>
    <xdr:to>
      <xdr:col>24</xdr:col>
      <xdr:colOff>114300</xdr:colOff>
      <xdr:row>58</xdr:row>
      <xdr:rowOff>62728</xdr:rowOff>
    </xdr:to>
    <xdr:sp macro="" textlink="">
      <xdr:nvSpPr>
        <xdr:cNvPr id="117" name="フローチャート: 判断 116">
          <a:extLst>
            <a:ext uri="{FF2B5EF4-FFF2-40B4-BE49-F238E27FC236}">
              <a16:creationId xmlns:a16="http://schemas.microsoft.com/office/drawing/2014/main" id="{00000000-0008-0000-0600-000075000000}"/>
            </a:ext>
          </a:extLst>
        </xdr:cNvPr>
        <xdr:cNvSpPr/>
      </xdr:nvSpPr>
      <xdr:spPr>
        <a:xfrm>
          <a:off x="4584700" y="9905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170491</xdr:rowOff>
    </xdr:from>
    <xdr:to>
      <xdr:col>19</xdr:col>
      <xdr:colOff>177800</xdr:colOff>
      <xdr:row>58</xdr:row>
      <xdr:rowOff>1851</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2908300" y="9771691"/>
          <a:ext cx="889000" cy="174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135604</xdr:rowOff>
    </xdr:from>
    <xdr:to>
      <xdr:col>20</xdr:col>
      <xdr:colOff>38100</xdr:colOff>
      <xdr:row>58</xdr:row>
      <xdr:rowOff>65754</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3746500" y="9908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56881</xdr:rowOff>
    </xdr:from>
    <xdr:ext cx="599010" cy="259045"/>
    <xdr:sp macro="" textlink="">
      <xdr:nvSpPr>
        <xdr:cNvPr id="120" name="テキスト ボックス 119">
          <a:extLst>
            <a:ext uri="{FF2B5EF4-FFF2-40B4-BE49-F238E27FC236}">
              <a16:creationId xmlns:a16="http://schemas.microsoft.com/office/drawing/2014/main" id="{00000000-0008-0000-0600-000078000000}"/>
            </a:ext>
          </a:extLst>
        </xdr:cNvPr>
        <xdr:cNvSpPr txBox="1"/>
      </xdr:nvSpPr>
      <xdr:spPr>
        <a:xfrm>
          <a:off x="3497795" y="10000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1851</xdr:rowOff>
    </xdr:from>
    <xdr:to>
      <xdr:col>15</xdr:col>
      <xdr:colOff>50800</xdr:colOff>
      <xdr:row>58</xdr:row>
      <xdr:rowOff>64881</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2019300" y="9945951"/>
          <a:ext cx="889000" cy="63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126210</xdr:rowOff>
    </xdr:from>
    <xdr:to>
      <xdr:col>15</xdr:col>
      <xdr:colOff>101600</xdr:colOff>
      <xdr:row>58</xdr:row>
      <xdr:rowOff>56360</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2857500" y="989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47487</xdr:rowOff>
    </xdr:from>
    <xdr:ext cx="599010"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2608795" y="99915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64881</xdr:rowOff>
    </xdr:from>
    <xdr:to>
      <xdr:col>10</xdr:col>
      <xdr:colOff>114300</xdr:colOff>
      <xdr:row>58</xdr:row>
      <xdr:rowOff>72476</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1130300" y="10008981"/>
          <a:ext cx="889000" cy="7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169907</xdr:rowOff>
    </xdr:from>
    <xdr:to>
      <xdr:col>10</xdr:col>
      <xdr:colOff>165100</xdr:colOff>
      <xdr:row>58</xdr:row>
      <xdr:rowOff>100057</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1968500" y="9942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116584</xdr:rowOff>
    </xdr:from>
    <xdr:ext cx="599010"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1719795" y="9717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3577</xdr:rowOff>
    </xdr:from>
    <xdr:to>
      <xdr:col>6</xdr:col>
      <xdr:colOff>38100</xdr:colOff>
      <xdr:row>58</xdr:row>
      <xdr:rowOff>105177</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079500" y="9947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121704</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830795" y="9722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132751</xdr:rowOff>
    </xdr:from>
    <xdr:to>
      <xdr:col>24</xdr:col>
      <xdr:colOff>114300</xdr:colOff>
      <xdr:row>57</xdr:row>
      <xdr:rowOff>62901</xdr:rowOff>
    </xdr:to>
    <xdr:sp macro="" textlink="">
      <xdr:nvSpPr>
        <xdr:cNvPr id="134" name="楕円 133">
          <a:extLst>
            <a:ext uri="{FF2B5EF4-FFF2-40B4-BE49-F238E27FC236}">
              <a16:creationId xmlns:a16="http://schemas.microsoft.com/office/drawing/2014/main" id="{00000000-0008-0000-0600-000086000000}"/>
            </a:ext>
          </a:extLst>
        </xdr:cNvPr>
        <xdr:cNvSpPr/>
      </xdr:nvSpPr>
      <xdr:spPr>
        <a:xfrm>
          <a:off x="4584700" y="9733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155628</xdr:rowOff>
    </xdr:from>
    <xdr:ext cx="599010" cy="259045"/>
    <xdr:sp macro="" textlink="">
      <xdr:nvSpPr>
        <xdr:cNvPr id="135" name="物件費該当値テキスト">
          <a:extLst>
            <a:ext uri="{FF2B5EF4-FFF2-40B4-BE49-F238E27FC236}">
              <a16:creationId xmlns:a16="http://schemas.microsoft.com/office/drawing/2014/main" id="{00000000-0008-0000-0600-000087000000}"/>
            </a:ext>
          </a:extLst>
        </xdr:cNvPr>
        <xdr:cNvSpPr txBox="1"/>
      </xdr:nvSpPr>
      <xdr:spPr>
        <a:xfrm>
          <a:off x="4686300" y="9585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654,089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119691</xdr:rowOff>
    </xdr:from>
    <xdr:to>
      <xdr:col>20</xdr:col>
      <xdr:colOff>38100</xdr:colOff>
      <xdr:row>57</xdr:row>
      <xdr:rowOff>49841</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3746500" y="9720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66368</xdr:rowOff>
    </xdr:from>
    <xdr:ext cx="59901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3497795" y="9496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122501</xdr:rowOff>
    </xdr:from>
    <xdr:to>
      <xdr:col>15</xdr:col>
      <xdr:colOff>101600</xdr:colOff>
      <xdr:row>58</xdr:row>
      <xdr:rowOff>52651</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2857500" y="9895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69178</xdr:rowOff>
    </xdr:from>
    <xdr:ext cx="59901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608795" y="9670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14081</xdr:rowOff>
    </xdr:from>
    <xdr:to>
      <xdr:col>10</xdr:col>
      <xdr:colOff>165100</xdr:colOff>
      <xdr:row>58</xdr:row>
      <xdr:rowOff>115681</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1968500" y="9958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106808</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1719795" y="10050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21676</xdr:rowOff>
    </xdr:from>
    <xdr:to>
      <xdr:col>6</xdr:col>
      <xdr:colOff>38100</xdr:colOff>
      <xdr:row>58</xdr:row>
      <xdr:rowOff>123276</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079500" y="9965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114403</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830795" y="10058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6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6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6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a:extLst>
            <a:ext uri="{FF2B5EF4-FFF2-40B4-BE49-F238E27FC236}">
              <a16:creationId xmlns:a16="http://schemas.microsoft.com/office/drawing/2014/main" id="{00000000-0008-0000-0600-0000A4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693</xdr:rowOff>
    </xdr:from>
    <xdr:to>
      <xdr:col>24</xdr:col>
      <xdr:colOff>62865</xdr:colOff>
      <xdr:row>78</xdr:row>
      <xdr:rowOff>134324</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flipV="1">
          <a:off x="4633595" y="12345093"/>
          <a:ext cx="1270" cy="1162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138151</xdr:rowOff>
    </xdr:from>
    <xdr:ext cx="469744" cy="259045"/>
    <xdr:sp macro="" textlink="">
      <xdr:nvSpPr>
        <xdr:cNvPr id="166" name="維持補修費最小値テキスト">
          <a:extLst>
            <a:ext uri="{FF2B5EF4-FFF2-40B4-BE49-F238E27FC236}">
              <a16:creationId xmlns:a16="http://schemas.microsoft.com/office/drawing/2014/main" id="{00000000-0008-0000-0600-0000A6000000}"/>
            </a:ext>
          </a:extLst>
        </xdr:cNvPr>
        <xdr:cNvSpPr txBox="1"/>
      </xdr:nvSpPr>
      <xdr:spPr>
        <a:xfrm>
          <a:off x="4686300" y="13511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134324</xdr:rowOff>
    </xdr:from>
    <xdr:to>
      <xdr:col>24</xdr:col>
      <xdr:colOff>152400</xdr:colOff>
      <xdr:row>78</xdr:row>
      <xdr:rowOff>134324</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4546600" y="13507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118820</xdr:rowOff>
    </xdr:from>
    <xdr:ext cx="599010" cy="259045"/>
    <xdr:sp macro="" textlink="">
      <xdr:nvSpPr>
        <xdr:cNvPr id="168" name="維持補修費最大値テキスト">
          <a:extLst>
            <a:ext uri="{FF2B5EF4-FFF2-40B4-BE49-F238E27FC236}">
              <a16:creationId xmlns:a16="http://schemas.microsoft.com/office/drawing/2014/main" id="{00000000-0008-0000-0600-0000A8000000}"/>
            </a:ext>
          </a:extLst>
        </xdr:cNvPr>
        <xdr:cNvSpPr txBox="1"/>
      </xdr:nvSpPr>
      <xdr:spPr>
        <a:xfrm>
          <a:off x="4686300" y="12120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693</xdr:rowOff>
    </xdr:from>
    <xdr:to>
      <xdr:col>24</xdr:col>
      <xdr:colOff>152400</xdr:colOff>
      <xdr:row>72</xdr:row>
      <xdr:rowOff>693</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2345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162633</xdr:rowOff>
    </xdr:from>
    <xdr:to>
      <xdr:col>24</xdr:col>
      <xdr:colOff>63500</xdr:colOff>
      <xdr:row>76</xdr:row>
      <xdr:rowOff>34996</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3797300" y="13021383"/>
          <a:ext cx="838200" cy="43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132030</xdr:rowOff>
    </xdr:from>
    <xdr:ext cx="534377" cy="259045"/>
    <xdr:sp macro="" textlink="">
      <xdr:nvSpPr>
        <xdr:cNvPr id="171" name="維持補修費平均値テキスト">
          <a:extLst>
            <a:ext uri="{FF2B5EF4-FFF2-40B4-BE49-F238E27FC236}">
              <a16:creationId xmlns:a16="http://schemas.microsoft.com/office/drawing/2014/main" id="{00000000-0008-0000-0600-0000AB000000}"/>
            </a:ext>
          </a:extLst>
        </xdr:cNvPr>
        <xdr:cNvSpPr txBox="1"/>
      </xdr:nvSpPr>
      <xdr:spPr>
        <a:xfrm>
          <a:off x="4686300" y="133336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153603</xdr:rowOff>
    </xdr:from>
    <xdr:to>
      <xdr:col>24</xdr:col>
      <xdr:colOff>114300</xdr:colOff>
      <xdr:row>78</xdr:row>
      <xdr:rowOff>83753</xdr:rowOff>
    </xdr:to>
    <xdr:sp macro="" textlink="">
      <xdr:nvSpPr>
        <xdr:cNvPr id="172" name="フローチャート: 判断 171">
          <a:extLst>
            <a:ext uri="{FF2B5EF4-FFF2-40B4-BE49-F238E27FC236}">
              <a16:creationId xmlns:a16="http://schemas.microsoft.com/office/drawing/2014/main" id="{00000000-0008-0000-0600-0000AC000000}"/>
            </a:ext>
          </a:extLst>
        </xdr:cNvPr>
        <xdr:cNvSpPr/>
      </xdr:nvSpPr>
      <xdr:spPr>
        <a:xfrm>
          <a:off x="4584700" y="13355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34996</xdr:rowOff>
    </xdr:from>
    <xdr:to>
      <xdr:col>19</xdr:col>
      <xdr:colOff>177800</xdr:colOff>
      <xdr:row>76</xdr:row>
      <xdr:rowOff>149397</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2908300" y="13065196"/>
          <a:ext cx="889000" cy="114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158865</xdr:rowOff>
    </xdr:from>
    <xdr:to>
      <xdr:col>20</xdr:col>
      <xdr:colOff>38100</xdr:colOff>
      <xdr:row>78</xdr:row>
      <xdr:rowOff>89015</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3746500" y="1336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80142</xdr:rowOff>
    </xdr:from>
    <xdr:ext cx="534377" cy="259045"/>
    <xdr:sp macro="" textlink="">
      <xdr:nvSpPr>
        <xdr:cNvPr id="175" name="テキスト ボックス 174">
          <a:extLst>
            <a:ext uri="{FF2B5EF4-FFF2-40B4-BE49-F238E27FC236}">
              <a16:creationId xmlns:a16="http://schemas.microsoft.com/office/drawing/2014/main" id="{00000000-0008-0000-0600-0000AF000000}"/>
            </a:ext>
          </a:extLst>
        </xdr:cNvPr>
        <xdr:cNvSpPr txBox="1"/>
      </xdr:nvSpPr>
      <xdr:spPr>
        <a:xfrm>
          <a:off x="3530111" y="13453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150413</xdr:rowOff>
    </xdr:from>
    <xdr:to>
      <xdr:col>15</xdr:col>
      <xdr:colOff>50800</xdr:colOff>
      <xdr:row>76</xdr:row>
      <xdr:rowOff>149397</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2019300" y="13009163"/>
          <a:ext cx="889000" cy="17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5648</xdr:rowOff>
    </xdr:from>
    <xdr:to>
      <xdr:col>15</xdr:col>
      <xdr:colOff>101600</xdr:colOff>
      <xdr:row>78</xdr:row>
      <xdr:rowOff>107248</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2857500" y="1337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98375</xdr:rowOff>
    </xdr:from>
    <xdr:ext cx="534377"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2641111" y="13471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150413</xdr:rowOff>
    </xdr:from>
    <xdr:to>
      <xdr:col>10</xdr:col>
      <xdr:colOff>114300</xdr:colOff>
      <xdr:row>76</xdr:row>
      <xdr:rowOff>87931</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1130300" y="13009163"/>
          <a:ext cx="889000" cy="108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2150</xdr:rowOff>
    </xdr:from>
    <xdr:to>
      <xdr:col>10</xdr:col>
      <xdr:colOff>165100</xdr:colOff>
      <xdr:row>78</xdr:row>
      <xdr:rowOff>103750</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1968500" y="1337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94877</xdr:rowOff>
    </xdr:from>
    <xdr:ext cx="534377"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1752111" y="13467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10055</xdr:rowOff>
    </xdr:from>
    <xdr:to>
      <xdr:col>6</xdr:col>
      <xdr:colOff>38100</xdr:colOff>
      <xdr:row>78</xdr:row>
      <xdr:rowOff>111655</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079500" y="1338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102782</xdr:rowOff>
    </xdr:from>
    <xdr:ext cx="534377"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863111" y="13475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111833</xdr:rowOff>
    </xdr:from>
    <xdr:to>
      <xdr:col>24</xdr:col>
      <xdr:colOff>114300</xdr:colOff>
      <xdr:row>76</xdr:row>
      <xdr:rowOff>41983</xdr:rowOff>
    </xdr:to>
    <xdr:sp macro="" textlink="">
      <xdr:nvSpPr>
        <xdr:cNvPr id="189" name="楕円 188">
          <a:extLst>
            <a:ext uri="{FF2B5EF4-FFF2-40B4-BE49-F238E27FC236}">
              <a16:creationId xmlns:a16="http://schemas.microsoft.com/office/drawing/2014/main" id="{00000000-0008-0000-0600-0000BD000000}"/>
            </a:ext>
          </a:extLst>
        </xdr:cNvPr>
        <xdr:cNvSpPr/>
      </xdr:nvSpPr>
      <xdr:spPr>
        <a:xfrm>
          <a:off x="4584700" y="12970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134710</xdr:rowOff>
    </xdr:from>
    <xdr:ext cx="599010" cy="259045"/>
    <xdr:sp macro="" textlink="">
      <xdr:nvSpPr>
        <xdr:cNvPr id="190" name="維持補修費該当値テキスト">
          <a:extLst>
            <a:ext uri="{FF2B5EF4-FFF2-40B4-BE49-F238E27FC236}">
              <a16:creationId xmlns:a16="http://schemas.microsoft.com/office/drawing/2014/main" id="{00000000-0008-0000-0600-0000BE000000}"/>
            </a:ext>
          </a:extLst>
        </xdr:cNvPr>
        <xdr:cNvSpPr txBox="1"/>
      </xdr:nvSpPr>
      <xdr:spPr>
        <a:xfrm>
          <a:off x="4686300" y="12822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155646</xdr:rowOff>
    </xdr:from>
    <xdr:to>
      <xdr:col>20</xdr:col>
      <xdr:colOff>38100</xdr:colOff>
      <xdr:row>76</xdr:row>
      <xdr:rowOff>85796</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3746500" y="13014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74</xdr:row>
      <xdr:rowOff>102323</xdr:rowOff>
    </xdr:from>
    <xdr:ext cx="534377"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530111" y="12789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98597</xdr:rowOff>
    </xdr:from>
    <xdr:to>
      <xdr:col>15</xdr:col>
      <xdr:colOff>101600</xdr:colOff>
      <xdr:row>77</xdr:row>
      <xdr:rowOff>28747</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2857500" y="13128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45274</xdr:rowOff>
    </xdr:from>
    <xdr:ext cx="534377"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641111" y="12904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99613</xdr:rowOff>
    </xdr:from>
    <xdr:to>
      <xdr:col>10</xdr:col>
      <xdr:colOff>165100</xdr:colOff>
      <xdr:row>76</xdr:row>
      <xdr:rowOff>29763</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1968500" y="12958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46290</xdr:rowOff>
    </xdr:from>
    <xdr:ext cx="59901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1719795" y="12733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37131</xdr:rowOff>
    </xdr:from>
    <xdr:to>
      <xdr:col>6</xdr:col>
      <xdr:colOff>38100</xdr:colOff>
      <xdr:row>76</xdr:row>
      <xdr:rowOff>138731</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079500" y="13067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74</xdr:row>
      <xdr:rowOff>155258</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863111" y="12842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a:extLst>
            <a:ext uri="{FF2B5EF4-FFF2-40B4-BE49-F238E27FC236}">
              <a16:creationId xmlns:a16="http://schemas.microsoft.com/office/drawing/2014/main" id="{00000000-0008-0000-0600-0000C7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67,409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a:extLst>
            <a:ext uri="{FF2B5EF4-FFF2-40B4-BE49-F238E27FC236}">
              <a16:creationId xmlns:a16="http://schemas.microsoft.com/office/drawing/2014/main" id="{00000000-0008-0000-0600-0000CF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a:extLst>
            <a:ext uri="{FF2B5EF4-FFF2-40B4-BE49-F238E27FC236}">
              <a16:creationId xmlns:a16="http://schemas.microsoft.com/office/drawing/2014/main" id="{00000000-0008-0000-0600-0000D0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09" name="直線コネクタ 208">
          <a:extLst>
            <a:ext uri="{FF2B5EF4-FFF2-40B4-BE49-F238E27FC236}">
              <a16:creationId xmlns:a16="http://schemas.microsoft.com/office/drawing/2014/main" id="{00000000-0008-0000-0600-0000D1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a:extLst>
            <a:ext uri="{FF2B5EF4-FFF2-40B4-BE49-F238E27FC236}">
              <a16:creationId xmlns:a16="http://schemas.microsoft.com/office/drawing/2014/main" id="{00000000-0008-0000-06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32573</xdr:rowOff>
    </xdr:from>
    <xdr:to>
      <xdr:col>24</xdr:col>
      <xdr:colOff>62865</xdr:colOff>
      <xdr:row>98</xdr:row>
      <xdr:rowOff>108283</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flipV="1">
          <a:off x="4633595" y="15463073"/>
          <a:ext cx="1270" cy="1447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112110</xdr:rowOff>
    </xdr:from>
    <xdr:ext cx="534377" cy="259045"/>
    <xdr:sp macro="" textlink="">
      <xdr:nvSpPr>
        <xdr:cNvPr id="225" name="扶助費最小値テキスト">
          <a:extLst>
            <a:ext uri="{FF2B5EF4-FFF2-40B4-BE49-F238E27FC236}">
              <a16:creationId xmlns:a16="http://schemas.microsoft.com/office/drawing/2014/main" id="{00000000-0008-0000-0600-0000E1000000}"/>
            </a:ext>
          </a:extLst>
        </xdr:cNvPr>
        <xdr:cNvSpPr txBox="1"/>
      </xdr:nvSpPr>
      <xdr:spPr>
        <a:xfrm>
          <a:off x="4686300" y="16914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108283</xdr:rowOff>
    </xdr:from>
    <xdr:to>
      <xdr:col>24</xdr:col>
      <xdr:colOff>152400</xdr:colOff>
      <xdr:row>98</xdr:row>
      <xdr:rowOff>108283</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4546600" y="169103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150700</xdr:rowOff>
    </xdr:from>
    <xdr:ext cx="599010" cy="259045"/>
    <xdr:sp macro="" textlink="">
      <xdr:nvSpPr>
        <xdr:cNvPr id="227" name="扶助費最大値テキスト">
          <a:extLst>
            <a:ext uri="{FF2B5EF4-FFF2-40B4-BE49-F238E27FC236}">
              <a16:creationId xmlns:a16="http://schemas.microsoft.com/office/drawing/2014/main" id="{00000000-0008-0000-0600-0000E3000000}"/>
            </a:ext>
          </a:extLst>
        </xdr:cNvPr>
        <xdr:cNvSpPr txBox="1"/>
      </xdr:nvSpPr>
      <xdr:spPr>
        <a:xfrm>
          <a:off x="4686300" y="15238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32573</xdr:rowOff>
    </xdr:from>
    <xdr:to>
      <xdr:col>24</xdr:col>
      <xdr:colOff>152400</xdr:colOff>
      <xdr:row>90</xdr:row>
      <xdr:rowOff>32573</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5463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13154</xdr:rowOff>
    </xdr:from>
    <xdr:to>
      <xdr:col>24</xdr:col>
      <xdr:colOff>63500</xdr:colOff>
      <xdr:row>97</xdr:row>
      <xdr:rowOff>42382</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3797300" y="16643804"/>
          <a:ext cx="838200" cy="29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171387</xdr:rowOff>
    </xdr:from>
    <xdr:ext cx="534377" cy="259045"/>
    <xdr:sp macro="" textlink="">
      <xdr:nvSpPr>
        <xdr:cNvPr id="230" name="扶助費平均値テキスト">
          <a:extLst>
            <a:ext uri="{FF2B5EF4-FFF2-40B4-BE49-F238E27FC236}">
              <a16:creationId xmlns:a16="http://schemas.microsoft.com/office/drawing/2014/main" id="{00000000-0008-0000-0600-0000E6000000}"/>
            </a:ext>
          </a:extLst>
        </xdr:cNvPr>
        <xdr:cNvSpPr txBox="1"/>
      </xdr:nvSpPr>
      <xdr:spPr>
        <a:xfrm>
          <a:off x="4686300" y="161162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148510</xdr:rowOff>
    </xdr:from>
    <xdr:to>
      <xdr:col>24</xdr:col>
      <xdr:colOff>114300</xdr:colOff>
      <xdr:row>95</xdr:row>
      <xdr:rowOff>78660</xdr:rowOff>
    </xdr:to>
    <xdr:sp macro="" textlink="">
      <xdr:nvSpPr>
        <xdr:cNvPr id="231" name="フローチャート: 判断 230">
          <a:extLst>
            <a:ext uri="{FF2B5EF4-FFF2-40B4-BE49-F238E27FC236}">
              <a16:creationId xmlns:a16="http://schemas.microsoft.com/office/drawing/2014/main" id="{00000000-0008-0000-0600-0000E7000000}"/>
            </a:ext>
          </a:extLst>
        </xdr:cNvPr>
        <xdr:cNvSpPr/>
      </xdr:nvSpPr>
      <xdr:spPr>
        <a:xfrm>
          <a:off x="4584700" y="1626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41413</xdr:rowOff>
    </xdr:from>
    <xdr:to>
      <xdr:col>19</xdr:col>
      <xdr:colOff>177800</xdr:colOff>
      <xdr:row>97</xdr:row>
      <xdr:rowOff>42382</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2908300" y="16672063"/>
          <a:ext cx="889000" cy="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135491</xdr:rowOff>
    </xdr:from>
    <xdr:to>
      <xdr:col>20</xdr:col>
      <xdr:colOff>38100</xdr:colOff>
      <xdr:row>95</xdr:row>
      <xdr:rowOff>65641</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3746500" y="16251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82168</xdr:rowOff>
    </xdr:from>
    <xdr:ext cx="534377" cy="259045"/>
    <xdr:sp macro="" textlink="">
      <xdr:nvSpPr>
        <xdr:cNvPr id="234" name="テキスト ボックス 233">
          <a:extLst>
            <a:ext uri="{FF2B5EF4-FFF2-40B4-BE49-F238E27FC236}">
              <a16:creationId xmlns:a16="http://schemas.microsoft.com/office/drawing/2014/main" id="{00000000-0008-0000-0600-0000EA000000}"/>
            </a:ext>
          </a:extLst>
        </xdr:cNvPr>
        <xdr:cNvSpPr txBox="1"/>
      </xdr:nvSpPr>
      <xdr:spPr>
        <a:xfrm>
          <a:off x="3530111" y="16027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155997</xdr:rowOff>
    </xdr:from>
    <xdr:to>
      <xdr:col>15</xdr:col>
      <xdr:colOff>50800</xdr:colOff>
      <xdr:row>97</xdr:row>
      <xdr:rowOff>41413</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2019300" y="16615197"/>
          <a:ext cx="889000" cy="56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57386</xdr:rowOff>
    </xdr:from>
    <xdr:to>
      <xdr:col>15</xdr:col>
      <xdr:colOff>101600</xdr:colOff>
      <xdr:row>95</xdr:row>
      <xdr:rowOff>158986</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2857500" y="16345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4063</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2641111" y="16120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155997</xdr:rowOff>
    </xdr:from>
    <xdr:to>
      <xdr:col>10</xdr:col>
      <xdr:colOff>114300</xdr:colOff>
      <xdr:row>97</xdr:row>
      <xdr:rowOff>31181</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1130300" y="16615197"/>
          <a:ext cx="889000" cy="46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55677</xdr:rowOff>
    </xdr:from>
    <xdr:to>
      <xdr:col>10</xdr:col>
      <xdr:colOff>165100</xdr:colOff>
      <xdr:row>95</xdr:row>
      <xdr:rowOff>157277</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1968500" y="16343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2354</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1752111" y="16118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111869</xdr:rowOff>
    </xdr:from>
    <xdr:to>
      <xdr:col>6</xdr:col>
      <xdr:colOff>38100</xdr:colOff>
      <xdr:row>96</xdr:row>
      <xdr:rowOff>42019</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079500" y="16399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58546</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863111" y="16174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133804</xdr:rowOff>
    </xdr:from>
    <xdr:to>
      <xdr:col>24</xdr:col>
      <xdr:colOff>114300</xdr:colOff>
      <xdr:row>97</xdr:row>
      <xdr:rowOff>63954</xdr:rowOff>
    </xdr:to>
    <xdr:sp macro="" textlink="">
      <xdr:nvSpPr>
        <xdr:cNvPr id="248" name="楕円 247">
          <a:extLst>
            <a:ext uri="{FF2B5EF4-FFF2-40B4-BE49-F238E27FC236}">
              <a16:creationId xmlns:a16="http://schemas.microsoft.com/office/drawing/2014/main" id="{00000000-0008-0000-0600-0000F8000000}"/>
            </a:ext>
          </a:extLst>
        </xdr:cNvPr>
        <xdr:cNvSpPr/>
      </xdr:nvSpPr>
      <xdr:spPr>
        <a:xfrm>
          <a:off x="4584700" y="16593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112231</xdr:rowOff>
    </xdr:from>
    <xdr:ext cx="534377" cy="259045"/>
    <xdr:sp macro="" textlink="">
      <xdr:nvSpPr>
        <xdr:cNvPr id="249" name="扶助費該当値テキスト">
          <a:extLst>
            <a:ext uri="{FF2B5EF4-FFF2-40B4-BE49-F238E27FC236}">
              <a16:creationId xmlns:a16="http://schemas.microsoft.com/office/drawing/2014/main" id="{00000000-0008-0000-0600-0000F9000000}"/>
            </a:ext>
          </a:extLst>
        </xdr:cNvPr>
        <xdr:cNvSpPr txBox="1"/>
      </xdr:nvSpPr>
      <xdr:spPr>
        <a:xfrm>
          <a:off x="4686300" y="16571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163032</xdr:rowOff>
    </xdr:from>
    <xdr:to>
      <xdr:col>20</xdr:col>
      <xdr:colOff>38100</xdr:colOff>
      <xdr:row>97</xdr:row>
      <xdr:rowOff>93182</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3746500" y="16622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84309</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530111" y="16714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162063</xdr:rowOff>
    </xdr:from>
    <xdr:to>
      <xdr:col>15</xdr:col>
      <xdr:colOff>101600</xdr:colOff>
      <xdr:row>97</xdr:row>
      <xdr:rowOff>92213</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2857500" y="1662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83340</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641111" y="16713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105197</xdr:rowOff>
    </xdr:from>
    <xdr:to>
      <xdr:col>10</xdr:col>
      <xdr:colOff>165100</xdr:colOff>
      <xdr:row>97</xdr:row>
      <xdr:rowOff>35347</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1968500" y="16564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26474</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752111" y="16657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151831</xdr:rowOff>
    </xdr:from>
    <xdr:to>
      <xdr:col>6</xdr:col>
      <xdr:colOff>38100</xdr:colOff>
      <xdr:row>97</xdr:row>
      <xdr:rowOff>81981</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079500" y="16611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73108</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863111" y="16703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a:extLst>
            <a:ext uri="{FF2B5EF4-FFF2-40B4-BE49-F238E27FC236}">
              <a16:creationId xmlns:a16="http://schemas.microsoft.com/office/drawing/2014/main" id="{00000000-0008-0000-06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131196</xdr:rowOff>
    </xdr:from>
    <xdr:to>
      <xdr:col>54</xdr:col>
      <xdr:colOff>189865</xdr:colOff>
      <xdr:row>38</xdr:row>
      <xdr:rowOff>136711</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flipV="1">
          <a:off x="10475595" y="5274696"/>
          <a:ext cx="1270" cy="1377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140538</xdr:rowOff>
    </xdr:from>
    <xdr:ext cx="534377" cy="259045"/>
    <xdr:sp macro="" textlink="">
      <xdr:nvSpPr>
        <xdr:cNvPr id="282" name="補助費等最小値テキスト">
          <a:extLst>
            <a:ext uri="{FF2B5EF4-FFF2-40B4-BE49-F238E27FC236}">
              <a16:creationId xmlns:a16="http://schemas.microsoft.com/office/drawing/2014/main" id="{00000000-0008-0000-0600-00001A010000}"/>
            </a:ext>
          </a:extLst>
        </xdr:cNvPr>
        <xdr:cNvSpPr txBox="1"/>
      </xdr:nvSpPr>
      <xdr:spPr>
        <a:xfrm>
          <a:off x="10528300" y="6655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136711</xdr:rowOff>
    </xdr:from>
    <xdr:to>
      <xdr:col>55</xdr:col>
      <xdr:colOff>88900</xdr:colOff>
      <xdr:row>38</xdr:row>
      <xdr:rowOff>136711</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10388600" y="6651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77873</xdr:rowOff>
    </xdr:from>
    <xdr:ext cx="599010" cy="259045"/>
    <xdr:sp macro="" textlink="">
      <xdr:nvSpPr>
        <xdr:cNvPr id="284" name="補助費等最大値テキスト">
          <a:extLst>
            <a:ext uri="{FF2B5EF4-FFF2-40B4-BE49-F238E27FC236}">
              <a16:creationId xmlns:a16="http://schemas.microsoft.com/office/drawing/2014/main" id="{00000000-0008-0000-0600-00001C010000}"/>
            </a:ext>
          </a:extLst>
        </xdr:cNvPr>
        <xdr:cNvSpPr txBox="1"/>
      </xdr:nvSpPr>
      <xdr:spPr>
        <a:xfrm>
          <a:off x="10528300" y="5049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764,464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131196</xdr:rowOff>
    </xdr:from>
    <xdr:to>
      <xdr:col>55</xdr:col>
      <xdr:colOff>88900</xdr:colOff>
      <xdr:row>30</xdr:row>
      <xdr:rowOff>131196</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5274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163524</xdr:rowOff>
    </xdr:from>
    <xdr:to>
      <xdr:col>55</xdr:col>
      <xdr:colOff>0</xdr:colOff>
      <xdr:row>37</xdr:row>
      <xdr:rowOff>21192</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9639300" y="6164274"/>
          <a:ext cx="838200" cy="200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142268</xdr:rowOff>
    </xdr:from>
    <xdr:ext cx="599010" cy="259045"/>
    <xdr:sp macro="" textlink="">
      <xdr:nvSpPr>
        <xdr:cNvPr id="287" name="補助費等平均値テキスト">
          <a:extLst>
            <a:ext uri="{FF2B5EF4-FFF2-40B4-BE49-F238E27FC236}">
              <a16:creationId xmlns:a16="http://schemas.microsoft.com/office/drawing/2014/main" id="{00000000-0008-0000-0600-00001F010000}"/>
            </a:ext>
          </a:extLst>
        </xdr:cNvPr>
        <xdr:cNvSpPr txBox="1"/>
      </xdr:nvSpPr>
      <xdr:spPr>
        <a:xfrm>
          <a:off x="10528300" y="63144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163841</xdr:rowOff>
    </xdr:from>
    <xdr:to>
      <xdr:col>55</xdr:col>
      <xdr:colOff>50800</xdr:colOff>
      <xdr:row>37</xdr:row>
      <xdr:rowOff>93991</xdr:rowOff>
    </xdr:to>
    <xdr:sp macro="" textlink="">
      <xdr:nvSpPr>
        <xdr:cNvPr id="288" name="フローチャート: 判断 287">
          <a:extLst>
            <a:ext uri="{FF2B5EF4-FFF2-40B4-BE49-F238E27FC236}">
              <a16:creationId xmlns:a16="http://schemas.microsoft.com/office/drawing/2014/main" id="{00000000-0008-0000-0600-000020010000}"/>
            </a:ext>
          </a:extLst>
        </xdr:cNvPr>
        <xdr:cNvSpPr/>
      </xdr:nvSpPr>
      <xdr:spPr>
        <a:xfrm>
          <a:off x="10426700" y="633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21192</xdr:rowOff>
    </xdr:from>
    <xdr:to>
      <xdr:col>50</xdr:col>
      <xdr:colOff>114300</xdr:colOff>
      <xdr:row>37</xdr:row>
      <xdr:rowOff>43459</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8750300" y="6364842"/>
          <a:ext cx="889000" cy="22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167344</xdr:rowOff>
    </xdr:from>
    <xdr:to>
      <xdr:col>50</xdr:col>
      <xdr:colOff>165100</xdr:colOff>
      <xdr:row>37</xdr:row>
      <xdr:rowOff>97494</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9588500" y="6339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88621</xdr:rowOff>
    </xdr:from>
    <xdr:ext cx="599010"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9339795" y="6432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43459</xdr:rowOff>
    </xdr:from>
    <xdr:to>
      <xdr:col>45</xdr:col>
      <xdr:colOff>177800</xdr:colOff>
      <xdr:row>37</xdr:row>
      <xdr:rowOff>66179</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7861300" y="6387109"/>
          <a:ext cx="889000" cy="22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9999</xdr:rowOff>
    </xdr:from>
    <xdr:to>
      <xdr:col>46</xdr:col>
      <xdr:colOff>38100</xdr:colOff>
      <xdr:row>37</xdr:row>
      <xdr:rowOff>111599</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8699500" y="635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102726</xdr:rowOff>
    </xdr:from>
    <xdr:ext cx="599010"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8450795" y="6446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66179</xdr:rowOff>
    </xdr:from>
    <xdr:to>
      <xdr:col>41</xdr:col>
      <xdr:colOff>50800</xdr:colOff>
      <xdr:row>37</xdr:row>
      <xdr:rowOff>104303</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6972300" y="6409829"/>
          <a:ext cx="889000" cy="38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43441</xdr:rowOff>
    </xdr:from>
    <xdr:to>
      <xdr:col>41</xdr:col>
      <xdr:colOff>101600</xdr:colOff>
      <xdr:row>37</xdr:row>
      <xdr:rowOff>145041</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7810500" y="6387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136168</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7561795" y="6479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61489</xdr:rowOff>
    </xdr:from>
    <xdr:to>
      <xdr:col>36</xdr:col>
      <xdr:colOff>165100</xdr:colOff>
      <xdr:row>37</xdr:row>
      <xdr:rowOff>163089</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6921500" y="6405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154216</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6672795" y="6497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112724</xdr:rowOff>
    </xdr:from>
    <xdr:to>
      <xdr:col>55</xdr:col>
      <xdr:colOff>50800</xdr:colOff>
      <xdr:row>36</xdr:row>
      <xdr:rowOff>42874</xdr:rowOff>
    </xdr:to>
    <xdr:sp macro="" textlink="">
      <xdr:nvSpPr>
        <xdr:cNvPr id="305" name="楕円 304">
          <a:extLst>
            <a:ext uri="{FF2B5EF4-FFF2-40B4-BE49-F238E27FC236}">
              <a16:creationId xmlns:a16="http://schemas.microsoft.com/office/drawing/2014/main" id="{00000000-0008-0000-0600-000031010000}"/>
            </a:ext>
          </a:extLst>
        </xdr:cNvPr>
        <xdr:cNvSpPr/>
      </xdr:nvSpPr>
      <xdr:spPr>
        <a:xfrm>
          <a:off x="10426700" y="6113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135601</xdr:rowOff>
    </xdr:from>
    <xdr:ext cx="599010" cy="259045"/>
    <xdr:sp macro="" textlink="">
      <xdr:nvSpPr>
        <xdr:cNvPr id="306" name="補助費等該当値テキスト">
          <a:extLst>
            <a:ext uri="{FF2B5EF4-FFF2-40B4-BE49-F238E27FC236}">
              <a16:creationId xmlns:a16="http://schemas.microsoft.com/office/drawing/2014/main" id="{00000000-0008-0000-0600-000032010000}"/>
            </a:ext>
          </a:extLst>
        </xdr:cNvPr>
        <xdr:cNvSpPr txBox="1"/>
      </xdr:nvSpPr>
      <xdr:spPr>
        <a:xfrm>
          <a:off x="10528300" y="5964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297,494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141842</xdr:rowOff>
    </xdr:from>
    <xdr:to>
      <xdr:col>50</xdr:col>
      <xdr:colOff>165100</xdr:colOff>
      <xdr:row>37</xdr:row>
      <xdr:rowOff>71992</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9588500" y="6314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88519</xdr:rowOff>
    </xdr:from>
    <xdr:ext cx="59901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339795" y="6089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164109</xdr:rowOff>
    </xdr:from>
    <xdr:to>
      <xdr:col>46</xdr:col>
      <xdr:colOff>38100</xdr:colOff>
      <xdr:row>37</xdr:row>
      <xdr:rowOff>94259</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8699500" y="6336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110786</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450795" y="6111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15379</xdr:rowOff>
    </xdr:from>
    <xdr:to>
      <xdr:col>41</xdr:col>
      <xdr:colOff>101600</xdr:colOff>
      <xdr:row>37</xdr:row>
      <xdr:rowOff>116979</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7810500" y="6359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133506</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561795" y="6134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53503</xdr:rowOff>
    </xdr:from>
    <xdr:to>
      <xdr:col>36</xdr:col>
      <xdr:colOff>165100</xdr:colOff>
      <xdr:row>37</xdr:row>
      <xdr:rowOff>155103</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6921500" y="6397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180</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672795" y="6172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a:extLst>
            <a:ext uri="{FF2B5EF4-FFF2-40B4-BE49-F238E27FC236}">
              <a16:creationId xmlns:a16="http://schemas.microsoft.com/office/drawing/2014/main" id="{00000000-0008-0000-06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133243</xdr:rowOff>
    </xdr:from>
    <xdr:to>
      <xdr:col>54</xdr:col>
      <xdr:colOff>189865</xdr:colOff>
      <xdr:row>59</xdr:row>
      <xdr:rowOff>19103</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flipV="1">
          <a:off x="10475595" y="8877193"/>
          <a:ext cx="1270" cy="1257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22930</xdr:rowOff>
    </xdr:from>
    <xdr:ext cx="534377" cy="259045"/>
    <xdr:sp macro="" textlink="">
      <xdr:nvSpPr>
        <xdr:cNvPr id="339" name="普通建設事業費最小値テキスト">
          <a:extLst>
            <a:ext uri="{FF2B5EF4-FFF2-40B4-BE49-F238E27FC236}">
              <a16:creationId xmlns:a16="http://schemas.microsoft.com/office/drawing/2014/main" id="{00000000-0008-0000-0600-000053010000}"/>
            </a:ext>
          </a:extLst>
        </xdr:cNvPr>
        <xdr:cNvSpPr txBox="1"/>
      </xdr:nvSpPr>
      <xdr:spPr>
        <a:xfrm>
          <a:off x="10528300" y="10138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19103</xdr:rowOff>
    </xdr:from>
    <xdr:to>
      <xdr:col>55</xdr:col>
      <xdr:colOff>88900</xdr:colOff>
      <xdr:row>59</xdr:row>
      <xdr:rowOff>19103</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10388600" y="10134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79920</xdr:rowOff>
    </xdr:from>
    <xdr:ext cx="690189" cy="259045"/>
    <xdr:sp macro="" textlink="">
      <xdr:nvSpPr>
        <xdr:cNvPr id="341" name="普通建設事業費最大値テキスト">
          <a:extLst>
            <a:ext uri="{FF2B5EF4-FFF2-40B4-BE49-F238E27FC236}">
              <a16:creationId xmlns:a16="http://schemas.microsoft.com/office/drawing/2014/main" id="{00000000-0008-0000-0600-000055010000}"/>
            </a:ext>
          </a:extLst>
        </xdr:cNvPr>
        <xdr:cNvSpPr txBox="1"/>
      </xdr:nvSpPr>
      <xdr:spPr>
        <a:xfrm>
          <a:off x="10528300" y="865242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3,366,948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133243</xdr:rowOff>
    </xdr:from>
    <xdr:to>
      <xdr:col>55</xdr:col>
      <xdr:colOff>88900</xdr:colOff>
      <xdr:row>51</xdr:row>
      <xdr:rowOff>133243</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887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130570</xdr:rowOff>
    </xdr:from>
    <xdr:to>
      <xdr:col>55</xdr:col>
      <xdr:colOff>0</xdr:colOff>
      <xdr:row>58</xdr:row>
      <xdr:rowOff>138101</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9639300" y="10074670"/>
          <a:ext cx="838200" cy="7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67078</xdr:rowOff>
    </xdr:from>
    <xdr:ext cx="599010" cy="259045"/>
    <xdr:sp macro="" textlink="">
      <xdr:nvSpPr>
        <xdr:cNvPr id="344" name="普通建設事業費平均値テキスト">
          <a:extLst>
            <a:ext uri="{FF2B5EF4-FFF2-40B4-BE49-F238E27FC236}">
              <a16:creationId xmlns:a16="http://schemas.microsoft.com/office/drawing/2014/main" id="{00000000-0008-0000-0600-000058010000}"/>
            </a:ext>
          </a:extLst>
        </xdr:cNvPr>
        <xdr:cNvSpPr txBox="1"/>
      </xdr:nvSpPr>
      <xdr:spPr>
        <a:xfrm>
          <a:off x="10528300" y="98397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44201</xdr:rowOff>
    </xdr:from>
    <xdr:to>
      <xdr:col>55</xdr:col>
      <xdr:colOff>50800</xdr:colOff>
      <xdr:row>58</xdr:row>
      <xdr:rowOff>145801</xdr:rowOff>
    </xdr:to>
    <xdr:sp macro="" textlink="">
      <xdr:nvSpPr>
        <xdr:cNvPr id="345" name="フローチャート: 判断 344">
          <a:extLst>
            <a:ext uri="{FF2B5EF4-FFF2-40B4-BE49-F238E27FC236}">
              <a16:creationId xmlns:a16="http://schemas.microsoft.com/office/drawing/2014/main" id="{00000000-0008-0000-0600-000059010000}"/>
            </a:ext>
          </a:extLst>
        </xdr:cNvPr>
        <xdr:cNvSpPr/>
      </xdr:nvSpPr>
      <xdr:spPr>
        <a:xfrm>
          <a:off x="10426700" y="9988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113826</xdr:rowOff>
    </xdr:from>
    <xdr:to>
      <xdr:col>50</xdr:col>
      <xdr:colOff>114300</xdr:colOff>
      <xdr:row>58</xdr:row>
      <xdr:rowOff>130570</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8750300" y="10057926"/>
          <a:ext cx="889000" cy="16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46875</xdr:rowOff>
    </xdr:from>
    <xdr:to>
      <xdr:col>50</xdr:col>
      <xdr:colOff>165100</xdr:colOff>
      <xdr:row>58</xdr:row>
      <xdr:rowOff>148475</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9588500" y="999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165002</xdr:rowOff>
    </xdr:from>
    <xdr:ext cx="599010"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9339795" y="9766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113826</xdr:rowOff>
    </xdr:from>
    <xdr:to>
      <xdr:col>45</xdr:col>
      <xdr:colOff>177800</xdr:colOff>
      <xdr:row>58</xdr:row>
      <xdr:rowOff>135589</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7861300" y="10057926"/>
          <a:ext cx="889000" cy="21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55405</xdr:rowOff>
    </xdr:from>
    <xdr:to>
      <xdr:col>46</xdr:col>
      <xdr:colOff>38100</xdr:colOff>
      <xdr:row>58</xdr:row>
      <xdr:rowOff>157005</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8699500" y="9999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2082</xdr:rowOff>
    </xdr:from>
    <xdr:ext cx="599010"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8450795" y="9774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135589</xdr:rowOff>
    </xdr:from>
    <xdr:to>
      <xdr:col>41</xdr:col>
      <xdr:colOff>50800</xdr:colOff>
      <xdr:row>58</xdr:row>
      <xdr:rowOff>149623</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6972300" y="10079689"/>
          <a:ext cx="889000" cy="14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55163</xdr:rowOff>
    </xdr:from>
    <xdr:to>
      <xdr:col>41</xdr:col>
      <xdr:colOff>101600</xdr:colOff>
      <xdr:row>58</xdr:row>
      <xdr:rowOff>156763</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7810500" y="999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1840</xdr:rowOff>
    </xdr:from>
    <xdr:ext cx="59901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7561795" y="9774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74116</xdr:rowOff>
    </xdr:from>
    <xdr:to>
      <xdr:col>36</xdr:col>
      <xdr:colOff>165100</xdr:colOff>
      <xdr:row>59</xdr:row>
      <xdr:rowOff>4266</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6921500" y="10018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20793</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6672795" y="9793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87301</xdr:rowOff>
    </xdr:from>
    <xdr:to>
      <xdr:col>55</xdr:col>
      <xdr:colOff>50800</xdr:colOff>
      <xdr:row>59</xdr:row>
      <xdr:rowOff>17451</xdr:rowOff>
    </xdr:to>
    <xdr:sp macro="" textlink="">
      <xdr:nvSpPr>
        <xdr:cNvPr id="362" name="楕円 361">
          <a:extLst>
            <a:ext uri="{FF2B5EF4-FFF2-40B4-BE49-F238E27FC236}">
              <a16:creationId xmlns:a16="http://schemas.microsoft.com/office/drawing/2014/main" id="{00000000-0008-0000-0600-00006A010000}"/>
            </a:ext>
          </a:extLst>
        </xdr:cNvPr>
        <xdr:cNvSpPr/>
      </xdr:nvSpPr>
      <xdr:spPr>
        <a:xfrm>
          <a:off x="10426700" y="10031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22629</xdr:rowOff>
    </xdr:from>
    <xdr:ext cx="599010" cy="259045"/>
    <xdr:sp macro="" textlink="">
      <xdr:nvSpPr>
        <xdr:cNvPr id="363" name="普通建設事業費該当値テキスト">
          <a:extLst>
            <a:ext uri="{FF2B5EF4-FFF2-40B4-BE49-F238E27FC236}">
              <a16:creationId xmlns:a16="http://schemas.microsoft.com/office/drawing/2014/main" id="{00000000-0008-0000-0600-00006B010000}"/>
            </a:ext>
          </a:extLst>
        </xdr:cNvPr>
        <xdr:cNvSpPr txBox="1"/>
      </xdr:nvSpPr>
      <xdr:spPr>
        <a:xfrm>
          <a:off x="10528300" y="99667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79770</xdr:rowOff>
    </xdr:from>
    <xdr:to>
      <xdr:col>50</xdr:col>
      <xdr:colOff>165100</xdr:colOff>
      <xdr:row>59</xdr:row>
      <xdr:rowOff>9920</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9588500" y="1002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59</xdr:row>
      <xdr:rowOff>1047</xdr:rowOff>
    </xdr:from>
    <xdr:ext cx="59901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339795" y="10116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63026</xdr:rowOff>
    </xdr:from>
    <xdr:to>
      <xdr:col>46</xdr:col>
      <xdr:colOff>38100</xdr:colOff>
      <xdr:row>58</xdr:row>
      <xdr:rowOff>164626</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8699500" y="10007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155753</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450795" y="10099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84789</xdr:rowOff>
    </xdr:from>
    <xdr:to>
      <xdr:col>41</xdr:col>
      <xdr:colOff>101600</xdr:colOff>
      <xdr:row>59</xdr:row>
      <xdr:rowOff>14939</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7810500" y="10028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59</xdr:row>
      <xdr:rowOff>6066</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561795" y="10121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98823</xdr:rowOff>
    </xdr:from>
    <xdr:to>
      <xdr:col>36</xdr:col>
      <xdr:colOff>165100</xdr:colOff>
      <xdr:row>59</xdr:row>
      <xdr:rowOff>28973</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6921500" y="10042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59</xdr:row>
      <xdr:rowOff>20100</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672795" y="10135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71</xdr:row>
      <xdr:rowOff>21970</xdr:rowOff>
    </xdr:from>
    <xdr:ext cx="685572"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5918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38299</xdr:rowOff>
    </xdr:from>
    <xdr:ext cx="685572"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a:extLst>
            <a:ext uri="{FF2B5EF4-FFF2-40B4-BE49-F238E27FC236}">
              <a16:creationId xmlns:a16="http://schemas.microsoft.com/office/drawing/2014/main" id="{00000000-0008-0000-06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21113</xdr:rowOff>
    </xdr:from>
    <xdr:to>
      <xdr:col>54</xdr:col>
      <xdr:colOff>189865</xdr:colOff>
      <xdr:row>79</xdr:row>
      <xdr:rowOff>98879</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flipV="1">
          <a:off x="10475595" y="12194063"/>
          <a:ext cx="1270" cy="14493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398" name="普通建設事業費 （ うち新規整備　）最小値テキスト">
          <a:extLst>
            <a:ext uri="{FF2B5EF4-FFF2-40B4-BE49-F238E27FC236}">
              <a16:creationId xmlns:a16="http://schemas.microsoft.com/office/drawing/2014/main" id="{00000000-0008-0000-0600-00008E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139240</xdr:rowOff>
    </xdr:from>
    <xdr:ext cx="690189" cy="259045"/>
    <xdr:sp macro="" textlink="">
      <xdr:nvSpPr>
        <xdr:cNvPr id="400" name="普通建設事業費 （ うち新規整備　）最大値テキスト">
          <a:extLst>
            <a:ext uri="{FF2B5EF4-FFF2-40B4-BE49-F238E27FC236}">
              <a16:creationId xmlns:a16="http://schemas.microsoft.com/office/drawing/2014/main" id="{00000000-0008-0000-0600-000090010000}"/>
            </a:ext>
          </a:extLst>
        </xdr:cNvPr>
        <xdr:cNvSpPr txBox="1"/>
      </xdr:nvSpPr>
      <xdr:spPr>
        <a:xfrm>
          <a:off x="10528300" y="1196929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1,331,438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21113</xdr:rowOff>
    </xdr:from>
    <xdr:to>
      <xdr:col>55</xdr:col>
      <xdr:colOff>88900</xdr:colOff>
      <xdr:row>71</xdr:row>
      <xdr:rowOff>21113</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2194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19034</xdr:rowOff>
    </xdr:from>
    <xdr:to>
      <xdr:col>55</xdr:col>
      <xdr:colOff>0</xdr:colOff>
      <xdr:row>79</xdr:row>
      <xdr:rowOff>88609</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9639300" y="13563584"/>
          <a:ext cx="838200" cy="69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108343</xdr:rowOff>
    </xdr:from>
    <xdr:ext cx="599010" cy="259045"/>
    <xdr:sp macro="" textlink="">
      <xdr:nvSpPr>
        <xdr:cNvPr id="403" name="普通建設事業費 （ うち新規整備　）平均値テキスト">
          <a:extLst>
            <a:ext uri="{FF2B5EF4-FFF2-40B4-BE49-F238E27FC236}">
              <a16:creationId xmlns:a16="http://schemas.microsoft.com/office/drawing/2014/main" id="{00000000-0008-0000-0600-000093010000}"/>
            </a:ext>
          </a:extLst>
        </xdr:cNvPr>
        <xdr:cNvSpPr txBox="1"/>
      </xdr:nvSpPr>
      <xdr:spPr>
        <a:xfrm>
          <a:off x="10528300" y="133099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85466</xdr:rowOff>
    </xdr:from>
    <xdr:to>
      <xdr:col>55</xdr:col>
      <xdr:colOff>50800</xdr:colOff>
      <xdr:row>79</xdr:row>
      <xdr:rowOff>15616</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10426700" y="1345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78739</xdr:rowOff>
    </xdr:from>
    <xdr:to>
      <xdr:col>50</xdr:col>
      <xdr:colOff>114300</xdr:colOff>
      <xdr:row>79</xdr:row>
      <xdr:rowOff>19034</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8750300" y="13451839"/>
          <a:ext cx="889000" cy="111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89219</xdr:rowOff>
    </xdr:from>
    <xdr:to>
      <xdr:col>50</xdr:col>
      <xdr:colOff>165100</xdr:colOff>
      <xdr:row>79</xdr:row>
      <xdr:rowOff>19369</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9588500" y="13462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77</xdr:row>
      <xdr:rowOff>35896</xdr:rowOff>
    </xdr:from>
    <xdr:ext cx="599010"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9339795" y="13237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78739</xdr:rowOff>
    </xdr:from>
    <xdr:to>
      <xdr:col>45</xdr:col>
      <xdr:colOff>177800</xdr:colOff>
      <xdr:row>79</xdr:row>
      <xdr:rowOff>37666</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7861300" y="13451839"/>
          <a:ext cx="889000" cy="130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85294</xdr:rowOff>
    </xdr:from>
    <xdr:to>
      <xdr:col>46</xdr:col>
      <xdr:colOff>38100</xdr:colOff>
      <xdr:row>79</xdr:row>
      <xdr:rowOff>15444</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8699500" y="13458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79</xdr:row>
      <xdr:rowOff>6571</xdr:rowOff>
    </xdr:from>
    <xdr:ext cx="599010"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8450795" y="13551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80685</xdr:rowOff>
    </xdr:from>
    <xdr:to>
      <xdr:col>41</xdr:col>
      <xdr:colOff>101600</xdr:colOff>
      <xdr:row>79</xdr:row>
      <xdr:rowOff>10835</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7810500" y="13453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77</xdr:row>
      <xdr:rowOff>27362</xdr:rowOff>
    </xdr:from>
    <xdr:ext cx="59901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7561795" y="13229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37809</xdr:rowOff>
    </xdr:from>
    <xdr:to>
      <xdr:col>55</xdr:col>
      <xdr:colOff>50800</xdr:colOff>
      <xdr:row>79</xdr:row>
      <xdr:rowOff>139409</xdr:rowOff>
    </xdr:to>
    <xdr:sp macro="" textlink="">
      <xdr:nvSpPr>
        <xdr:cNvPr id="418" name="楕円 417">
          <a:extLst>
            <a:ext uri="{FF2B5EF4-FFF2-40B4-BE49-F238E27FC236}">
              <a16:creationId xmlns:a16="http://schemas.microsoft.com/office/drawing/2014/main" id="{00000000-0008-0000-0600-0000A2010000}"/>
            </a:ext>
          </a:extLst>
        </xdr:cNvPr>
        <xdr:cNvSpPr/>
      </xdr:nvSpPr>
      <xdr:spPr>
        <a:xfrm>
          <a:off x="10426700" y="13582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124186</xdr:rowOff>
    </xdr:from>
    <xdr:ext cx="469744" cy="259045"/>
    <xdr:sp macro="" textlink="">
      <xdr:nvSpPr>
        <xdr:cNvPr id="419" name="普通建設事業費 （ うち新規整備　）該当値テキスト">
          <a:extLst>
            <a:ext uri="{FF2B5EF4-FFF2-40B4-BE49-F238E27FC236}">
              <a16:creationId xmlns:a16="http://schemas.microsoft.com/office/drawing/2014/main" id="{00000000-0008-0000-0600-0000A3010000}"/>
            </a:ext>
          </a:extLst>
        </xdr:cNvPr>
        <xdr:cNvSpPr txBox="1"/>
      </xdr:nvSpPr>
      <xdr:spPr>
        <a:xfrm>
          <a:off x="10528300" y="13497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139684</xdr:rowOff>
    </xdr:from>
    <xdr:to>
      <xdr:col>50</xdr:col>
      <xdr:colOff>165100</xdr:colOff>
      <xdr:row>79</xdr:row>
      <xdr:rowOff>69834</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9588500" y="13512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60961</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9372111" y="13605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27939</xdr:rowOff>
    </xdr:from>
    <xdr:to>
      <xdr:col>46</xdr:col>
      <xdr:colOff>38100</xdr:colOff>
      <xdr:row>78</xdr:row>
      <xdr:rowOff>129539</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8699500" y="13401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146066</xdr:rowOff>
    </xdr:from>
    <xdr:ext cx="59901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8450795" y="13176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158316</xdr:rowOff>
    </xdr:from>
    <xdr:to>
      <xdr:col>41</xdr:col>
      <xdr:colOff>101600</xdr:colOff>
      <xdr:row>79</xdr:row>
      <xdr:rowOff>88466</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7810500" y="1353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79593</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7594111" y="13624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a:extLst>
            <a:ext uri="{FF2B5EF4-FFF2-40B4-BE49-F238E27FC236}">
              <a16:creationId xmlns:a16="http://schemas.microsoft.com/office/drawing/2014/main" id="{00000000-0008-0000-0600-0000AA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a:extLst>
            <a:ext uri="{FF2B5EF4-FFF2-40B4-BE49-F238E27FC236}">
              <a16:creationId xmlns:a16="http://schemas.microsoft.com/office/drawing/2014/main" id="{00000000-0008-0000-0600-0000B3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4" name="普通建設事業費 （ うち更新整備　）グラフ枠">
          <a:extLst>
            <a:ext uri="{FF2B5EF4-FFF2-40B4-BE49-F238E27FC236}">
              <a16:creationId xmlns:a16="http://schemas.microsoft.com/office/drawing/2014/main" id="{00000000-0008-0000-0600-0000BC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62257</xdr:rowOff>
    </xdr:from>
    <xdr:to>
      <xdr:col>54</xdr:col>
      <xdr:colOff>189865</xdr:colOff>
      <xdr:row>98</xdr:row>
      <xdr:rowOff>25400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flipV="1">
          <a:off x="10475595" y="15664207"/>
          <a:ext cx="1270" cy="11632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29227</xdr:rowOff>
    </xdr:from>
    <xdr:ext cx="249299" cy="259045"/>
    <xdr:sp macro="" textlink="">
      <xdr:nvSpPr>
        <xdr:cNvPr id="446" name="普通建設事業費 （ うち更新整備　）最小値テキスト">
          <a:extLst>
            <a:ext uri="{FF2B5EF4-FFF2-40B4-BE49-F238E27FC236}">
              <a16:creationId xmlns:a16="http://schemas.microsoft.com/office/drawing/2014/main" id="{00000000-0008-0000-0600-0000BE010000}"/>
            </a:ext>
          </a:extLst>
        </xdr:cNvPr>
        <xdr:cNvSpPr txBox="1"/>
      </xdr:nvSpPr>
      <xdr:spPr>
        <a:xfrm>
          <a:off x="10528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25400</xdr:rowOff>
    </xdr:from>
    <xdr:to>
      <xdr:col>55</xdr:col>
      <xdr:colOff>88900</xdr:colOff>
      <xdr:row>98</xdr:row>
      <xdr:rowOff>25400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10388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8934</xdr:rowOff>
    </xdr:from>
    <xdr:ext cx="690189" cy="259045"/>
    <xdr:sp macro="" textlink="">
      <xdr:nvSpPr>
        <xdr:cNvPr id="448" name="普通建設事業費 （ うち更新整備　）最大値テキスト">
          <a:extLst>
            <a:ext uri="{FF2B5EF4-FFF2-40B4-BE49-F238E27FC236}">
              <a16:creationId xmlns:a16="http://schemas.microsoft.com/office/drawing/2014/main" id="{00000000-0008-0000-0600-0000C0010000}"/>
            </a:ext>
          </a:extLst>
        </xdr:cNvPr>
        <xdr:cNvSpPr txBox="1"/>
      </xdr:nvSpPr>
      <xdr:spPr>
        <a:xfrm>
          <a:off x="10528300" y="1543943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2,035,510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62257</xdr:rowOff>
    </xdr:from>
    <xdr:to>
      <xdr:col>55</xdr:col>
      <xdr:colOff>88900</xdr:colOff>
      <xdr:row>91</xdr:row>
      <xdr:rowOff>62257</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10388600" y="15664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93613</xdr:rowOff>
    </xdr:from>
    <xdr:to>
      <xdr:col>55</xdr:col>
      <xdr:colOff>0</xdr:colOff>
      <xdr:row>97</xdr:row>
      <xdr:rowOff>119636</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flipV="1">
          <a:off x="9639300" y="16724263"/>
          <a:ext cx="838200" cy="26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29077</xdr:rowOff>
    </xdr:from>
    <xdr:ext cx="599010" cy="259045"/>
    <xdr:sp macro="" textlink="">
      <xdr:nvSpPr>
        <xdr:cNvPr id="451" name="普通建設事業費 （ うち更新整備　）平均値テキスト">
          <a:extLst>
            <a:ext uri="{FF2B5EF4-FFF2-40B4-BE49-F238E27FC236}">
              <a16:creationId xmlns:a16="http://schemas.microsoft.com/office/drawing/2014/main" id="{00000000-0008-0000-0600-0000C3010000}"/>
            </a:ext>
          </a:extLst>
        </xdr:cNvPr>
        <xdr:cNvSpPr txBox="1"/>
      </xdr:nvSpPr>
      <xdr:spPr>
        <a:xfrm>
          <a:off x="10528300" y="166597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50650</xdr:rowOff>
    </xdr:from>
    <xdr:to>
      <xdr:col>55</xdr:col>
      <xdr:colOff>50800</xdr:colOff>
      <xdr:row>97</xdr:row>
      <xdr:rowOff>152250</xdr:rowOff>
    </xdr:to>
    <xdr:sp macro="" textlink="">
      <xdr:nvSpPr>
        <xdr:cNvPr id="452" name="フローチャート: 判断 451">
          <a:extLst>
            <a:ext uri="{FF2B5EF4-FFF2-40B4-BE49-F238E27FC236}">
              <a16:creationId xmlns:a16="http://schemas.microsoft.com/office/drawing/2014/main" id="{00000000-0008-0000-0600-0000C4010000}"/>
            </a:ext>
          </a:extLst>
        </xdr:cNvPr>
        <xdr:cNvSpPr/>
      </xdr:nvSpPr>
      <xdr:spPr>
        <a:xfrm>
          <a:off x="10426700" y="166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119636</xdr:rowOff>
    </xdr:from>
    <xdr:to>
      <xdr:col>50</xdr:col>
      <xdr:colOff>114300</xdr:colOff>
      <xdr:row>97</xdr:row>
      <xdr:rowOff>154474</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flipV="1">
          <a:off x="8750300" y="16750286"/>
          <a:ext cx="889000" cy="34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55831</xdr:rowOff>
    </xdr:from>
    <xdr:to>
      <xdr:col>50</xdr:col>
      <xdr:colOff>165100</xdr:colOff>
      <xdr:row>97</xdr:row>
      <xdr:rowOff>157431</xdr:rowOff>
    </xdr:to>
    <xdr:sp macro="" textlink="">
      <xdr:nvSpPr>
        <xdr:cNvPr id="454" name="フローチャート: 判断 453">
          <a:extLst>
            <a:ext uri="{FF2B5EF4-FFF2-40B4-BE49-F238E27FC236}">
              <a16:creationId xmlns:a16="http://schemas.microsoft.com/office/drawing/2014/main" id="{00000000-0008-0000-0600-0000C6010000}"/>
            </a:ext>
          </a:extLst>
        </xdr:cNvPr>
        <xdr:cNvSpPr/>
      </xdr:nvSpPr>
      <xdr:spPr>
        <a:xfrm>
          <a:off x="9588500" y="16686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2508</xdr:rowOff>
    </xdr:from>
    <xdr:ext cx="599010"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9339795" y="16461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119013</xdr:rowOff>
    </xdr:from>
    <xdr:to>
      <xdr:col>45</xdr:col>
      <xdr:colOff>177800</xdr:colOff>
      <xdr:row>97</xdr:row>
      <xdr:rowOff>154474</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7861300" y="16749663"/>
          <a:ext cx="889000" cy="35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71300</xdr:rowOff>
    </xdr:from>
    <xdr:to>
      <xdr:col>46</xdr:col>
      <xdr:colOff>38100</xdr:colOff>
      <xdr:row>98</xdr:row>
      <xdr:rowOff>1450</xdr:rowOff>
    </xdr:to>
    <xdr:sp macro="" textlink="">
      <xdr:nvSpPr>
        <xdr:cNvPr id="457" name="フローチャート: 判断 456">
          <a:extLst>
            <a:ext uri="{FF2B5EF4-FFF2-40B4-BE49-F238E27FC236}">
              <a16:creationId xmlns:a16="http://schemas.microsoft.com/office/drawing/2014/main" id="{00000000-0008-0000-0600-0000C9010000}"/>
            </a:ext>
          </a:extLst>
        </xdr:cNvPr>
        <xdr:cNvSpPr/>
      </xdr:nvSpPr>
      <xdr:spPr>
        <a:xfrm>
          <a:off x="8699500" y="1670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17977</xdr:rowOff>
    </xdr:from>
    <xdr:ext cx="599010"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8450795" y="16477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70430</xdr:rowOff>
    </xdr:from>
    <xdr:to>
      <xdr:col>41</xdr:col>
      <xdr:colOff>101600</xdr:colOff>
      <xdr:row>98</xdr:row>
      <xdr:rowOff>580</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7810500" y="16701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163157</xdr:rowOff>
    </xdr:from>
    <xdr:ext cx="599010"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7561795" y="16793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42813</xdr:rowOff>
    </xdr:from>
    <xdr:to>
      <xdr:col>55</xdr:col>
      <xdr:colOff>50800</xdr:colOff>
      <xdr:row>97</xdr:row>
      <xdr:rowOff>144413</xdr:rowOff>
    </xdr:to>
    <xdr:sp macro="" textlink="">
      <xdr:nvSpPr>
        <xdr:cNvPr id="466" name="楕円 465">
          <a:extLst>
            <a:ext uri="{FF2B5EF4-FFF2-40B4-BE49-F238E27FC236}">
              <a16:creationId xmlns:a16="http://schemas.microsoft.com/office/drawing/2014/main" id="{00000000-0008-0000-0600-0000D2010000}"/>
            </a:ext>
          </a:extLst>
        </xdr:cNvPr>
        <xdr:cNvSpPr/>
      </xdr:nvSpPr>
      <xdr:spPr>
        <a:xfrm>
          <a:off x="10426700" y="16673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2190</xdr:rowOff>
    </xdr:from>
    <xdr:ext cx="599010" cy="259045"/>
    <xdr:sp macro="" textlink="">
      <xdr:nvSpPr>
        <xdr:cNvPr id="467" name="普通建設事業費 （ うち更新整備　）該当値テキスト">
          <a:extLst>
            <a:ext uri="{FF2B5EF4-FFF2-40B4-BE49-F238E27FC236}">
              <a16:creationId xmlns:a16="http://schemas.microsoft.com/office/drawing/2014/main" id="{00000000-0008-0000-0600-0000D3010000}"/>
            </a:ext>
          </a:extLst>
        </xdr:cNvPr>
        <xdr:cNvSpPr txBox="1"/>
      </xdr:nvSpPr>
      <xdr:spPr>
        <a:xfrm>
          <a:off x="10528300" y="16461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68836</xdr:rowOff>
    </xdr:from>
    <xdr:to>
      <xdr:col>50</xdr:col>
      <xdr:colOff>165100</xdr:colOff>
      <xdr:row>97</xdr:row>
      <xdr:rowOff>170436</xdr:rowOff>
    </xdr:to>
    <xdr:sp macro="" textlink="">
      <xdr:nvSpPr>
        <xdr:cNvPr id="468" name="楕円 467">
          <a:extLst>
            <a:ext uri="{FF2B5EF4-FFF2-40B4-BE49-F238E27FC236}">
              <a16:creationId xmlns:a16="http://schemas.microsoft.com/office/drawing/2014/main" id="{00000000-0008-0000-0600-0000D4010000}"/>
            </a:ext>
          </a:extLst>
        </xdr:cNvPr>
        <xdr:cNvSpPr/>
      </xdr:nvSpPr>
      <xdr:spPr>
        <a:xfrm>
          <a:off x="9588500" y="1669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161563</xdr:rowOff>
    </xdr:from>
    <xdr:ext cx="59901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9339795" y="16792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103674</xdr:rowOff>
    </xdr:from>
    <xdr:to>
      <xdr:col>46</xdr:col>
      <xdr:colOff>38100</xdr:colOff>
      <xdr:row>98</xdr:row>
      <xdr:rowOff>33824</xdr:rowOff>
    </xdr:to>
    <xdr:sp macro="" textlink="">
      <xdr:nvSpPr>
        <xdr:cNvPr id="470" name="楕円 469">
          <a:extLst>
            <a:ext uri="{FF2B5EF4-FFF2-40B4-BE49-F238E27FC236}">
              <a16:creationId xmlns:a16="http://schemas.microsoft.com/office/drawing/2014/main" id="{00000000-0008-0000-0600-0000D6010000}"/>
            </a:ext>
          </a:extLst>
        </xdr:cNvPr>
        <xdr:cNvSpPr/>
      </xdr:nvSpPr>
      <xdr:spPr>
        <a:xfrm>
          <a:off x="8699500" y="16734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24951</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8483111" y="16827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68213</xdr:rowOff>
    </xdr:from>
    <xdr:to>
      <xdr:col>41</xdr:col>
      <xdr:colOff>101600</xdr:colOff>
      <xdr:row>97</xdr:row>
      <xdr:rowOff>169813</xdr:rowOff>
    </xdr:to>
    <xdr:sp macro="" textlink="">
      <xdr:nvSpPr>
        <xdr:cNvPr id="472" name="楕円 471">
          <a:extLst>
            <a:ext uri="{FF2B5EF4-FFF2-40B4-BE49-F238E27FC236}">
              <a16:creationId xmlns:a16="http://schemas.microsoft.com/office/drawing/2014/main" id="{00000000-0008-0000-0600-0000D8010000}"/>
            </a:ext>
          </a:extLst>
        </xdr:cNvPr>
        <xdr:cNvSpPr/>
      </xdr:nvSpPr>
      <xdr:spPr>
        <a:xfrm>
          <a:off x="7810500" y="16698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14890</xdr:rowOff>
    </xdr:from>
    <xdr:ext cx="59901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7561795" y="16474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4" name="正方形/長方形 473">
          <a:extLst>
            <a:ext uri="{FF2B5EF4-FFF2-40B4-BE49-F238E27FC236}">
              <a16:creationId xmlns:a16="http://schemas.microsoft.com/office/drawing/2014/main" id="{00000000-0008-0000-0600-0000D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5" name="正方形/長方形 474">
          <a:extLst>
            <a:ext uri="{FF2B5EF4-FFF2-40B4-BE49-F238E27FC236}">
              <a16:creationId xmlns:a16="http://schemas.microsoft.com/office/drawing/2014/main" id="{00000000-0008-0000-0600-0000D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76" name="正方形/長方形 475">
          <a:extLst>
            <a:ext uri="{FF2B5EF4-FFF2-40B4-BE49-F238E27FC236}">
              <a16:creationId xmlns:a16="http://schemas.microsoft.com/office/drawing/2014/main" id="{00000000-0008-0000-0600-0000D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77" name="正方形/長方形 476">
          <a:extLst>
            <a:ext uri="{FF2B5EF4-FFF2-40B4-BE49-F238E27FC236}">
              <a16:creationId xmlns:a16="http://schemas.microsoft.com/office/drawing/2014/main" id="{00000000-0008-0000-0600-0000D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78" name="正方形/長方形 477">
          <a:extLst>
            <a:ext uri="{FF2B5EF4-FFF2-40B4-BE49-F238E27FC236}">
              <a16:creationId xmlns:a16="http://schemas.microsoft.com/office/drawing/2014/main" id="{00000000-0008-0000-0600-0000D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79" name="正方形/長方形 478">
          <a:extLst>
            <a:ext uri="{FF2B5EF4-FFF2-40B4-BE49-F238E27FC236}">
              <a16:creationId xmlns:a16="http://schemas.microsoft.com/office/drawing/2014/main" id="{00000000-0008-0000-0600-0000D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0" name="正方形/長方形 479">
          <a:extLst>
            <a:ext uri="{FF2B5EF4-FFF2-40B4-BE49-F238E27FC236}">
              <a16:creationId xmlns:a16="http://schemas.microsoft.com/office/drawing/2014/main" id="{00000000-0008-0000-0600-0000E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1" name="正方形/長方形 480">
          <a:extLst>
            <a:ext uri="{FF2B5EF4-FFF2-40B4-BE49-F238E27FC236}">
              <a16:creationId xmlns:a16="http://schemas.microsoft.com/office/drawing/2014/main" id="{00000000-0008-0000-0600-0000E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3" name="直線コネクタ 482">
          <a:extLst>
            <a:ext uri="{FF2B5EF4-FFF2-40B4-BE49-F238E27FC236}">
              <a16:creationId xmlns:a16="http://schemas.microsoft.com/office/drawing/2014/main" id="{00000000-0008-0000-0600-0000E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84" name="直線コネクタ 483">
          <a:extLst>
            <a:ext uri="{FF2B5EF4-FFF2-40B4-BE49-F238E27FC236}">
              <a16:creationId xmlns:a16="http://schemas.microsoft.com/office/drawing/2014/main" id="{00000000-0008-0000-0600-0000E4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86" name="直線コネクタ 485">
          <a:extLst>
            <a:ext uri="{FF2B5EF4-FFF2-40B4-BE49-F238E27FC236}">
              <a16:creationId xmlns:a16="http://schemas.microsoft.com/office/drawing/2014/main" id="{00000000-0008-0000-0600-0000E6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88" name="直線コネクタ 487">
          <a:extLst>
            <a:ext uri="{FF2B5EF4-FFF2-40B4-BE49-F238E27FC236}">
              <a16:creationId xmlns:a16="http://schemas.microsoft.com/office/drawing/2014/main" id="{00000000-0008-0000-0600-0000E8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0" name="直線コネクタ 489">
          <a:extLst>
            <a:ext uri="{FF2B5EF4-FFF2-40B4-BE49-F238E27FC236}">
              <a16:creationId xmlns:a16="http://schemas.microsoft.com/office/drawing/2014/main" id="{00000000-0008-0000-0600-0000EA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492" name="直線コネクタ 491">
          <a:extLst>
            <a:ext uri="{FF2B5EF4-FFF2-40B4-BE49-F238E27FC236}">
              <a16:creationId xmlns:a16="http://schemas.microsoft.com/office/drawing/2014/main" id="{00000000-0008-0000-0600-0000EC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29</xdr:row>
      <xdr:rowOff>38299</xdr:rowOff>
    </xdr:from>
    <xdr:ext cx="685572"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1760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8" name="災害復旧事業費グラフ枠">
          <a:extLst>
            <a:ext uri="{FF2B5EF4-FFF2-40B4-BE49-F238E27FC236}">
              <a16:creationId xmlns:a16="http://schemas.microsoft.com/office/drawing/2014/main" id="{00000000-0008-0000-0600-0000F2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121118</xdr:rowOff>
    </xdr:from>
    <xdr:to>
      <xdr:col>85</xdr:col>
      <xdr:colOff>126364</xdr:colOff>
      <xdr:row>39</xdr:row>
      <xdr:rowOff>98878</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flipV="1">
          <a:off x="16317595" y="5264618"/>
          <a:ext cx="1269" cy="1520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128547</xdr:rowOff>
    </xdr:from>
    <xdr:ext cx="249299" cy="259045"/>
    <xdr:sp macro="" textlink="">
      <xdr:nvSpPr>
        <xdr:cNvPr id="500" name="災害復旧事業費最小値テキスト">
          <a:extLst>
            <a:ext uri="{FF2B5EF4-FFF2-40B4-BE49-F238E27FC236}">
              <a16:creationId xmlns:a16="http://schemas.microsoft.com/office/drawing/2014/main" id="{00000000-0008-0000-0600-0000F4010000}"/>
            </a:ext>
          </a:extLst>
        </xdr:cNvPr>
        <xdr:cNvSpPr txBox="1"/>
      </xdr:nvSpPr>
      <xdr:spPr>
        <a:xfrm>
          <a:off x="16370300" y="68150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67795</xdr:rowOff>
    </xdr:from>
    <xdr:ext cx="599010" cy="259045"/>
    <xdr:sp macro="" textlink="">
      <xdr:nvSpPr>
        <xdr:cNvPr id="502" name="災害復旧事業費最大値テキスト">
          <a:extLst>
            <a:ext uri="{FF2B5EF4-FFF2-40B4-BE49-F238E27FC236}">
              <a16:creationId xmlns:a16="http://schemas.microsoft.com/office/drawing/2014/main" id="{00000000-0008-0000-0600-0000F6010000}"/>
            </a:ext>
          </a:extLst>
        </xdr:cNvPr>
        <xdr:cNvSpPr txBox="1"/>
      </xdr:nvSpPr>
      <xdr:spPr>
        <a:xfrm>
          <a:off x="16370300" y="5039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121118</xdr:rowOff>
    </xdr:from>
    <xdr:to>
      <xdr:col>86</xdr:col>
      <xdr:colOff>25400</xdr:colOff>
      <xdr:row>30</xdr:row>
      <xdr:rowOff>121118</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6230600" y="5264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83939</xdr:rowOff>
    </xdr:from>
    <xdr:to>
      <xdr:col>85</xdr:col>
      <xdr:colOff>127000</xdr:colOff>
      <xdr:row>38</xdr:row>
      <xdr:rowOff>29448</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flipV="1">
          <a:off x="15481300" y="6427589"/>
          <a:ext cx="838200" cy="116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1547</xdr:rowOff>
    </xdr:from>
    <xdr:ext cx="534377" cy="259045"/>
    <xdr:sp macro="" textlink="">
      <xdr:nvSpPr>
        <xdr:cNvPr id="505" name="災害復旧事業費平均値テキスト">
          <a:extLst>
            <a:ext uri="{FF2B5EF4-FFF2-40B4-BE49-F238E27FC236}">
              <a16:creationId xmlns:a16="http://schemas.microsoft.com/office/drawing/2014/main" id="{00000000-0008-0000-0600-0000F9010000}"/>
            </a:ext>
          </a:extLst>
        </xdr:cNvPr>
        <xdr:cNvSpPr txBox="1"/>
      </xdr:nvSpPr>
      <xdr:spPr>
        <a:xfrm>
          <a:off x="16370300" y="66880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23120</xdr:rowOff>
    </xdr:from>
    <xdr:to>
      <xdr:col>85</xdr:col>
      <xdr:colOff>177800</xdr:colOff>
      <xdr:row>39</xdr:row>
      <xdr:rowOff>124720</xdr:rowOff>
    </xdr:to>
    <xdr:sp macro="" textlink="">
      <xdr:nvSpPr>
        <xdr:cNvPr id="506" name="フローチャート: 判断 505">
          <a:extLst>
            <a:ext uri="{FF2B5EF4-FFF2-40B4-BE49-F238E27FC236}">
              <a16:creationId xmlns:a16="http://schemas.microsoft.com/office/drawing/2014/main" id="{00000000-0008-0000-0600-0000FA010000}"/>
            </a:ext>
          </a:extLst>
        </xdr:cNvPr>
        <xdr:cNvSpPr/>
      </xdr:nvSpPr>
      <xdr:spPr>
        <a:xfrm>
          <a:off x="16268700" y="6709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52734</xdr:rowOff>
    </xdr:from>
    <xdr:to>
      <xdr:col>81</xdr:col>
      <xdr:colOff>50800</xdr:colOff>
      <xdr:row>38</xdr:row>
      <xdr:rowOff>29448</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4592300" y="6396384"/>
          <a:ext cx="889000" cy="14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30259</xdr:rowOff>
    </xdr:from>
    <xdr:to>
      <xdr:col>81</xdr:col>
      <xdr:colOff>101600</xdr:colOff>
      <xdr:row>39</xdr:row>
      <xdr:rowOff>131859</xdr:rowOff>
    </xdr:to>
    <xdr:sp macro="" textlink="">
      <xdr:nvSpPr>
        <xdr:cNvPr id="508" name="フローチャート: 判断 507">
          <a:extLst>
            <a:ext uri="{FF2B5EF4-FFF2-40B4-BE49-F238E27FC236}">
              <a16:creationId xmlns:a16="http://schemas.microsoft.com/office/drawing/2014/main" id="{00000000-0008-0000-0600-0000FC010000}"/>
            </a:ext>
          </a:extLst>
        </xdr:cNvPr>
        <xdr:cNvSpPr/>
      </xdr:nvSpPr>
      <xdr:spPr>
        <a:xfrm>
          <a:off x="15430500" y="6716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122986</xdr:rowOff>
    </xdr:from>
    <xdr:ext cx="534377"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5214111" y="6809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52734</xdr:rowOff>
    </xdr:from>
    <xdr:to>
      <xdr:col>76</xdr:col>
      <xdr:colOff>114300</xdr:colOff>
      <xdr:row>39</xdr:row>
      <xdr:rowOff>28276</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flipV="1">
          <a:off x="13703300" y="6396384"/>
          <a:ext cx="889000" cy="318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20521</xdr:rowOff>
    </xdr:from>
    <xdr:to>
      <xdr:col>76</xdr:col>
      <xdr:colOff>165100</xdr:colOff>
      <xdr:row>39</xdr:row>
      <xdr:rowOff>122121</xdr:rowOff>
    </xdr:to>
    <xdr:sp macro="" textlink="">
      <xdr:nvSpPr>
        <xdr:cNvPr id="511" name="フローチャート: 判断 510">
          <a:extLst>
            <a:ext uri="{FF2B5EF4-FFF2-40B4-BE49-F238E27FC236}">
              <a16:creationId xmlns:a16="http://schemas.microsoft.com/office/drawing/2014/main" id="{00000000-0008-0000-0600-0000FF010000}"/>
            </a:ext>
          </a:extLst>
        </xdr:cNvPr>
        <xdr:cNvSpPr/>
      </xdr:nvSpPr>
      <xdr:spPr>
        <a:xfrm>
          <a:off x="14541500" y="6707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113248</xdr:rowOff>
    </xdr:from>
    <xdr:ext cx="534377"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4325111" y="6799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28276</xdr:rowOff>
    </xdr:from>
    <xdr:to>
      <xdr:col>71</xdr:col>
      <xdr:colOff>177800</xdr:colOff>
      <xdr:row>39</xdr:row>
      <xdr:rowOff>72720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flipV="1">
          <a:off x="12814300" y="6714826"/>
          <a:ext cx="889000" cy="44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24832</xdr:rowOff>
    </xdr:from>
    <xdr:to>
      <xdr:col>72</xdr:col>
      <xdr:colOff>38100</xdr:colOff>
      <xdr:row>39</xdr:row>
      <xdr:rowOff>126432</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3652500" y="6711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117559</xdr:rowOff>
    </xdr:from>
    <xdr:ext cx="534377"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3436111" y="6804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22469</xdr:rowOff>
    </xdr:from>
    <xdr:to>
      <xdr:col>67</xdr:col>
      <xdr:colOff>101600</xdr:colOff>
      <xdr:row>39</xdr:row>
      <xdr:rowOff>124069</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2763500" y="6709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115196</xdr:rowOff>
    </xdr:from>
    <xdr:ext cx="534377"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2547111" y="6801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33139</xdr:rowOff>
    </xdr:from>
    <xdr:to>
      <xdr:col>85</xdr:col>
      <xdr:colOff>177800</xdr:colOff>
      <xdr:row>37</xdr:row>
      <xdr:rowOff>134739</xdr:rowOff>
    </xdr:to>
    <xdr:sp macro="" textlink="">
      <xdr:nvSpPr>
        <xdr:cNvPr id="523" name="楕円 522">
          <a:extLst>
            <a:ext uri="{FF2B5EF4-FFF2-40B4-BE49-F238E27FC236}">
              <a16:creationId xmlns:a16="http://schemas.microsoft.com/office/drawing/2014/main" id="{00000000-0008-0000-0600-00000B020000}"/>
            </a:ext>
          </a:extLst>
        </xdr:cNvPr>
        <xdr:cNvSpPr/>
      </xdr:nvSpPr>
      <xdr:spPr>
        <a:xfrm>
          <a:off x="16268700" y="6376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56016</xdr:rowOff>
    </xdr:from>
    <xdr:ext cx="599010" cy="259045"/>
    <xdr:sp macro="" textlink="">
      <xdr:nvSpPr>
        <xdr:cNvPr id="524" name="災害復旧事業費該当値テキスト">
          <a:extLst>
            <a:ext uri="{FF2B5EF4-FFF2-40B4-BE49-F238E27FC236}">
              <a16:creationId xmlns:a16="http://schemas.microsoft.com/office/drawing/2014/main" id="{00000000-0008-0000-0600-00000C020000}"/>
            </a:ext>
          </a:extLst>
        </xdr:cNvPr>
        <xdr:cNvSpPr txBox="1"/>
      </xdr:nvSpPr>
      <xdr:spPr>
        <a:xfrm>
          <a:off x="16370300" y="6228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150098</xdr:rowOff>
    </xdr:from>
    <xdr:to>
      <xdr:col>81</xdr:col>
      <xdr:colOff>101600</xdr:colOff>
      <xdr:row>38</xdr:row>
      <xdr:rowOff>80248</xdr:rowOff>
    </xdr:to>
    <xdr:sp macro="" textlink="">
      <xdr:nvSpPr>
        <xdr:cNvPr id="525" name="楕円 524">
          <a:extLst>
            <a:ext uri="{FF2B5EF4-FFF2-40B4-BE49-F238E27FC236}">
              <a16:creationId xmlns:a16="http://schemas.microsoft.com/office/drawing/2014/main" id="{00000000-0008-0000-0600-00000D020000}"/>
            </a:ext>
          </a:extLst>
        </xdr:cNvPr>
        <xdr:cNvSpPr/>
      </xdr:nvSpPr>
      <xdr:spPr>
        <a:xfrm>
          <a:off x="15430500" y="6493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36</xdr:row>
      <xdr:rowOff>96775</xdr:rowOff>
    </xdr:from>
    <xdr:ext cx="59901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5181795" y="6268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1934</xdr:rowOff>
    </xdr:from>
    <xdr:to>
      <xdr:col>76</xdr:col>
      <xdr:colOff>165100</xdr:colOff>
      <xdr:row>37</xdr:row>
      <xdr:rowOff>103534</xdr:rowOff>
    </xdr:to>
    <xdr:sp macro="" textlink="">
      <xdr:nvSpPr>
        <xdr:cNvPr id="527" name="楕円 526">
          <a:extLst>
            <a:ext uri="{FF2B5EF4-FFF2-40B4-BE49-F238E27FC236}">
              <a16:creationId xmlns:a16="http://schemas.microsoft.com/office/drawing/2014/main" id="{00000000-0008-0000-0600-00000F020000}"/>
            </a:ext>
          </a:extLst>
        </xdr:cNvPr>
        <xdr:cNvSpPr/>
      </xdr:nvSpPr>
      <xdr:spPr>
        <a:xfrm>
          <a:off x="14541500" y="6345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35</xdr:row>
      <xdr:rowOff>120061</xdr:rowOff>
    </xdr:from>
    <xdr:ext cx="59901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4292795" y="6120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148926</xdr:rowOff>
    </xdr:from>
    <xdr:to>
      <xdr:col>72</xdr:col>
      <xdr:colOff>38100</xdr:colOff>
      <xdr:row>39</xdr:row>
      <xdr:rowOff>79076</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3652500" y="6664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95602</xdr:rowOff>
    </xdr:from>
    <xdr:ext cx="534377"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3436111" y="6439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21920</xdr:rowOff>
    </xdr:from>
    <xdr:to>
      <xdr:col>67</xdr:col>
      <xdr:colOff>101600</xdr:colOff>
      <xdr:row>39</xdr:row>
      <xdr:rowOff>123520</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2763500" y="6708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140047</xdr:rowOff>
    </xdr:from>
    <xdr:ext cx="534377"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547111" y="6483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3" name="正方形/長方形 532">
          <a:extLst>
            <a:ext uri="{FF2B5EF4-FFF2-40B4-BE49-F238E27FC236}">
              <a16:creationId xmlns:a16="http://schemas.microsoft.com/office/drawing/2014/main" id="{00000000-0008-0000-0600-00001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4" name="正方形/長方形 533">
          <a:extLst>
            <a:ext uri="{FF2B5EF4-FFF2-40B4-BE49-F238E27FC236}">
              <a16:creationId xmlns:a16="http://schemas.microsoft.com/office/drawing/2014/main" id="{00000000-0008-0000-0600-00001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5" name="正方形/長方形 534">
          <a:extLst>
            <a:ext uri="{FF2B5EF4-FFF2-40B4-BE49-F238E27FC236}">
              <a16:creationId xmlns:a16="http://schemas.microsoft.com/office/drawing/2014/main" id="{00000000-0008-0000-0600-00001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6" name="正方形/長方形 535">
          <a:extLst>
            <a:ext uri="{FF2B5EF4-FFF2-40B4-BE49-F238E27FC236}">
              <a16:creationId xmlns:a16="http://schemas.microsoft.com/office/drawing/2014/main" id="{00000000-0008-0000-0600-00001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7" name="正方形/長方形 536">
          <a:extLst>
            <a:ext uri="{FF2B5EF4-FFF2-40B4-BE49-F238E27FC236}">
              <a16:creationId xmlns:a16="http://schemas.microsoft.com/office/drawing/2014/main" id="{00000000-0008-0000-0600-00001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2" name="直線コネクタ 541">
          <a:extLst>
            <a:ext uri="{FF2B5EF4-FFF2-40B4-BE49-F238E27FC236}">
              <a16:creationId xmlns:a16="http://schemas.microsoft.com/office/drawing/2014/main" id="{00000000-0008-0000-0600-00001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3" name="直線コネクタ 542">
          <a:extLst>
            <a:ext uri="{FF2B5EF4-FFF2-40B4-BE49-F238E27FC236}">
              <a16:creationId xmlns:a16="http://schemas.microsoft.com/office/drawing/2014/main" id="{00000000-0008-0000-0600-00001F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5" name="直線コネクタ 544">
          <a:extLst>
            <a:ext uri="{FF2B5EF4-FFF2-40B4-BE49-F238E27FC236}">
              <a16:creationId xmlns:a16="http://schemas.microsoft.com/office/drawing/2014/main" id="{00000000-0008-0000-0600-000021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7" name="失業対策事業費グラフ枠">
          <a:extLst>
            <a:ext uri="{FF2B5EF4-FFF2-40B4-BE49-F238E27FC236}">
              <a16:creationId xmlns:a16="http://schemas.microsoft.com/office/drawing/2014/main" id="{00000000-0008-0000-0600-000023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48" name="直線コネクタ 547">
          <a:extLst>
            <a:ext uri="{FF2B5EF4-FFF2-40B4-BE49-F238E27FC236}">
              <a16:creationId xmlns:a16="http://schemas.microsoft.com/office/drawing/2014/main" id="{00000000-0008-0000-0600-000024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49" name="失業対策事業費最小値テキスト">
          <a:extLst>
            <a:ext uri="{FF2B5EF4-FFF2-40B4-BE49-F238E27FC236}">
              <a16:creationId xmlns:a16="http://schemas.microsoft.com/office/drawing/2014/main" id="{00000000-0008-0000-0600-000025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1" name="失業対策事業費最大値テキスト">
          <a:extLst>
            <a:ext uri="{FF2B5EF4-FFF2-40B4-BE49-F238E27FC236}">
              <a16:creationId xmlns:a16="http://schemas.microsoft.com/office/drawing/2014/main" id="{00000000-0008-0000-0600-000027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4" name="失業対策事業費平均値テキスト">
          <a:extLst>
            <a:ext uri="{FF2B5EF4-FFF2-40B4-BE49-F238E27FC236}">
              <a16:creationId xmlns:a16="http://schemas.microsoft.com/office/drawing/2014/main" id="{00000000-0008-0000-0600-00002A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5" name="フローチャート: 判断 554">
          <a:extLst>
            <a:ext uri="{FF2B5EF4-FFF2-40B4-BE49-F238E27FC236}">
              <a16:creationId xmlns:a16="http://schemas.microsoft.com/office/drawing/2014/main" id="{00000000-0008-0000-0600-00002B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7" name="フローチャート: 判断 556">
          <a:extLst>
            <a:ext uri="{FF2B5EF4-FFF2-40B4-BE49-F238E27FC236}">
              <a16:creationId xmlns:a16="http://schemas.microsoft.com/office/drawing/2014/main" id="{00000000-0008-0000-0600-00002D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0" name="フローチャート: 判断 559">
          <a:extLst>
            <a:ext uri="{FF2B5EF4-FFF2-40B4-BE49-F238E27FC236}">
              <a16:creationId xmlns:a16="http://schemas.microsoft.com/office/drawing/2014/main" id="{00000000-0008-0000-0600-000030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3" name="フローチャート: 判断 562">
          <a:extLst>
            <a:ext uri="{FF2B5EF4-FFF2-40B4-BE49-F238E27FC236}">
              <a16:creationId xmlns:a16="http://schemas.microsoft.com/office/drawing/2014/main" id="{00000000-0008-0000-0600-000033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楕円 571">
          <a:extLst>
            <a:ext uri="{FF2B5EF4-FFF2-40B4-BE49-F238E27FC236}">
              <a16:creationId xmlns:a16="http://schemas.microsoft.com/office/drawing/2014/main" id="{00000000-0008-0000-0600-00003C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3" name="失業対策事業費該当値テキスト">
          <a:extLst>
            <a:ext uri="{FF2B5EF4-FFF2-40B4-BE49-F238E27FC236}">
              <a16:creationId xmlns:a16="http://schemas.microsoft.com/office/drawing/2014/main" id="{00000000-0008-0000-0600-00003D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4" name="楕円 573">
          <a:extLst>
            <a:ext uri="{FF2B5EF4-FFF2-40B4-BE49-F238E27FC236}">
              <a16:creationId xmlns:a16="http://schemas.microsoft.com/office/drawing/2014/main" id="{00000000-0008-0000-0600-00003E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6" name="楕円 575">
          <a:extLst>
            <a:ext uri="{FF2B5EF4-FFF2-40B4-BE49-F238E27FC236}">
              <a16:creationId xmlns:a16="http://schemas.microsoft.com/office/drawing/2014/main" id="{00000000-0008-0000-0600-000040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78" name="楕円 577">
          <a:extLst>
            <a:ext uri="{FF2B5EF4-FFF2-40B4-BE49-F238E27FC236}">
              <a16:creationId xmlns:a16="http://schemas.microsoft.com/office/drawing/2014/main" id="{00000000-0008-0000-0600-000042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楕円 579">
          <a:extLst>
            <a:ext uri="{FF2B5EF4-FFF2-40B4-BE49-F238E27FC236}">
              <a16:creationId xmlns:a16="http://schemas.microsoft.com/office/drawing/2014/main" id="{00000000-0008-0000-0600-000044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2" name="正方形/長方形 581">
          <a:extLst>
            <a:ext uri="{FF2B5EF4-FFF2-40B4-BE49-F238E27FC236}">
              <a16:creationId xmlns:a16="http://schemas.microsoft.com/office/drawing/2014/main" id="{00000000-0008-0000-0600-000046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3" name="正方形/長方形 582">
          <a:extLst>
            <a:ext uri="{FF2B5EF4-FFF2-40B4-BE49-F238E27FC236}">
              <a16:creationId xmlns:a16="http://schemas.microsoft.com/office/drawing/2014/main" id="{00000000-0008-0000-0600-000047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4" name="正方形/長方形 583">
          <a:extLst>
            <a:ext uri="{FF2B5EF4-FFF2-40B4-BE49-F238E27FC236}">
              <a16:creationId xmlns:a16="http://schemas.microsoft.com/office/drawing/2014/main" id="{00000000-0008-0000-0600-000048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5" name="正方形/長方形 584">
          <a:extLst>
            <a:ext uri="{FF2B5EF4-FFF2-40B4-BE49-F238E27FC236}">
              <a16:creationId xmlns:a16="http://schemas.microsoft.com/office/drawing/2014/main" id="{00000000-0008-0000-0600-000049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86" name="正方形/長方形 585">
          <a:extLst>
            <a:ext uri="{FF2B5EF4-FFF2-40B4-BE49-F238E27FC236}">
              <a16:creationId xmlns:a16="http://schemas.microsoft.com/office/drawing/2014/main" id="{00000000-0008-0000-0600-00004A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87" name="正方形/長方形 586">
          <a:extLst>
            <a:ext uri="{FF2B5EF4-FFF2-40B4-BE49-F238E27FC236}">
              <a16:creationId xmlns:a16="http://schemas.microsoft.com/office/drawing/2014/main" id="{00000000-0008-0000-0600-00004B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88" name="正方形/長方形 587">
          <a:extLst>
            <a:ext uri="{FF2B5EF4-FFF2-40B4-BE49-F238E27FC236}">
              <a16:creationId xmlns:a16="http://schemas.microsoft.com/office/drawing/2014/main" id="{00000000-0008-0000-0600-00004C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1" name="直線コネクタ 590">
          <a:extLst>
            <a:ext uri="{FF2B5EF4-FFF2-40B4-BE49-F238E27FC236}">
              <a16:creationId xmlns:a16="http://schemas.microsoft.com/office/drawing/2014/main" id="{00000000-0008-0000-0600-00004F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2" name="直線コネクタ 591">
          <a:extLst>
            <a:ext uri="{FF2B5EF4-FFF2-40B4-BE49-F238E27FC236}">
              <a16:creationId xmlns:a16="http://schemas.microsoft.com/office/drawing/2014/main" id="{00000000-0008-0000-0600-000050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594" name="直線コネクタ 593">
          <a:extLst>
            <a:ext uri="{FF2B5EF4-FFF2-40B4-BE49-F238E27FC236}">
              <a16:creationId xmlns:a16="http://schemas.microsoft.com/office/drawing/2014/main" id="{00000000-0008-0000-0600-000052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596" name="直線コネクタ 595">
          <a:extLst>
            <a:ext uri="{FF2B5EF4-FFF2-40B4-BE49-F238E27FC236}">
              <a16:creationId xmlns:a16="http://schemas.microsoft.com/office/drawing/2014/main" id="{00000000-0008-0000-0600-000054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598" name="直線コネクタ 597">
          <a:extLst>
            <a:ext uri="{FF2B5EF4-FFF2-40B4-BE49-F238E27FC236}">
              <a16:creationId xmlns:a16="http://schemas.microsoft.com/office/drawing/2014/main" id="{00000000-0008-0000-0600-000056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4" name="公債費グラフ枠">
          <a:extLst>
            <a:ext uri="{FF2B5EF4-FFF2-40B4-BE49-F238E27FC236}">
              <a16:creationId xmlns:a16="http://schemas.microsoft.com/office/drawing/2014/main" id="{00000000-0008-0000-0600-00005C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109557</xdr:rowOff>
    </xdr:from>
    <xdr:to>
      <xdr:col>85</xdr:col>
      <xdr:colOff>126364</xdr:colOff>
      <xdr:row>79</xdr:row>
      <xdr:rowOff>33906</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flipV="1">
          <a:off x="16317595" y="12282507"/>
          <a:ext cx="1269" cy="1295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37733</xdr:rowOff>
    </xdr:from>
    <xdr:ext cx="469744" cy="259045"/>
    <xdr:sp macro="" textlink="">
      <xdr:nvSpPr>
        <xdr:cNvPr id="606" name="公債費最小値テキスト">
          <a:extLst>
            <a:ext uri="{FF2B5EF4-FFF2-40B4-BE49-F238E27FC236}">
              <a16:creationId xmlns:a16="http://schemas.microsoft.com/office/drawing/2014/main" id="{00000000-0008-0000-0600-00005E020000}"/>
            </a:ext>
          </a:extLst>
        </xdr:cNvPr>
        <xdr:cNvSpPr txBox="1"/>
      </xdr:nvSpPr>
      <xdr:spPr>
        <a:xfrm>
          <a:off x="16370300" y="13582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33906</xdr:rowOff>
    </xdr:from>
    <xdr:to>
      <xdr:col>86</xdr:col>
      <xdr:colOff>25400</xdr:colOff>
      <xdr:row>79</xdr:row>
      <xdr:rowOff>33906</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6230600" y="13578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56234</xdr:rowOff>
    </xdr:from>
    <xdr:ext cx="599010" cy="259045"/>
    <xdr:sp macro="" textlink="">
      <xdr:nvSpPr>
        <xdr:cNvPr id="608" name="公債費最大値テキスト">
          <a:extLst>
            <a:ext uri="{FF2B5EF4-FFF2-40B4-BE49-F238E27FC236}">
              <a16:creationId xmlns:a16="http://schemas.microsoft.com/office/drawing/2014/main" id="{00000000-0008-0000-0600-000060020000}"/>
            </a:ext>
          </a:extLst>
        </xdr:cNvPr>
        <xdr:cNvSpPr txBox="1"/>
      </xdr:nvSpPr>
      <xdr:spPr>
        <a:xfrm>
          <a:off x="16370300" y="120577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685,823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109557</xdr:rowOff>
    </xdr:from>
    <xdr:to>
      <xdr:col>86</xdr:col>
      <xdr:colOff>25400</xdr:colOff>
      <xdr:row>71</xdr:row>
      <xdr:rowOff>109557</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6230600" y="12282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96186</xdr:rowOff>
    </xdr:from>
    <xdr:to>
      <xdr:col>85</xdr:col>
      <xdr:colOff>127000</xdr:colOff>
      <xdr:row>76</xdr:row>
      <xdr:rowOff>97569</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5481300" y="13126386"/>
          <a:ext cx="838200" cy="1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10876</xdr:rowOff>
    </xdr:from>
    <xdr:ext cx="599010" cy="259045"/>
    <xdr:sp macro="" textlink="">
      <xdr:nvSpPr>
        <xdr:cNvPr id="611" name="公債費平均値テキスト">
          <a:extLst>
            <a:ext uri="{FF2B5EF4-FFF2-40B4-BE49-F238E27FC236}">
              <a16:creationId xmlns:a16="http://schemas.microsoft.com/office/drawing/2014/main" id="{00000000-0008-0000-0600-000063020000}"/>
            </a:ext>
          </a:extLst>
        </xdr:cNvPr>
        <xdr:cNvSpPr txBox="1"/>
      </xdr:nvSpPr>
      <xdr:spPr>
        <a:xfrm>
          <a:off x="16370300" y="132125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32449</xdr:rowOff>
    </xdr:from>
    <xdr:to>
      <xdr:col>85</xdr:col>
      <xdr:colOff>177800</xdr:colOff>
      <xdr:row>77</xdr:row>
      <xdr:rowOff>134049</xdr:rowOff>
    </xdr:to>
    <xdr:sp macro="" textlink="">
      <xdr:nvSpPr>
        <xdr:cNvPr id="612" name="フローチャート: 判断 611">
          <a:extLst>
            <a:ext uri="{FF2B5EF4-FFF2-40B4-BE49-F238E27FC236}">
              <a16:creationId xmlns:a16="http://schemas.microsoft.com/office/drawing/2014/main" id="{00000000-0008-0000-0600-000064020000}"/>
            </a:ext>
          </a:extLst>
        </xdr:cNvPr>
        <xdr:cNvSpPr/>
      </xdr:nvSpPr>
      <xdr:spPr>
        <a:xfrm>
          <a:off x="16268700" y="1323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96186</xdr:rowOff>
    </xdr:from>
    <xdr:to>
      <xdr:col>81</xdr:col>
      <xdr:colOff>50800</xdr:colOff>
      <xdr:row>76</xdr:row>
      <xdr:rowOff>106132</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flipV="1">
          <a:off x="14592300" y="13126386"/>
          <a:ext cx="889000" cy="9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46951</xdr:rowOff>
    </xdr:from>
    <xdr:to>
      <xdr:col>81</xdr:col>
      <xdr:colOff>101600</xdr:colOff>
      <xdr:row>77</xdr:row>
      <xdr:rowOff>148551</xdr:rowOff>
    </xdr:to>
    <xdr:sp macro="" textlink="">
      <xdr:nvSpPr>
        <xdr:cNvPr id="614" name="フローチャート: 判断 613">
          <a:extLst>
            <a:ext uri="{FF2B5EF4-FFF2-40B4-BE49-F238E27FC236}">
              <a16:creationId xmlns:a16="http://schemas.microsoft.com/office/drawing/2014/main" id="{00000000-0008-0000-0600-000066020000}"/>
            </a:ext>
          </a:extLst>
        </xdr:cNvPr>
        <xdr:cNvSpPr/>
      </xdr:nvSpPr>
      <xdr:spPr>
        <a:xfrm>
          <a:off x="15430500" y="13248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139678</xdr:rowOff>
    </xdr:from>
    <xdr:ext cx="599010"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5181795" y="13341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89812</xdr:rowOff>
    </xdr:from>
    <xdr:to>
      <xdr:col>76</xdr:col>
      <xdr:colOff>114300</xdr:colOff>
      <xdr:row>76</xdr:row>
      <xdr:rowOff>106132</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3703300" y="13120012"/>
          <a:ext cx="889000" cy="16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107307</xdr:rowOff>
    </xdr:from>
    <xdr:to>
      <xdr:col>76</xdr:col>
      <xdr:colOff>165100</xdr:colOff>
      <xdr:row>78</xdr:row>
      <xdr:rowOff>37457</xdr:rowOff>
    </xdr:to>
    <xdr:sp macro="" textlink="">
      <xdr:nvSpPr>
        <xdr:cNvPr id="617" name="フローチャート: 判断 616">
          <a:extLst>
            <a:ext uri="{FF2B5EF4-FFF2-40B4-BE49-F238E27FC236}">
              <a16:creationId xmlns:a16="http://schemas.microsoft.com/office/drawing/2014/main" id="{00000000-0008-0000-0600-000069020000}"/>
            </a:ext>
          </a:extLst>
        </xdr:cNvPr>
        <xdr:cNvSpPr/>
      </xdr:nvSpPr>
      <xdr:spPr>
        <a:xfrm>
          <a:off x="14541500" y="13308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78</xdr:row>
      <xdr:rowOff>28584</xdr:rowOff>
    </xdr:from>
    <xdr:ext cx="599010"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4292795" y="13401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89812</xdr:rowOff>
    </xdr:from>
    <xdr:to>
      <xdr:col>71</xdr:col>
      <xdr:colOff>177800</xdr:colOff>
      <xdr:row>76</xdr:row>
      <xdr:rowOff>112447</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flipV="1">
          <a:off x="12814300" y="13120012"/>
          <a:ext cx="889000" cy="22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71571</xdr:rowOff>
    </xdr:from>
    <xdr:to>
      <xdr:col>72</xdr:col>
      <xdr:colOff>38100</xdr:colOff>
      <xdr:row>78</xdr:row>
      <xdr:rowOff>1721</xdr:rowOff>
    </xdr:to>
    <xdr:sp macro="" textlink="">
      <xdr:nvSpPr>
        <xdr:cNvPr id="620" name="フローチャート: 判断 619">
          <a:extLst>
            <a:ext uri="{FF2B5EF4-FFF2-40B4-BE49-F238E27FC236}">
              <a16:creationId xmlns:a16="http://schemas.microsoft.com/office/drawing/2014/main" id="{00000000-0008-0000-0600-00006C020000}"/>
            </a:ext>
          </a:extLst>
        </xdr:cNvPr>
        <xdr:cNvSpPr/>
      </xdr:nvSpPr>
      <xdr:spPr>
        <a:xfrm>
          <a:off x="13652500" y="13273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164298</xdr:rowOff>
    </xdr:from>
    <xdr:ext cx="599010"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3403795" y="13365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68974</xdr:rowOff>
    </xdr:from>
    <xdr:to>
      <xdr:col>67</xdr:col>
      <xdr:colOff>101600</xdr:colOff>
      <xdr:row>77</xdr:row>
      <xdr:rowOff>170574</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2763500" y="13270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161701</xdr:rowOff>
    </xdr:from>
    <xdr:ext cx="599010"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2514795" y="13363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46769</xdr:rowOff>
    </xdr:from>
    <xdr:to>
      <xdr:col>85</xdr:col>
      <xdr:colOff>177800</xdr:colOff>
      <xdr:row>76</xdr:row>
      <xdr:rowOff>148369</xdr:rowOff>
    </xdr:to>
    <xdr:sp macro="" textlink="">
      <xdr:nvSpPr>
        <xdr:cNvPr id="629" name="楕円 628">
          <a:extLst>
            <a:ext uri="{FF2B5EF4-FFF2-40B4-BE49-F238E27FC236}">
              <a16:creationId xmlns:a16="http://schemas.microsoft.com/office/drawing/2014/main" id="{00000000-0008-0000-0600-000075020000}"/>
            </a:ext>
          </a:extLst>
        </xdr:cNvPr>
        <xdr:cNvSpPr/>
      </xdr:nvSpPr>
      <xdr:spPr>
        <a:xfrm>
          <a:off x="16268700" y="13076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69646</xdr:rowOff>
    </xdr:from>
    <xdr:ext cx="599010" cy="259045"/>
    <xdr:sp macro="" textlink="">
      <xdr:nvSpPr>
        <xdr:cNvPr id="630" name="公債費該当値テキスト">
          <a:extLst>
            <a:ext uri="{FF2B5EF4-FFF2-40B4-BE49-F238E27FC236}">
              <a16:creationId xmlns:a16="http://schemas.microsoft.com/office/drawing/2014/main" id="{00000000-0008-0000-0600-000076020000}"/>
            </a:ext>
          </a:extLst>
        </xdr:cNvPr>
        <xdr:cNvSpPr txBox="1"/>
      </xdr:nvSpPr>
      <xdr:spPr>
        <a:xfrm>
          <a:off x="16370300" y="12928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45386</xdr:rowOff>
    </xdr:from>
    <xdr:to>
      <xdr:col>81</xdr:col>
      <xdr:colOff>101600</xdr:colOff>
      <xdr:row>76</xdr:row>
      <xdr:rowOff>146986</xdr:rowOff>
    </xdr:to>
    <xdr:sp macro="" textlink="">
      <xdr:nvSpPr>
        <xdr:cNvPr id="631" name="楕円 630">
          <a:extLst>
            <a:ext uri="{FF2B5EF4-FFF2-40B4-BE49-F238E27FC236}">
              <a16:creationId xmlns:a16="http://schemas.microsoft.com/office/drawing/2014/main" id="{00000000-0008-0000-0600-000077020000}"/>
            </a:ext>
          </a:extLst>
        </xdr:cNvPr>
        <xdr:cNvSpPr/>
      </xdr:nvSpPr>
      <xdr:spPr>
        <a:xfrm>
          <a:off x="15430500" y="13075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74</xdr:row>
      <xdr:rowOff>163513</xdr:rowOff>
    </xdr:from>
    <xdr:ext cx="59901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5181795" y="12850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55332</xdr:rowOff>
    </xdr:from>
    <xdr:to>
      <xdr:col>76</xdr:col>
      <xdr:colOff>165100</xdr:colOff>
      <xdr:row>76</xdr:row>
      <xdr:rowOff>156932</xdr:rowOff>
    </xdr:to>
    <xdr:sp macro="" textlink="">
      <xdr:nvSpPr>
        <xdr:cNvPr id="633" name="楕円 632">
          <a:extLst>
            <a:ext uri="{FF2B5EF4-FFF2-40B4-BE49-F238E27FC236}">
              <a16:creationId xmlns:a16="http://schemas.microsoft.com/office/drawing/2014/main" id="{00000000-0008-0000-0600-000079020000}"/>
            </a:ext>
          </a:extLst>
        </xdr:cNvPr>
        <xdr:cNvSpPr/>
      </xdr:nvSpPr>
      <xdr:spPr>
        <a:xfrm>
          <a:off x="14541500" y="13085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2009</xdr:rowOff>
    </xdr:from>
    <xdr:ext cx="59901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4292795" y="12860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39012</xdr:rowOff>
    </xdr:from>
    <xdr:to>
      <xdr:col>72</xdr:col>
      <xdr:colOff>38100</xdr:colOff>
      <xdr:row>76</xdr:row>
      <xdr:rowOff>140612</xdr:rowOff>
    </xdr:to>
    <xdr:sp macro="" textlink="">
      <xdr:nvSpPr>
        <xdr:cNvPr id="635" name="楕円 634">
          <a:extLst>
            <a:ext uri="{FF2B5EF4-FFF2-40B4-BE49-F238E27FC236}">
              <a16:creationId xmlns:a16="http://schemas.microsoft.com/office/drawing/2014/main" id="{00000000-0008-0000-0600-00007B020000}"/>
            </a:ext>
          </a:extLst>
        </xdr:cNvPr>
        <xdr:cNvSpPr/>
      </xdr:nvSpPr>
      <xdr:spPr>
        <a:xfrm>
          <a:off x="13652500" y="13069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74</xdr:row>
      <xdr:rowOff>157139</xdr:rowOff>
    </xdr:from>
    <xdr:ext cx="59901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3403795" y="12844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61647</xdr:rowOff>
    </xdr:from>
    <xdr:to>
      <xdr:col>67</xdr:col>
      <xdr:colOff>101600</xdr:colOff>
      <xdr:row>76</xdr:row>
      <xdr:rowOff>163247</xdr:rowOff>
    </xdr:to>
    <xdr:sp macro="" textlink="">
      <xdr:nvSpPr>
        <xdr:cNvPr id="637" name="楕円 636">
          <a:extLst>
            <a:ext uri="{FF2B5EF4-FFF2-40B4-BE49-F238E27FC236}">
              <a16:creationId xmlns:a16="http://schemas.microsoft.com/office/drawing/2014/main" id="{00000000-0008-0000-0600-00007D020000}"/>
            </a:ext>
          </a:extLst>
        </xdr:cNvPr>
        <xdr:cNvSpPr/>
      </xdr:nvSpPr>
      <xdr:spPr>
        <a:xfrm>
          <a:off x="12763500" y="13091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8324</xdr:rowOff>
    </xdr:from>
    <xdr:ext cx="59901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514795" y="12867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39" name="正方形/長方形 638">
          <a:extLst>
            <a:ext uri="{FF2B5EF4-FFF2-40B4-BE49-F238E27FC236}">
              <a16:creationId xmlns:a16="http://schemas.microsoft.com/office/drawing/2014/main" id="{00000000-0008-0000-0600-00007F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0" name="正方形/長方形 639">
          <a:extLst>
            <a:ext uri="{FF2B5EF4-FFF2-40B4-BE49-F238E27FC236}">
              <a16:creationId xmlns:a16="http://schemas.microsoft.com/office/drawing/2014/main" id="{00000000-0008-0000-0600-000080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1" name="正方形/長方形 640">
          <a:extLst>
            <a:ext uri="{FF2B5EF4-FFF2-40B4-BE49-F238E27FC236}">
              <a16:creationId xmlns:a16="http://schemas.microsoft.com/office/drawing/2014/main" id="{00000000-0008-0000-0600-000081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2" name="正方形/長方形 641">
          <a:extLst>
            <a:ext uri="{FF2B5EF4-FFF2-40B4-BE49-F238E27FC236}">
              <a16:creationId xmlns:a16="http://schemas.microsoft.com/office/drawing/2014/main" id="{00000000-0008-0000-0600-000082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3" name="正方形/長方形 642">
          <a:extLst>
            <a:ext uri="{FF2B5EF4-FFF2-40B4-BE49-F238E27FC236}">
              <a16:creationId xmlns:a16="http://schemas.microsoft.com/office/drawing/2014/main" id="{00000000-0008-0000-0600-000083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4" name="正方形/長方形 643">
          <a:extLst>
            <a:ext uri="{FF2B5EF4-FFF2-40B4-BE49-F238E27FC236}">
              <a16:creationId xmlns:a16="http://schemas.microsoft.com/office/drawing/2014/main" id="{00000000-0008-0000-0600-000084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5" name="正方形/長方形 644">
          <a:extLst>
            <a:ext uri="{FF2B5EF4-FFF2-40B4-BE49-F238E27FC236}">
              <a16:creationId xmlns:a16="http://schemas.microsoft.com/office/drawing/2014/main" id="{00000000-0008-0000-0600-000085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48" name="直線コネクタ 647">
          <a:extLst>
            <a:ext uri="{FF2B5EF4-FFF2-40B4-BE49-F238E27FC236}">
              <a16:creationId xmlns:a16="http://schemas.microsoft.com/office/drawing/2014/main" id="{00000000-0008-0000-0600-000088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49" name="直線コネクタ 648">
          <a:extLst>
            <a:ext uri="{FF2B5EF4-FFF2-40B4-BE49-F238E27FC236}">
              <a16:creationId xmlns:a16="http://schemas.microsoft.com/office/drawing/2014/main" id="{00000000-0008-0000-0600-000089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1" name="直線コネクタ 650">
          <a:extLst>
            <a:ext uri="{FF2B5EF4-FFF2-40B4-BE49-F238E27FC236}">
              <a16:creationId xmlns:a16="http://schemas.microsoft.com/office/drawing/2014/main" id="{00000000-0008-0000-0600-00008B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3" name="直線コネクタ 652">
          <a:extLst>
            <a:ext uri="{FF2B5EF4-FFF2-40B4-BE49-F238E27FC236}">
              <a16:creationId xmlns:a16="http://schemas.microsoft.com/office/drawing/2014/main" id="{00000000-0008-0000-0600-00008D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93</xdr:row>
      <xdr:rowOff>168927</xdr:rowOff>
    </xdr:from>
    <xdr:ext cx="685572"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1760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55" name="直線コネクタ 654">
          <a:extLst>
            <a:ext uri="{FF2B5EF4-FFF2-40B4-BE49-F238E27FC236}">
              <a16:creationId xmlns:a16="http://schemas.microsoft.com/office/drawing/2014/main" id="{00000000-0008-0000-0600-00008F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130827</xdr:rowOff>
    </xdr:from>
    <xdr:ext cx="685572"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1760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1" name="積立金グラフ枠">
          <a:extLst>
            <a:ext uri="{FF2B5EF4-FFF2-40B4-BE49-F238E27FC236}">
              <a16:creationId xmlns:a16="http://schemas.microsoft.com/office/drawing/2014/main" id="{00000000-0008-0000-0600-00009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40441</xdr:rowOff>
    </xdr:from>
    <xdr:to>
      <xdr:col>85</xdr:col>
      <xdr:colOff>126364</xdr:colOff>
      <xdr:row>99</xdr:row>
      <xdr:rowOff>44450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flipV="1">
          <a:off x="16317595" y="15642391"/>
          <a:ext cx="1269" cy="1375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48277</xdr:rowOff>
    </xdr:from>
    <xdr:ext cx="249299" cy="259045"/>
    <xdr:sp macro="" textlink="">
      <xdr:nvSpPr>
        <xdr:cNvPr id="663" name="積立金最小値テキスト">
          <a:extLst>
            <a:ext uri="{FF2B5EF4-FFF2-40B4-BE49-F238E27FC236}">
              <a16:creationId xmlns:a16="http://schemas.microsoft.com/office/drawing/2014/main" id="{00000000-0008-0000-0600-000097020000}"/>
            </a:ext>
          </a:extLst>
        </xdr:cNvPr>
        <xdr:cNvSpPr txBox="1"/>
      </xdr:nvSpPr>
      <xdr:spPr>
        <a:xfrm>
          <a:off x="16370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44450</xdr:rowOff>
    </xdr:from>
    <xdr:to>
      <xdr:col>86</xdr:col>
      <xdr:colOff>25400</xdr:colOff>
      <xdr:row>99</xdr:row>
      <xdr:rowOff>44450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6230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158568</xdr:rowOff>
    </xdr:from>
    <xdr:ext cx="690189" cy="259045"/>
    <xdr:sp macro="" textlink="">
      <xdr:nvSpPr>
        <xdr:cNvPr id="665" name="積立金最大値テキスト">
          <a:extLst>
            <a:ext uri="{FF2B5EF4-FFF2-40B4-BE49-F238E27FC236}">
              <a16:creationId xmlns:a16="http://schemas.microsoft.com/office/drawing/2014/main" id="{00000000-0008-0000-0600-000099020000}"/>
            </a:ext>
          </a:extLst>
        </xdr:cNvPr>
        <xdr:cNvSpPr txBox="1"/>
      </xdr:nvSpPr>
      <xdr:spPr>
        <a:xfrm>
          <a:off x="16370300" y="1541761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1,805,262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40441</xdr:rowOff>
    </xdr:from>
    <xdr:to>
      <xdr:col>86</xdr:col>
      <xdr:colOff>25400</xdr:colOff>
      <xdr:row>91</xdr:row>
      <xdr:rowOff>40441</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6230600" y="15642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131882</xdr:rowOff>
    </xdr:from>
    <xdr:to>
      <xdr:col>85</xdr:col>
      <xdr:colOff>127000</xdr:colOff>
      <xdr:row>97</xdr:row>
      <xdr:rowOff>72073</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5481300" y="16591082"/>
          <a:ext cx="838200" cy="111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89003</xdr:rowOff>
    </xdr:from>
    <xdr:ext cx="534377" cy="259045"/>
    <xdr:sp macro="" textlink="">
      <xdr:nvSpPr>
        <xdr:cNvPr id="668" name="積立金平均値テキスト">
          <a:extLst>
            <a:ext uri="{FF2B5EF4-FFF2-40B4-BE49-F238E27FC236}">
              <a16:creationId xmlns:a16="http://schemas.microsoft.com/office/drawing/2014/main" id="{00000000-0008-0000-0600-00009C020000}"/>
            </a:ext>
          </a:extLst>
        </xdr:cNvPr>
        <xdr:cNvSpPr txBox="1"/>
      </xdr:nvSpPr>
      <xdr:spPr>
        <a:xfrm>
          <a:off x="16370300" y="168911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110576</xdr:rowOff>
    </xdr:from>
    <xdr:to>
      <xdr:col>85</xdr:col>
      <xdr:colOff>177800</xdr:colOff>
      <xdr:row>99</xdr:row>
      <xdr:rowOff>40726</xdr:rowOff>
    </xdr:to>
    <xdr:sp macro="" textlink="">
      <xdr:nvSpPr>
        <xdr:cNvPr id="669" name="フローチャート: 判断 668">
          <a:extLst>
            <a:ext uri="{FF2B5EF4-FFF2-40B4-BE49-F238E27FC236}">
              <a16:creationId xmlns:a16="http://schemas.microsoft.com/office/drawing/2014/main" id="{00000000-0008-0000-0600-00009D020000}"/>
            </a:ext>
          </a:extLst>
        </xdr:cNvPr>
        <xdr:cNvSpPr/>
      </xdr:nvSpPr>
      <xdr:spPr>
        <a:xfrm>
          <a:off x="16268700" y="16912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131882</xdr:rowOff>
    </xdr:from>
    <xdr:to>
      <xdr:col>81</xdr:col>
      <xdr:colOff>50800</xdr:colOff>
      <xdr:row>99</xdr:row>
      <xdr:rowOff>8449</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flipV="1">
          <a:off x="14592300" y="16591082"/>
          <a:ext cx="889000" cy="390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98020</xdr:rowOff>
    </xdr:from>
    <xdr:to>
      <xdr:col>81</xdr:col>
      <xdr:colOff>101600</xdr:colOff>
      <xdr:row>99</xdr:row>
      <xdr:rowOff>28170</xdr:rowOff>
    </xdr:to>
    <xdr:sp macro="" textlink="">
      <xdr:nvSpPr>
        <xdr:cNvPr id="671" name="フローチャート: 判断 670">
          <a:extLst>
            <a:ext uri="{FF2B5EF4-FFF2-40B4-BE49-F238E27FC236}">
              <a16:creationId xmlns:a16="http://schemas.microsoft.com/office/drawing/2014/main" id="{00000000-0008-0000-0600-00009F020000}"/>
            </a:ext>
          </a:extLst>
        </xdr:cNvPr>
        <xdr:cNvSpPr/>
      </xdr:nvSpPr>
      <xdr:spPr>
        <a:xfrm>
          <a:off x="15430500" y="16900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19297</xdr:rowOff>
    </xdr:from>
    <xdr:ext cx="534377"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5214111" y="16992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8449</xdr:rowOff>
    </xdr:from>
    <xdr:to>
      <xdr:col>76</xdr:col>
      <xdr:colOff>114300</xdr:colOff>
      <xdr:row>99</xdr:row>
      <xdr:rowOff>40286</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flipV="1">
          <a:off x="13703300" y="16981999"/>
          <a:ext cx="889000" cy="31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37878</xdr:rowOff>
    </xdr:from>
    <xdr:to>
      <xdr:col>76</xdr:col>
      <xdr:colOff>165100</xdr:colOff>
      <xdr:row>98</xdr:row>
      <xdr:rowOff>139478</xdr:rowOff>
    </xdr:to>
    <xdr:sp macro="" textlink="">
      <xdr:nvSpPr>
        <xdr:cNvPr id="674" name="フローチャート: 判断 673">
          <a:extLst>
            <a:ext uri="{FF2B5EF4-FFF2-40B4-BE49-F238E27FC236}">
              <a16:creationId xmlns:a16="http://schemas.microsoft.com/office/drawing/2014/main" id="{00000000-0008-0000-0600-0000A2020000}"/>
            </a:ext>
          </a:extLst>
        </xdr:cNvPr>
        <xdr:cNvSpPr/>
      </xdr:nvSpPr>
      <xdr:spPr>
        <a:xfrm>
          <a:off x="14541500" y="16839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156005</xdr:rowOff>
    </xdr:from>
    <xdr:ext cx="599010"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4292795" y="16615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128887</xdr:rowOff>
    </xdr:from>
    <xdr:to>
      <xdr:col>71</xdr:col>
      <xdr:colOff>177800</xdr:colOff>
      <xdr:row>99</xdr:row>
      <xdr:rowOff>40286</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814300" y="16930987"/>
          <a:ext cx="889000" cy="82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120603</xdr:rowOff>
    </xdr:from>
    <xdr:to>
      <xdr:col>72</xdr:col>
      <xdr:colOff>38100</xdr:colOff>
      <xdr:row>99</xdr:row>
      <xdr:rowOff>50753</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3652500" y="16922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67280</xdr:rowOff>
    </xdr:from>
    <xdr:ext cx="534377"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3436111" y="16697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89494</xdr:rowOff>
    </xdr:from>
    <xdr:to>
      <xdr:col>67</xdr:col>
      <xdr:colOff>101600</xdr:colOff>
      <xdr:row>99</xdr:row>
      <xdr:rowOff>19644</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2763500" y="1689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10771</xdr:rowOff>
    </xdr:from>
    <xdr:ext cx="534377"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2547111" y="16984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21273</xdr:rowOff>
    </xdr:from>
    <xdr:to>
      <xdr:col>85</xdr:col>
      <xdr:colOff>177800</xdr:colOff>
      <xdr:row>97</xdr:row>
      <xdr:rowOff>122873</xdr:rowOff>
    </xdr:to>
    <xdr:sp macro="" textlink="">
      <xdr:nvSpPr>
        <xdr:cNvPr id="686" name="楕円 685">
          <a:extLst>
            <a:ext uri="{FF2B5EF4-FFF2-40B4-BE49-F238E27FC236}">
              <a16:creationId xmlns:a16="http://schemas.microsoft.com/office/drawing/2014/main" id="{00000000-0008-0000-0600-0000AE020000}"/>
            </a:ext>
          </a:extLst>
        </xdr:cNvPr>
        <xdr:cNvSpPr/>
      </xdr:nvSpPr>
      <xdr:spPr>
        <a:xfrm>
          <a:off x="16268700" y="16651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44150</xdr:rowOff>
    </xdr:from>
    <xdr:ext cx="599010" cy="259045"/>
    <xdr:sp macro="" textlink="">
      <xdr:nvSpPr>
        <xdr:cNvPr id="687" name="積立金該当値テキスト">
          <a:extLst>
            <a:ext uri="{FF2B5EF4-FFF2-40B4-BE49-F238E27FC236}">
              <a16:creationId xmlns:a16="http://schemas.microsoft.com/office/drawing/2014/main" id="{00000000-0008-0000-0600-0000AF020000}"/>
            </a:ext>
          </a:extLst>
        </xdr:cNvPr>
        <xdr:cNvSpPr txBox="1"/>
      </xdr:nvSpPr>
      <xdr:spPr>
        <a:xfrm>
          <a:off x="16370300" y="16503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413,749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81082</xdr:rowOff>
    </xdr:from>
    <xdr:to>
      <xdr:col>81</xdr:col>
      <xdr:colOff>101600</xdr:colOff>
      <xdr:row>97</xdr:row>
      <xdr:rowOff>11232</xdr:rowOff>
    </xdr:to>
    <xdr:sp macro="" textlink="">
      <xdr:nvSpPr>
        <xdr:cNvPr id="688" name="楕円 687">
          <a:extLst>
            <a:ext uri="{FF2B5EF4-FFF2-40B4-BE49-F238E27FC236}">
              <a16:creationId xmlns:a16="http://schemas.microsoft.com/office/drawing/2014/main" id="{00000000-0008-0000-0600-0000B0020000}"/>
            </a:ext>
          </a:extLst>
        </xdr:cNvPr>
        <xdr:cNvSpPr/>
      </xdr:nvSpPr>
      <xdr:spPr>
        <a:xfrm>
          <a:off x="15430500" y="16540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27759</xdr:rowOff>
    </xdr:from>
    <xdr:ext cx="59901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5181795" y="16315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129099</xdr:rowOff>
    </xdr:from>
    <xdr:to>
      <xdr:col>76</xdr:col>
      <xdr:colOff>165100</xdr:colOff>
      <xdr:row>99</xdr:row>
      <xdr:rowOff>59249</xdr:rowOff>
    </xdr:to>
    <xdr:sp macro="" textlink="">
      <xdr:nvSpPr>
        <xdr:cNvPr id="690" name="楕円 689">
          <a:extLst>
            <a:ext uri="{FF2B5EF4-FFF2-40B4-BE49-F238E27FC236}">
              <a16:creationId xmlns:a16="http://schemas.microsoft.com/office/drawing/2014/main" id="{00000000-0008-0000-0600-0000B2020000}"/>
            </a:ext>
          </a:extLst>
        </xdr:cNvPr>
        <xdr:cNvSpPr/>
      </xdr:nvSpPr>
      <xdr:spPr>
        <a:xfrm>
          <a:off x="14541500" y="16931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50376</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325111" y="17023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160936</xdr:rowOff>
    </xdr:from>
    <xdr:to>
      <xdr:col>72</xdr:col>
      <xdr:colOff>38100</xdr:colOff>
      <xdr:row>99</xdr:row>
      <xdr:rowOff>91086</xdr:rowOff>
    </xdr:to>
    <xdr:sp macro="" textlink="">
      <xdr:nvSpPr>
        <xdr:cNvPr id="692" name="楕円 691">
          <a:extLst>
            <a:ext uri="{FF2B5EF4-FFF2-40B4-BE49-F238E27FC236}">
              <a16:creationId xmlns:a16="http://schemas.microsoft.com/office/drawing/2014/main" id="{00000000-0008-0000-0600-0000B4020000}"/>
            </a:ext>
          </a:extLst>
        </xdr:cNvPr>
        <xdr:cNvSpPr/>
      </xdr:nvSpPr>
      <xdr:spPr>
        <a:xfrm>
          <a:off x="13652500" y="16963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82213</xdr:rowOff>
    </xdr:from>
    <xdr:ext cx="469744"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3468428" y="17055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78087</xdr:rowOff>
    </xdr:from>
    <xdr:to>
      <xdr:col>67</xdr:col>
      <xdr:colOff>101600</xdr:colOff>
      <xdr:row>99</xdr:row>
      <xdr:rowOff>8237</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2763500" y="16880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24764</xdr:rowOff>
    </xdr:from>
    <xdr:ext cx="59901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514795" y="16655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6" name="正方形/長方形 695">
          <a:extLst>
            <a:ext uri="{FF2B5EF4-FFF2-40B4-BE49-F238E27FC236}">
              <a16:creationId xmlns:a16="http://schemas.microsoft.com/office/drawing/2014/main" id="{00000000-0008-0000-0600-0000B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697" name="正方形/長方形 696">
          <a:extLst>
            <a:ext uri="{FF2B5EF4-FFF2-40B4-BE49-F238E27FC236}">
              <a16:creationId xmlns:a16="http://schemas.microsoft.com/office/drawing/2014/main" id="{00000000-0008-0000-0600-0000B9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698" name="正方形/長方形 697">
          <a:extLst>
            <a:ext uri="{FF2B5EF4-FFF2-40B4-BE49-F238E27FC236}">
              <a16:creationId xmlns:a16="http://schemas.microsoft.com/office/drawing/2014/main" id="{00000000-0008-0000-0600-0000BA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699" name="正方形/長方形 698">
          <a:extLst>
            <a:ext uri="{FF2B5EF4-FFF2-40B4-BE49-F238E27FC236}">
              <a16:creationId xmlns:a16="http://schemas.microsoft.com/office/drawing/2014/main" id="{00000000-0008-0000-0600-0000BB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0" name="正方形/長方形 699">
          <a:extLst>
            <a:ext uri="{FF2B5EF4-FFF2-40B4-BE49-F238E27FC236}">
              <a16:creationId xmlns:a16="http://schemas.microsoft.com/office/drawing/2014/main" id="{00000000-0008-0000-0600-0000BC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1" name="正方形/長方形 700">
          <a:extLst>
            <a:ext uri="{FF2B5EF4-FFF2-40B4-BE49-F238E27FC236}">
              <a16:creationId xmlns:a16="http://schemas.microsoft.com/office/drawing/2014/main" id="{00000000-0008-0000-0600-0000BD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5" name="直線コネクタ 704">
          <a:extLst>
            <a:ext uri="{FF2B5EF4-FFF2-40B4-BE49-F238E27FC236}">
              <a16:creationId xmlns:a16="http://schemas.microsoft.com/office/drawing/2014/main" id="{00000000-0008-0000-0600-0000C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06" name="直線コネクタ 705">
          <a:extLst>
            <a:ext uri="{FF2B5EF4-FFF2-40B4-BE49-F238E27FC236}">
              <a16:creationId xmlns:a16="http://schemas.microsoft.com/office/drawing/2014/main" id="{00000000-0008-0000-0600-0000C2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08" name="直線コネクタ 707">
          <a:extLst>
            <a:ext uri="{FF2B5EF4-FFF2-40B4-BE49-F238E27FC236}">
              <a16:creationId xmlns:a16="http://schemas.microsoft.com/office/drawing/2014/main" id="{00000000-0008-0000-0600-0000C4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0" name="直線コネクタ 709">
          <a:extLst>
            <a:ext uri="{FF2B5EF4-FFF2-40B4-BE49-F238E27FC236}">
              <a16:creationId xmlns:a16="http://schemas.microsoft.com/office/drawing/2014/main" id="{00000000-0008-0000-0600-0000C6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8" name="投資及び出資金グラフ枠">
          <a:extLst>
            <a:ext uri="{FF2B5EF4-FFF2-40B4-BE49-F238E27FC236}">
              <a16:creationId xmlns:a16="http://schemas.microsoft.com/office/drawing/2014/main" id="{00000000-0008-0000-0600-0000C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94971</xdr:rowOff>
    </xdr:from>
    <xdr:to>
      <xdr:col>116</xdr:col>
      <xdr:colOff>62864</xdr:colOff>
      <xdr:row>39</xdr:row>
      <xdr:rowOff>44450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flipV="1">
          <a:off x="22159595" y="5409921"/>
          <a:ext cx="1269" cy="13210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74541</xdr:rowOff>
    </xdr:from>
    <xdr:ext cx="249299" cy="259045"/>
    <xdr:sp macro="" textlink="">
      <xdr:nvSpPr>
        <xdr:cNvPr id="720" name="投資及び出資金最小値テキスト">
          <a:extLst>
            <a:ext uri="{FF2B5EF4-FFF2-40B4-BE49-F238E27FC236}">
              <a16:creationId xmlns:a16="http://schemas.microsoft.com/office/drawing/2014/main" id="{00000000-0008-0000-0600-0000D0020000}"/>
            </a:ext>
          </a:extLst>
        </xdr:cNvPr>
        <xdr:cNvSpPr txBox="1"/>
      </xdr:nvSpPr>
      <xdr:spPr>
        <a:xfrm>
          <a:off x="22212300" y="676109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41648</xdr:rowOff>
    </xdr:from>
    <xdr:ext cx="534377" cy="259045"/>
    <xdr:sp macro="" textlink="">
      <xdr:nvSpPr>
        <xdr:cNvPr id="722" name="投資及び出資金最大値テキスト">
          <a:extLst>
            <a:ext uri="{FF2B5EF4-FFF2-40B4-BE49-F238E27FC236}">
              <a16:creationId xmlns:a16="http://schemas.microsoft.com/office/drawing/2014/main" id="{00000000-0008-0000-0600-0000D2020000}"/>
            </a:ext>
          </a:extLst>
        </xdr:cNvPr>
        <xdr:cNvSpPr txBox="1"/>
      </xdr:nvSpPr>
      <xdr:spPr>
        <a:xfrm>
          <a:off x="22212300" y="5185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94971</xdr:rowOff>
    </xdr:from>
    <xdr:to>
      <xdr:col>116</xdr:col>
      <xdr:colOff>152400</xdr:colOff>
      <xdr:row>31</xdr:row>
      <xdr:rowOff>94971</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22072600" y="5409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163441</xdr:rowOff>
    </xdr:from>
    <xdr:ext cx="378565" cy="259045"/>
    <xdr:sp macro="" textlink="">
      <xdr:nvSpPr>
        <xdr:cNvPr id="725" name="投資及び出資金平均値テキスト">
          <a:extLst>
            <a:ext uri="{FF2B5EF4-FFF2-40B4-BE49-F238E27FC236}">
              <a16:creationId xmlns:a16="http://schemas.microsoft.com/office/drawing/2014/main" id="{00000000-0008-0000-0600-0000D5020000}"/>
            </a:ext>
          </a:extLst>
        </xdr:cNvPr>
        <xdr:cNvSpPr txBox="1"/>
      </xdr:nvSpPr>
      <xdr:spPr>
        <a:xfrm>
          <a:off x="22212300" y="650709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140564</xdr:rowOff>
    </xdr:from>
    <xdr:to>
      <xdr:col>116</xdr:col>
      <xdr:colOff>114300</xdr:colOff>
      <xdr:row>39</xdr:row>
      <xdr:rowOff>70714</xdr:rowOff>
    </xdr:to>
    <xdr:sp macro="" textlink="">
      <xdr:nvSpPr>
        <xdr:cNvPr id="726" name="フローチャート: 判断 725">
          <a:extLst>
            <a:ext uri="{FF2B5EF4-FFF2-40B4-BE49-F238E27FC236}">
              <a16:creationId xmlns:a16="http://schemas.microsoft.com/office/drawing/2014/main" id="{00000000-0008-0000-0600-0000D6020000}"/>
            </a:ext>
          </a:extLst>
        </xdr:cNvPr>
        <xdr:cNvSpPr/>
      </xdr:nvSpPr>
      <xdr:spPr>
        <a:xfrm>
          <a:off x="22110700" y="665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121704</xdr:rowOff>
    </xdr:from>
    <xdr:to>
      <xdr:col>112</xdr:col>
      <xdr:colOff>38100</xdr:colOff>
      <xdr:row>39</xdr:row>
      <xdr:rowOff>51854</xdr:rowOff>
    </xdr:to>
    <xdr:sp macro="" textlink="">
      <xdr:nvSpPr>
        <xdr:cNvPr id="728" name="フローチャート: 判断 727">
          <a:extLst>
            <a:ext uri="{FF2B5EF4-FFF2-40B4-BE49-F238E27FC236}">
              <a16:creationId xmlns:a16="http://schemas.microsoft.com/office/drawing/2014/main" id="{00000000-0008-0000-0600-0000D8020000}"/>
            </a:ext>
          </a:extLst>
        </xdr:cNvPr>
        <xdr:cNvSpPr/>
      </xdr:nvSpPr>
      <xdr:spPr>
        <a:xfrm>
          <a:off x="21272500" y="663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68381</xdr:rowOff>
    </xdr:from>
    <xdr:ext cx="469744"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21088428" y="6412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122351</xdr:rowOff>
    </xdr:from>
    <xdr:to>
      <xdr:col>107</xdr:col>
      <xdr:colOff>101600</xdr:colOff>
      <xdr:row>39</xdr:row>
      <xdr:rowOff>52501</xdr:rowOff>
    </xdr:to>
    <xdr:sp macro="" textlink="">
      <xdr:nvSpPr>
        <xdr:cNvPr id="731" name="フローチャート: 判断 730">
          <a:extLst>
            <a:ext uri="{FF2B5EF4-FFF2-40B4-BE49-F238E27FC236}">
              <a16:creationId xmlns:a16="http://schemas.microsoft.com/office/drawing/2014/main" id="{00000000-0008-0000-0600-0000DB020000}"/>
            </a:ext>
          </a:extLst>
        </xdr:cNvPr>
        <xdr:cNvSpPr/>
      </xdr:nvSpPr>
      <xdr:spPr>
        <a:xfrm>
          <a:off x="20383500" y="6637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69029</xdr:rowOff>
    </xdr:from>
    <xdr:ext cx="469744"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20199428" y="6412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150737</xdr:rowOff>
    </xdr:from>
    <xdr:to>
      <xdr:col>102</xdr:col>
      <xdr:colOff>165100</xdr:colOff>
      <xdr:row>39</xdr:row>
      <xdr:rowOff>80887</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19494500" y="66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97413</xdr:rowOff>
    </xdr:from>
    <xdr:ext cx="378565"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9356017" y="64410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115418</xdr:rowOff>
    </xdr:from>
    <xdr:to>
      <xdr:col>98</xdr:col>
      <xdr:colOff>38100</xdr:colOff>
      <xdr:row>39</xdr:row>
      <xdr:rowOff>45568</xdr:rowOff>
    </xdr:to>
    <xdr:sp macro="" textlink="">
      <xdr:nvSpPr>
        <xdr:cNvPr id="736" name="フローチャート: 判断 735">
          <a:extLst>
            <a:ext uri="{FF2B5EF4-FFF2-40B4-BE49-F238E27FC236}">
              <a16:creationId xmlns:a16="http://schemas.microsoft.com/office/drawing/2014/main" id="{00000000-0008-0000-0600-0000E0020000}"/>
            </a:ext>
          </a:extLst>
        </xdr:cNvPr>
        <xdr:cNvSpPr/>
      </xdr:nvSpPr>
      <xdr:spPr>
        <a:xfrm>
          <a:off x="18605500" y="6630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62095</xdr:rowOff>
    </xdr:from>
    <xdr:ext cx="469744"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8421428" y="6405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43" name="楕円 742">
          <a:extLst>
            <a:ext uri="{FF2B5EF4-FFF2-40B4-BE49-F238E27FC236}">
              <a16:creationId xmlns:a16="http://schemas.microsoft.com/office/drawing/2014/main" id="{00000000-0008-0000-0600-0000E7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118991</xdr:rowOff>
    </xdr:from>
    <xdr:ext cx="249299" cy="259045"/>
    <xdr:sp macro="" textlink="">
      <xdr:nvSpPr>
        <xdr:cNvPr id="744" name="投資及び出資金該当値テキスト">
          <a:extLst>
            <a:ext uri="{FF2B5EF4-FFF2-40B4-BE49-F238E27FC236}">
              <a16:creationId xmlns:a16="http://schemas.microsoft.com/office/drawing/2014/main" id="{00000000-0008-0000-0600-0000E8020000}"/>
            </a:ext>
          </a:extLst>
        </xdr:cNvPr>
        <xdr:cNvSpPr txBox="1"/>
      </xdr:nvSpPr>
      <xdr:spPr>
        <a:xfrm>
          <a:off x="22212300" y="663409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45" name="楕円 744">
          <a:extLst>
            <a:ext uri="{FF2B5EF4-FFF2-40B4-BE49-F238E27FC236}">
              <a16:creationId xmlns:a16="http://schemas.microsoft.com/office/drawing/2014/main" id="{00000000-0008-0000-0600-0000E9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47" name="楕円 746">
          <a:extLst>
            <a:ext uri="{FF2B5EF4-FFF2-40B4-BE49-F238E27FC236}">
              <a16:creationId xmlns:a16="http://schemas.microsoft.com/office/drawing/2014/main" id="{00000000-0008-0000-0600-0000EB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3" name="正方形/長方形 752">
          <a:extLst>
            <a:ext uri="{FF2B5EF4-FFF2-40B4-BE49-F238E27FC236}">
              <a16:creationId xmlns:a16="http://schemas.microsoft.com/office/drawing/2014/main" id="{00000000-0008-0000-0600-0000F1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4" name="正方形/長方形 753">
          <a:extLst>
            <a:ext uri="{FF2B5EF4-FFF2-40B4-BE49-F238E27FC236}">
              <a16:creationId xmlns:a16="http://schemas.microsoft.com/office/drawing/2014/main" id="{00000000-0008-0000-0600-0000F2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5" name="正方形/長方形 754">
          <a:extLst>
            <a:ext uri="{FF2B5EF4-FFF2-40B4-BE49-F238E27FC236}">
              <a16:creationId xmlns:a16="http://schemas.microsoft.com/office/drawing/2014/main" id="{00000000-0008-0000-0600-0000F3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6" name="正方形/長方形 755">
          <a:extLst>
            <a:ext uri="{FF2B5EF4-FFF2-40B4-BE49-F238E27FC236}">
              <a16:creationId xmlns:a16="http://schemas.microsoft.com/office/drawing/2014/main" id="{00000000-0008-0000-0600-0000F4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7" name="正方形/長方形 756">
          <a:extLst>
            <a:ext uri="{FF2B5EF4-FFF2-40B4-BE49-F238E27FC236}">
              <a16:creationId xmlns:a16="http://schemas.microsoft.com/office/drawing/2014/main" id="{00000000-0008-0000-0600-0000F5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58" name="正方形/長方形 757">
          <a:extLst>
            <a:ext uri="{FF2B5EF4-FFF2-40B4-BE49-F238E27FC236}">
              <a16:creationId xmlns:a16="http://schemas.microsoft.com/office/drawing/2014/main" id="{00000000-0008-0000-0600-0000F6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2" name="直線コネクタ 761">
          <a:extLst>
            <a:ext uri="{FF2B5EF4-FFF2-40B4-BE49-F238E27FC236}">
              <a16:creationId xmlns:a16="http://schemas.microsoft.com/office/drawing/2014/main" id="{00000000-0008-0000-0600-0000FA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63" name="直線コネクタ 762">
          <a:extLst>
            <a:ext uri="{FF2B5EF4-FFF2-40B4-BE49-F238E27FC236}">
              <a16:creationId xmlns:a16="http://schemas.microsoft.com/office/drawing/2014/main" id="{00000000-0008-0000-0600-0000FB02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65" name="直線コネクタ 764">
          <a:extLst>
            <a:ext uri="{FF2B5EF4-FFF2-40B4-BE49-F238E27FC236}">
              <a16:creationId xmlns:a16="http://schemas.microsoft.com/office/drawing/2014/main" id="{00000000-0008-0000-0600-0000FD02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67" name="直線コネクタ 766">
          <a:extLst>
            <a:ext uri="{FF2B5EF4-FFF2-40B4-BE49-F238E27FC236}">
              <a16:creationId xmlns:a16="http://schemas.microsoft.com/office/drawing/2014/main" id="{00000000-0008-0000-0600-0000FF02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3" name="貸付金グラフ枠">
          <a:extLst>
            <a:ext uri="{FF2B5EF4-FFF2-40B4-BE49-F238E27FC236}">
              <a16:creationId xmlns:a16="http://schemas.microsoft.com/office/drawing/2014/main" id="{00000000-0008-0000-0600-00000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76835</xdr:rowOff>
    </xdr:from>
    <xdr:to>
      <xdr:col>116</xdr:col>
      <xdr:colOff>62864</xdr:colOff>
      <xdr:row>58</xdr:row>
      <xdr:rowOff>139700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flipV="1">
          <a:off x="22159595" y="8992235"/>
          <a:ext cx="1269" cy="1091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75" name="貸付金最小値テキスト">
          <a:extLst>
            <a:ext uri="{FF2B5EF4-FFF2-40B4-BE49-F238E27FC236}">
              <a16:creationId xmlns:a16="http://schemas.microsoft.com/office/drawing/2014/main" id="{00000000-0008-0000-0600-000007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51</xdr:row>
      <xdr:rowOff>23512</xdr:rowOff>
    </xdr:from>
    <xdr:ext cx="534377" cy="259045"/>
    <xdr:sp macro="" textlink="">
      <xdr:nvSpPr>
        <xdr:cNvPr id="777" name="貸付金最大値テキスト">
          <a:extLst>
            <a:ext uri="{FF2B5EF4-FFF2-40B4-BE49-F238E27FC236}">
              <a16:creationId xmlns:a16="http://schemas.microsoft.com/office/drawing/2014/main" id="{00000000-0008-0000-0600-000009030000}"/>
            </a:ext>
          </a:extLst>
        </xdr:cNvPr>
        <xdr:cNvSpPr txBox="1"/>
      </xdr:nvSpPr>
      <xdr:spPr>
        <a:xfrm>
          <a:off x="22212300" y="8767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76835</xdr:rowOff>
    </xdr:from>
    <xdr:to>
      <xdr:col>116</xdr:col>
      <xdr:colOff>152400</xdr:colOff>
      <xdr:row>52</xdr:row>
      <xdr:rowOff>76835</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22072600" y="8992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81407</xdr:rowOff>
    </xdr:from>
    <xdr:to>
      <xdr:col>116</xdr:col>
      <xdr:colOff>63500</xdr:colOff>
      <xdr:row>57</xdr:row>
      <xdr:rowOff>85705</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flipV="1">
          <a:off x="21323300" y="9854057"/>
          <a:ext cx="838200" cy="4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84838</xdr:rowOff>
    </xdr:from>
    <xdr:ext cx="469744" cy="259045"/>
    <xdr:sp macro="" textlink="">
      <xdr:nvSpPr>
        <xdr:cNvPr id="780" name="貸付金平均値テキスト">
          <a:extLst>
            <a:ext uri="{FF2B5EF4-FFF2-40B4-BE49-F238E27FC236}">
              <a16:creationId xmlns:a16="http://schemas.microsoft.com/office/drawing/2014/main" id="{00000000-0008-0000-0600-00000C030000}"/>
            </a:ext>
          </a:extLst>
        </xdr:cNvPr>
        <xdr:cNvSpPr txBox="1"/>
      </xdr:nvSpPr>
      <xdr:spPr>
        <a:xfrm>
          <a:off x="22212300" y="98574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106411</xdr:rowOff>
    </xdr:from>
    <xdr:to>
      <xdr:col>116</xdr:col>
      <xdr:colOff>114300</xdr:colOff>
      <xdr:row>58</xdr:row>
      <xdr:rowOff>36561</xdr:rowOff>
    </xdr:to>
    <xdr:sp macro="" textlink="">
      <xdr:nvSpPr>
        <xdr:cNvPr id="781" name="フローチャート: 判断 780">
          <a:extLst>
            <a:ext uri="{FF2B5EF4-FFF2-40B4-BE49-F238E27FC236}">
              <a16:creationId xmlns:a16="http://schemas.microsoft.com/office/drawing/2014/main" id="{00000000-0008-0000-0600-00000D030000}"/>
            </a:ext>
          </a:extLst>
        </xdr:cNvPr>
        <xdr:cNvSpPr/>
      </xdr:nvSpPr>
      <xdr:spPr>
        <a:xfrm>
          <a:off x="22110700" y="9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85705</xdr:rowOff>
    </xdr:from>
    <xdr:to>
      <xdr:col>111</xdr:col>
      <xdr:colOff>177800</xdr:colOff>
      <xdr:row>57</xdr:row>
      <xdr:rowOff>89362</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flipV="1">
          <a:off x="20434300" y="9858355"/>
          <a:ext cx="8890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55</xdr:row>
      <xdr:rowOff>49123</xdr:rowOff>
    </xdr:from>
    <xdr:to>
      <xdr:col>112</xdr:col>
      <xdr:colOff>38100</xdr:colOff>
      <xdr:row>55</xdr:row>
      <xdr:rowOff>150723</xdr:rowOff>
    </xdr:to>
    <xdr:sp macro="" textlink="">
      <xdr:nvSpPr>
        <xdr:cNvPr id="783" name="フローチャート: 判断 782">
          <a:extLst>
            <a:ext uri="{FF2B5EF4-FFF2-40B4-BE49-F238E27FC236}">
              <a16:creationId xmlns:a16="http://schemas.microsoft.com/office/drawing/2014/main" id="{00000000-0008-0000-0600-00000F030000}"/>
            </a:ext>
          </a:extLst>
        </xdr:cNvPr>
        <xdr:cNvSpPr/>
      </xdr:nvSpPr>
      <xdr:spPr>
        <a:xfrm>
          <a:off x="21272500" y="9478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53</xdr:row>
      <xdr:rowOff>167250</xdr:rowOff>
    </xdr:from>
    <xdr:ext cx="534377"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21056111" y="9254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89362</xdr:rowOff>
    </xdr:from>
    <xdr:to>
      <xdr:col>107</xdr:col>
      <xdr:colOff>50800</xdr:colOff>
      <xdr:row>57</xdr:row>
      <xdr:rowOff>90277</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flipV="1">
          <a:off x="19545300" y="9862012"/>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8113</xdr:rowOff>
    </xdr:from>
    <xdr:to>
      <xdr:col>107</xdr:col>
      <xdr:colOff>101600</xdr:colOff>
      <xdr:row>57</xdr:row>
      <xdr:rowOff>109713</xdr:rowOff>
    </xdr:to>
    <xdr:sp macro="" textlink="">
      <xdr:nvSpPr>
        <xdr:cNvPr id="786" name="フローチャート: 判断 785">
          <a:extLst>
            <a:ext uri="{FF2B5EF4-FFF2-40B4-BE49-F238E27FC236}">
              <a16:creationId xmlns:a16="http://schemas.microsoft.com/office/drawing/2014/main" id="{00000000-0008-0000-0600-000012030000}"/>
            </a:ext>
          </a:extLst>
        </xdr:cNvPr>
        <xdr:cNvSpPr/>
      </xdr:nvSpPr>
      <xdr:spPr>
        <a:xfrm>
          <a:off x="20383500" y="9780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126240</xdr:rowOff>
    </xdr:from>
    <xdr:ext cx="469744"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20199428" y="9555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90277</xdr:rowOff>
    </xdr:from>
    <xdr:to>
      <xdr:col>102</xdr:col>
      <xdr:colOff>114300</xdr:colOff>
      <xdr:row>57</xdr:row>
      <xdr:rowOff>95077</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flipV="1">
          <a:off x="18656300" y="9862927"/>
          <a:ext cx="889000" cy="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55</xdr:row>
      <xdr:rowOff>142027</xdr:rowOff>
    </xdr:from>
    <xdr:to>
      <xdr:col>102</xdr:col>
      <xdr:colOff>165100</xdr:colOff>
      <xdr:row>56</xdr:row>
      <xdr:rowOff>72177</xdr:rowOff>
    </xdr:to>
    <xdr:sp macro="" textlink="">
      <xdr:nvSpPr>
        <xdr:cNvPr id="789" name="フローチャート: 判断 788">
          <a:extLst>
            <a:ext uri="{FF2B5EF4-FFF2-40B4-BE49-F238E27FC236}">
              <a16:creationId xmlns:a16="http://schemas.microsoft.com/office/drawing/2014/main" id="{00000000-0008-0000-0600-000015030000}"/>
            </a:ext>
          </a:extLst>
        </xdr:cNvPr>
        <xdr:cNvSpPr/>
      </xdr:nvSpPr>
      <xdr:spPr>
        <a:xfrm>
          <a:off x="19494500" y="957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54</xdr:row>
      <xdr:rowOff>88704</xdr:rowOff>
    </xdr:from>
    <xdr:ext cx="534377"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9278111" y="9347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52644</xdr:rowOff>
    </xdr:from>
    <xdr:to>
      <xdr:col>98</xdr:col>
      <xdr:colOff>38100</xdr:colOff>
      <xdr:row>56</xdr:row>
      <xdr:rowOff>154244</xdr:rowOff>
    </xdr:to>
    <xdr:sp macro="" textlink="">
      <xdr:nvSpPr>
        <xdr:cNvPr id="791" name="フローチャート: 判断 790">
          <a:extLst>
            <a:ext uri="{FF2B5EF4-FFF2-40B4-BE49-F238E27FC236}">
              <a16:creationId xmlns:a16="http://schemas.microsoft.com/office/drawing/2014/main" id="{00000000-0008-0000-0600-000017030000}"/>
            </a:ext>
          </a:extLst>
        </xdr:cNvPr>
        <xdr:cNvSpPr/>
      </xdr:nvSpPr>
      <xdr:spPr>
        <a:xfrm>
          <a:off x="18605500" y="9653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54</xdr:row>
      <xdr:rowOff>170771</xdr:rowOff>
    </xdr:from>
    <xdr:ext cx="469744"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8421428" y="9429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30607</xdr:rowOff>
    </xdr:from>
    <xdr:to>
      <xdr:col>116</xdr:col>
      <xdr:colOff>114300</xdr:colOff>
      <xdr:row>57</xdr:row>
      <xdr:rowOff>132207</xdr:rowOff>
    </xdr:to>
    <xdr:sp macro="" textlink="">
      <xdr:nvSpPr>
        <xdr:cNvPr id="798" name="楕円 797">
          <a:extLst>
            <a:ext uri="{FF2B5EF4-FFF2-40B4-BE49-F238E27FC236}">
              <a16:creationId xmlns:a16="http://schemas.microsoft.com/office/drawing/2014/main" id="{00000000-0008-0000-0600-00001E030000}"/>
            </a:ext>
          </a:extLst>
        </xdr:cNvPr>
        <xdr:cNvSpPr/>
      </xdr:nvSpPr>
      <xdr:spPr>
        <a:xfrm>
          <a:off x="22110700" y="9803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53484</xdr:rowOff>
    </xdr:from>
    <xdr:ext cx="469744" cy="259045"/>
    <xdr:sp macro="" textlink="">
      <xdr:nvSpPr>
        <xdr:cNvPr id="799" name="貸付金該当値テキスト">
          <a:extLst>
            <a:ext uri="{FF2B5EF4-FFF2-40B4-BE49-F238E27FC236}">
              <a16:creationId xmlns:a16="http://schemas.microsoft.com/office/drawing/2014/main" id="{00000000-0008-0000-0600-00001F030000}"/>
            </a:ext>
          </a:extLst>
        </xdr:cNvPr>
        <xdr:cNvSpPr txBox="1"/>
      </xdr:nvSpPr>
      <xdr:spPr>
        <a:xfrm>
          <a:off x="22212300" y="9654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34905</xdr:rowOff>
    </xdr:from>
    <xdr:to>
      <xdr:col>112</xdr:col>
      <xdr:colOff>38100</xdr:colOff>
      <xdr:row>57</xdr:row>
      <xdr:rowOff>136505</xdr:rowOff>
    </xdr:to>
    <xdr:sp macro="" textlink="">
      <xdr:nvSpPr>
        <xdr:cNvPr id="800" name="楕円 799">
          <a:extLst>
            <a:ext uri="{FF2B5EF4-FFF2-40B4-BE49-F238E27FC236}">
              <a16:creationId xmlns:a16="http://schemas.microsoft.com/office/drawing/2014/main" id="{00000000-0008-0000-0600-000020030000}"/>
            </a:ext>
          </a:extLst>
        </xdr:cNvPr>
        <xdr:cNvSpPr/>
      </xdr:nvSpPr>
      <xdr:spPr>
        <a:xfrm>
          <a:off x="21272500" y="9807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127632</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1088428" y="9900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38562</xdr:rowOff>
    </xdr:from>
    <xdr:to>
      <xdr:col>107</xdr:col>
      <xdr:colOff>101600</xdr:colOff>
      <xdr:row>57</xdr:row>
      <xdr:rowOff>140162</xdr:rowOff>
    </xdr:to>
    <xdr:sp macro="" textlink="">
      <xdr:nvSpPr>
        <xdr:cNvPr id="802" name="楕円 801">
          <a:extLst>
            <a:ext uri="{FF2B5EF4-FFF2-40B4-BE49-F238E27FC236}">
              <a16:creationId xmlns:a16="http://schemas.microsoft.com/office/drawing/2014/main" id="{00000000-0008-0000-0600-000022030000}"/>
            </a:ext>
          </a:extLst>
        </xdr:cNvPr>
        <xdr:cNvSpPr/>
      </xdr:nvSpPr>
      <xdr:spPr>
        <a:xfrm>
          <a:off x="20383500" y="9811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131289</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0199428" y="9903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39477</xdr:rowOff>
    </xdr:from>
    <xdr:to>
      <xdr:col>102</xdr:col>
      <xdr:colOff>165100</xdr:colOff>
      <xdr:row>57</xdr:row>
      <xdr:rowOff>141077</xdr:rowOff>
    </xdr:to>
    <xdr:sp macro="" textlink="">
      <xdr:nvSpPr>
        <xdr:cNvPr id="804" name="楕円 803">
          <a:extLst>
            <a:ext uri="{FF2B5EF4-FFF2-40B4-BE49-F238E27FC236}">
              <a16:creationId xmlns:a16="http://schemas.microsoft.com/office/drawing/2014/main" id="{00000000-0008-0000-0600-000024030000}"/>
            </a:ext>
          </a:extLst>
        </xdr:cNvPr>
        <xdr:cNvSpPr/>
      </xdr:nvSpPr>
      <xdr:spPr>
        <a:xfrm>
          <a:off x="19494500" y="9812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132204</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9310428" y="9904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44277</xdr:rowOff>
    </xdr:from>
    <xdr:to>
      <xdr:col>98</xdr:col>
      <xdr:colOff>38100</xdr:colOff>
      <xdr:row>57</xdr:row>
      <xdr:rowOff>145877</xdr:rowOff>
    </xdr:to>
    <xdr:sp macro="" textlink="">
      <xdr:nvSpPr>
        <xdr:cNvPr id="806" name="楕円 805">
          <a:extLst>
            <a:ext uri="{FF2B5EF4-FFF2-40B4-BE49-F238E27FC236}">
              <a16:creationId xmlns:a16="http://schemas.microsoft.com/office/drawing/2014/main" id="{00000000-0008-0000-0600-000026030000}"/>
            </a:ext>
          </a:extLst>
        </xdr:cNvPr>
        <xdr:cNvSpPr/>
      </xdr:nvSpPr>
      <xdr:spPr>
        <a:xfrm>
          <a:off x="18605500" y="9816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137004</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21428" y="9909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08" name="正方形/長方形 807">
          <a:extLst>
            <a:ext uri="{FF2B5EF4-FFF2-40B4-BE49-F238E27FC236}">
              <a16:creationId xmlns:a16="http://schemas.microsoft.com/office/drawing/2014/main" id="{00000000-0008-0000-0600-00002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09" name="正方形/長方形 808">
          <a:extLst>
            <a:ext uri="{FF2B5EF4-FFF2-40B4-BE49-F238E27FC236}">
              <a16:creationId xmlns:a16="http://schemas.microsoft.com/office/drawing/2014/main" id="{00000000-0008-0000-0600-000029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0" name="正方形/長方形 809">
          <a:extLst>
            <a:ext uri="{FF2B5EF4-FFF2-40B4-BE49-F238E27FC236}">
              <a16:creationId xmlns:a16="http://schemas.microsoft.com/office/drawing/2014/main" id="{00000000-0008-0000-0600-00002A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1" name="正方形/長方形 810">
          <a:extLst>
            <a:ext uri="{FF2B5EF4-FFF2-40B4-BE49-F238E27FC236}">
              <a16:creationId xmlns:a16="http://schemas.microsoft.com/office/drawing/2014/main" id="{00000000-0008-0000-0600-00002B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2" name="正方形/長方形 811">
          <a:extLst>
            <a:ext uri="{FF2B5EF4-FFF2-40B4-BE49-F238E27FC236}">
              <a16:creationId xmlns:a16="http://schemas.microsoft.com/office/drawing/2014/main" id="{00000000-0008-0000-0600-00002C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3" name="正方形/長方形 812">
          <a:extLst>
            <a:ext uri="{FF2B5EF4-FFF2-40B4-BE49-F238E27FC236}">
              <a16:creationId xmlns:a16="http://schemas.microsoft.com/office/drawing/2014/main" id="{00000000-0008-0000-0600-00002D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4" name="正方形/長方形 813">
          <a:extLst>
            <a:ext uri="{FF2B5EF4-FFF2-40B4-BE49-F238E27FC236}">
              <a16:creationId xmlns:a16="http://schemas.microsoft.com/office/drawing/2014/main" id="{00000000-0008-0000-0600-00002E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5" name="正方形/長方形 814">
          <a:extLst>
            <a:ext uri="{FF2B5EF4-FFF2-40B4-BE49-F238E27FC236}">
              <a16:creationId xmlns:a16="http://schemas.microsoft.com/office/drawing/2014/main" id="{00000000-0008-0000-0600-00002F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17" name="直線コネクタ 816">
          <a:extLst>
            <a:ext uri="{FF2B5EF4-FFF2-40B4-BE49-F238E27FC236}">
              <a16:creationId xmlns:a16="http://schemas.microsoft.com/office/drawing/2014/main" id="{00000000-0008-0000-0600-000031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18" name="直線コネクタ 817">
          <a:extLst>
            <a:ext uri="{FF2B5EF4-FFF2-40B4-BE49-F238E27FC236}">
              <a16:creationId xmlns:a16="http://schemas.microsoft.com/office/drawing/2014/main" id="{00000000-0008-0000-0600-000032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20" name="直線コネクタ 819">
          <a:extLst>
            <a:ext uri="{FF2B5EF4-FFF2-40B4-BE49-F238E27FC236}">
              <a16:creationId xmlns:a16="http://schemas.microsoft.com/office/drawing/2014/main" id="{00000000-0008-0000-0600-000034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22" name="直線コネクタ 821">
          <a:extLst>
            <a:ext uri="{FF2B5EF4-FFF2-40B4-BE49-F238E27FC236}">
              <a16:creationId xmlns:a16="http://schemas.microsoft.com/office/drawing/2014/main" id="{00000000-0008-0000-0600-000036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24" name="直線コネクタ 823">
          <a:extLst>
            <a:ext uri="{FF2B5EF4-FFF2-40B4-BE49-F238E27FC236}">
              <a16:creationId xmlns:a16="http://schemas.microsoft.com/office/drawing/2014/main" id="{00000000-0008-0000-0600-000038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26" name="直線コネクタ 825">
          <a:extLst>
            <a:ext uri="{FF2B5EF4-FFF2-40B4-BE49-F238E27FC236}">
              <a16:creationId xmlns:a16="http://schemas.microsoft.com/office/drawing/2014/main" id="{00000000-0008-0000-0600-00003A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28" name="繰出金グラフ枠">
          <a:extLst>
            <a:ext uri="{FF2B5EF4-FFF2-40B4-BE49-F238E27FC236}">
              <a16:creationId xmlns:a16="http://schemas.microsoft.com/office/drawing/2014/main" id="{00000000-0008-0000-0600-00003C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1907</xdr:rowOff>
    </xdr:from>
    <xdr:to>
      <xdr:col>116</xdr:col>
      <xdr:colOff>62864</xdr:colOff>
      <xdr:row>78</xdr:row>
      <xdr:rowOff>41304</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flipV="1">
          <a:off x="22159595" y="12174857"/>
          <a:ext cx="1269" cy="12395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45131</xdr:rowOff>
    </xdr:from>
    <xdr:ext cx="534377" cy="259045"/>
    <xdr:sp macro="" textlink="">
      <xdr:nvSpPr>
        <xdr:cNvPr id="830" name="繰出金最小値テキスト">
          <a:extLst>
            <a:ext uri="{FF2B5EF4-FFF2-40B4-BE49-F238E27FC236}">
              <a16:creationId xmlns:a16="http://schemas.microsoft.com/office/drawing/2014/main" id="{00000000-0008-0000-0600-00003E030000}"/>
            </a:ext>
          </a:extLst>
        </xdr:cNvPr>
        <xdr:cNvSpPr txBox="1"/>
      </xdr:nvSpPr>
      <xdr:spPr>
        <a:xfrm>
          <a:off x="22212300" y="13418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41304</xdr:rowOff>
    </xdr:from>
    <xdr:to>
      <xdr:col>116</xdr:col>
      <xdr:colOff>152400</xdr:colOff>
      <xdr:row>78</xdr:row>
      <xdr:rowOff>41304</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22072600" y="13414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120034</xdr:rowOff>
    </xdr:from>
    <xdr:ext cx="599010" cy="259045"/>
    <xdr:sp macro="" textlink="">
      <xdr:nvSpPr>
        <xdr:cNvPr id="832" name="繰出金最大値テキスト">
          <a:extLst>
            <a:ext uri="{FF2B5EF4-FFF2-40B4-BE49-F238E27FC236}">
              <a16:creationId xmlns:a16="http://schemas.microsoft.com/office/drawing/2014/main" id="{00000000-0008-0000-0600-000040030000}"/>
            </a:ext>
          </a:extLst>
        </xdr:cNvPr>
        <xdr:cNvSpPr txBox="1"/>
      </xdr:nvSpPr>
      <xdr:spPr>
        <a:xfrm>
          <a:off x="22212300" y="11950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585,277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1907</xdr:rowOff>
    </xdr:from>
    <xdr:to>
      <xdr:col>116</xdr:col>
      <xdr:colOff>152400</xdr:colOff>
      <xdr:row>71</xdr:row>
      <xdr:rowOff>1907</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22072600" y="12174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101473</xdr:rowOff>
    </xdr:from>
    <xdr:to>
      <xdr:col>116</xdr:col>
      <xdr:colOff>63500</xdr:colOff>
      <xdr:row>77</xdr:row>
      <xdr:rowOff>113602</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21323300" y="13303123"/>
          <a:ext cx="838200" cy="12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10980</xdr:rowOff>
    </xdr:from>
    <xdr:ext cx="599010" cy="259045"/>
    <xdr:sp macro="" textlink="">
      <xdr:nvSpPr>
        <xdr:cNvPr id="835" name="繰出金平均値テキスト">
          <a:extLst>
            <a:ext uri="{FF2B5EF4-FFF2-40B4-BE49-F238E27FC236}">
              <a16:creationId xmlns:a16="http://schemas.microsoft.com/office/drawing/2014/main" id="{00000000-0008-0000-0600-000043030000}"/>
            </a:ext>
          </a:extLst>
        </xdr:cNvPr>
        <xdr:cNvSpPr txBox="1"/>
      </xdr:nvSpPr>
      <xdr:spPr>
        <a:xfrm>
          <a:off x="22212300" y="130411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159553</xdr:rowOff>
    </xdr:from>
    <xdr:to>
      <xdr:col>116</xdr:col>
      <xdr:colOff>114300</xdr:colOff>
      <xdr:row>77</xdr:row>
      <xdr:rowOff>89703</xdr:rowOff>
    </xdr:to>
    <xdr:sp macro="" textlink="">
      <xdr:nvSpPr>
        <xdr:cNvPr id="836" name="フローチャート: 判断 835">
          <a:extLst>
            <a:ext uri="{FF2B5EF4-FFF2-40B4-BE49-F238E27FC236}">
              <a16:creationId xmlns:a16="http://schemas.microsoft.com/office/drawing/2014/main" id="{00000000-0008-0000-0600-000044030000}"/>
            </a:ext>
          </a:extLst>
        </xdr:cNvPr>
        <xdr:cNvSpPr/>
      </xdr:nvSpPr>
      <xdr:spPr>
        <a:xfrm>
          <a:off x="22110700" y="13189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101473</xdr:rowOff>
    </xdr:from>
    <xdr:to>
      <xdr:col>111</xdr:col>
      <xdr:colOff>177800</xdr:colOff>
      <xdr:row>77</xdr:row>
      <xdr:rowOff>125182</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flipV="1">
          <a:off x="20434300" y="13303123"/>
          <a:ext cx="889000" cy="23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156232</xdr:rowOff>
    </xdr:from>
    <xdr:to>
      <xdr:col>112</xdr:col>
      <xdr:colOff>38100</xdr:colOff>
      <xdr:row>77</xdr:row>
      <xdr:rowOff>86382</xdr:rowOff>
    </xdr:to>
    <xdr:sp macro="" textlink="">
      <xdr:nvSpPr>
        <xdr:cNvPr id="838" name="フローチャート: 判断 837">
          <a:extLst>
            <a:ext uri="{FF2B5EF4-FFF2-40B4-BE49-F238E27FC236}">
              <a16:creationId xmlns:a16="http://schemas.microsoft.com/office/drawing/2014/main" id="{00000000-0008-0000-0600-000046030000}"/>
            </a:ext>
          </a:extLst>
        </xdr:cNvPr>
        <xdr:cNvSpPr/>
      </xdr:nvSpPr>
      <xdr:spPr>
        <a:xfrm>
          <a:off x="21272500" y="13186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75</xdr:row>
      <xdr:rowOff>102909</xdr:rowOff>
    </xdr:from>
    <xdr:ext cx="599010"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21023795" y="12961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120359</xdr:rowOff>
    </xdr:from>
    <xdr:to>
      <xdr:col>107</xdr:col>
      <xdr:colOff>50800</xdr:colOff>
      <xdr:row>77</xdr:row>
      <xdr:rowOff>125182</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9545300" y="13322009"/>
          <a:ext cx="889000" cy="4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164041</xdr:rowOff>
    </xdr:from>
    <xdr:to>
      <xdr:col>107</xdr:col>
      <xdr:colOff>101600</xdr:colOff>
      <xdr:row>77</xdr:row>
      <xdr:rowOff>94191</xdr:rowOff>
    </xdr:to>
    <xdr:sp macro="" textlink="">
      <xdr:nvSpPr>
        <xdr:cNvPr id="841" name="フローチャート: 判断 840">
          <a:extLst>
            <a:ext uri="{FF2B5EF4-FFF2-40B4-BE49-F238E27FC236}">
              <a16:creationId xmlns:a16="http://schemas.microsoft.com/office/drawing/2014/main" id="{00000000-0008-0000-0600-000049030000}"/>
            </a:ext>
          </a:extLst>
        </xdr:cNvPr>
        <xdr:cNvSpPr/>
      </xdr:nvSpPr>
      <xdr:spPr>
        <a:xfrm>
          <a:off x="20383500" y="13194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75</xdr:row>
      <xdr:rowOff>110718</xdr:rowOff>
    </xdr:from>
    <xdr:ext cx="599010"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20134795" y="12969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120359</xdr:rowOff>
    </xdr:from>
    <xdr:to>
      <xdr:col>102</xdr:col>
      <xdr:colOff>114300</xdr:colOff>
      <xdr:row>77</xdr:row>
      <xdr:rowOff>137671</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flipV="1">
          <a:off x="18656300" y="13322009"/>
          <a:ext cx="889000" cy="17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165333</xdr:rowOff>
    </xdr:from>
    <xdr:to>
      <xdr:col>102</xdr:col>
      <xdr:colOff>165100</xdr:colOff>
      <xdr:row>77</xdr:row>
      <xdr:rowOff>95483</xdr:rowOff>
    </xdr:to>
    <xdr:sp macro="" textlink="">
      <xdr:nvSpPr>
        <xdr:cNvPr id="844" name="フローチャート: 判断 843">
          <a:extLst>
            <a:ext uri="{FF2B5EF4-FFF2-40B4-BE49-F238E27FC236}">
              <a16:creationId xmlns:a16="http://schemas.microsoft.com/office/drawing/2014/main" id="{00000000-0008-0000-0600-00004C030000}"/>
            </a:ext>
          </a:extLst>
        </xdr:cNvPr>
        <xdr:cNvSpPr/>
      </xdr:nvSpPr>
      <xdr:spPr>
        <a:xfrm>
          <a:off x="19494500" y="13195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75</xdr:row>
      <xdr:rowOff>112010</xdr:rowOff>
    </xdr:from>
    <xdr:ext cx="599010"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9245795" y="12970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4149</xdr:rowOff>
    </xdr:from>
    <xdr:to>
      <xdr:col>98</xdr:col>
      <xdr:colOff>38100</xdr:colOff>
      <xdr:row>77</xdr:row>
      <xdr:rowOff>105749</xdr:rowOff>
    </xdr:to>
    <xdr:sp macro="" textlink="">
      <xdr:nvSpPr>
        <xdr:cNvPr id="846" name="フローチャート: 判断 845">
          <a:extLst>
            <a:ext uri="{FF2B5EF4-FFF2-40B4-BE49-F238E27FC236}">
              <a16:creationId xmlns:a16="http://schemas.microsoft.com/office/drawing/2014/main" id="{00000000-0008-0000-0600-00004E030000}"/>
            </a:ext>
          </a:extLst>
        </xdr:cNvPr>
        <xdr:cNvSpPr/>
      </xdr:nvSpPr>
      <xdr:spPr>
        <a:xfrm>
          <a:off x="18605500" y="1320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122276</xdr:rowOff>
    </xdr:from>
    <xdr:ext cx="599010"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8356795" y="12981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62802</xdr:rowOff>
    </xdr:from>
    <xdr:to>
      <xdr:col>116</xdr:col>
      <xdr:colOff>114300</xdr:colOff>
      <xdr:row>77</xdr:row>
      <xdr:rowOff>164402</xdr:rowOff>
    </xdr:to>
    <xdr:sp macro="" textlink="">
      <xdr:nvSpPr>
        <xdr:cNvPr id="853" name="楕円 852">
          <a:extLst>
            <a:ext uri="{FF2B5EF4-FFF2-40B4-BE49-F238E27FC236}">
              <a16:creationId xmlns:a16="http://schemas.microsoft.com/office/drawing/2014/main" id="{00000000-0008-0000-0600-000055030000}"/>
            </a:ext>
          </a:extLst>
        </xdr:cNvPr>
        <xdr:cNvSpPr/>
      </xdr:nvSpPr>
      <xdr:spPr>
        <a:xfrm>
          <a:off x="22110700" y="13264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149179</xdr:rowOff>
    </xdr:from>
    <xdr:ext cx="534377" cy="259045"/>
    <xdr:sp macro="" textlink="">
      <xdr:nvSpPr>
        <xdr:cNvPr id="854" name="繰出金該当値テキスト">
          <a:extLst>
            <a:ext uri="{FF2B5EF4-FFF2-40B4-BE49-F238E27FC236}">
              <a16:creationId xmlns:a16="http://schemas.microsoft.com/office/drawing/2014/main" id="{00000000-0008-0000-0600-000056030000}"/>
            </a:ext>
          </a:extLst>
        </xdr:cNvPr>
        <xdr:cNvSpPr txBox="1"/>
      </xdr:nvSpPr>
      <xdr:spPr>
        <a:xfrm>
          <a:off x="22212300" y="13179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50673</xdr:rowOff>
    </xdr:from>
    <xdr:to>
      <xdr:col>112</xdr:col>
      <xdr:colOff>38100</xdr:colOff>
      <xdr:row>77</xdr:row>
      <xdr:rowOff>152273</xdr:rowOff>
    </xdr:to>
    <xdr:sp macro="" textlink="">
      <xdr:nvSpPr>
        <xdr:cNvPr id="855" name="楕円 854">
          <a:extLst>
            <a:ext uri="{FF2B5EF4-FFF2-40B4-BE49-F238E27FC236}">
              <a16:creationId xmlns:a16="http://schemas.microsoft.com/office/drawing/2014/main" id="{00000000-0008-0000-0600-000057030000}"/>
            </a:ext>
          </a:extLst>
        </xdr:cNvPr>
        <xdr:cNvSpPr/>
      </xdr:nvSpPr>
      <xdr:spPr>
        <a:xfrm>
          <a:off x="21272500" y="13252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143400</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1056111" y="13345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74382</xdr:rowOff>
    </xdr:from>
    <xdr:to>
      <xdr:col>107</xdr:col>
      <xdr:colOff>101600</xdr:colOff>
      <xdr:row>78</xdr:row>
      <xdr:rowOff>4532</xdr:rowOff>
    </xdr:to>
    <xdr:sp macro="" textlink="">
      <xdr:nvSpPr>
        <xdr:cNvPr id="857" name="楕円 856">
          <a:extLst>
            <a:ext uri="{FF2B5EF4-FFF2-40B4-BE49-F238E27FC236}">
              <a16:creationId xmlns:a16="http://schemas.microsoft.com/office/drawing/2014/main" id="{00000000-0008-0000-0600-000059030000}"/>
            </a:ext>
          </a:extLst>
        </xdr:cNvPr>
        <xdr:cNvSpPr/>
      </xdr:nvSpPr>
      <xdr:spPr>
        <a:xfrm>
          <a:off x="20383500" y="13276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167109</xdr:rowOff>
    </xdr:from>
    <xdr:ext cx="534377"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0167111" y="13368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69559</xdr:rowOff>
    </xdr:from>
    <xdr:to>
      <xdr:col>102</xdr:col>
      <xdr:colOff>165100</xdr:colOff>
      <xdr:row>77</xdr:row>
      <xdr:rowOff>171159</xdr:rowOff>
    </xdr:to>
    <xdr:sp macro="" textlink="">
      <xdr:nvSpPr>
        <xdr:cNvPr id="859" name="楕円 858">
          <a:extLst>
            <a:ext uri="{FF2B5EF4-FFF2-40B4-BE49-F238E27FC236}">
              <a16:creationId xmlns:a16="http://schemas.microsoft.com/office/drawing/2014/main" id="{00000000-0008-0000-0600-00005B030000}"/>
            </a:ext>
          </a:extLst>
        </xdr:cNvPr>
        <xdr:cNvSpPr/>
      </xdr:nvSpPr>
      <xdr:spPr>
        <a:xfrm>
          <a:off x="19494500" y="13271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162286</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19278111" y="13363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86871</xdr:rowOff>
    </xdr:from>
    <xdr:to>
      <xdr:col>98</xdr:col>
      <xdr:colOff>38100</xdr:colOff>
      <xdr:row>78</xdr:row>
      <xdr:rowOff>17021</xdr:rowOff>
    </xdr:to>
    <xdr:sp macro="" textlink="">
      <xdr:nvSpPr>
        <xdr:cNvPr id="861" name="楕円 860">
          <a:extLst>
            <a:ext uri="{FF2B5EF4-FFF2-40B4-BE49-F238E27FC236}">
              <a16:creationId xmlns:a16="http://schemas.microsoft.com/office/drawing/2014/main" id="{00000000-0008-0000-0600-00005D030000}"/>
            </a:ext>
          </a:extLst>
        </xdr:cNvPr>
        <xdr:cNvSpPr/>
      </xdr:nvSpPr>
      <xdr:spPr>
        <a:xfrm>
          <a:off x="18605500" y="13288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8148</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8389111" y="13381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3" name="正方形/長方形 862">
          <a:extLst>
            <a:ext uri="{FF2B5EF4-FFF2-40B4-BE49-F238E27FC236}">
              <a16:creationId xmlns:a16="http://schemas.microsoft.com/office/drawing/2014/main" id="{00000000-0008-0000-0600-00005F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64" name="正方形/長方形 863">
          <a:extLst>
            <a:ext uri="{FF2B5EF4-FFF2-40B4-BE49-F238E27FC236}">
              <a16:creationId xmlns:a16="http://schemas.microsoft.com/office/drawing/2014/main" id="{00000000-0008-0000-0600-000060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65" name="正方形/長方形 864">
          <a:extLst>
            <a:ext uri="{FF2B5EF4-FFF2-40B4-BE49-F238E27FC236}">
              <a16:creationId xmlns:a16="http://schemas.microsoft.com/office/drawing/2014/main" id="{00000000-0008-0000-0600-000061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66" name="正方形/長方形 865">
          <a:extLst>
            <a:ext uri="{FF2B5EF4-FFF2-40B4-BE49-F238E27FC236}">
              <a16:creationId xmlns:a16="http://schemas.microsoft.com/office/drawing/2014/main" id="{00000000-0008-0000-0600-000062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67" name="正方形/長方形 866">
          <a:extLst>
            <a:ext uri="{FF2B5EF4-FFF2-40B4-BE49-F238E27FC236}">
              <a16:creationId xmlns:a16="http://schemas.microsoft.com/office/drawing/2014/main" id="{00000000-0008-0000-0600-000063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68" name="正方形/長方形 867">
          <a:extLst>
            <a:ext uri="{FF2B5EF4-FFF2-40B4-BE49-F238E27FC236}">
              <a16:creationId xmlns:a16="http://schemas.microsoft.com/office/drawing/2014/main" id="{00000000-0008-0000-0600-000064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69" name="正方形/長方形 868">
          <a:extLst>
            <a:ext uri="{FF2B5EF4-FFF2-40B4-BE49-F238E27FC236}">
              <a16:creationId xmlns:a16="http://schemas.microsoft.com/office/drawing/2014/main" id="{00000000-0008-0000-0600-000065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0" name="正方形/長方形 869">
          <a:extLst>
            <a:ext uri="{FF2B5EF4-FFF2-40B4-BE49-F238E27FC236}">
              <a16:creationId xmlns:a16="http://schemas.microsoft.com/office/drawing/2014/main" id="{00000000-0008-0000-0600-000066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2" name="直線コネクタ 871">
          <a:extLst>
            <a:ext uri="{FF2B5EF4-FFF2-40B4-BE49-F238E27FC236}">
              <a16:creationId xmlns:a16="http://schemas.microsoft.com/office/drawing/2014/main" id="{00000000-0008-0000-0600-000068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3" name="直線コネクタ 872">
          <a:extLst>
            <a:ext uri="{FF2B5EF4-FFF2-40B4-BE49-F238E27FC236}">
              <a16:creationId xmlns:a16="http://schemas.microsoft.com/office/drawing/2014/main" id="{00000000-0008-0000-0600-000069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75" name="直線コネクタ 874">
          <a:extLst>
            <a:ext uri="{FF2B5EF4-FFF2-40B4-BE49-F238E27FC236}">
              <a16:creationId xmlns:a16="http://schemas.microsoft.com/office/drawing/2014/main" id="{00000000-0008-0000-0600-00006B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77" name="前年度繰上充用金グラフ枠">
          <a:extLst>
            <a:ext uri="{FF2B5EF4-FFF2-40B4-BE49-F238E27FC236}">
              <a16:creationId xmlns:a16="http://schemas.microsoft.com/office/drawing/2014/main" id="{00000000-0008-0000-0600-00006D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78" name="直線コネクタ 877">
          <a:extLst>
            <a:ext uri="{FF2B5EF4-FFF2-40B4-BE49-F238E27FC236}">
              <a16:creationId xmlns:a16="http://schemas.microsoft.com/office/drawing/2014/main" id="{00000000-0008-0000-0600-00006E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79" name="前年度繰上充用金最小値テキスト">
          <a:extLst>
            <a:ext uri="{FF2B5EF4-FFF2-40B4-BE49-F238E27FC236}">
              <a16:creationId xmlns:a16="http://schemas.microsoft.com/office/drawing/2014/main" id="{00000000-0008-0000-0600-00006F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0" name="直線コネクタ 879">
          <a:extLst>
            <a:ext uri="{FF2B5EF4-FFF2-40B4-BE49-F238E27FC236}">
              <a16:creationId xmlns:a16="http://schemas.microsoft.com/office/drawing/2014/main" id="{00000000-0008-0000-0600-00007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1" name="前年度繰上充用金最大値テキスト">
          <a:extLst>
            <a:ext uri="{FF2B5EF4-FFF2-40B4-BE49-F238E27FC236}">
              <a16:creationId xmlns:a16="http://schemas.microsoft.com/office/drawing/2014/main" id="{00000000-0008-0000-0600-000071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2" name="直線コネクタ 881">
          <a:extLst>
            <a:ext uri="{FF2B5EF4-FFF2-40B4-BE49-F238E27FC236}">
              <a16:creationId xmlns:a16="http://schemas.microsoft.com/office/drawing/2014/main" id="{00000000-0008-0000-0600-00007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3" name="直線コネクタ 882">
          <a:extLst>
            <a:ext uri="{FF2B5EF4-FFF2-40B4-BE49-F238E27FC236}">
              <a16:creationId xmlns:a16="http://schemas.microsoft.com/office/drawing/2014/main" id="{00000000-0008-0000-0600-000073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84" name="前年度繰上充用金平均値テキスト">
          <a:extLst>
            <a:ext uri="{FF2B5EF4-FFF2-40B4-BE49-F238E27FC236}">
              <a16:creationId xmlns:a16="http://schemas.microsoft.com/office/drawing/2014/main" id="{00000000-0008-0000-0600-000074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85" name="フローチャート: 判断 884">
          <a:extLst>
            <a:ext uri="{FF2B5EF4-FFF2-40B4-BE49-F238E27FC236}">
              <a16:creationId xmlns:a16="http://schemas.microsoft.com/office/drawing/2014/main" id="{00000000-0008-0000-0600-000075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87" name="フローチャート: 判断 886">
          <a:extLst>
            <a:ext uri="{FF2B5EF4-FFF2-40B4-BE49-F238E27FC236}">
              <a16:creationId xmlns:a16="http://schemas.microsoft.com/office/drawing/2014/main" id="{00000000-0008-0000-0600-000077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0" name="フローチャート: 判断 889">
          <a:extLst>
            <a:ext uri="{FF2B5EF4-FFF2-40B4-BE49-F238E27FC236}">
              <a16:creationId xmlns:a16="http://schemas.microsoft.com/office/drawing/2014/main" id="{00000000-0008-0000-0600-00007A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3" name="フローチャート: 判断 892">
          <a:extLst>
            <a:ext uri="{FF2B5EF4-FFF2-40B4-BE49-F238E27FC236}">
              <a16:creationId xmlns:a16="http://schemas.microsoft.com/office/drawing/2014/main" id="{00000000-0008-0000-0600-00007D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95" name="フローチャート: 判断 894">
          <a:extLst>
            <a:ext uri="{FF2B5EF4-FFF2-40B4-BE49-F238E27FC236}">
              <a16:creationId xmlns:a16="http://schemas.microsoft.com/office/drawing/2014/main" id="{00000000-0008-0000-0600-00007F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2" name="楕円 901">
          <a:extLst>
            <a:ext uri="{FF2B5EF4-FFF2-40B4-BE49-F238E27FC236}">
              <a16:creationId xmlns:a16="http://schemas.microsoft.com/office/drawing/2014/main" id="{00000000-0008-0000-0600-000086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3" name="前年度繰上充用金該当値テキスト">
          <a:extLst>
            <a:ext uri="{FF2B5EF4-FFF2-40B4-BE49-F238E27FC236}">
              <a16:creationId xmlns:a16="http://schemas.microsoft.com/office/drawing/2014/main" id="{00000000-0008-0000-0600-000087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04" name="楕円 903">
          <a:extLst>
            <a:ext uri="{FF2B5EF4-FFF2-40B4-BE49-F238E27FC236}">
              <a16:creationId xmlns:a16="http://schemas.microsoft.com/office/drawing/2014/main" id="{00000000-0008-0000-0600-000088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06" name="楕円 905">
          <a:extLst>
            <a:ext uri="{FF2B5EF4-FFF2-40B4-BE49-F238E27FC236}">
              <a16:creationId xmlns:a16="http://schemas.microsoft.com/office/drawing/2014/main" id="{00000000-0008-0000-0600-00008A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08" name="楕円 907">
          <a:extLst>
            <a:ext uri="{FF2B5EF4-FFF2-40B4-BE49-F238E27FC236}">
              <a16:creationId xmlns:a16="http://schemas.microsoft.com/office/drawing/2014/main" id="{00000000-0008-0000-0600-00008C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0" name="楕円 909">
          <a:extLst>
            <a:ext uri="{FF2B5EF4-FFF2-40B4-BE49-F238E27FC236}">
              <a16:creationId xmlns:a16="http://schemas.microsoft.com/office/drawing/2014/main" id="{00000000-0008-0000-0600-00008E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2" name="正方形/長方形 911">
          <a:extLst>
            <a:ext uri="{FF2B5EF4-FFF2-40B4-BE49-F238E27FC236}">
              <a16:creationId xmlns:a16="http://schemas.microsoft.com/office/drawing/2014/main" id="{00000000-0008-0000-0600-00009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3" name="正方形/長方形 912">
          <a:extLst>
            <a:ext uri="{FF2B5EF4-FFF2-40B4-BE49-F238E27FC236}">
              <a16:creationId xmlns:a16="http://schemas.microsoft.com/office/drawing/2014/main" id="{00000000-0008-0000-0600-000091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〇年度末比▲</a:t>
          </a:r>
          <a:r>
            <a:rPr kumimoji="1" lang="en-US" altLang="ja-JP" sz="1300">
              <a:latin typeface="ＭＳ Ｐゴシック" panose="020B0600070205080204" pitchFamily="50" charset="-128"/>
              <a:ea typeface="ＭＳ Ｐゴシック" panose="020B0600070205080204" pitchFamily="50" charset="-128"/>
            </a:rPr>
            <a:t>34</a:t>
          </a:r>
          <a:r>
            <a:rPr kumimoji="1" lang="ja-JP" altLang="en-US" sz="1300">
              <a:latin typeface="ＭＳ Ｐゴシック" panose="020B0600070205080204" pitchFamily="50" charset="-128"/>
              <a:ea typeface="ＭＳ Ｐゴシック" panose="020B0600070205080204" pitchFamily="50" charset="-128"/>
            </a:rPr>
            <a:t>人と、人口減少が進んでいるが、地域的・地形的な状況から住民が生活する集落は点在しているため、維持補修に関する経費や除雪費、建設事業を下支えする公債費（過疎対策事業債等による）の比率が恒常的に高くなっている。</a:t>
          </a:r>
        </a:p>
        <a:p>
          <a:r>
            <a:rPr kumimoji="1" lang="ja-JP" altLang="en-US" sz="1300">
              <a:latin typeface="ＭＳ Ｐゴシック" panose="020B0600070205080204" pitchFamily="50" charset="-128"/>
              <a:ea typeface="ＭＳ Ｐゴシック" panose="020B0600070205080204" pitchFamily="50" charset="-128"/>
            </a:rPr>
            <a:t>〇災害復旧事業費は、農地・農林施設災害復旧事業に加え、神城断層地震による災害復旧として平成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年度から継続して行っているため、増加傾向にある。</a:t>
          </a:r>
        </a:p>
        <a:p>
          <a:r>
            <a:rPr kumimoji="1" lang="ja-JP" altLang="en-US" sz="1300">
              <a:latin typeface="ＭＳ Ｐゴシック" panose="020B0600070205080204" pitchFamily="50" charset="-128"/>
              <a:ea typeface="ＭＳ Ｐゴシック" panose="020B0600070205080204" pitchFamily="50" charset="-128"/>
            </a:rPr>
            <a:t>〇物件費及び積立金はふるさと応援寄付に対する返礼品購入費や地域おこし協力隊等の活動用物品等が増加していることから平均を上回っている。</a:t>
          </a: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月からふるさと応援寄付に係る返礼割合を</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割から</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割に減少させた。返礼品の支出額は、</a:t>
          </a:r>
          <a:r>
            <a:rPr kumimoji="1" lang="en-US" altLang="ja-JP" sz="1300">
              <a:latin typeface="ＭＳ Ｐゴシック" panose="020B0600070205080204" pitchFamily="50" charset="-128"/>
              <a:ea typeface="ＭＳ Ｐゴシック" panose="020B0600070205080204" pitchFamily="50" charset="-128"/>
            </a:rPr>
            <a:t>1,121</a:t>
          </a:r>
          <a:r>
            <a:rPr kumimoji="1" lang="ja-JP" altLang="en-US" sz="1300">
              <a:latin typeface="ＭＳ Ｐゴシック" panose="020B0600070205080204" pitchFamily="50" charset="-128"/>
              <a:ea typeface="ＭＳ Ｐゴシック" panose="020B0600070205080204" pitchFamily="50" charset="-128"/>
            </a:rPr>
            <a:t>百万円となっている。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長野県小谷村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2,985
2,889
267.91
7,513,246
7,407,116
102,855
2,452,431
5,554,356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155003</xdr:rowOff>
    </xdr:from>
    <xdr:to>
      <xdr:col>24</xdr:col>
      <xdr:colOff>62865</xdr:colOff>
      <xdr:row>38</xdr:row>
      <xdr:rowOff>93078</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298503"/>
          <a:ext cx="1270" cy="1309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96905</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612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93078</xdr:rowOff>
    </xdr:from>
    <xdr:to>
      <xdr:col>24</xdr:col>
      <xdr:colOff>152400</xdr:colOff>
      <xdr:row>38</xdr:row>
      <xdr:rowOff>93078</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608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101680</xdr:rowOff>
    </xdr:from>
    <xdr:ext cx="599010"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5073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112,795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155003</xdr:rowOff>
    </xdr:from>
    <xdr:to>
      <xdr:col>24</xdr:col>
      <xdr:colOff>152400</xdr:colOff>
      <xdr:row>30</xdr:row>
      <xdr:rowOff>155003</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298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25883</xdr:rowOff>
    </xdr:from>
    <xdr:to>
      <xdr:col>24</xdr:col>
      <xdr:colOff>63500</xdr:colOff>
      <xdr:row>38</xdr:row>
      <xdr:rowOff>29718</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flipV="1">
          <a:off x="3797300" y="6540983"/>
          <a:ext cx="838200" cy="3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102366</xdr:rowOff>
    </xdr:from>
    <xdr:ext cx="534377"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2745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79489</xdr:rowOff>
    </xdr:from>
    <xdr:to>
      <xdr:col>24</xdr:col>
      <xdr:colOff>114300</xdr:colOff>
      <xdr:row>38</xdr:row>
      <xdr:rowOff>9640</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4231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16078</xdr:rowOff>
    </xdr:from>
    <xdr:to>
      <xdr:col>19</xdr:col>
      <xdr:colOff>177800</xdr:colOff>
      <xdr:row>38</xdr:row>
      <xdr:rowOff>29718</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2908300" y="6531178"/>
          <a:ext cx="889000" cy="13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75806</xdr:rowOff>
    </xdr:from>
    <xdr:to>
      <xdr:col>20</xdr:col>
      <xdr:colOff>38100</xdr:colOff>
      <xdr:row>38</xdr:row>
      <xdr:rowOff>5956</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41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22483</xdr:rowOff>
    </xdr:from>
    <xdr:ext cx="534377"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30111" y="6194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16078</xdr:rowOff>
    </xdr:from>
    <xdr:to>
      <xdr:col>15</xdr:col>
      <xdr:colOff>50800</xdr:colOff>
      <xdr:row>38</xdr:row>
      <xdr:rowOff>34493</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019300" y="6531178"/>
          <a:ext cx="889000" cy="18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73736</xdr:rowOff>
    </xdr:from>
    <xdr:to>
      <xdr:col>15</xdr:col>
      <xdr:colOff>101600</xdr:colOff>
      <xdr:row>38</xdr:row>
      <xdr:rowOff>3887</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41738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20413</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41111" y="6192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34493</xdr:rowOff>
    </xdr:from>
    <xdr:to>
      <xdr:col>10</xdr:col>
      <xdr:colOff>114300</xdr:colOff>
      <xdr:row>38</xdr:row>
      <xdr:rowOff>54902</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1130300" y="6549593"/>
          <a:ext cx="889000" cy="20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79604</xdr:rowOff>
    </xdr:from>
    <xdr:to>
      <xdr:col>10</xdr:col>
      <xdr:colOff>165100</xdr:colOff>
      <xdr:row>38</xdr:row>
      <xdr:rowOff>9754</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42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26281</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52111" y="6198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84226</xdr:rowOff>
    </xdr:from>
    <xdr:to>
      <xdr:col>6</xdr:col>
      <xdr:colOff>38100</xdr:colOff>
      <xdr:row>38</xdr:row>
      <xdr:rowOff>14376</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427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30903</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63111" y="6203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146533</xdr:rowOff>
    </xdr:from>
    <xdr:to>
      <xdr:col>24</xdr:col>
      <xdr:colOff>114300</xdr:colOff>
      <xdr:row>38</xdr:row>
      <xdr:rowOff>76682</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649018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61460</xdr:rowOff>
    </xdr:from>
    <xdr:ext cx="534377"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6405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150368</xdr:rowOff>
    </xdr:from>
    <xdr:to>
      <xdr:col>20</xdr:col>
      <xdr:colOff>38100</xdr:colOff>
      <xdr:row>38</xdr:row>
      <xdr:rowOff>80518</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6494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71645</xdr:rowOff>
    </xdr:from>
    <xdr:ext cx="534377"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30111" y="6586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136728</xdr:rowOff>
    </xdr:from>
    <xdr:to>
      <xdr:col>15</xdr:col>
      <xdr:colOff>101600</xdr:colOff>
      <xdr:row>38</xdr:row>
      <xdr:rowOff>66878</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6480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58005</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41111" y="6573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155143</xdr:rowOff>
    </xdr:from>
    <xdr:to>
      <xdr:col>10</xdr:col>
      <xdr:colOff>165100</xdr:colOff>
      <xdr:row>38</xdr:row>
      <xdr:rowOff>85293</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6498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76420</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52111" y="6591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4102</xdr:rowOff>
    </xdr:from>
    <xdr:to>
      <xdr:col>6</xdr:col>
      <xdr:colOff>38100</xdr:colOff>
      <xdr:row>38</xdr:row>
      <xdr:rowOff>105702</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6519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96829</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63111" y="6611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35577</xdr:rowOff>
    </xdr:from>
    <xdr:ext cx="685572"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76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a:extLst>
            <a:ext uri="{FF2B5EF4-FFF2-40B4-BE49-F238E27FC236}">
              <a16:creationId xmlns:a16="http://schemas.microsoft.com/office/drawing/2014/main" id="{00000000-0008-0000-07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70930</xdr:rowOff>
    </xdr:from>
    <xdr:to>
      <xdr:col>24</xdr:col>
      <xdr:colOff>62865</xdr:colOff>
      <xdr:row>59</xdr:row>
      <xdr:rowOff>2659</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flipV="1">
          <a:off x="4633595" y="8814880"/>
          <a:ext cx="1270" cy="1303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6486</xdr:rowOff>
    </xdr:from>
    <xdr:ext cx="599010" cy="259045"/>
    <xdr:sp macro="" textlink="">
      <xdr:nvSpPr>
        <xdr:cNvPr id="113" name="総務費最小値テキスト">
          <a:extLst>
            <a:ext uri="{FF2B5EF4-FFF2-40B4-BE49-F238E27FC236}">
              <a16:creationId xmlns:a16="http://schemas.microsoft.com/office/drawing/2014/main" id="{00000000-0008-0000-0700-000071000000}"/>
            </a:ext>
          </a:extLst>
        </xdr:cNvPr>
        <xdr:cNvSpPr txBox="1"/>
      </xdr:nvSpPr>
      <xdr:spPr>
        <a:xfrm>
          <a:off x="4686300" y="10122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2659</xdr:rowOff>
    </xdr:from>
    <xdr:to>
      <xdr:col>24</xdr:col>
      <xdr:colOff>152400</xdr:colOff>
      <xdr:row>59</xdr:row>
      <xdr:rowOff>2659</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10118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17607</xdr:rowOff>
    </xdr:from>
    <xdr:ext cx="690189" cy="259045"/>
    <xdr:sp macro="" textlink="">
      <xdr:nvSpPr>
        <xdr:cNvPr id="115" name="総務費最大値テキスト">
          <a:extLst>
            <a:ext uri="{FF2B5EF4-FFF2-40B4-BE49-F238E27FC236}">
              <a16:creationId xmlns:a16="http://schemas.microsoft.com/office/drawing/2014/main" id="{00000000-0008-0000-0700-000073000000}"/>
            </a:ext>
          </a:extLst>
        </xdr:cNvPr>
        <xdr:cNvSpPr txBox="1"/>
      </xdr:nvSpPr>
      <xdr:spPr>
        <a:xfrm>
          <a:off x="4686300" y="859010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3,530,499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70930</xdr:rowOff>
    </xdr:from>
    <xdr:to>
      <xdr:col>24</xdr:col>
      <xdr:colOff>152400</xdr:colOff>
      <xdr:row>51</xdr:row>
      <xdr:rowOff>70930</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8814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109196</xdr:rowOff>
    </xdr:from>
    <xdr:to>
      <xdr:col>24</xdr:col>
      <xdr:colOff>63500</xdr:colOff>
      <xdr:row>57</xdr:row>
      <xdr:rowOff>22737</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3797300" y="9710396"/>
          <a:ext cx="838200" cy="84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14405</xdr:rowOff>
    </xdr:from>
    <xdr:ext cx="599010" cy="259045"/>
    <xdr:sp macro="" textlink="">
      <xdr:nvSpPr>
        <xdr:cNvPr id="118" name="総務費平均値テキスト">
          <a:extLst>
            <a:ext uri="{FF2B5EF4-FFF2-40B4-BE49-F238E27FC236}">
              <a16:creationId xmlns:a16="http://schemas.microsoft.com/office/drawing/2014/main" id="{00000000-0008-0000-0700-000076000000}"/>
            </a:ext>
          </a:extLst>
        </xdr:cNvPr>
        <xdr:cNvSpPr txBox="1"/>
      </xdr:nvSpPr>
      <xdr:spPr>
        <a:xfrm>
          <a:off x="4686300" y="99585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338,903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35978</xdr:rowOff>
    </xdr:from>
    <xdr:to>
      <xdr:col>24</xdr:col>
      <xdr:colOff>114300</xdr:colOff>
      <xdr:row>58</xdr:row>
      <xdr:rowOff>137578</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4584700" y="9980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109196</xdr:rowOff>
    </xdr:from>
    <xdr:to>
      <xdr:col>19</xdr:col>
      <xdr:colOff>177800</xdr:colOff>
      <xdr:row>58</xdr:row>
      <xdr:rowOff>138940</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2908300" y="9710396"/>
          <a:ext cx="889000" cy="372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28017</xdr:rowOff>
    </xdr:from>
    <xdr:to>
      <xdr:col>20</xdr:col>
      <xdr:colOff>38100</xdr:colOff>
      <xdr:row>58</xdr:row>
      <xdr:rowOff>129617</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3746500" y="9972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120744</xdr:rowOff>
    </xdr:from>
    <xdr:ext cx="599010"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3497795" y="10064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138940</xdr:rowOff>
    </xdr:from>
    <xdr:to>
      <xdr:col>15</xdr:col>
      <xdr:colOff>50800</xdr:colOff>
      <xdr:row>58</xdr:row>
      <xdr:rowOff>164956</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019300" y="10083040"/>
          <a:ext cx="889000" cy="26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15787</xdr:rowOff>
    </xdr:from>
    <xdr:to>
      <xdr:col>15</xdr:col>
      <xdr:colOff>101600</xdr:colOff>
      <xdr:row>58</xdr:row>
      <xdr:rowOff>117387</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2857500" y="9959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133914</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2608795" y="9735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119751</xdr:rowOff>
    </xdr:from>
    <xdr:to>
      <xdr:col>10</xdr:col>
      <xdr:colOff>114300</xdr:colOff>
      <xdr:row>58</xdr:row>
      <xdr:rowOff>164956</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1130300" y="10063851"/>
          <a:ext cx="889000" cy="45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66868</xdr:rowOff>
    </xdr:from>
    <xdr:to>
      <xdr:col>10</xdr:col>
      <xdr:colOff>165100</xdr:colOff>
      <xdr:row>58</xdr:row>
      <xdr:rowOff>168468</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968500" y="1001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13545</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1719795" y="9786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58187</xdr:rowOff>
    </xdr:from>
    <xdr:to>
      <xdr:col>6</xdr:col>
      <xdr:colOff>38100</xdr:colOff>
      <xdr:row>58</xdr:row>
      <xdr:rowOff>159787</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079500" y="10002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4864</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830795" y="9777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143387</xdr:rowOff>
    </xdr:from>
    <xdr:to>
      <xdr:col>24</xdr:col>
      <xdr:colOff>114300</xdr:colOff>
      <xdr:row>57</xdr:row>
      <xdr:rowOff>73537</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4584700" y="9744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166264</xdr:rowOff>
    </xdr:from>
    <xdr:ext cx="599010" cy="259045"/>
    <xdr:sp macro="" textlink="">
      <xdr:nvSpPr>
        <xdr:cNvPr id="137" name="総務費該当値テキスト">
          <a:extLst>
            <a:ext uri="{FF2B5EF4-FFF2-40B4-BE49-F238E27FC236}">
              <a16:creationId xmlns:a16="http://schemas.microsoft.com/office/drawing/2014/main" id="{00000000-0008-0000-0700-000089000000}"/>
            </a:ext>
          </a:extLst>
        </xdr:cNvPr>
        <xdr:cNvSpPr txBox="1"/>
      </xdr:nvSpPr>
      <xdr:spPr>
        <a:xfrm>
          <a:off x="4686300" y="9596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956,990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58396</xdr:rowOff>
    </xdr:from>
    <xdr:to>
      <xdr:col>20</xdr:col>
      <xdr:colOff>38100</xdr:colOff>
      <xdr:row>56</xdr:row>
      <xdr:rowOff>159996</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3746500" y="9659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23205</xdr:colOff>
      <xdr:row>55</xdr:row>
      <xdr:rowOff>5073</xdr:rowOff>
    </xdr:from>
    <xdr:ext cx="690189"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3452205" y="943482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88140</xdr:rowOff>
    </xdr:from>
    <xdr:to>
      <xdr:col>15</xdr:col>
      <xdr:colOff>101600</xdr:colOff>
      <xdr:row>59</xdr:row>
      <xdr:rowOff>18290</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2857500" y="1003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59</xdr:row>
      <xdr:rowOff>9417</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2608795" y="101249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114156</xdr:rowOff>
    </xdr:from>
    <xdr:to>
      <xdr:col>10</xdr:col>
      <xdr:colOff>165100</xdr:colOff>
      <xdr:row>59</xdr:row>
      <xdr:rowOff>44306</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968500" y="10058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59</xdr:row>
      <xdr:rowOff>35433</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1719795" y="10150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68951</xdr:rowOff>
    </xdr:from>
    <xdr:to>
      <xdr:col>6</xdr:col>
      <xdr:colOff>38100</xdr:colOff>
      <xdr:row>58</xdr:row>
      <xdr:rowOff>170551</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079500" y="10013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161678</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830795" y="10105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92727</xdr:rowOff>
    </xdr:from>
    <xdr:ext cx="685572"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76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133967</xdr:rowOff>
    </xdr:from>
    <xdr:to>
      <xdr:col>24</xdr:col>
      <xdr:colOff>62865</xdr:colOff>
      <xdr:row>78</xdr:row>
      <xdr:rowOff>37624</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1964017"/>
          <a:ext cx="1270" cy="14467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41451</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414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140,375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37624</xdr:rowOff>
    </xdr:from>
    <xdr:to>
      <xdr:col>24</xdr:col>
      <xdr:colOff>152400</xdr:colOff>
      <xdr:row>78</xdr:row>
      <xdr:rowOff>37624</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410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80644</xdr:rowOff>
    </xdr:from>
    <xdr:ext cx="690189"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173924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1,279,514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133967</xdr:rowOff>
    </xdr:from>
    <xdr:to>
      <xdr:col>24</xdr:col>
      <xdr:colOff>152400</xdr:colOff>
      <xdr:row>69</xdr:row>
      <xdr:rowOff>133967</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1964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170365</xdr:rowOff>
    </xdr:from>
    <xdr:to>
      <xdr:col>24</xdr:col>
      <xdr:colOff>63500</xdr:colOff>
      <xdr:row>78</xdr:row>
      <xdr:rowOff>39</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3797300" y="13372015"/>
          <a:ext cx="838200" cy="1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65076</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30952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42199</xdr:rowOff>
    </xdr:from>
    <xdr:to>
      <xdr:col>24</xdr:col>
      <xdr:colOff>114300</xdr:colOff>
      <xdr:row>77</xdr:row>
      <xdr:rowOff>143799</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3243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39</xdr:rowOff>
    </xdr:from>
    <xdr:to>
      <xdr:col>19</xdr:col>
      <xdr:colOff>177800</xdr:colOff>
      <xdr:row>78</xdr:row>
      <xdr:rowOff>20110</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2908300" y="13373139"/>
          <a:ext cx="889000" cy="20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53870</xdr:rowOff>
    </xdr:from>
    <xdr:to>
      <xdr:col>20</xdr:col>
      <xdr:colOff>38100</xdr:colOff>
      <xdr:row>77</xdr:row>
      <xdr:rowOff>155470</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325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547</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3030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18365</xdr:rowOff>
    </xdr:from>
    <xdr:to>
      <xdr:col>15</xdr:col>
      <xdr:colOff>50800</xdr:colOff>
      <xdr:row>78</xdr:row>
      <xdr:rowOff>20110</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a:off x="2019300" y="13391465"/>
          <a:ext cx="889000" cy="1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2511</xdr:rowOff>
    </xdr:from>
    <xdr:to>
      <xdr:col>15</xdr:col>
      <xdr:colOff>101600</xdr:colOff>
      <xdr:row>77</xdr:row>
      <xdr:rowOff>104111</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3204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120638</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2979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18365</xdr:rowOff>
    </xdr:from>
    <xdr:to>
      <xdr:col>10</xdr:col>
      <xdr:colOff>114300</xdr:colOff>
      <xdr:row>78</xdr:row>
      <xdr:rowOff>36213</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1130300" y="13391465"/>
          <a:ext cx="889000" cy="17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87196</xdr:rowOff>
    </xdr:from>
    <xdr:to>
      <xdr:col>10</xdr:col>
      <xdr:colOff>165100</xdr:colOff>
      <xdr:row>78</xdr:row>
      <xdr:rowOff>17346</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288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33873</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3064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97270</xdr:rowOff>
    </xdr:from>
    <xdr:to>
      <xdr:col>6</xdr:col>
      <xdr:colOff>38100</xdr:colOff>
      <xdr:row>78</xdr:row>
      <xdr:rowOff>27420</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29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43947</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3074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119565</xdr:rowOff>
    </xdr:from>
    <xdr:to>
      <xdr:col>24</xdr:col>
      <xdr:colOff>114300</xdr:colOff>
      <xdr:row>78</xdr:row>
      <xdr:rowOff>49715</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332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34492</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32361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120689</xdr:rowOff>
    </xdr:from>
    <xdr:to>
      <xdr:col>20</xdr:col>
      <xdr:colOff>38100</xdr:colOff>
      <xdr:row>78</xdr:row>
      <xdr:rowOff>50839</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3322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41966</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3415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140760</xdr:rowOff>
    </xdr:from>
    <xdr:to>
      <xdr:col>15</xdr:col>
      <xdr:colOff>101600</xdr:colOff>
      <xdr:row>78</xdr:row>
      <xdr:rowOff>70910</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3342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62037</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3435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139015</xdr:rowOff>
    </xdr:from>
    <xdr:to>
      <xdr:col>10</xdr:col>
      <xdr:colOff>165100</xdr:colOff>
      <xdr:row>78</xdr:row>
      <xdr:rowOff>69165</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3340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60292</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3433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156863</xdr:rowOff>
    </xdr:from>
    <xdr:to>
      <xdr:col>6</xdr:col>
      <xdr:colOff>38100</xdr:colOff>
      <xdr:row>78</xdr:row>
      <xdr:rowOff>87013</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3358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78140</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3451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a:extLst>
            <a:ext uri="{FF2B5EF4-FFF2-40B4-BE49-F238E27FC236}">
              <a16:creationId xmlns:a16="http://schemas.microsoft.com/office/drawing/2014/main" id="{00000000-0008-0000-07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132649</xdr:rowOff>
    </xdr:from>
    <xdr:to>
      <xdr:col>24</xdr:col>
      <xdr:colOff>62865</xdr:colOff>
      <xdr:row>98</xdr:row>
      <xdr:rowOff>163162</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flipV="1">
          <a:off x="4633595" y="15563149"/>
          <a:ext cx="1270" cy="1402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166989</xdr:rowOff>
    </xdr:from>
    <xdr:ext cx="534377" cy="259045"/>
    <xdr:sp macro="" textlink="">
      <xdr:nvSpPr>
        <xdr:cNvPr id="227" name="衛生費最小値テキスト">
          <a:extLst>
            <a:ext uri="{FF2B5EF4-FFF2-40B4-BE49-F238E27FC236}">
              <a16:creationId xmlns:a16="http://schemas.microsoft.com/office/drawing/2014/main" id="{00000000-0008-0000-0700-0000E3000000}"/>
            </a:ext>
          </a:extLst>
        </xdr:cNvPr>
        <xdr:cNvSpPr txBox="1"/>
      </xdr:nvSpPr>
      <xdr:spPr>
        <a:xfrm>
          <a:off x="4686300" y="16969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163162</xdr:rowOff>
    </xdr:from>
    <xdr:to>
      <xdr:col>24</xdr:col>
      <xdr:colOff>152400</xdr:colOff>
      <xdr:row>98</xdr:row>
      <xdr:rowOff>163162</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6965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79326</xdr:rowOff>
    </xdr:from>
    <xdr:ext cx="599010" cy="259045"/>
    <xdr:sp macro="" textlink="">
      <xdr:nvSpPr>
        <xdr:cNvPr id="229" name="衛生費最大値テキスト">
          <a:extLst>
            <a:ext uri="{FF2B5EF4-FFF2-40B4-BE49-F238E27FC236}">
              <a16:creationId xmlns:a16="http://schemas.microsoft.com/office/drawing/2014/main" id="{00000000-0008-0000-0700-0000E5000000}"/>
            </a:ext>
          </a:extLst>
        </xdr:cNvPr>
        <xdr:cNvSpPr txBox="1"/>
      </xdr:nvSpPr>
      <xdr:spPr>
        <a:xfrm>
          <a:off x="4686300" y="15338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763,701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132649</xdr:rowOff>
    </xdr:from>
    <xdr:to>
      <xdr:col>24</xdr:col>
      <xdr:colOff>152400</xdr:colOff>
      <xdr:row>90</xdr:row>
      <xdr:rowOff>132649</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5563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91903</xdr:rowOff>
    </xdr:from>
    <xdr:to>
      <xdr:col>24</xdr:col>
      <xdr:colOff>63500</xdr:colOff>
      <xdr:row>98</xdr:row>
      <xdr:rowOff>71162</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3797300" y="16722553"/>
          <a:ext cx="838200" cy="150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22269</xdr:rowOff>
    </xdr:from>
    <xdr:ext cx="599010" cy="259045"/>
    <xdr:sp macro="" textlink="">
      <xdr:nvSpPr>
        <xdr:cNvPr id="232" name="衛生費平均値テキスト">
          <a:extLst>
            <a:ext uri="{FF2B5EF4-FFF2-40B4-BE49-F238E27FC236}">
              <a16:creationId xmlns:a16="http://schemas.microsoft.com/office/drawing/2014/main" id="{00000000-0008-0000-0700-0000E8000000}"/>
            </a:ext>
          </a:extLst>
        </xdr:cNvPr>
        <xdr:cNvSpPr txBox="1"/>
      </xdr:nvSpPr>
      <xdr:spPr>
        <a:xfrm>
          <a:off x="4686300" y="166529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43842</xdr:rowOff>
    </xdr:from>
    <xdr:to>
      <xdr:col>24</xdr:col>
      <xdr:colOff>114300</xdr:colOff>
      <xdr:row>97</xdr:row>
      <xdr:rowOff>145442</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4584700" y="16674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22025</xdr:rowOff>
    </xdr:from>
    <xdr:to>
      <xdr:col>19</xdr:col>
      <xdr:colOff>177800</xdr:colOff>
      <xdr:row>98</xdr:row>
      <xdr:rowOff>71162</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2908300" y="16652675"/>
          <a:ext cx="889000" cy="220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61785</xdr:rowOff>
    </xdr:from>
    <xdr:to>
      <xdr:col>20</xdr:col>
      <xdr:colOff>38100</xdr:colOff>
      <xdr:row>97</xdr:row>
      <xdr:rowOff>163385</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3746500" y="16692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8462</xdr:rowOff>
    </xdr:from>
    <xdr:ext cx="599010"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3497795" y="16467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22025</xdr:rowOff>
    </xdr:from>
    <xdr:to>
      <xdr:col>15</xdr:col>
      <xdr:colOff>50800</xdr:colOff>
      <xdr:row>98</xdr:row>
      <xdr:rowOff>66881</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019300" y="16652675"/>
          <a:ext cx="889000" cy="216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87965</xdr:rowOff>
    </xdr:from>
    <xdr:to>
      <xdr:col>15</xdr:col>
      <xdr:colOff>101600</xdr:colOff>
      <xdr:row>98</xdr:row>
      <xdr:rowOff>18115</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2857500" y="16718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98</xdr:row>
      <xdr:rowOff>9242</xdr:rowOff>
    </xdr:from>
    <xdr:ext cx="599010"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2608795" y="16811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66881</xdr:rowOff>
    </xdr:from>
    <xdr:to>
      <xdr:col>10</xdr:col>
      <xdr:colOff>114300</xdr:colOff>
      <xdr:row>98</xdr:row>
      <xdr:rowOff>83607</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1130300" y="16868981"/>
          <a:ext cx="889000" cy="16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102631</xdr:rowOff>
    </xdr:from>
    <xdr:to>
      <xdr:col>10</xdr:col>
      <xdr:colOff>165100</xdr:colOff>
      <xdr:row>98</xdr:row>
      <xdr:rowOff>32781</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968500" y="16733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49308</xdr:rowOff>
    </xdr:from>
    <xdr:ext cx="599010"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1719795" y="16508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124154</xdr:rowOff>
    </xdr:from>
    <xdr:to>
      <xdr:col>6</xdr:col>
      <xdr:colOff>38100</xdr:colOff>
      <xdr:row>98</xdr:row>
      <xdr:rowOff>54304</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079500" y="16754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70831</xdr:rowOff>
    </xdr:from>
    <xdr:ext cx="59901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830795" y="165300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41103</xdr:rowOff>
    </xdr:from>
    <xdr:to>
      <xdr:col>24</xdr:col>
      <xdr:colOff>114300</xdr:colOff>
      <xdr:row>97</xdr:row>
      <xdr:rowOff>142703</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4584700" y="16671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63980</xdr:rowOff>
    </xdr:from>
    <xdr:ext cx="599010" cy="259045"/>
    <xdr:sp macro="" textlink="">
      <xdr:nvSpPr>
        <xdr:cNvPr id="251" name="衛生費該当値テキスト">
          <a:extLst>
            <a:ext uri="{FF2B5EF4-FFF2-40B4-BE49-F238E27FC236}">
              <a16:creationId xmlns:a16="http://schemas.microsoft.com/office/drawing/2014/main" id="{00000000-0008-0000-0700-0000FB000000}"/>
            </a:ext>
          </a:extLst>
        </xdr:cNvPr>
        <xdr:cNvSpPr txBox="1"/>
      </xdr:nvSpPr>
      <xdr:spPr>
        <a:xfrm>
          <a:off x="4686300" y="16523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20362</xdr:rowOff>
    </xdr:from>
    <xdr:to>
      <xdr:col>20</xdr:col>
      <xdr:colOff>38100</xdr:colOff>
      <xdr:row>98</xdr:row>
      <xdr:rowOff>121962</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3746500" y="16822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113089</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530111" y="16915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142675</xdr:rowOff>
    </xdr:from>
    <xdr:to>
      <xdr:col>15</xdr:col>
      <xdr:colOff>101600</xdr:colOff>
      <xdr:row>97</xdr:row>
      <xdr:rowOff>72825</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2857500" y="16601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89352</xdr:rowOff>
    </xdr:from>
    <xdr:ext cx="59901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608795" y="163771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16081</xdr:rowOff>
    </xdr:from>
    <xdr:to>
      <xdr:col>10</xdr:col>
      <xdr:colOff>165100</xdr:colOff>
      <xdr:row>98</xdr:row>
      <xdr:rowOff>117681</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968500" y="16818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108808</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752111" y="16910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32807</xdr:rowOff>
    </xdr:from>
    <xdr:to>
      <xdr:col>6</xdr:col>
      <xdr:colOff>38100</xdr:colOff>
      <xdr:row>98</xdr:row>
      <xdr:rowOff>134407</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079500" y="16834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125534</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863111" y="16927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21970</xdr:rowOff>
    </xdr:from>
    <xdr:ext cx="53129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92347</xdr:rowOff>
    </xdr:from>
    <xdr:to>
      <xdr:col>54</xdr:col>
      <xdr:colOff>189865</xdr:colOff>
      <xdr:row>39</xdr:row>
      <xdr:rowOff>98878</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10475595" y="5235847"/>
          <a:ext cx="1270" cy="1549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124505</xdr:rowOff>
    </xdr:from>
    <xdr:ext cx="249299" cy="259045"/>
    <xdr:sp macro="" textlink="">
      <xdr:nvSpPr>
        <xdr:cNvPr id="286" name="労働費最小値テキスト">
          <a:extLst>
            <a:ext uri="{FF2B5EF4-FFF2-40B4-BE49-F238E27FC236}">
              <a16:creationId xmlns:a16="http://schemas.microsoft.com/office/drawing/2014/main" id="{00000000-0008-0000-0700-00001E010000}"/>
            </a:ext>
          </a:extLst>
        </xdr:cNvPr>
        <xdr:cNvSpPr txBox="1"/>
      </xdr:nvSpPr>
      <xdr:spPr>
        <a:xfrm>
          <a:off x="10528300" y="68110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39024</xdr:rowOff>
    </xdr:from>
    <xdr:ext cx="534377" cy="259045"/>
    <xdr:sp macro="" textlink="">
      <xdr:nvSpPr>
        <xdr:cNvPr id="288" name="労働費最大値テキスト">
          <a:extLst>
            <a:ext uri="{FF2B5EF4-FFF2-40B4-BE49-F238E27FC236}">
              <a16:creationId xmlns:a16="http://schemas.microsoft.com/office/drawing/2014/main" id="{00000000-0008-0000-0700-000020010000}"/>
            </a:ext>
          </a:extLst>
        </xdr:cNvPr>
        <xdr:cNvSpPr txBox="1"/>
      </xdr:nvSpPr>
      <xdr:spPr>
        <a:xfrm>
          <a:off x="10528300" y="5011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94,900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92347</xdr:rowOff>
    </xdr:from>
    <xdr:to>
      <xdr:col>55</xdr:col>
      <xdr:colOff>88900</xdr:colOff>
      <xdr:row>30</xdr:row>
      <xdr:rowOff>92347</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5235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41956</xdr:rowOff>
    </xdr:from>
    <xdr:ext cx="469744" cy="259045"/>
    <xdr:sp macro="" textlink="">
      <xdr:nvSpPr>
        <xdr:cNvPr id="291" name="労働費平均値テキスト">
          <a:extLst>
            <a:ext uri="{FF2B5EF4-FFF2-40B4-BE49-F238E27FC236}">
              <a16:creationId xmlns:a16="http://schemas.microsoft.com/office/drawing/2014/main" id="{00000000-0008-0000-0700-000023010000}"/>
            </a:ext>
          </a:extLst>
        </xdr:cNvPr>
        <xdr:cNvSpPr txBox="1"/>
      </xdr:nvSpPr>
      <xdr:spPr>
        <a:xfrm>
          <a:off x="10528300" y="65570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19079</xdr:rowOff>
    </xdr:from>
    <xdr:to>
      <xdr:col>55</xdr:col>
      <xdr:colOff>50800</xdr:colOff>
      <xdr:row>39</xdr:row>
      <xdr:rowOff>120679</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10426700" y="6705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39</xdr:row>
      <xdr:rowOff>14017</xdr:rowOff>
    </xdr:from>
    <xdr:to>
      <xdr:col>50</xdr:col>
      <xdr:colOff>165100</xdr:colOff>
      <xdr:row>39</xdr:row>
      <xdr:rowOff>115617</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9588500" y="6700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132144</xdr:rowOff>
    </xdr:from>
    <xdr:ext cx="469744"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9404428" y="6475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98878</xdr:rowOff>
    </xdr:from>
    <xdr:to>
      <xdr:col>45</xdr:col>
      <xdr:colOff>177800</xdr:colOff>
      <xdr:row>39</xdr:row>
      <xdr:rowOff>98878</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165612</xdr:rowOff>
    </xdr:from>
    <xdr:to>
      <xdr:col>46</xdr:col>
      <xdr:colOff>38100</xdr:colOff>
      <xdr:row>39</xdr:row>
      <xdr:rowOff>95762</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8699500" y="6680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112289</xdr:rowOff>
    </xdr:from>
    <xdr:ext cx="469744"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515428" y="6455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98878</xdr:rowOff>
    </xdr:from>
    <xdr:to>
      <xdr:col>41</xdr:col>
      <xdr:colOff>50800</xdr:colOff>
      <xdr:row>39</xdr:row>
      <xdr:rowOff>98878</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697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9527</xdr:rowOff>
    </xdr:from>
    <xdr:to>
      <xdr:col>41</xdr:col>
      <xdr:colOff>101600</xdr:colOff>
      <xdr:row>39</xdr:row>
      <xdr:rowOff>111127</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7810500" y="6696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127654</xdr:rowOff>
    </xdr:from>
    <xdr:ext cx="469744"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26428" y="6471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161203</xdr:rowOff>
    </xdr:from>
    <xdr:to>
      <xdr:col>36</xdr:col>
      <xdr:colOff>165100</xdr:colOff>
      <xdr:row>39</xdr:row>
      <xdr:rowOff>91353</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6921500" y="6676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107880</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37428" y="6451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168955</xdr:rowOff>
    </xdr:from>
    <xdr:ext cx="249299" cy="259045"/>
    <xdr:sp macro="" textlink="">
      <xdr:nvSpPr>
        <xdr:cNvPr id="310" name="労働費該当値テキスト">
          <a:extLst>
            <a:ext uri="{FF2B5EF4-FFF2-40B4-BE49-F238E27FC236}">
              <a16:creationId xmlns:a16="http://schemas.microsoft.com/office/drawing/2014/main" id="{00000000-0008-0000-0700-000036010000}"/>
            </a:ext>
          </a:extLst>
        </xdr:cNvPr>
        <xdr:cNvSpPr txBox="1"/>
      </xdr:nvSpPr>
      <xdr:spPr>
        <a:xfrm>
          <a:off x="10528300" y="66840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48078</xdr:rowOff>
    </xdr:from>
    <xdr:to>
      <xdr:col>41</xdr:col>
      <xdr:colOff>101600</xdr:colOff>
      <xdr:row>39</xdr:row>
      <xdr:rowOff>149678</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140805</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773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48078</xdr:rowOff>
    </xdr:from>
    <xdr:to>
      <xdr:col>36</xdr:col>
      <xdr:colOff>165100</xdr:colOff>
      <xdr:row>39</xdr:row>
      <xdr:rowOff>149678</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692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140805</xdr:rowOff>
    </xdr:from>
    <xdr:ext cx="249299"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84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a:extLst>
            <a:ext uri="{FF2B5EF4-FFF2-40B4-BE49-F238E27FC236}">
              <a16:creationId xmlns:a16="http://schemas.microsoft.com/office/drawing/2014/main" id="{00000000-0008-0000-07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130035</xdr:rowOff>
    </xdr:from>
    <xdr:to>
      <xdr:col>54</xdr:col>
      <xdr:colOff>189865</xdr:colOff>
      <xdr:row>58</xdr:row>
      <xdr:rowOff>139369</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flipV="1">
          <a:off x="10475595" y="8702535"/>
          <a:ext cx="1270" cy="1380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143196</xdr:rowOff>
    </xdr:from>
    <xdr:ext cx="378565" cy="259045"/>
    <xdr:sp macro="" textlink="">
      <xdr:nvSpPr>
        <xdr:cNvPr id="341" name="農林水産業費最小値テキスト">
          <a:extLst>
            <a:ext uri="{FF2B5EF4-FFF2-40B4-BE49-F238E27FC236}">
              <a16:creationId xmlns:a16="http://schemas.microsoft.com/office/drawing/2014/main" id="{00000000-0008-0000-0700-000055010000}"/>
            </a:ext>
          </a:extLst>
        </xdr:cNvPr>
        <xdr:cNvSpPr txBox="1"/>
      </xdr:nvSpPr>
      <xdr:spPr>
        <a:xfrm>
          <a:off x="10528300" y="100872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139369</xdr:rowOff>
    </xdr:from>
    <xdr:to>
      <xdr:col>55</xdr:col>
      <xdr:colOff>88900</xdr:colOff>
      <xdr:row>58</xdr:row>
      <xdr:rowOff>139369</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10083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76712</xdr:rowOff>
    </xdr:from>
    <xdr:ext cx="690189" cy="259045"/>
    <xdr:sp macro="" textlink="">
      <xdr:nvSpPr>
        <xdr:cNvPr id="343" name="農林水産業費最大値テキスト">
          <a:extLst>
            <a:ext uri="{FF2B5EF4-FFF2-40B4-BE49-F238E27FC236}">
              <a16:creationId xmlns:a16="http://schemas.microsoft.com/office/drawing/2014/main" id="{00000000-0008-0000-0700-000057010000}"/>
            </a:ext>
          </a:extLst>
        </xdr:cNvPr>
        <xdr:cNvSpPr txBox="1"/>
      </xdr:nvSpPr>
      <xdr:spPr>
        <a:xfrm>
          <a:off x="10528300" y="84777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1,510,570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130035</xdr:rowOff>
    </xdr:from>
    <xdr:to>
      <xdr:col>55</xdr:col>
      <xdr:colOff>88900</xdr:colOff>
      <xdr:row>50</xdr:row>
      <xdr:rowOff>130035</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8702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132118</xdr:rowOff>
    </xdr:from>
    <xdr:to>
      <xdr:col>55</xdr:col>
      <xdr:colOff>0</xdr:colOff>
      <xdr:row>58</xdr:row>
      <xdr:rowOff>19912</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flipV="1">
          <a:off x="9639300" y="9904768"/>
          <a:ext cx="838200" cy="59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138983</xdr:rowOff>
    </xdr:from>
    <xdr:ext cx="599010" cy="259045"/>
    <xdr:sp macro="" textlink="">
      <xdr:nvSpPr>
        <xdr:cNvPr id="346" name="農林水産業費平均値テキスト">
          <a:extLst>
            <a:ext uri="{FF2B5EF4-FFF2-40B4-BE49-F238E27FC236}">
              <a16:creationId xmlns:a16="http://schemas.microsoft.com/office/drawing/2014/main" id="{00000000-0008-0000-0700-00005A010000}"/>
            </a:ext>
          </a:extLst>
        </xdr:cNvPr>
        <xdr:cNvSpPr txBox="1"/>
      </xdr:nvSpPr>
      <xdr:spPr>
        <a:xfrm>
          <a:off x="10528300" y="99116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160556</xdr:rowOff>
    </xdr:from>
    <xdr:to>
      <xdr:col>55</xdr:col>
      <xdr:colOff>50800</xdr:colOff>
      <xdr:row>58</xdr:row>
      <xdr:rowOff>90706</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10426700" y="9933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19912</xdr:rowOff>
    </xdr:from>
    <xdr:to>
      <xdr:col>50</xdr:col>
      <xdr:colOff>114300</xdr:colOff>
      <xdr:row>58</xdr:row>
      <xdr:rowOff>25689</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8750300" y="9964012"/>
          <a:ext cx="889000" cy="5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1972</xdr:rowOff>
    </xdr:from>
    <xdr:to>
      <xdr:col>50</xdr:col>
      <xdr:colOff>165100</xdr:colOff>
      <xdr:row>58</xdr:row>
      <xdr:rowOff>103572</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9588500" y="9946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94699</xdr:rowOff>
    </xdr:from>
    <xdr:ext cx="534377"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9372111" y="10038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5050</xdr:rowOff>
    </xdr:from>
    <xdr:to>
      <xdr:col>45</xdr:col>
      <xdr:colOff>177800</xdr:colOff>
      <xdr:row>58</xdr:row>
      <xdr:rowOff>25689</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7861300" y="9949150"/>
          <a:ext cx="889000" cy="20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169893</xdr:rowOff>
    </xdr:from>
    <xdr:to>
      <xdr:col>46</xdr:col>
      <xdr:colOff>38100</xdr:colOff>
      <xdr:row>58</xdr:row>
      <xdr:rowOff>100043</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8699500" y="9942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91170</xdr:rowOff>
    </xdr:from>
    <xdr:ext cx="534377"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8483111" y="10035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5050</xdr:rowOff>
    </xdr:from>
    <xdr:to>
      <xdr:col>41</xdr:col>
      <xdr:colOff>50800</xdr:colOff>
      <xdr:row>58</xdr:row>
      <xdr:rowOff>13595</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6972300" y="9949150"/>
          <a:ext cx="889000" cy="8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167994</xdr:rowOff>
    </xdr:from>
    <xdr:to>
      <xdr:col>41</xdr:col>
      <xdr:colOff>101600</xdr:colOff>
      <xdr:row>58</xdr:row>
      <xdr:rowOff>98144</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7810500" y="9940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89271</xdr:rowOff>
    </xdr:from>
    <xdr:ext cx="59901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561795" y="10033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1848</xdr:rowOff>
    </xdr:from>
    <xdr:to>
      <xdr:col>36</xdr:col>
      <xdr:colOff>165100</xdr:colOff>
      <xdr:row>58</xdr:row>
      <xdr:rowOff>103448</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6921500" y="994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94575</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6705111" y="10038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81318</xdr:rowOff>
    </xdr:from>
    <xdr:to>
      <xdr:col>55</xdr:col>
      <xdr:colOff>50800</xdr:colOff>
      <xdr:row>58</xdr:row>
      <xdr:rowOff>11468</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10426700" y="9853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104195</xdr:rowOff>
    </xdr:from>
    <xdr:ext cx="599010" cy="259045"/>
    <xdr:sp macro="" textlink="">
      <xdr:nvSpPr>
        <xdr:cNvPr id="365" name="農林水産業費該当値テキスト">
          <a:extLst>
            <a:ext uri="{FF2B5EF4-FFF2-40B4-BE49-F238E27FC236}">
              <a16:creationId xmlns:a16="http://schemas.microsoft.com/office/drawing/2014/main" id="{00000000-0008-0000-0700-00006D010000}"/>
            </a:ext>
          </a:extLst>
        </xdr:cNvPr>
        <xdr:cNvSpPr txBox="1"/>
      </xdr:nvSpPr>
      <xdr:spPr>
        <a:xfrm>
          <a:off x="10528300" y="9705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140562</xdr:rowOff>
    </xdr:from>
    <xdr:to>
      <xdr:col>50</xdr:col>
      <xdr:colOff>165100</xdr:colOff>
      <xdr:row>58</xdr:row>
      <xdr:rowOff>70712</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9588500" y="9913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87239</xdr:rowOff>
    </xdr:from>
    <xdr:ext cx="59901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9339795" y="9688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146339</xdr:rowOff>
    </xdr:from>
    <xdr:to>
      <xdr:col>46</xdr:col>
      <xdr:colOff>38100</xdr:colOff>
      <xdr:row>58</xdr:row>
      <xdr:rowOff>76489</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8699500" y="9918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93016</xdr:rowOff>
    </xdr:from>
    <xdr:ext cx="59901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8450795" y="9694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125700</xdr:rowOff>
    </xdr:from>
    <xdr:to>
      <xdr:col>41</xdr:col>
      <xdr:colOff>101600</xdr:colOff>
      <xdr:row>58</xdr:row>
      <xdr:rowOff>55850</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7810500" y="989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72377</xdr:rowOff>
    </xdr:from>
    <xdr:ext cx="59901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561795" y="96735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134245</xdr:rowOff>
    </xdr:from>
    <xdr:to>
      <xdr:col>36</xdr:col>
      <xdr:colOff>165100</xdr:colOff>
      <xdr:row>58</xdr:row>
      <xdr:rowOff>64395</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6921500" y="9906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80922</xdr:rowOff>
    </xdr:from>
    <xdr:ext cx="599010"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6672795" y="9682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a:extLst>
            <a:ext uri="{FF2B5EF4-FFF2-40B4-BE49-F238E27FC236}">
              <a16:creationId xmlns:a16="http://schemas.microsoft.com/office/drawing/2014/main" id="{00000000-0008-0000-07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116876</xdr:rowOff>
    </xdr:from>
    <xdr:to>
      <xdr:col>54</xdr:col>
      <xdr:colOff>189865</xdr:colOff>
      <xdr:row>79</xdr:row>
      <xdr:rowOff>42661</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flipV="1">
          <a:off x="10475595" y="12289826"/>
          <a:ext cx="1270" cy="1297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46488</xdr:rowOff>
    </xdr:from>
    <xdr:ext cx="378565" cy="259045"/>
    <xdr:sp macro="" textlink="">
      <xdr:nvSpPr>
        <xdr:cNvPr id="398" name="商工費最小値テキスト">
          <a:extLst>
            <a:ext uri="{FF2B5EF4-FFF2-40B4-BE49-F238E27FC236}">
              <a16:creationId xmlns:a16="http://schemas.microsoft.com/office/drawing/2014/main" id="{00000000-0008-0000-0700-00008E010000}"/>
            </a:ext>
          </a:extLst>
        </xdr:cNvPr>
        <xdr:cNvSpPr txBox="1"/>
      </xdr:nvSpPr>
      <xdr:spPr>
        <a:xfrm>
          <a:off x="10528300" y="135910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42661</xdr:rowOff>
    </xdr:from>
    <xdr:to>
      <xdr:col>55</xdr:col>
      <xdr:colOff>88900</xdr:colOff>
      <xdr:row>79</xdr:row>
      <xdr:rowOff>42661</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3587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63553</xdr:rowOff>
    </xdr:from>
    <xdr:ext cx="599010" cy="259045"/>
    <xdr:sp macro="" textlink="">
      <xdr:nvSpPr>
        <xdr:cNvPr id="400" name="商工費最大値テキスト">
          <a:extLst>
            <a:ext uri="{FF2B5EF4-FFF2-40B4-BE49-F238E27FC236}">
              <a16:creationId xmlns:a16="http://schemas.microsoft.com/office/drawing/2014/main" id="{00000000-0008-0000-0700-000090010000}"/>
            </a:ext>
          </a:extLst>
        </xdr:cNvPr>
        <xdr:cNvSpPr txBox="1"/>
      </xdr:nvSpPr>
      <xdr:spPr>
        <a:xfrm>
          <a:off x="10528300" y="12065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681,981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116876</xdr:rowOff>
    </xdr:from>
    <xdr:to>
      <xdr:col>55</xdr:col>
      <xdr:colOff>88900</xdr:colOff>
      <xdr:row>71</xdr:row>
      <xdr:rowOff>116876</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2289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137933</xdr:rowOff>
    </xdr:from>
    <xdr:to>
      <xdr:col>55</xdr:col>
      <xdr:colOff>0</xdr:colOff>
      <xdr:row>77</xdr:row>
      <xdr:rowOff>138452</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9639300" y="13339583"/>
          <a:ext cx="838200" cy="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4021</xdr:rowOff>
    </xdr:from>
    <xdr:ext cx="534377" cy="259045"/>
    <xdr:sp macro="" textlink="">
      <xdr:nvSpPr>
        <xdr:cNvPr id="403" name="商工費平均値テキスト">
          <a:extLst>
            <a:ext uri="{FF2B5EF4-FFF2-40B4-BE49-F238E27FC236}">
              <a16:creationId xmlns:a16="http://schemas.microsoft.com/office/drawing/2014/main" id="{00000000-0008-0000-0700-000093010000}"/>
            </a:ext>
          </a:extLst>
        </xdr:cNvPr>
        <xdr:cNvSpPr txBox="1"/>
      </xdr:nvSpPr>
      <xdr:spPr>
        <a:xfrm>
          <a:off x="10528300" y="133771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25594</xdr:rowOff>
    </xdr:from>
    <xdr:to>
      <xdr:col>55</xdr:col>
      <xdr:colOff>50800</xdr:colOff>
      <xdr:row>78</xdr:row>
      <xdr:rowOff>127194</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10426700" y="13398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137933</xdr:rowOff>
    </xdr:from>
    <xdr:to>
      <xdr:col>50</xdr:col>
      <xdr:colOff>114300</xdr:colOff>
      <xdr:row>78</xdr:row>
      <xdr:rowOff>7559</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8750300" y="13339583"/>
          <a:ext cx="889000" cy="41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11250</xdr:rowOff>
    </xdr:from>
    <xdr:to>
      <xdr:col>50</xdr:col>
      <xdr:colOff>165100</xdr:colOff>
      <xdr:row>78</xdr:row>
      <xdr:rowOff>112850</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9588500" y="1338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103977</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9372111" y="13477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7559</xdr:rowOff>
    </xdr:from>
    <xdr:to>
      <xdr:col>45</xdr:col>
      <xdr:colOff>177800</xdr:colOff>
      <xdr:row>78</xdr:row>
      <xdr:rowOff>12015</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7861300" y="13380659"/>
          <a:ext cx="889000" cy="4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52888</xdr:rowOff>
    </xdr:from>
    <xdr:to>
      <xdr:col>46</xdr:col>
      <xdr:colOff>38100</xdr:colOff>
      <xdr:row>78</xdr:row>
      <xdr:rowOff>154488</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8699500" y="13425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145615</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8483111" y="13518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12015</xdr:rowOff>
    </xdr:from>
    <xdr:to>
      <xdr:col>41</xdr:col>
      <xdr:colOff>50800</xdr:colOff>
      <xdr:row>78</xdr:row>
      <xdr:rowOff>57483</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6972300" y="13385115"/>
          <a:ext cx="889000" cy="45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59175</xdr:rowOff>
    </xdr:from>
    <xdr:to>
      <xdr:col>41</xdr:col>
      <xdr:colOff>101600</xdr:colOff>
      <xdr:row>78</xdr:row>
      <xdr:rowOff>160775</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7810500" y="13432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151902</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594111" y="13525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64188</xdr:rowOff>
    </xdr:from>
    <xdr:to>
      <xdr:col>36</xdr:col>
      <xdr:colOff>165100</xdr:colOff>
      <xdr:row>78</xdr:row>
      <xdr:rowOff>165788</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6921500" y="13437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156915</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6705111" y="13530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87652</xdr:rowOff>
    </xdr:from>
    <xdr:to>
      <xdr:col>55</xdr:col>
      <xdr:colOff>50800</xdr:colOff>
      <xdr:row>78</xdr:row>
      <xdr:rowOff>17802</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10426700" y="13289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110529</xdr:rowOff>
    </xdr:from>
    <xdr:ext cx="599010" cy="259045"/>
    <xdr:sp macro="" textlink="">
      <xdr:nvSpPr>
        <xdr:cNvPr id="422" name="商工費該当値テキスト">
          <a:extLst>
            <a:ext uri="{FF2B5EF4-FFF2-40B4-BE49-F238E27FC236}">
              <a16:creationId xmlns:a16="http://schemas.microsoft.com/office/drawing/2014/main" id="{00000000-0008-0000-0700-0000A6010000}"/>
            </a:ext>
          </a:extLst>
        </xdr:cNvPr>
        <xdr:cNvSpPr txBox="1"/>
      </xdr:nvSpPr>
      <xdr:spPr>
        <a:xfrm>
          <a:off x="10528300" y="131407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87133</xdr:rowOff>
    </xdr:from>
    <xdr:to>
      <xdr:col>50</xdr:col>
      <xdr:colOff>165100</xdr:colOff>
      <xdr:row>78</xdr:row>
      <xdr:rowOff>17283</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9588500" y="13288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33810</xdr:rowOff>
    </xdr:from>
    <xdr:ext cx="59901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339795" y="13064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128209</xdr:rowOff>
    </xdr:from>
    <xdr:to>
      <xdr:col>46</xdr:col>
      <xdr:colOff>38100</xdr:colOff>
      <xdr:row>78</xdr:row>
      <xdr:rowOff>58359</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8699500" y="13329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74886</xdr:rowOff>
    </xdr:from>
    <xdr:ext cx="59901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8450795" y="13105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132665</xdr:rowOff>
    </xdr:from>
    <xdr:to>
      <xdr:col>41</xdr:col>
      <xdr:colOff>101600</xdr:colOff>
      <xdr:row>78</xdr:row>
      <xdr:rowOff>62815</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7810500" y="1333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79342</xdr:rowOff>
    </xdr:from>
    <xdr:ext cx="599010"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7561795" y="13109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6683</xdr:rowOff>
    </xdr:from>
    <xdr:to>
      <xdr:col>36</xdr:col>
      <xdr:colOff>165100</xdr:colOff>
      <xdr:row>78</xdr:row>
      <xdr:rowOff>108283</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6921500" y="13379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124810</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705111" y="13155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21970</xdr:rowOff>
    </xdr:from>
    <xdr:ext cx="685572"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5918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a:extLst>
            <a:ext uri="{FF2B5EF4-FFF2-40B4-BE49-F238E27FC236}">
              <a16:creationId xmlns:a16="http://schemas.microsoft.com/office/drawing/2014/main" id="{00000000-0008-0000-07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17627</xdr:rowOff>
    </xdr:from>
    <xdr:to>
      <xdr:col>54</xdr:col>
      <xdr:colOff>189865</xdr:colOff>
      <xdr:row>99</xdr:row>
      <xdr:rowOff>74795</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10475595" y="15619577"/>
          <a:ext cx="1270" cy="1428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78622</xdr:rowOff>
    </xdr:from>
    <xdr:ext cx="534377" cy="259045"/>
    <xdr:sp macro="" textlink="">
      <xdr:nvSpPr>
        <xdr:cNvPr id="457" name="土木費最小値テキスト">
          <a:extLst>
            <a:ext uri="{FF2B5EF4-FFF2-40B4-BE49-F238E27FC236}">
              <a16:creationId xmlns:a16="http://schemas.microsoft.com/office/drawing/2014/main" id="{00000000-0008-0000-0700-0000C9010000}"/>
            </a:ext>
          </a:extLst>
        </xdr:cNvPr>
        <xdr:cNvSpPr txBox="1"/>
      </xdr:nvSpPr>
      <xdr:spPr>
        <a:xfrm>
          <a:off x="10528300" y="17052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74795</xdr:rowOff>
    </xdr:from>
    <xdr:to>
      <xdr:col>55</xdr:col>
      <xdr:colOff>88900</xdr:colOff>
      <xdr:row>99</xdr:row>
      <xdr:rowOff>74795</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704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135754</xdr:rowOff>
    </xdr:from>
    <xdr:ext cx="690189" cy="259045"/>
    <xdr:sp macro="" textlink="">
      <xdr:nvSpPr>
        <xdr:cNvPr id="459" name="土木費最大値テキスト">
          <a:extLst>
            <a:ext uri="{FF2B5EF4-FFF2-40B4-BE49-F238E27FC236}">
              <a16:creationId xmlns:a16="http://schemas.microsoft.com/office/drawing/2014/main" id="{00000000-0008-0000-0700-0000CB010000}"/>
            </a:ext>
          </a:extLst>
        </xdr:cNvPr>
        <xdr:cNvSpPr txBox="1"/>
      </xdr:nvSpPr>
      <xdr:spPr>
        <a:xfrm>
          <a:off x="10528300" y="1539480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1,334,641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17627</xdr:rowOff>
    </xdr:from>
    <xdr:to>
      <xdr:col>55</xdr:col>
      <xdr:colOff>88900</xdr:colOff>
      <xdr:row>91</xdr:row>
      <xdr:rowOff>17627</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561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4780</xdr:rowOff>
    </xdr:from>
    <xdr:to>
      <xdr:col>55</xdr:col>
      <xdr:colOff>0</xdr:colOff>
      <xdr:row>98</xdr:row>
      <xdr:rowOff>50809</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9639300" y="16806880"/>
          <a:ext cx="838200" cy="46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21736</xdr:rowOff>
    </xdr:from>
    <xdr:ext cx="599010" cy="259045"/>
    <xdr:sp macro="" textlink="">
      <xdr:nvSpPr>
        <xdr:cNvPr id="462" name="土木費平均値テキスト">
          <a:extLst>
            <a:ext uri="{FF2B5EF4-FFF2-40B4-BE49-F238E27FC236}">
              <a16:creationId xmlns:a16="http://schemas.microsoft.com/office/drawing/2014/main" id="{00000000-0008-0000-0700-0000CE010000}"/>
            </a:ext>
          </a:extLst>
        </xdr:cNvPr>
        <xdr:cNvSpPr txBox="1"/>
      </xdr:nvSpPr>
      <xdr:spPr>
        <a:xfrm>
          <a:off x="10528300" y="168238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43309</xdr:rowOff>
    </xdr:from>
    <xdr:to>
      <xdr:col>55</xdr:col>
      <xdr:colOff>50800</xdr:colOff>
      <xdr:row>98</xdr:row>
      <xdr:rowOff>144909</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10426700" y="16845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3812</xdr:rowOff>
    </xdr:from>
    <xdr:to>
      <xdr:col>50</xdr:col>
      <xdr:colOff>114300</xdr:colOff>
      <xdr:row>98</xdr:row>
      <xdr:rowOff>4780</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8750300" y="16805912"/>
          <a:ext cx="889000" cy="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51135</xdr:rowOff>
    </xdr:from>
    <xdr:to>
      <xdr:col>50</xdr:col>
      <xdr:colOff>165100</xdr:colOff>
      <xdr:row>98</xdr:row>
      <xdr:rowOff>152735</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9588500" y="16853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143862</xdr:rowOff>
    </xdr:from>
    <xdr:ext cx="599010"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9339795" y="16945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3812</xdr:rowOff>
    </xdr:from>
    <xdr:to>
      <xdr:col>45</xdr:col>
      <xdr:colOff>177800</xdr:colOff>
      <xdr:row>98</xdr:row>
      <xdr:rowOff>27084</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7861300" y="16805912"/>
          <a:ext cx="889000" cy="23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57348</xdr:rowOff>
    </xdr:from>
    <xdr:to>
      <xdr:col>46</xdr:col>
      <xdr:colOff>38100</xdr:colOff>
      <xdr:row>98</xdr:row>
      <xdr:rowOff>158948</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8699500" y="16859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150075</xdr:rowOff>
    </xdr:from>
    <xdr:ext cx="59901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8450795" y="16952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27084</xdr:rowOff>
    </xdr:from>
    <xdr:to>
      <xdr:col>41</xdr:col>
      <xdr:colOff>50800</xdr:colOff>
      <xdr:row>98</xdr:row>
      <xdr:rowOff>97633</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flipV="1">
          <a:off x="6972300" y="16829184"/>
          <a:ext cx="889000" cy="70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57558</xdr:rowOff>
    </xdr:from>
    <xdr:to>
      <xdr:col>41</xdr:col>
      <xdr:colOff>101600</xdr:colOff>
      <xdr:row>98</xdr:row>
      <xdr:rowOff>159158</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7810500" y="16859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150285</xdr:rowOff>
    </xdr:from>
    <xdr:ext cx="59901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7561795" y="16952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74820</xdr:rowOff>
    </xdr:from>
    <xdr:to>
      <xdr:col>36</xdr:col>
      <xdr:colOff>165100</xdr:colOff>
      <xdr:row>99</xdr:row>
      <xdr:rowOff>4970</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6921500" y="1687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167547</xdr:rowOff>
    </xdr:from>
    <xdr:ext cx="59901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6672795" y="16969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9</xdr:rowOff>
    </xdr:from>
    <xdr:to>
      <xdr:col>55</xdr:col>
      <xdr:colOff>50800</xdr:colOff>
      <xdr:row>98</xdr:row>
      <xdr:rowOff>101609</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10426700" y="16802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22886</xdr:rowOff>
    </xdr:from>
    <xdr:ext cx="599010" cy="259045"/>
    <xdr:sp macro="" textlink="">
      <xdr:nvSpPr>
        <xdr:cNvPr id="481" name="土木費該当値テキスト">
          <a:extLst>
            <a:ext uri="{FF2B5EF4-FFF2-40B4-BE49-F238E27FC236}">
              <a16:creationId xmlns:a16="http://schemas.microsoft.com/office/drawing/2014/main" id="{00000000-0008-0000-0700-0000E1010000}"/>
            </a:ext>
          </a:extLst>
        </xdr:cNvPr>
        <xdr:cNvSpPr txBox="1"/>
      </xdr:nvSpPr>
      <xdr:spPr>
        <a:xfrm>
          <a:off x="10528300" y="16653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125430</xdr:rowOff>
    </xdr:from>
    <xdr:to>
      <xdr:col>50</xdr:col>
      <xdr:colOff>165100</xdr:colOff>
      <xdr:row>98</xdr:row>
      <xdr:rowOff>55580</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9588500" y="1675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72107</xdr:rowOff>
    </xdr:from>
    <xdr:ext cx="59901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9339795" y="16531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124462</xdr:rowOff>
    </xdr:from>
    <xdr:to>
      <xdr:col>46</xdr:col>
      <xdr:colOff>38100</xdr:colOff>
      <xdr:row>98</xdr:row>
      <xdr:rowOff>54612</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8699500" y="16755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71139</xdr:rowOff>
    </xdr:from>
    <xdr:ext cx="59901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8450795" y="16530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147734</xdr:rowOff>
    </xdr:from>
    <xdr:to>
      <xdr:col>41</xdr:col>
      <xdr:colOff>101600</xdr:colOff>
      <xdr:row>98</xdr:row>
      <xdr:rowOff>77884</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7810500" y="16778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94411</xdr:rowOff>
    </xdr:from>
    <xdr:ext cx="59901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7561795" y="16553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46833</xdr:rowOff>
    </xdr:from>
    <xdr:to>
      <xdr:col>36</xdr:col>
      <xdr:colOff>165100</xdr:colOff>
      <xdr:row>98</xdr:row>
      <xdr:rowOff>148433</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6921500" y="16848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164960</xdr:rowOff>
    </xdr:from>
    <xdr:ext cx="599010"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6672795" y="16624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a:extLst>
            <a:ext uri="{FF2B5EF4-FFF2-40B4-BE49-F238E27FC236}">
              <a16:creationId xmlns:a16="http://schemas.microsoft.com/office/drawing/2014/main" id="{00000000-0008-0000-07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135829</xdr:rowOff>
    </xdr:from>
    <xdr:to>
      <xdr:col>85</xdr:col>
      <xdr:colOff>126364</xdr:colOff>
      <xdr:row>38</xdr:row>
      <xdr:rowOff>170965</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6317595" y="5450779"/>
          <a:ext cx="1269" cy="1235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3342</xdr:rowOff>
    </xdr:from>
    <xdr:ext cx="534377" cy="259045"/>
    <xdr:sp macro="" textlink="">
      <xdr:nvSpPr>
        <xdr:cNvPr id="514" name="消防費最小値テキスト">
          <a:extLst>
            <a:ext uri="{FF2B5EF4-FFF2-40B4-BE49-F238E27FC236}">
              <a16:creationId xmlns:a16="http://schemas.microsoft.com/office/drawing/2014/main" id="{00000000-0008-0000-0700-000002020000}"/>
            </a:ext>
          </a:extLst>
        </xdr:cNvPr>
        <xdr:cNvSpPr txBox="1"/>
      </xdr:nvSpPr>
      <xdr:spPr>
        <a:xfrm>
          <a:off x="16370300" y="6689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170965</xdr:rowOff>
    </xdr:from>
    <xdr:to>
      <xdr:col>86</xdr:col>
      <xdr:colOff>25400</xdr:colOff>
      <xdr:row>38</xdr:row>
      <xdr:rowOff>170965</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6230600" y="6686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82506</xdr:rowOff>
    </xdr:from>
    <xdr:ext cx="599010" cy="259045"/>
    <xdr:sp macro="" textlink="">
      <xdr:nvSpPr>
        <xdr:cNvPr id="516" name="消防費最大値テキスト">
          <a:extLst>
            <a:ext uri="{FF2B5EF4-FFF2-40B4-BE49-F238E27FC236}">
              <a16:creationId xmlns:a16="http://schemas.microsoft.com/office/drawing/2014/main" id="{00000000-0008-0000-0700-000004020000}"/>
            </a:ext>
          </a:extLst>
        </xdr:cNvPr>
        <xdr:cNvSpPr txBox="1"/>
      </xdr:nvSpPr>
      <xdr:spPr>
        <a:xfrm>
          <a:off x="16370300" y="5226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336,016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135829</xdr:rowOff>
    </xdr:from>
    <xdr:to>
      <xdr:col>86</xdr:col>
      <xdr:colOff>25400</xdr:colOff>
      <xdr:row>31</xdr:row>
      <xdr:rowOff>135829</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5450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121420</xdr:rowOff>
    </xdr:from>
    <xdr:to>
      <xdr:col>85</xdr:col>
      <xdr:colOff>127000</xdr:colOff>
      <xdr:row>37</xdr:row>
      <xdr:rowOff>139517</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5481300" y="6465070"/>
          <a:ext cx="8382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77999</xdr:rowOff>
    </xdr:from>
    <xdr:ext cx="534377" cy="259045"/>
    <xdr:sp macro="" textlink="">
      <xdr:nvSpPr>
        <xdr:cNvPr id="519" name="消防費平均値テキスト">
          <a:extLst>
            <a:ext uri="{FF2B5EF4-FFF2-40B4-BE49-F238E27FC236}">
              <a16:creationId xmlns:a16="http://schemas.microsoft.com/office/drawing/2014/main" id="{00000000-0008-0000-0700-000007020000}"/>
            </a:ext>
          </a:extLst>
        </xdr:cNvPr>
        <xdr:cNvSpPr txBox="1"/>
      </xdr:nvSpPr>
      <xdr:spPr>
        <a:xfrm>
          <a:off x="16370300" y="64216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99572</xdr:rowOff>
    </xdr:from>
    <xdr:to>
      <xdr:col>85</xdr:col>
      <xdr:colOff>177800</xdr:colOff>
      <xdr:row>38</xdr:row>
      <xdr:rowOff>29722</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6268700" y="6443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109254</xdr:rowOff>
    </xdr:from>
    <xdr:to>
      <xdr:col>81</xdr:col>
      <xdr:colOff>50800</xdr:colOff>
      <xdr:row>37</xdr:row>
      <xdr:rowOff>139517</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4592300" y="6452904"/>
          <a:ext cx="889000" cy="30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84138</xdr:rowOff>
    </xdr:from>
    <xdr:to>
      <xdr:col>81</xdr:col>
      <xdr:colOff>101600</xdr:colOff>
      <xdr:row>38</xdr:row>
      <xdr:rowOff>14288</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5430500" y="6427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30815</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5214111" y="6203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109254</xdr:rowOff>
    </xdr:from>
    <xdr:to>
      <xdr:col>76</xdr:col>
      <xdr:colOff>114300</xdr:colOff>
      <xdr:row>38</xdr:row>
      <xdr:rowOff>3794</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3703300" y="6452904"/>
          <a:ext cx="889000" cy="65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82465</xdr:rowOff>
    </xdr:from>
    <xdr:to>
      <xdr:col>76</xdr:col>
      <xdr:colOff>165100</xdr:colOff>
      <xdr:row>38</xdr:row>
      <xdr:rowOff>12615</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4541500" y="6426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3742</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4325111" y="6518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3794</xdr:rowOff>
    </xdr:from>
    <xdr:to>
      <xdr:col>71</xdr:col>
      <xdr:colOff>177800</xdr:colOff>
      <xdr:row>38</xdr:row>
      <xdr:rowOff>37108</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2814300" y="6518894"/>
          <a:ext cx="889000" cy="33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95175</xdr:rowOff>
    </xdr:from>
    <xdr:to>
      <xdr:col>72</xdr:col>
      <xdr:colOff>38100</xdr:colOff>
      <xdr:row>38</xdr:row>
      <xdr:rowOff>25326</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3652500" y="643882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41852</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3436111" y="6214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97811</xdr:rowOff>
    </xdr:from>
    <xdr:to>
      <xdr:col>67</xdr:col>
      <xdr:colOff>101600</xdr:colOff>
      <xdr:row>38</xdr:row>
      <xdr:rowOff>27961</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2763500" y="644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44488</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2547111" y="6216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70620</xdr:rowOff>
    </xdr:from>
    <xdr:to>
      <xdr:col>85</xdr:col>
      <xdr:colOff>177800</xdr:colOff>
      <xdr:row>38</xdr:row>
      <xdr:rowOff>770</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6268700" y="6414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93497</xdr:rowOff>
    </xdr:from>
    <xdr:ext cx="534377" cy="259045"/>
    <xdr:sp macro="" textlink="">
      <xdr:nvSpPr>
        <xdr:cNvPr id="538" name="消防費該当値テキスト">
          <a:extLst>
            <a:ext uri="{FF2B5EF4-FFF2-40B4-BE49-F238E27FC236}">
              <a16:creationId xmlns:a16="http://schemas.microsoft.com/office/drawing/2014/main" id="{00000000-0008-0000-0700-00001A020000}"/>
            </a:ext>
          </a:extLst>
        </xdr:cNvPr>
        <xdr:cNvSpPr txBox="1"/>
      </xdr:nvSpPr>
      <xdr:spPr>
        <a:xfrm>
          <a:off x="16370300" y="6265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88717</xdr:rowOff>
    </xdr:from>
    <xdr:to>
      <xdr:col>81</xdr:col>
      <xdr:colOff>101600</xdr:colOff>
      <xdr:row>38</xdr:row>
      <xdr:rowOff>18867</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5430500" y="6432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9994</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5214111" y="6525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58454</xdr:rowOff>
    </xdr:from>
    <xdr:to>
      <xdr:col>76</xdr:col>
      <xdr:colOff>165100</xdr:colOff>
      <xdr:row>37</xdr:row>
      <xdr:rowOff>160054</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4541500" y="6402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5131</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4325111" y="6177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124444</xdr:rowOff>
    </xdr:from>
    <xdr:to>
      <xdr:col>72</xdr:col>
      <xdr:colOff>38100</xdr:colOff>
      <xdr:row>38</xdr:row>
      <xdr:rowOff>54594</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3652500" y="6468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45721</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3436111" y="6560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157758</xdr:rowOff>
    </xdr:from>
    <xdr:to>
      <xdr:col>67</xdr:col>
      <xdr:colOff>101600</xdr:colOff>
      <xdr:row>38</xdr:row>
      <xdr:rowOff>87908</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2763500" y="6501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79035</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547111" y="6594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教育費グラフ枠">
          <a:extLst>
            <a:ext uri="{FF2B5EF4-FFF2-40B4-BE49-F238E27FC236}">
              <a16:creationId xmlns:a16="http://schemas.microsoft.com/office/drawing/2014/main" id="{00000000-0008-0000-0700-00003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51884</xdr:rowOff>
    </xdr:from>
    <xdr:to>
      <xdr:col>85</xdr:col>
      <xdr:colOff>126364</xdr:colOff>
      <xdr:row>58</xdr:row>
      <xdr:rowOff>110245</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flipV="1">
          <a:off x="16317595" y="8795834"/>
          <a:ext cx="1269" cy="1258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114072</xdr:rowOff>
    </xdr:from>
    <xdr:ext cx="534377" cy="259045"/>
    <xdr:sp macro="" textlink="">
      <xdr:nvSpPr>
        <xdr:cNvPr id="571" name="教育費最小値テキスト">
          <a:extLst>
            <a:ext uri="{FF2B5EF4-FFF2-40B4-BE49-F238E27FC236}">
              <a16:creationId xmlns:a16="http://schemas.microsoft.com/office/drawing/2014/main" id="{00000000-0008-0000-0700-00003B020000}"/>
            </a:ext>
          </a:extLst>
        </xdr:cNvPr>
        <xdr:cNvSpPr txBox="1"/>
      </xdr:nvSpPr>
      <xdr:spPr>
        <a:xfrm>
          <a:off x="16370300" y="10058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110245</xdr:rowOff>
    </xdr:from>
    <xdr:to>
      <xdr:col>86</xdr:col>
      <xdr:colOff>25400</xdr:colOff>
      <xdr:row>58</xdr:row>
      <xdr:rowOff>110245</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6230600" y="10054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170011</xdr:rowOff>
    </xdr:from>
    <xdr:ext cx="599010" cy="259045"/>
    <xdr:sp macro="" textlink="">
      <xdr:nvSpPr>
        <xdr:cNvPr id="573" name="教育費最大値テキスト">
          <a:extLst>
            <a:ext uri="{FF2B5EF4-FFF2-40B4-BE49-F238E27FC236}">
              <a16:creationId xmlns:a16="http://schemas.microsoft.com/office/drawing/2014/main" id="{00000000-0008-0000-0700-00003D020000}"/>
            </a:ext>
          </a:extLst>
        </xdr:cNvPr>
        <xdr:cNvSpPr txBox="1"/>
      </xdr:nvSpPr>
      <xdr:spPr>
        <a:xfrm>
          <a:off x="16370300" y="8571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716,098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51884</xdr:rowOff>
    </xdr:from>
    <xdr:to>
      <xdr:col>86</xdr:col>
      <xdr:colOff>25400</xdr:colOff>
      <xdr:row>51</xdr:row>
      <xdr:rowOff>51884</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8795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150402</xdr:rowOff>
    </xdr:from>
    <xdr:to>
      <xdr:col>85</xdr:col>
      <xdr:colOff>127000</xdr:colOff>
      <xdr:row>58</xdr:row>
      <xdr:rowOff>54078</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flipV="1">
          <a:off x="15481300" y="9923052"/>
          <a:ext cx="838200" cy="75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120881</xdr:rowOff>
    </xdr:from>
    <xdr:ext cx="599010" cy="259045"/>
    <xdr:sp macro="" textlink="">
      <xdr:nvSpPr>
        <xdr:cNvPr id="576" name="教育費平均値テキスト">
          <a:extLst>
            <a:ext uri="{FF2B5EF4-FFF2-40B4-BE49-F238E27FC236}">
              <a16:creationId xmlns:a16="http://schemas.microsoft.com/office/drawing/2014/main" id="{00000000-0008-0000-0700-000040020000}"/>
            </a:ext>
          </a:extLst>
        </xdr:cNvPr>
        <xdr:cNvSpPr txBox="1"/>
      </xdr:nvSpPr>
      <xdr:spPr>
        <a:xfrm>
          <a:off x="16370300" y="97220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98004</xdr:rowOff>
    </xdr:from>
    <xdr:to>
      <xdr:col>85</xdr:col>
      <xdr:colOff>177800</xdr:colOff>
      <xdr:row>58</xdr:row>
      <xdr:rowOff>28154</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6268700" y="9870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54078</xdr:rowOff>
    </xdr:from>
    <xdr:to>
      <xdr:col>81</xdr:col>
      <xdr:colOff>50800</xdr:colOff>
      <xdr:row>58</xdr:row>
      <xdr:rowOff>73600</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4592300" y="9998178"/>
          <a:ext cx="889000" cy="19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61954</xdr:rowOff>
    </xdr:from>
    <xdr:to>
      <xdr:col>81</xdr:col>
      <xdr:colOff>101600</xdr:colOff>
      <xdr:row>57</xdr:row>
      <xdr:rowOff>163554</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5430500" y="9834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8631</xdr:rowOff>
    </xdr:from>
    <xdr:ext cx="599010"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5181795" y="9609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73600</xdr:rowOff>
    </xdr:from>
    <xdr:to>
      <xdr:col>76</xdr:col>
      <xdr:colOff>114300</xdr:colOff>
      <xdr:row>58</xdr:row>
      <xdr:rowOff>78565</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3703300" y="10017700"/>
          <a:ext cx="889000" cy="4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71938</xdr:rowOff>
    </xdr:from>
    <xdr:to>
      <xdr:col>76</xdr:col>
      <xdr:colOff>165100</xdr:colOff>
      <xdr:row>58</xdr:row>
      <xdr:rowOff>2088</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4541500" y="9844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18615</xdr:rowOff>
    </xdr:from>
    <xdr:ext cx="59901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4292795" y="9619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78565</xdr:rowOff>
    </xdr:from>
    <xdr:to>
      <xdr:col>71</xdr:col>
      <xdr:colOff>177800</xdr:colOff>
      <xdr:row>58</xdr:row>
      <xdr:rowOff>92709</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flipV="1">
          <a:off x="12814300" y="10022665"/>
          <a:ext cx="889000" cy="14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75342</xdr:rowOff>
    </xdr:from>
    <xdr:to>
      <xdr:col>72</xdr:col>
      <xdr:colOff>38100</xdr:colOff>
      <xdr:row>58</xdr:row>
      <xdr:rowOff>5492</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3652500" y="9847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22019</xdr:rowOff>
    </xdr:from>
    <xdr:ext cx="59901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3403795" y="9623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128225</xdr:rowOff>
    </xdr:from>
    <xdr:to>
      <xdr:col>67</xdr:col>
      <xdr:colOff>101600</xdr:colOff>
      <xdr:row>58</xdr:row>
      <xdr:rowOff>58375</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2763500" y="9900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74902</xdr:rowOff>
    </xdr:from>
    <xdr:ext cx="59901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2514795" y="96761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99602</xdr:rowOff>
    </xdr:from>
    <xdr:to>
      <xdr:col>85</xdr:col>
      <xdr:colOff>177800</xdr:colOff>
      <xdr:row>58</xdr:row>
      <xdr:rowOff>29752</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6268700" y="9872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78029</xdr:rowOff>
    </xdr:from>
    <xdr:ext cx="599010" cy="259045"/>
    <xdr:sp macro="" textlink="">
      <xdr:nvSpPr>
        <xdr:cNvPr id="595" name="教育費該当値テキスト">
          <a:extLst>
            <a:ext uri="{FF2B5EF4-FFF2-40B4-BE49-F238E27FC236}">
              <a16:creationId xmlns:a16="http://schemas.microsoft.com/office/drawing/2014/main" id="{00000000-0008-0000-0700-000053020000}"/>
            </a:ext>
          </a:extLst>
        </xdr:cNvPr>
        <xdr:cNvSpPr txBox="1"/>
      </xdr:nvSpPr>
      <xdr:spPr>
        <a:xfrm>
          <a:off x="16370300" y="9850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3278</xdr:rowOff>
    </xdr:from>
    <xdr:to>
      <xdr:col>81</xdr:col>
      <xdr:colOff>101600</xdr:colOff>
      <xdr:row>58</xdr:row>
      <xdr:rowOff>104878</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5430500" y="9947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96005</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5214111" y="10040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22800</xdr:rowOff>
    </xdr:from>
    <xdr:to>
      <xdr:col>76</xdr:col>
      <xdr:colOff>165100</xdr:colOff>
      <xdr:row>58</xdr:row>
      <xdr:rowOff>124400</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4541500" y="996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115527</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4325111" y="10059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27765</xdr:rowOff>
    </xdr:from>
    <xdr:to>
      <xdr:col>72</xdr:col>
      <xdr:colOff>38100</xdr:colOff>
      <xdr:row>58</xdr:row>
      <xdr:rowOff>129365</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3652500" y="9971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120492</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3436111" y="10064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41909</xdr:rowOff>
    </xdr:from>
    <xdr:to>
      <xdr:col>67</xdr:col>
      <xdr:colOff>101600</xdr:colOff>
      <xdr:row>58</xdr:row>
      <xdr:rowOff>143509</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2763500" y="9986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134636</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2547111" y="10078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69</xdr:row>
      <xdr:rowOff>38299</xdr:rowOff>
    </xdr:from>
    <xdr:ext cx="685572"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760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a:extLst>
            <a:ext uri="{FF2B5EF4-FFF2-40B4-BE49-F238E27FC236}">
              <a16:creationId xmlns:a16="http://schemas.microsoft.com/office/drawing/2014/main" id="{00000000-0008-0000-0700-00007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121118</xdr:rowOff>
    </xdr:from>
    <xdr:to>
      <xdr:col>85</xdr:col>
      <xdr:colOff>126364</xdr:colOff>
      <xdr:row>79</xdr:row>
      <xdr:rowOff>98879</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flipV="1">
          <a:off x="16317595" y="12122618"/>
          <a:ext cx="1269" cy="15208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128548</xdr:rowOff>
    </xdr:from>
    <xdr:ext cx="249299" cy="259045"/>
    <xdr:sp macro="" textlink="">
      <xdr:nvSpPr>
        <xdr:cNvPr id="630" name="災害復旧費最小値テキスト">
          <a:extLst>
            <a:ext uri="{FF2B5EF4-FFF2-40B4-BE49-F238E27FC236}">
              <a16:creationId xmlns:a16="http://schemas.microsoft.com/office/drawing/2014/main" id="{00000000-0008-0000-0700-000076020000}"/>
            </a:ext>
          </a:extLst>
        </xdr:cNvPr>
        <xdr:cNvSpPr txBox="1"/>
      </xdr:nvSpPr>
      <xdr:spPr>
        <a:xfrm>
          <a:off x="16370300" y="136730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67795</xdr:rowOff>
    </xdr:from>
    <xdr:ext cx="599010" cy="259045"/>
    <xdr:sp macro="" textlink="">
      <xdr:nvSpPr>
        <xdr:cNvPr id="632" name="災害復旧費最大値テキスト">
          <a:extLst>
            <a:ext uri="{FF2B5EF4-FFF2-40B4-BE49-F238E27FC236}">
              <a16:creationId xmlns:a16="http://schemas.microsoft.com/office/drawing/2014/main" id="{00000000-0008-0000-0700-000078020000}"/>
            </a:ext>
          </a:extLst>
        </xdr:cNvPr>
        <xdr:cNvSpPr txBox="1"/>
      </xdr:nvSpPr>
      <xdr:spPr>
        <a:xfrm>
          <a:off x="16370300" y="11897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931,380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121118</xdr:rowOff>
    </xdr:from>
    <xdr:to>
      <xdr:col>86</xdr:col>
      <xdr:colOff>25400</xdr:colOff>
      <xdr:row>70</xdr:row>
      <xdr:rowOff>121118</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2122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83939</xdr:rowOff>
    </xdr:from>
    <xdr:to>
      <xdr:col>85</xdr:col>
      <xdr:colOff>127000</xdr:colOff>
      <xdr:row>78</xdr:row>
      <xdr:rowOff>29448</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5481300" y="13285589"/>
          <a:ext cx="838200" cy="116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1548</xdr:rowOff>
    </xdr:from>
    <xdr:ext cx="534377" cy="259045"/>
    <xdr:sp macro="" textlink="">
      <xdr:nvSpPr>
        <xdr:cNvPr id="635" name="災害復旧費平均値テキスト">
          <a:extLst>
            <a:ext uri="{FF2B5EF4-FFF2-40B4-BE49-F238E27FC236}">
              <a16:creationId xmlns:a16="http://schemas.microsoft.com/office/drawing/2014/main" id="{00000000-0008-0000-0700-00007B020000}"/>
            </a:ext>
          </a:extLst>
        </xdr:cNvPr>
        <xdr:cNvSpPr txBox="1"/>
      </xdr:nvSpPr>
      <xdr:spPr>
        <a:xfrm>
          <a:off x="16370300" y="135460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23121</xdr:rowOff>
    </xdr:from>
    <xdr:to>
      <xdr:col>85</xdr:col>
      <xdr:colOff>177800</xdr:colOff>
      <xdr:row>79</xdr:row>
      <xdr:rowOff>124721</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6268700" y="13567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52735</xdr:rowOff>
    </xdr:from>
    <xdr:to>
      <xdr:col>81</xdr:col>
      <xdr:colOff>50800</xdr:colOff>
      <xdr:row>78</xdr:row>
      <xdr:rowOff>29448</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4592300" y="13254385"/>
          <a:ext cx="889000" cy="148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30252</xdr:rowOff>
    </xdr:from>
    <xdr:to>
      <xdr:col>81</xdr:col>
      <xdr:colOff>101600</xdr:colOff>
      <xdr:row>79</xdr:row>
      <xdr:rowOff>131852</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5430500" y="1357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122979</xdr:rowOff>
    </xdr:from>
    <xdr:ext cx="534377"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5214111" y="13667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52735</xdr:rowOff>
    </xdr:from>
    <xdr:to>
      <xdr:col>76</xdr:col>
      <xdr:colOff>114300</xdr:colOff>
      <xdr:row>79</xdr:row>
      <xdr:rowOff>28276</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flipV="1">
          <a:off x="13703300" y="13254385"/>
          <a:ext cx="889000" cy="318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20518</xdr:rowOff>
    </xdr:from>
    <xdr:to>
      <xdr:col>76</xdr:col>
      <xdr:colOff>165100</xdr:colOff>
      <xdr:row>79</xdr:row>
      <xdr:rowOff>122118</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4541500" y="13565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113245</xdr:rowOff>
    </xdr:from>
    <xdr:ext cx="534377"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4325111" y="13657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28276</xdr:rowOff>
    </xdr:from>
    <xdr:to>
      <xdr:col>71</xdr:col>
      <xdr:colOff>177800</xdr:colOff>
      <xdr:row>79</xdr:row>
      <xdr:rowOff>72720</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flipV="1">
          <a:off x="12814300" y="13572826"/>
          <a:ext cx="889000" cy="44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24831</xdr:rowOff>
    </xdr:from>
    <xdr:to>
      <xdr:col>72</xdr:col>
      <xdr:colOff>38100</xdr:colOff>
      <xdr:row>79</xdr:row>
      <xdr:rowOff>126431</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3652500" y="13569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117558</xdr:rowOff>
    </xdr:from>
    <xdr:ext cx="534377"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436111" y="13662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22468</xdr:rowOff>
    </xdr:from>
    <xdr:to>
      <xdr:col>67</xdr:col>
      <xdr:colOff>101600</xdr:colOff>
      <xdr:row>79</xdr:row>
      <xdr:rowOff>124068</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2763500" y="13567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115195</xdr:rowOff>
    </xdr:from>
    <xdr:ext cx="534377"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547111" y="13659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33139</xdr:rowOff>
    </xdr:from>
    <xdr:to>
      <xdr:col>85</xdr:col>
      <xdr:colOff>177800</xdr:colOff>
      <xdr:row>77</xdr:row>
      <xdr:rowOff>134739</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6268700" y="1323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56016</xdr:rowOff>
    </xdr:from>
    <xdr:ext cx="599010" cy="259045"/>
    <xdr:sp macro="" textlink="">
      <xdr:nvSpPr>
        <xdr:cNvPr id="654" name="災害復旧費該当値テキスト">
          <a:extLst>
            <a:ext uri="{FF2B5EF4-FFF2-40B4-BE49-F238E27FC236}">
              <a16:creationId xmlns:a16="http://schemas.microsoft.com/office/drawing/2014/main" id="{00000000-0008-0000-0700-00008E020000}"/>
            </a:ext>
          </a:extLst>
        </xdr:cNvPr>
        <xdr:cNvSpPr txBox="1"/>
      </xdr:nvSpPr>
      <xdr:spPr>
        <a:xfrm>
          <a:off x="16370300" y="13086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150098</xdr:rowOff>
    </xdr:from>
    <xdr:to>
      <xdr:col>81</xdr:col>
      <xdr:colOff>101600</xdr:colOff>
      <xdr:row>78</xdr:row>
      <xdr:rowOff>80248</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5430500" y="13351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96775</xdr:rowOff>
    </xdr:from>
    <xdr:ext cx="59901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5181795" y="13126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1935</xdr:rowOff>
    </xdr:from>
    <xdr:to>
      <xdr:col>76</xdr:col>
      <xdr:colOff>165100</xdr:colOff>
      <xdr:row>77</xdr:row>
      <xdr:rowOff>103535</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4541500" y="13203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120062</xdr:rowOff>
    </xdr:from>
    <xdr:ext cx="599010"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4292795" y="12978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148926</xdr:rowOff>
    </xdr:from>
    <xdr:to>
      <xdr:col>72</xdr:col>
      <xdr:colOff>38100</xdr:colOff>
      <xdr:row>79</xdr:row>
      <xdr:rowOff>79076</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3652500" y="13522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95603</xdr:rowOff>
    </xdr:from>
    <xdr:ext cx="534377"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3436111" y="13297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21920</xdr:rowOff>
    </xdr:from>
    <xdr:to>
      <xdr:col>67</xdr:col>
      <xdr:colOff>101600</xdr:colOff>
      <xdr:row>79</xdr:row>
      <xdr:rowOff>123520</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2763500" y="13566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140047</xdr:rowOff>
    </xdr:from>
    <xdr:ext cx="534377"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547111" y="13341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公債費グラフ枠">
          <a:extLst>
            <a:ext uri="{FF2B5EF4-FFF2-40B4-BE49-F238E27FC236}">
              <a16:creationId xmlns:a16="http://schemas.microsoft.com/office/drawing/2014/main" id="{00000000-0008-0000-0700-0000A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109558</xdr:rowOff>
    </xdr:from>
    <xdr:to>
      <xdr:col>85</xdr:col>
      <xdr:colOff>126364</xdr:colOff>
      <xdr:row>99</xdr:row>
      <xdr:rowOff>33906</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flipV="1">
          <a:off x="16317595" y="15711508"/>
          <a:ext cx="1269" cy="1295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37733</xdr:rowOff>
    </xdr:from>
    <xdr:ext cx="469744" cy="259045"/>
    <xdr:sp macro="" textlink="">
      <xdr:nvSpPr>
        <xdr:cNvPr id="687" name="公債費最小値テキスト">
          <a:extLst>
            <a:ext uri="{FF2B5EF4-FFF2-40B4-BE49-F238E27FC236}">
              <a16:creationId xmlns:a16="http://schemas.microsoft.com/office/drawing/2014/main" id="{00000000-0008-0000-0700-0000AF020000}"/>
            </a:ext>
          </a:extLst>
        </xdr:cNvPr>
        <xdr:cNvSpPr txBox="1"/>
      </xdr:nvSpPr>
      <xdr:spPr>
        <a:xfrm>
          <a:off x="16370300" y="17011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33906</xdr:rowOff>
    </xdr:from>
    <xdr:to>
      <xdr:col>86</xdr:col>
      <xdr:colOff>25400</xdr:colOff>
      <xdr:row>99</xdr:row>
      <xdr:rowOff>33906</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6230600" y="17007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56235</xdr:rowOff>
    </xdr:from>
    <xdr:ext cx="599010" cy="259045"/>
    <xdr:sp macro="" textlink="">
      <xdr:nvSpPr>
        <xdr:cNvPr id="689" name="公債費最大値テキスト">
          <a:extLst>
            <a:ext uri="{FF2B5EF4-FFF2-40B4-BE49-F238E27FC236}">
              <a16:creationId xmlns:a16="http://schemas.microsoft.com/office/drawing/2014/main" id="{00000000-0008-0000-0700-0000B1020000}"/>
            </a:ext>
          </a:extLst>
        </xdr:cNvPr>
        <xdr:cNvSpPr txBox="1"/>
      </xdr:nvSpPr>
      <xdr:spPr>
        <a:xfrm>
          <a:off x="16370300" y="15486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685,823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109558</xdr:rowOff>
    </xdr:from>
    <xdr:to>
      <xdr:col>86</xdr:col>
      <xdr:colOff>25400</xdr:colOff>
      <xdr:row>91</xdr:row>
      <xdr:rowOff>109558</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5711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96186</xdr:rowOff>
    </xdr:from>
    <xdr:to>
      <xdr:col>85</xdr:col>
      <xdr:colOff>127000</xdr:colOff>
      <xdr:row>96</xdr:row>
      <xdr:rowOff>97569</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5481300" y="16555386"/>
          <a:ext cx="838200" cy="1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10766</xdr:rowOff>
    </xdr:from>
    <xdr:ext cx="599010" cy="259045"/>
    <xdr:sp macro="" textlink="">
      <xdr:nvSpPr>
        <xdr:cNvPr id="692" name="公債費平均値テキスト">
          <a:extLst>
            <a:ext uri="{FF2B5EF4-FFF2-40B4-BE49-F238E27FC236}">
              <a16:creationId xmlns:a16="http://schemas.microsoft.com/office/drawing/2014/main" id="{00000000-0008-0000-0700-0000B4020000}"/>
            </a:ext>
          </a:extLst>
        </xdr:cNvPr>
        <xdr:cNvSpPr txBox="1"/>
      </xdr:nvSpPr>
      <xdr:spPr>
        <a:xfrm>
          <a:off x="16370300" y="166414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32339</xdr:rowOff>
    </xdr:from>
    <xdr:to>
      <xdr:col>85</xdr:col>
      <xdr:colOff>177800</xdr:colOff>
      <xdr:row>97</xdr:row>
      <xdr:rowOff>133939</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6268700" y="16662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96186</xdr:rowOff>
    </xdr:from>
    <xdr:to>
      <xdr:col>81</xdr:col>
      <xdr:colOff>50800</xdr:colOff>
      <xdr:row>96</xdr:row>
      <xdr:rowOff>106132</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flipV="1">
          <a:off x="14592300" y="16555386"/>
          <a:ext cx="889000" cy="9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46951</xdr:rowOff>
    </xdr:from>
    <xdr:to>
      <xdr:col>81</xdr:col>
      <xdr:colOff>101600</xdr:colOff>
      <xdr:row>97</xdr:row>
      <xdr:rowOff>148551</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5430500" y="16677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139678</xdr:rowOff>
    </xdr:from>
    <xdr:ext cx="59901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5181795" y="16770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89812</xdr:rowOff>
    </xdr:from>
    <xdr:to>
      <xdr:col>76</xdr:col>
      <xdr:colOff>114300</xdr:colOff>
      <xdr:row>96</xdr:row>
      <xdr:rowOff>106132</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3703300" y="16549012"/>
          <a:ext cx="889000" cy="16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107307</xdr:rowOff>
    </xdr:from>
    <xdr:to>
      <xdr:col>76</xdr:col>
      <xdr:colOff>165100</xdr:colOff>
      <xdr:row>98</xdr:row>
      <xdr:rowOff>37457</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4541500" y="16737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98</xdr:row>
      <xdr:rowOff>28584</xdr:rowOff>
    </xdr:from>
    <xdr:ext cx="59901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4292795" y="16830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89812</xdr:rowOff>
    </xdr:from>
    <xdr:to>
      <xdr:col>71</xdr:col>
      <xdr:colOff>177800</xdr:colOff>
      <xdr:row>96</xdr:row>
      <xdr:rowOff>112447</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flipV="1">
          <a:off x="12814300" y="16549012"/>
          <a:ext cx="889000" cy="22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71504</xdr:rowOff>
    </xdr:from>
    <xdr:to>
      <xdr:col>72</xdr:col>
      <xdr:colOff>38100</xdr:colOff>
      <xdr:row>98</xdr:row>
      <xdr:rowOff>1654</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3652500" y="16702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164231</xdr:rowOff>
    </xdr:from>
    <xdr:ext cx="59901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3403795" y="16794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68859</xdr:rowOff>
    </xdr:from>
    <xdr:to>
      <xdr:col>67</xdr:col>
      <xdr:colOff>101600</xdr:colOff>
      <xdr:row>97</xdr:row>
      <xdr:rowOff>170459</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2763500" y="16699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161586</xdr:rowOff>
    </xdr:from>
    <xdr:ext cx="59901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2514795" y="16792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46769</xdr:rowOff>
    </xdr:from>
    <xdr:to>
      <xdr:col>85</xdr:col>
      <xdr:colOff>177800</xdr:colOff>
      <xdr:row>96</xdr:row>
      <xdr:rowOff>148369</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6268700" y="16505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69646</xdr:rowOff>
    </xdr:from>
    <xdr:ext cx="599010" cy="259045"/>
    <xdr:sp macro="" textlink="">
      <xdr:nvSpPr>
        <xdr:cNvPr id="711" name="公債費該当値テキスト">
          <a:extLst>
            <a:ext uri="{FF2B5EF4-FFF2-40B4-BE49-F238E27FC236}">
              <a16:creationId xmlns:a16="http://schemas.microsoft.com/office/drawing/2014/main" id="{00000000-0008-0000-0700-0000C7020000}"/>
            </a:ext>
          </a:extLst>
        </xdr:cNvPr>
        <xdr:cNvSpPr txBox="1"/>
      </xdr:nvSpPr>
      <xdr:spPr>
        <a:xfrm>
          <a:off x="16370300" y="16357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45386</xdr:rowOff>
    </xdr:from>
    <xdr:to>
      <xdr:col>81</xdr:col>
      <xdr:colOff>101600</xdr:colOff>
      <xdr:row>96</xdr:row>
      <xdr:rowOff>146986</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5430500" y="16504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163513</xdr:rowOff>
    </xdr:from>
    <xdr:ext cx="59901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5181795" y="16279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55332</xdr:rowOff>
    </xdr:from>
    <xdr:to>
      <xdr:col>76</xdr:col>
      <xdr:colOff>165100</xdr:colOff>
      <xdr:row>96</xdr:row>
      <xdr:rowOff>156932</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4541500" y="16514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2009</xdr:rowOff>
    </xdr:from>
    <xdr:ext cx="59901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4292795" y="16289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39012</xdr:rowOff>
    </xdr:from>
    <xdr:to>
      <xdr:col>72</xdr:col>
      <xdr:colOff>38100</xdr:colOff>
      <xdr:row>96</xdr:row>
      <xdr:rowOff>140612</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3652500" y="16498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94</xdr:row>
      <xdr:rowOff>157139</xdr:rowOff>
    </xdr:from>
    <xdr:ext cx="599010"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3403795" y="16273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61647</xdr:rowOff>
    </xdr:from>
    <xdr:to>
      <xdr:col>67</xdr:col>
      <xdr:colOff>101600</xdr:colOff>
      <xdr:row>96</xdr:row>
      <xdr:rowOff>163247</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2763500" y="16520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8324</xdr:rowOff>
    </xdr:from>
    <xdr:ext cx="599010"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2514795" y="16296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38299</xdr:rowOff>
    </xdr:from>
    <xdr:ext cx="59541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692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a:extLst>
            <a:ext uri="{FF2B5EF4-FFF2-40B4-BE49-F238E27FC236}">
              <a16:creationId xmlns:a16="http://schemas.microsoft.com/office/drawing/2014/main" id="{00000000-0008-0000-0700-0000E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111958</xdr:rowOff>
    </xdr:from>
    <xdr:to>
      <xdr:col>116</xdr:col>
      <xdr:colOff>62864</xdr:colOff>
      <xdr:row>39</xdr:row>
      <xdr:rowOff>98878</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flipV="1">
          <a:off x="22159595" y="5255458"/>
          <a:ext cx="1269" cy="1529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6" name="諸支出金最小値テキスト">
          <a:extLst>
            <a:ext uri="{FF2B5EF4-FFF2-40B4-BE49-F238E27FC236}">
              <a16:creationId xmlns:a16="http://schemas.microsoft.com/office/drawing/2014/main" id="{00000000-0008-0000-0700-0000EA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58635</xdr:rowOff>
    </xdr:from>
    <xdr:ext cx="534377" cy="259045"/>
    <xdr:sp macro="" textlink="">
      <xdr:nvSpPr>
        <xdr:cNvPr id="748" name="諸支出金最大値テキスト">
          <a:extLst>
            <a:ext uri="{FF2B5EF4-FFF2-40B4-BE49-F238E27FC236}">
              <a16:creationId xmlns:a16="http://schemas.microsoft.com/office/drawing/2014/main" id="{00000000-0008-0000-0700-0000EC020000}"/>
            </a:ext>
          </a:extLst>
        </xdr:cNvPr>
        <xdr:cNvSpPr txBox="1"/>
      </xdr:nvSpPr>
      <xdr:spPr>
        <a:xfrm>
          <a:off x="22212300" y="5030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93,699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111958</xdr:rowOff>
    </xdr:from>
    <xdr:to>
      <xdr:col>116</xdr:col>
      <xdr:colOff>152400</xdr:colOff>
      <xdr:row>30</xdr:row>
      <xdr:rowOff>111958</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2072600" y="5255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8744</xdr:rowOff>
    </xdr:from>
    <xdr:ext cx="469744" cy="259045"/>
    <xdr:sp macro="" textlink="">
      <xdr:nvSpPr>
        <xdr:cNvPr id="751" name="諸支出金平均値テキスト">
          <a:extLst>
            <a:ext uri="{FF2B5EF4-FFF2-40B4-BE49-F238E27FC236}">
              <a16:creationId xmlns:a16="http://schemas.microsoft.com/office/drawing/2014/main" id="{00000000-0008-0000-0700-0000EF020000}"/>
            </a:ext>
          </a:extLst>
        </xdr:cNvPr>
        <xdr:cNvSpPr txBox="1"/>
      </xdr:nvSpPr>
      <xdr:spPr>
        <a:xfrm>
          <a:off x="22212300" y="65238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157317</xdr:rowOff>
    </xdr:from>
    <xdr:to>
      <xdr:col>116</xdr:col>
      <xdr:colOff>114300</xdr:colOff>
      <xdr:row>39</xdr:row>
      <xdr:rowOff>87467</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2110700" y="6672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25251</xdr:rowOff>
    </xdr:from>
    <xdr:to>
      <xdr:col>112</xdr:col>
      <xdr:colOff>38100</xdr:colOff>
      <xdr:row>39</xdr:row>
      <xdr:rowOff>126851</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1272500" y="6711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143378</xdr:rowOff>
    </xdr:from>
    <xdr:ext cx="469744"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088428" y="6487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25692</xdr:rowOff>
    </xdr:from>
    <xdr:to>
      <xdr:col>107</xdr:col>
      <xdr:colOff>101600</xdr:colOff>
      <xdr:row>39</xdr:row>
      <xdr:rowOff>127292</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0383500" y="6712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143819</xdr:rowOff>
    </xdr:from>
    <xdr:ext cx="469744"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0199428" y="6487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45874</xdr:rowOff>
    </xdr:from>
    <xdr:to>
      <xdr:col>102</xdr:col>
      <xdr:colOff>165100</xdr:colOff>
      <xdr:row>39</xdr:row>
      <xdr:rowOff>147474</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9494500" y="6732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164001</xdr:rowOff>
    </xdr:from>
    <xdr:ext cx="378565"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56017" y="65076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43049</xdr:rowOff>
    </xdr:from>
    <xdr:to>
      <xdr:col>98</xdr:col>
      <xdr:colOff>38100</xdr:colOff>
      <xdr:row>39</xdr:row>
      <xdr:rowOff>144649</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18605500" y="6729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161176</xdr:rowOff>
    </xdr:from>
    <xdr:ext cx="378565"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67017" y="65048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135743</xdr:rowOff>
    </xdr:from>
    <xdr:ext cx="249299" cy="259045"/>
    <xdr:sp macro="" textlink="">
      <xdr:nvSpPr>
        <xdr:cNvPr id="770" name="諸支出金該当値テキスト">
          <a:extLst>
            <a:ext uri="{FF2B5EF4-FFF2-40B4-BE49-F238E27FC236}">
              <a16:creationId xmlns:a16="http://schemas.microsoft.com/office/drawing/2014/main" id="{00000000-0008-0000-0700-000002030000}"/>
            </a:ext>
          </a:extLst>
        </xdr:cNvPr>
        <xdr:cNvSpPr txBox="1"/>
      </xdr:nvSpPr>
      <xdr:spPr>
        <a:xfrm>
          <a:off x="22212300" y="665084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a:extLst>
            <a:ext uri="{FF2B5EF4-FFF2-40B4-BE49-F238E27FC236}">
              <a16:creationId xmlns:a16="http://schemas.microsoft.com/office/drawing/2014/main" id="{00000000-0008-0000-0700-00001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a:extLst>
            <a:ext uri="{FF2B5EF4-FFF2-40B4-BE49-F238E27FC236}">
              <a16:creationId xmlns:a16="http://schemas.microsoft.com/office/drawing/2014/main" id="{00000000-0008-0000-0700-00001B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a:extLst>
            <a:ext uri="{FF2B5EF4-FFF2-40B4-BE49-F238E27FC236}">
              <a16:creationId xmlns:a16="http://schemas.microsoft.com/office/drawing/2014/main" id="{00000000-0008-0000-0700-00001D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a:extLst>
            <a:ext uri="{FF2B5EF4-FFF2-40B4-BE49-F238E27FC236}">
              <a16:creationId xmlns:a16="http://schemas.microsoft.com/office/drawing/2014/main" id="{00000000-0008-0000-0700-000020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a:extLst>
            <a:ext uri="{FF2B5EF4-FFF2-40B4-BE49-F238E27FC236}">
              <a16:creationId xmlns:a16="http://schemas.microsoft.com/office/drawing/2014/main" id="{00000000-0008-0000-0700-000033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a:extLst>
            <a:ext uri="{FF2B5EF4-FFF2-40B4-BE49-F238E27FC236}">
              <a16:creationId xmlns:a16="http://schemas.microsoft.com/office/drawing/2014/main" id="{00000000-0008-0000-0700-00003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〇平成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年度地震災害以降、災害復旧事業費が大幅に増加している傾向にある。</a:t>
          </a:r>
        </a:p>
        <a:p>
          <a:r>
            <a:rPr kumimoji="1" lang="ja-JP" altLang="en-US" sz="1300">
              <a:latin typeface="ＭＳ Ｐゴシック" panose="020B0600070205080204" pitchFamily="50" charset="-128"/>
              <a:ea typeface="ＭＳ Ｐゴシック" panose="020B0600070205080204" pitchFamily="50" charset="-128"/>
            </a:rPr>
            <a:t>〇人口減少が進んでいるが、地域的・地形的な状況から住民が生活する集落は点在しており、その生活を維持するための各インフラが多くなる傾向にある。そのため土木・農林水産費の比率が高くなり、それらの事業を下支えする公債費の比率が高くなっている。</a:t>
          </a:r>
        </a:p>
        <a:p>
          <a:r>
            <a:rPr kumimoji="1" lang="ja-JP" altLang="en-US" sz="1300">
              <a:latin typeface="ＭＳ Ｐゴシック" panose="020B0600070205080204" pitchFamily="50" charset="-128"/>
              <a:ea typeface="ＭＳ Ｐゴシック" panose="020B0600070205080204" pitchFamily="50" charset="-128"/>
            </a:rPr>
            <a:t>〇当村は観光振興を主産業としていることから、山岳観光の観光誘客・国立公園内の施設整備に要する経費が多く商工費の比率が高くなっている。</a:t>
          </a:r>
        </a:p>
        <a:p>
          <a:r>
            <a:rPr kumimoji="1" lang="ja-JP" altLang="en-US" sz="1300">
              <a:latin typeface="ＭＳ Ｐゴシック" panose="020B0600070205080204" pitchFamily="50" charset="-128"/>
              <a:ea typeface="ＭＳ Ｐゴシック" panose="020B0600070205080204" pitchFamily="50" charset="-128"/>
            </a:rPr>
            <a:t>〇衛生費の上昇は、広域で実施しているごみ処理施設建設事業に要する経費による。平成３０年度までは増加傾向となる。</a:t>
          </a:r>
        </a:p>
        <a:p>
          <a:r>
            <a:rPr kumimoji="1" lang="ja-JP" altLang="en-US" sz="1300">
              <a:latin typeface="ＭＳ Ｐゴシック" panose="020B0600070205080204" pitchFamily="50" charset="-128"/>
              <a:ea typeface="ＭＳ Ｐゴシック" panose="020B0600070205080204" pitchFamily="50" charset="-128"/>
            </a:rPr>
            <a:t>〇総務費の急激な上昇は、ふるさと応援寄付事業の事業費が急激に増加したため、返礼品・積立金等の経費増による。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長野県小谷村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職員削減等の行政効率化による効果が現れ、実質収支はプラスを継続する中で、大きな地震災害の影響下においても財政調整基金等の取崩を最小限にすることができ、財政規模に対する基金残高も高い水準を維持していることから良好な状況を維持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実質単年度収支は、災害復旧事業の国庫補助金が来年度収入になったことにより、補てんを目的とした財政調整基金の取崩を行ったことによりマイナスになった。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長野県小谷村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すべての会計において黒字である。企業会計では人口の減少等により収支の悪化も懸念されるが、簡易水道事業特別会計・公共下水道事業特別会計・農業集落排水事業特別会計については、平成</a:t>
          </a:r>
          <a:r>
            <a:rPr kumimoji="1" lang="en-US" altLang="ja-JP" sz="1400">
              <a:latin typeface="ＭＳ ゴシック" pitchFamily="49" charset="-128"/>
              <a:ea typeface="ＭＳ ゴシック" pitchFamily="49" charset="-128"/>
            </a:rPr>
            <a:t>31</a:t>
          </a:r>
          <a:r>
            <a:rPr kumimoji="1" lang="ja-JP" altLang="en-US" sz="1400">
              <a:latin typeface="ＭＳ ゴシック" pitchFamily="49" charset="-128"/>
              <a:ea typeface="ＭＳ ゴシック" pitchFamily="49" charset="-128"/>
            </a:rPr>
            <a:t>年の法的化をめざして、一層の経営努力と財政状況の見える化をすすめている。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DO59"/>
  <sheetViews>
    <sheetView showGridLines="0" tabSelected="1" workbookViewId="0"/>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418" t="s">
        <v>74</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66"/>
      <c r="DK1" s="166"/>
      <c r="DL1" s="166"/>
      <c r="DM1" s="166"/>
      <c r="DN1" s="166"/>
      <c r="DO1" s="166"/>
    </row>
    <row r="2" spans="1:119" ht="24.75" thickBot="1">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419" t="s">
        <v>76</v>
      </c>
      <c r="C3" s="420"/>
      <c r="D3" s="420"/>
      <c r="E3" s="421"/>
      <c r="F3" s="421"/>
      <c r="G3" s="421"/>
      <c r="H3" s="421"/>
      <c r="I3" s="421"/>
      <c r="J3" s="421"/>
      <c r="K3" s="421"/>
      <c r="L3" s="421" t="s">
        <v>77</v>
      </c>
      <c r="M3" s="421"/>
      <c r="N3" s="421"/>
      <c r="O3" s="421"/>
      <c r="P3" s="421"/>
      <c r="Q3" s="421"/>
      <c r="R3" s="428"/>
      <c r="S3" s="428"/>
      <c r="T3" s="428"/>
      <c r="U3" s="428"/>
      <c r="V3" s="429"/>
      <c r="W3" s="403" t="s">
        <v>78</v>
      </c>
      <c r="X3" s="404"/>
      <c r="Y3" s="404"/>
      <c r="Z3" s="404"/>
      <c r="AA3" s="404"/>
      <c r="AB3" s="420"/>
      <c r="AC3" s="428" t="s">
        <v>79</v>
      </c>
      <c r="AD3" s="404"/>
      <c r="AE3" s="404"/>
      <c r="AF3" s="404"/>
      <c r="AG3" s="404"/>
      <c r="AH3" s="404"/>
      <c r="AI3" s="404"/>
      <c r="AJ3" s="404"/>
      <c r="AK3" s="404"/>
      <c r="AL3" s="405"/>
      <c r="AM3" s="403" t="s">
        <v>80</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81</v>
      </c>
      <c r="BO3" s="404"/>
      <c r="BP3" s="404"/>
      <c r="BQ3" s="404"/>
      <c r="BR3" s="404"/>
      <c r="BS3" s="404"/>
      <c r="BT3" s="404"/>
      <c r="BU3" s="405"/>
      <c r="BV3" s="403" t="s">
        <v>82</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83</v>
      </c>
      <c r="CU3" s="404"/>
      <c r="CV3" s="404"/>
      <c r="CW3" s="404"/>
      <c r="CX3" s="404"/>
      <c r="CY3" s="404"/>
      <c r="CZ3" s="404"/>
      <c r="DA3" s="405"/>
      <c r="DB3" s="403" t="s">
        <v>84</v>
      </c>
      <c r="DC3" s="404"/>
      <c r="DD3" s="404"/>
      <c r="DE3" s="404"/>
      <c r="DF3" s="404"/>
      <c r="DG3" s="404"/>
      <c r="DH3" s="404"/>
      <c r="DI3" s="405"/>
      <c r="DJ3" s="165"/>
      <c r="DK3" s="165"/>
      <c r="DL3" s="165"/>
      <c r="DM3" s="165"/>
      <c r="DN3" s="165"/>
      <c r="DO3" s="165"/>
    </row>
    <row r="4" spans="1:119" ht="18.75" customHeight="1">
      <c r="A4" s="166"/>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85</v>
      </c>
      <c r="AZ4" s="407"/>
      <c r="BA4" s="407"/>
      <c r="BB4" s="407"/>
      <c r="BC4" s="407"/>
      <c r="BD4" s="407"/>
      <c r="BE4" s="407"/>
      <c r="BF4" s="407"/>
      <c r="BG4" s="407"/>
      <c r="BH4" s="407"/>
      <c r="BI4" s="407"/>
      <c r="BJ4" s="407"/>
      <c r="BK4" s="407"/>
      <c r="BL4" s="407"/>
      <c r="BM4" s="408"/>
      <c r="BN4" s="409">
        <v>7513246</v>
      </c>
      <c r="BO4" s="410"/>
      <c r="BP4" s="410"/>
      <c r="BQ4" s="410"/>
      <c r="BR4" s="410"/>
      <c r="BS4" s="410"/>
      <c r="BT4" s="410"/>
      <c r="BU4" s="411"/>
      <c r="BV4" s="409">
        <v>7688440</v>
      </c>
      <c r="BW4" s="410"/>
      <c r="BX4" s="410"/>
      <c r="BY4" s="410"/>
      <c r="BZ4" s="410"/>
      <c r="CA4" s="410"/>
      <c r="CB4" s="410"/>
      <c r="CC4" s="411"/>
      <c r="CD4" s="412" t="s">
        <v>86</v>
      </c>
      <c r="CE4" s="413"/>
      <c r="CF4" s="413"/>
      <c r="CG4" s="413"/>
      <c r="CH4" s="413"/>
      <c r="CI4" s="413"/>
      <c r="CJ4" s="413"/>
      <c r="CK4" s="413"/>
      <c r="CL4" s="413"/>
      <c r="CM4" s="413"/>
      <c r="CN4" s="413"/>
      <c r="CO4" s="413"/>
      <c r="CP4" s="413"/>
      <c r="CQ4" s="413"/>
      <c r="CR4" s="413"/>
      <c r="CS4" s="414"/>
      <c r="CT4" s="415">
        <v>4.2</v>
      </c>
      <c r="CU4" s="416"/>
      <c r="CV4" s="416"/>
      <c r="CW4" s="416"/>
      <c r="CX4" s="416"/>
      <c r="CY4" s="416"/>
      <c r="CZ4" s="416"/>
      <c r="DA4" s="417"/>
      <c r="DB4" s="415">
        <v>2.5</v>
      </c>
      <c r="DC4" s="416"/>
      <c r="DD4" s="416"/>
      <c r="DE4" s="416"/>
      <c r="DF4" s="416"/>
      <c r="DG4" s="416"/>
      <c r="DH4" s="416"/>
      <c r="DI4" s="417"/>
      <c r="DJ4" s="165"/>
      <c r="DK4" s="165"/>
      <c r="DL4" s="165"/>
      <c r="DM4" s="165"/>
      <c r="DN4" s="165"/>
      <c r="DO4" s="165"/>
    </row>
    <row r="5" spans="1:119" ht="18.75" customHeight="1">
      <c r="A5" s="166"/>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87</v>
      </c>
      <c r="AN5" s="476"/>
      <c r="AO5" s="476"/>
      <c r="AP5" s="476"/>
      <c r="AQ5" s="476"/>
      <c r="AR5" s="476"/>
      <c r="AS5" s="476"/>
      <c r="AT5" s="477"/>
      <c r="AU5" s="478" t="s">
        <v>88</v>
      </c>
      <c r="AV5" s="479"/>
      <c r="AW5" s="479"/>
      <c r="AX5" s="479"/>
      <c r="AY5" s="480" t="s">
        <v>89</v>
      </c>
      <c r="AZ5" s="481"/>
      <c r="BA5" s="481"/>
      <c r="BB5" s="481"/>
      <c r="BC5" s="481"/>
      <c r="BD5" s="481"/>
      <c r="BE5" s="481"/>
      <c r="BF5" s="481"/>
      <c r="BG5" s="481"/>
      <c r="BH5" s="481"/>
      <c r="BI5" s="481"/>
      <c r="BJ5" s="481"/>
      <c r="BK5" s="481"/>
      <c r="BL5" s="481"/>
      <c r="BM5" s="482"/>
      <c r="BN5" s="446">
        <v>7407116</v>
      </c>
      <c r="BO5" s="447"/>
      <c r="BP5" s="447"/>
      <c r="BQ5" s="447"/>
      <c r="BR5" s="447"/>
      <c r="BS5" s="447"/>
      <c r="BT5" s="447"/>
      <c r="BU5" s="448"/>
      <c r="BV5" s="446">
        <v>7565152</v>
      </c>
      <c r="BW5" s="447"/>
      <c r="BX5" s="447"/>
      <c r="BY5" s="447"/>
      <c r="BZ5" s="447"/>
      <c r="CA5" s="447"/>
      <c r="CB5" s="447"/>
      <c r="CC5" s="448"/>
      <c r="CD5" s="449" t="s">
        <v>90</v>
      </c>
      <c r="CE5" s="450"/>
      <c r="CF5" s="450"/>
      <c r="CG5" s="450"/>
      <c r="CH5" s="450"/>
      <c r="CI5" s="450"/>
      <c r="CJ5" s="450"/>
      <c r="CK5" s="450"/>
      <c r="CL5" s="450"/>
      <c r="CM5" s="450"/>
      <c r="CN5" s="450"/>
      <c r="CO5" s="450"/>
      <c r="CP5" s="450"/>
      <c r="CQ5" s="450"/>
      <c r="CR5" s="450"/>
      <c r="CS5" s="451"/>
      <c r="CT5" s="443">
        <v>78.7</v>
      </c>
      <c r="CU5" s="444"/>
      <c r="CV5" s="444"/>
      <c r="CW5" s="444"/>
      <c r="CX5" s="444"/>
      <c r="CY5" s="444"/>
      <c r="CZ5" s="444"/>
      <c r="DA5" s="445"/>
      <c r="DB5" s="443">
        <v>79.900000000000006</v>
      </c>
      <c r="DC5" s="444"/>
      <c r="DD5" s="444"/>
      <c r="DE5" s="444"/>
      <c r="DF5" s="444"/>
      <c r="DG5" s="444"/>
      <c r="DH5" s="444"/>
      <c r="DI5" s="445"/>
      <c r="DJ5" s="165"/>
      <c r="DK5" s="165"/>
      <c r="DL5" s="165"/>
      <c r="DM5" s="165"/>
      <c r="DN5" s="165"/>
      <c r="DO5" s="165"/>
    </row>
    <row r="6" spans="1:119" ht="18.75" customHeight="1">
      <c r="A6" s="166"/>
      <c r="B6" s="452" t="s">
        <v>91</v>
      </c>
      <c r="C6" s="453"/>
      <c r="D6" s="453"/>
      <c r="E6" s="454"/>
      <c r="F6" s="454"/>
      <c r="G6" s="454"/>
      <c r="H6" s="454"/>
      <c r="I6" s="454"/>
      <c r="J6" s="454"/>
      <c r="K6" s="454"/>
      <c r="L6" s="454" t="s">
        <v>92</v>
      </c>
      <c r="M6" s="454"/>
      <c r="N6" s="454"/>
      <c r="O6" s="454"/>
      <c r="P6" s="454"/>
      <c r="Q6" s="454"/>
      <c r="R6" s="458"/>
      <c r="S6" s="458"/>
      <c r="T6" s="458"/>
      <c r="U6" s="458"/>
      <c r="V6" s="459"/>
      <c r="W6" s="462" t="s">
        <v>93</v>
      </c>
      <c r="X6" s="463"/>
      <c r="Y6" s="463"/>
      <c r="Z6" s="463"/>
      <c r="AA6" s="463"/>
      <c r="AB6" s="453"/>
      <c r="AC6" s="466" t="s">
        <v>94</v>
      </c>
      <c r="AD6" s="467"/>
      <c r="AE6" s="467"/>
      <c r="AF6" s="467"/>
      <c r="AG6" s="467"/>
      <c r="AH6" s="467"/>
      <c r="AI6" s="467"/>
      <c r="AJ6" s="467"/>
      <c r="AK6" s="467"/>
      <c r="AL6" s="468"/>
      <c r="AM6" s="475" t="s">
        <v>95</v>
      </c>
      <c r="AN6" s="476"/>
      <c r="AO6" s="476"/>
      <c r="AP6" s="476"/>
      <c r="AQ6" s="476"/>
      <c r="AR6" s="476"/>
      <c r="AS6" s="476"/>
      <c r="AT6" s="477"/>
      <c r="AU6" s="478" t="s">
        <v>88</v>
      </c>
      <c r="AV6" s="479"/>
      <c r="AW6" s="479"/>
      <c r="AX6" s="479"/>
      <c r="AY6" s="480" t="s">
        <v>96</v>
      </c>
      <c r="AZ6" s="481"/>
      <c r="BA6" s="481"/>
      <c r="BB6" s="481"/>
      <c r="BC6" s="481"/>
      <c r="BD6" s="481"/>
      <c r="BE6" s="481"/>
      <c r="BF6" s="481"/>
      <c r="BG6" s="481"/>
      <c r="BH6" s="481"/>
      <c r="BI6" s="481"/>
      <c r="BJ6" s="481"/>
      <c r="BK6" s="481"/>
      <c r="BL6" s="481"/>
      <c r="BM6" s="482"/>
      <c r="BN6" s="446">
        <v>106130</v>
      </c>
      <c r="BO6" s="447"/>
      <c r="BP6" s="447"/>
      <c r="BQ6" s="447"/>
      <c r="BR6" s="447"/>
      <c r="BS6" s="447"/>
      <c r="BT6" s="447"/>
      <c r="BU6" s="448"/>
      <c r="BV6" s="446">
        <v>123288</v>
      </c>
      <c r="BW6" s="447"/>
      <c r="BX6" s="447"/>
      <c r="BY6" s="447"/>
      <c r="BZ6" s="447"/>
      <c r="CA6" s="447"/>
      <c r="CB6" s="447"/>
      <c r="CC6" s="448"/>
      <c r="CD6" s="449" t="s">
        <v>97</v>
      </c>
      <c r="CE6" s="450"/>
      <c r="CF6" s="450"/>
      <c r="CG6" s="450"/>
      <c r="CH6" s="450"/>
      <c r="CI6" s="450"/>
      <c r="CJ6" s="450"/>
      <c r="CK6" s="450"/>
      <c r="CL6" s="450"/>
      <c r="CM6" s="450"/>
      <c r="CN6" s="450"/>
      <c r="CO6" s="450"/>
      <c r="CP6" s="450"/>
      <c r="CQ6" s="450"/>
      <c r="CR6" s="450"/>
      <c r="CS6" s="451"/>
      <c r="CT6" s="483">
        <v>82</v>
      </c>
      <c r="CU6" s="484"/>
      <c r="CV6" s="484"/>
      <c r="CW6" s="484"/>
      <c r="CX6" s="484"/>
      <c r="CY6" s="484"/>
      <c r="CZ6" s="484"/>
      <c r="DA6" s="485"/>
      <c r="DB6" s="483">
        <v>83.2</v>
      </c>
      <c r="DC6" s="484"/>
      <c r="DD6" s="484"/>
      <c r="DE6" s="484"/>
      <c r="DF6" s="484"/>
      <c r="DG6" s="484"/>
      <c r="DH6" s="484"/>
      <c r="DI6" s="485"/>
      <c r="DJ6" s="165"/>
      <c r="DK6" s="165"/>
      <c r="DL6" s="165"/>
      <c r="DM6" s="165"/>
      <c r="DN6" s="165"/>
      <c r="DO6" s="165"/>
    </row>
    <row r="7" spans="1:119" ht="18.75" customHeight="1">
      <c r="A7" s="166"/>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98</v>
      </c>
      <c r="AN7" s="476"/>
      <c r="AO7" s="476"/>
      <c r="AP7" s="476"/>
      <c r="AQ7" s="476"/>
      <c r="AR7" s="476"/>
      <c r="AS7" s="476"/>
      <c r="AT7" s="477"/>
      <c r="AU7" s="478" t="s">
        <v>88</v>
      </c>
      <c r="AV7" s="479"/>
      <c r="AW7" s="479"/>
      <c r="AX7" s="479"/>
      <c r="AY7" s="480" t="s">
        <v>99</v>
      </c>
      <c r="AZ7" s="481"/>
      <c r="BA7" s="481"/>
      <c r="BB7" s="481"/>
      <c r="BC7" s="481"/>
      <c r="BD7" s="481"/>
      <c r="BE7" s="481"/>
      <c r="BF7" s="481"/>
      <c r="BG7" s="481"/>
      <c r="BH7" s="481"/>
      <c r="BI7" s="481"/>
      <c r="BJ7" s="481"/>
      <c r="BK7" s="481"/>
      <c r="BL7" s="481"/>
      <c r="BM7" s="482"/>
      <c r="BN7" s="446">
        <v>3275</v>
      </c>
      <c r="BO7" s="447"/>
      <c r="BP7" s="447"/>
      <c r="BQ7" s="447"/>
      <c r="BR7" s="447"/>
      <c r="BS7" s="447"/>
      <c r="BT7" s="447"/>
      <c r="BU7" s="448"/>
      <c r="BV7" s="446">
        <v>60040</v>
      </c>
      <c r="BW7" s="447"/>
      <c r="BX7" s="447"/>
      <c r="BY7" s="447"/>
      <c r="BZ7" s="447"/>
      <c r="CA7" s="447"/>
      <c r="CB7" s="447"/>
      <c r="CC7" s="448"/>
      <c r="CD7" s="449" t="s">
        <v>100</v>
      </c>
      <c r="CE7" s="450"/>
      <c r="CF7" s="450"/>
      <c r="CG7" s="450"/>
      <c r="CH7" s="450"/>
      <c r="CI7" s="450"/>
      <c r="CJ7" s="450"/>
      <c r="CK7" s="450"/>
      <c r="CL7" s="450"/>
      <c r="CM7" s="450"/>
      <c r="CN7" s="450"/>
      <c r="CO7" s="450"/>
      <c r="CP7" s="450"/>
      <c r="CQ7" s="450"/>
      <c r="CR7" s="450"/>
      <c r="CS7" s="451"/>
      <c r="CT7" s="446">
        <v>2452431</v>
      </c>
      <c r="CU7" s="447"/>
      <c r="CV7" s="447"/>
      <c r="CW7" s="447"/>
      <c r="CX7" s="447"/>
      <c r="CY7" s="447"/>
      <c r="CZ7" s="447"/>
      <c r="DA7" s="448"/>
      <c r="DB7" s="446">
        <v>2527666</v>
      </c>
      <c r="DC7" s="447"/>
      <c r="DD7" s="447"/>
      <c r="DE7" s="447"/>
      <c r="DF7" s="447"/>
      <c r="DG7" s="447"/>
      <c r="DH7" s="447"/>
      <c r="DI7" s="448"/>
      <c r="DJ7" s="165"/>
      <c r="DK7" s="165"/>
      <c r="DL7" s="165"/>
      <c r="DM7" s="165"/>
      <c r="DN7" s="165"/>
      <c r="DO7" s="165"/>
    </row>
    <row r="8" spans="1:119" ht="18.75" customHeight="1" thickBot="1">
      <c r="A8" s="166"/>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101</v>
      </c>
      <c r="AN8" s="476"/>
      <c r="AO8" s="476"/>
      <c r="AP8" s="476"/>
      <c r="AQ8" s="476"/>
      <c r="AR8" s="476"/>
      <c r="AS8" s="476"/>
      <c r="AT8" s="477"/>
      <c r="AU8" s="478" t="s">
        <v>102</v>
      </c>
      <c r="AV8" s="479"/>
      <c r="AW8" s="479"/>
      <c r="AX8" s="479"/>
      <c r="AY8" s="480" t="s">
        <v>103</v>
      </c>
      <c r="AZ8" s="481"/>
      <c r="BA8" s="481"/>
      <c r="BB8" s="481"/>
      <c r="BC8" s="481"/>
      <c r="BD8" s="481"/>
      <c r="BE8" s="481"/>
      <c r="BF8" s="481"/>
      <c r="BG8" s="481"/>
      <c r="BH8" s="481"/>
      <c r="BI8" s="481"/>
      <c r="BJ8" s="481"/>
      <c r="BK8" s="481"/>
      <c r="BL8" s="481"/>
      <c r="BM8" s="482"/>
      <c r="BN8" s="446">
        <v>102855</v>
      </c>
      <c r="BO8" s="447"/>
      <c r="BP8" s="447"/>
      <c r="BQ8" s="447"/>
      <c r="BR8" s="447"/>
      <c r="BS8" s="447"/>
      <c r="BT8" s="447"/>
      <c r="BU8" s="448"/>
      <c r="BV8" s="446">
        <v>63248</v>
      </c>
      <c r="BW8" s="447"/>
      <c r="BX8" s="447"/>
      <c r="BY8" s="447"/>
      <c r="BZ8" s="447"/>
      <c r="CA8" s="447"/>
      <c r="CB8" s="447"/>
      <c r="CC8" s="448"/>
      <c r="CD8" s="449" t="s">
        <v>104</v>
      </c>
      <c r="CE8" s="450"/>
      <c r="CF8" s="450"/>
      <c r="CG8" s="450"/>
      <c r="CH8" s="450"/>
      <c r="CI8" s="450"/>
      <c r="CJ8" s="450"/>
      <c r="CK8" s="450"/>
      <c r="CL8" s="450"/>
      <c r="CM8" s="450"/>
      <c r="CN8" s="450"/>
      <c r="CO8" s="450"/>
      <c r="CP8" s="450"/>
      <c r="CQ8" s="450"/>
      <c r="CR8" s="450"/>
      <c r="CS8" s="451"/>
      <c r="CT8" s="486">
        <v>0.22</v>
      </c>
      <c r="CU8" s="487"/>
      <c r="CV8" s="487"/>
      <c r="CW8" s="487"/>
      <c r="CX8" s="487"/>
      <c r="CY8" s="487"/>
      <c r="CZ8" s="487"/>
      <c r="DA8" s="488"/>
      <c r="DB8" s="486">
        <v>0.22</v>
      </c>
      <c r="DC8" s="487"/>
      <c r="DD8" s="487"/>
      <c r="DE8" s="487"/>
      <c r="DF8" s="487"/>
      <c r="DG8" s="487"/>
      <c r="DH8" s="487"/>
      <c r="DI8" s="488"/>
      <c r="DJ8" s="165"/>
      <c r="DK8" s="165"/>
      <c r="DL8" s="165"/>
      <c r="DM8" s="165"/>
      <c r="DN8" s="165"/>
      <c r="DO8" s="165"/>
    </row>
    <row r="9" spans="1:119" ht="18.75" customHeight="1" thickBot="1">
      <c r="A9" s="166"/>
      <c r="B9" s="440" t="s">
        <v>105</v>
      </c>
      <c r="C9" s="441"/>
      <c r="D9" s="441"/>
      <c r="E9" s="441"/>
      <c r="F9" s="441"/>
      <c r="G9" s="441"/>
      <c r="H9" s="441"/>
      <c r="I9" s="441"/>
      <c r="J9" s="441"/>
      <c r="K9" s="489"/>
      <c r="L9" s="490" t="s">
        <v>106</v>
      </c>
      <c r="M9" s="491"/>
      <c r="N9" s="491"/>
      <c r="O9" s="491"/>
      <c r="P9" s="491"/>
      <c r="Q9" s="492"/>
      <c r="R9" s="493">
        <v>2904</v>
      </c>
      <c r="S9" s="494"/>
      <c r="T9" s="494"/>
      <c r="U9" s="494"/>
      <c r="V9" s="495"/>
      <c r="W9" s="403" t="s">
        <v>107</v>
      </c>
      <c r="X9" s="404"/>
      <c r="Y9" s="404"/>
      <c r="Z9" s="404"/>
      <c r="AA9" s="404"/>
      <c r="AB9" s="404"/>
      <c r="AC9" s="404"/>
      <c r="AD9" s="404"/>
      <c r="AE9" s="404"/>
      <c r="AF9" s="404"/>
      <c r="AG9" s="404"/>
      <c r="AH9" s="404"/>
      <c r="AI9" s="404"/>
      <c r="AJ9" s="404"/>
      <c r="AK9" s="404"/>
      <c r="AL9" s="405"/>
      <c r="AM9" s="475" t="s">
        <v>108</v>
      </c>
      <c r="AN9" s="476"/>
      <c r="AO9" s="476"/>
      <c r="AP9" s="476"/>
      <c r="AQ9" s="476"/>
      <c r="AR9" s="476"/>
      <c r="AS9" s="476"/>
      <c r="AT9" s="477"/>
      <c r="AU9" s="478" t="s">
        <v>109</v>
      </c>
      <c r="AV9" s="479"/>
      <c r="AW9" s="479"/>
      <c r="AX9" s="479"/>
      <c r="AY9" s="480" t="s">
        <v>110</v>
      </c>
      <c r="AZ9" s="481"/>
      <c r="BA9" s="481"/>
      <c r="BB9" s="481"/>
      <c r="BC9" s="481"/>
      <c r="BD9" s="481"/>
      <c r="BE9" s="481"/>
      <c r="BF9" s="481"/>
      <c r="BG9" s="481"/>
      <c r="BH9" s="481"/>
      <c r="BI9" s="481"/>
      <c r="BJ9" s="481"/>
      <c r="BK9" s="481"/>
      <c r="BL9" s="481"/>
      <c r="BM9" s="482"/>
      <c r="BN9" s="446">
        <v>39607</v>
      </c>
      <c r="BO9" s="447"/>
      <c r="BP9" s="447"/>
      <c r="BQ9" s="447"/>
      <c r="BR9" s="447"/>
      <c r="BS9" s="447"/>
      <c r="BT9" s="447"/>
      <c r="BU9" s="448"/>
      <c r="BV9" s="446">
        <v>3707</v>
      </c>
      <c r="BW9" s="447"/>
      <c r="BX9" s="447"/>
      <c r="BY9" s="447"/>
      <c r="BZ9" s="447"/>
      <c r="CA9" s="447"/>
      <c r="CB9" s="447"/>
      <c r="CC9" s="448"/>
      <c r="CD9" s="449" t="s">
        <v>111</v>
      </c>
      <c r="CE9" s="450"/>
      <c r="CF9" s="450"/>
      <c r="CG9" s="450"/>
      <c r="CH9" s="450"/>
      <c r="CI9" s="450"/>
      <c r="CJ9" s="450"/>
      <c r="CK9" s="450"/>
      <c r="CL9" s="450"/>
      <c r="CM9" s="450"/>
      <c r="CN9" s="450"/>
      <c r="CO9" s="450"/>
      <c r="CP9" s="450"/>
      <c r="CQ9" s="450"/>
      <c r="CR9" s="450"/>
      <c r="CS9" s="451"/>
      <c r="CT9" s="443">
        <v>22.9</v>
      </c>
      <c r="CU9" s="444"/>
      <c r="CV9" s="444"/>
      <c r="CW9" s="444"/>
      <c r="CX9" s="444"/>
      <c r="CY9" s="444"/>
      <c r="CZ9" s="444"/>
      <c r="DA9" s="445"/>
      <c r="DB9" s="443">
        <v>22.5</v>
      </c>
      <c r="DC9" s="444"/>
      <c r="DD9" s="444"/>
      <c r="DE9" s="444"/>
      <c r="DF9" s="444"/>
      <c r="DG9" s="444"/>
      <c r="DH9" s="444"/>
      <c r="DI9" s="445"/>
      <c r="DJ9" s="165"/>
      <c r="DK9" s="165"/>
      <c r="DL9" s="165"/>
      <c r="DM9" s="165"/>
      <c r="DN9" s="165"/>
      <c r="DO9" s="165"/>
    </row>
    <row r="10" spans="1:119" ht="18.75" customHeight="1" thickBot="1">
      <c r="A10" s="166"/>
      <c r="B10" s="440"/>
      <c r="C10" s="441"/>
      <c r="D10" s="441"/>
      <c r="E10" s="441"/>
      <c r="F10" s="441"/>
      <c r="G10" s="441"/>
      <c r="H10" s="441"/>
      <c r="I10" s="441"/>
      <c r="J10" s="441"/>
      <c r="K10" s="489"/>
      <c r="L10" s="496" t="s">
        <v>112</v>
      </c>
      <c r="M10" s="476"/>
      <c r="N10" s="476"/>
      <c r="O10" s="476"/>
      <c r="P10" s="476"/>
      <c r="Q10" s="477"/>
      <c r="R10" s="497">
        <v>3221</v>
      </c>
      <c r="S10" s="498"/>
      <c r="T10" s="498"/>
      <c r="U10" s="498"/>
      <c r="V10" s="499"/>
      <c r="W10" s="434"/>
      <c r="X10" s="435"/>
      <c r="Y10" s="435"/>
      <c r="Z10" s="435"/>
      <c r="AA10" s="435"/>
      <c r="AB10" s="435"/>
      <c r="AC10" s="435"/>
      <c r="AD10" s="435"/>
      <c r="AE10" s="435"/>
      <c r="AF10" s="435"/>
      <c r="AG10" s="435"/>
      <c r="AH10" s="435"/>
      <c r="AI10" s="435"/>
      <c r="AJ10" s="435"/>
      <c r="AK10" s="435"/>
      <c r="AL10" s="438"/>
      <c r="AM10" s="475" t="s">
        <v>113</v>
      </c>
      <c r="AN10" s="476"/>
      <c r="AO10" s="476"/>
      <c r="AP10" s="476"/>
      <c r="AQ10" s="476"/>
      <c r="AR10" s="476"/>
      <c r="AS10" s="476"/>
      <c r="AT10" s="477"/>
      <c r="AU10" s="478" t="s">
        <v>114</v>
      </c>
      <c r="AV10" s="479"/>
      <c r="AW10" s="479"/>
      <c r="AX10" s="479"/>
      <c r="AY10" s="480" t="s">
        <v>115</v>
      </c>
      <c r="AZ10" s="481"/>
      <c r="BA10" s="481"/>
      <c r="BB10" s="481"/>
      <c r="BC10" s="481"/>
      <c r="BD10" s="481"/>
      <c r="BE10" s="481"/>
      <c r="BF10" s="481"/>
      <c r="BG10" s="481"/>
      <c r="BH10" s="481"/>
      <c r="BI10" s="481"/>
      <c r="BJ10" s="481"/>
      <c r="BK10" s="481"/>
      <c r="BL10" s="481"/>
      <c r="BM10" s="482"/>
      <c r="BN10" s="446">
        <v>2317</v>
      </c>
      <c r="BO10" s="447"/>
      <c r="BP10" s="447"/>
      <c r="BQ10" s="447"/>
      <c r="BR10" s="447"/>
      <c r="BS10" s="447"/>
      <c r="BT10" s="447"/>
      <c r="BU10" s="448"/>
      <c r="BV10" s="446">
        <v>254645</v>
      </c>
      <c r="BW10" s="447"/>
      <c r="BX10" s="447"/>
      <c r="BY10" s="447"/>
      <c r="BZ10" s="447"/>
      <c r="CA10" s="447"/>
      <c r="CB10" s="447"/>
      <c r="CC10" s="448"/>
      <c r="CD10" s="170" t="s">
        <v>116</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440"/>
      <c r="C11" s="441"/>
      <c r="D11" s="441"/>
      <c r="E11" s="441"/>
      <c r="F11" s="441"/>
      <c r="G11" s="441"/>
      <c r="H11" s="441"/>
      <c r="I11" s="441"/>
      <c r="J11" s="441"/>
      <c r="K11" s="489"/>
      <c r="L11" s="500" t="s">
        <v>117</v>
      </c>
      <c r="M11" s="501"/>
      <c r="N11" s="501"/>
      <c r="O11" s="501"/>
      <c r="P11" s="501"/>
      <c r="Q11" s="502"/>
      <c r="R11" s="503" t="s">
        <v>118</v>
      </c>
      <c r="S11" s="504"/>
      <c r="T11" s="504"/>
      <c r="U11" s="504"/>
      <c r="V11" s="505"/>
      <c r="W11" s="434"/>
      <c r="X11" s="435"/>
      <c r="Y11" s="435"/>
      <c r="Z11" s="435"/>
      <c r="AA11" s="435"/>
      <c r="AB11" s="435"/>
      <c r="AC11" s="435"/>
      <c r="AD11" s="435"/>
      <c r="AE11" s="435"/>
      <c r="AF11" s="435"/>
      <c r="AG11" s="435"/>
      <c r="AH11" s="435"/>
      <c r="AI11" s="435"/>
      <c r="AJ11" s="435"/>
      <c r="AK11" s="435"/>
      <c r="AL11" s="438"/>
      <c r="AM11" s="475" t="s">
        <v>119</v>
      </c>
      <c r="AN11" s="476"/>
      <c r="AO11" s="476"/>
      <c r="AP11" s="476"/>
      <c r="AQ11" s="476"/>
      <c r="AR11" s="476"/>
      <c r="AS11" s="476"/>
      <c r="AT11" s="477"/>
      <c r="AU11" s="478" t="s">
        <v>109</v>
      </c>
      <c r="AV11" s="479"/>
      <c r="AW11" s="479"/>
      <c r="AX11" s="479"/>
      <c r="AY11" s="480" t="s">
        <v>120</v>
      </c>
      <c r="AZ11" s="481"/>
      <c r="BA11" s="481"/>
      <c r="BB11" s="481"/>
      <c r="BC11" s="481"/>
      <c r="BD11" s="481"/>
      <c r="BE11" s="481"/>
      <c r="BF11" s="481"/>
      <c r="BG11" s="481"/>
      <c r="BH11" s="481"/>
      <c r="BI11" s="481"/>
      <c r="BJ11" s="481"/>
      <c r="BK11" s="481"/>
      <c r="BL11" s="481"/>
      <c r="BM11" s="482"/>
      <c r="BN11" s="446">
        <v>0</v>
      </c>
      <c r="BO11" s="447"/>
      <c r="BP11" s="447"/>
      <c r="BQ11" s="447"/>
      <c r="BR11" s="447"/>
      <c r="BS11" s="447"/>
      <c r="BT11" s="447"/>
      <c r="BU11" s="448"/>
      <c r="BV11" s="446">
        <v>0</v>
      </c>
      <c r="BW11" s="447"/>
      <c r="BX11" s="447"/>
      <c r="BY11" s="447"/>
      <c r="BZ11" s="447"/>
      <c r="CA11" s="447"/>
      <c r="CB11" s="447"/>
      <c r="CC11" s="448"/>
      <c r="CD11" s="449" t="s">
        <v>121</v>
      </c>
      <c r="CE11" s="450"/>
      <c r="CF11" s="450"/>
      <c r="CG11" s="450"/>
      <c r="CH11" s="450"/>
      <c r="CI11" s="450"/>
      <c r="CJ11" s="450"/>
      <c r="CK11" s="450"/>
      <c r="CL11" s="450"/>
      <c r="CM11" s="450"/>
      <c r="CN11" s="450"/>
      <c r="CO11" s="450"/>
      <c r="CP11" s="450"/>
      <c r="CQ11" s="450"/>
      <c r="CR11" s="450"/>
      <c r="CS11" s="451"/>
      <c r="CT11" s="486" t="s">
        <v>122</v>
      </c>
      <c r="CU11" s="487"/>
      <c r="CV11" s="487"/>
      <c r="CW11" s="487"/>
      <c r="CX11" s="487"/>
      <c r="CY11" s="487"/>
      <c r="CZ11" s="487"/>
      <c r="DA11" s="488"/>
      <c r="DB11" s="486" t="s">
        <v>122</v>
      </c>
      <c r="DC11" s="487"/>
      <c r="DD11" s="487"/>
      <c r="DE11" s="487"/>
      <c r="DF11" s="487"/>
      <c r="DG11" s="487"/>
      <c r="DH11" s="487"/>
      <c r="DI11" s="488"/>
      <c r="DJ11" s="165"/>
      <c r="DK11" s="165"/>
      <c r="DL11" s="165"/>
      <c r="DM11" s="165"/>
      <c r="DN11" s="165"/>
      <c r="DO11" s="165"/>
    </row>
    <row r="12" spans="1:119" ht="18.75" customHeight="1">
      <c r="A12" s="166"/>
      <c r="B12" s="506" t="s">
        <v>123</v>
      </c>
      <c r="C12" s="507"/>
      <c r="D12" s="507"/>
      <c r="E12" s="507"/>
      <c r="F12" s="507"/>
      <c r="G12" s="507"/>
      <c r="H12" s="507"/>
      <c r="I12" s="507"/>
      <c r="J12" s="507"/>
      <c r="K12" s="508"/>
      <c r="L12" s="515" t="s">
        <v>124</v>
      </c>
      <c r="M12" s="516"/>
      <c r="N12" s="516"/>
      <c r="O12" s="516"/>
      <c r="P12" s="516"/>
      <c r="Q12" s="517"/>
      <c r="R12" s="518">
        <v>2985</v>
      </c>
      <c r="S12" s="519"/>
      <c r="T12" s="519"/>
      <c r="U12" s="519"/>
      <c r="V12" s="520"/>
      <c r="W12" s="521" t="s">
        <v>1</v>
      </c>
      <c r="X12" s="479"/>
      <c r="Y12" s="479"/>
      <c r="Z12" s="479"/>
      <c r="AA12" s="479"/>
      <c r="AB12" s="522"/>
      <c r="AC12" s="478" t="s">
        <v>125</v>
      </c>
      <c r="AD12" s="479"/>
      <c r="AE12" s="479"/>
      <c r="AF12" s="479"/>
      <c r="AG12" s="522"/>
      <c r="AH12" s="478" t="s">
        <v>126</v>
      </c>
      <c r="AI12" s="479"/>
      <c r="AJ12" s="479"/>
      <c r="AK12" s="479"/>
      <c r="AL12" s="523"/>
      <c r="AM12" s="475" t="s">
        <v>127</v>
      </c>
      <c r="AN12" s="476"/>
      <c r="AO12" s="476"/>
      <c r="AP12" s="476"/>
      <c r="AQ12" s="476"/>
      <c r="AR12" s="476"/>
      <c r="AS12" s="476"/>
      <c r="AT12" s="477"/>
      <c r="AU12" s="478" t="s">
        <v>102</v>
      </c>
      <c r="AV12" s="479"/>
      <c r="AW12" s="479"/>
      <c r="AX12" s="479"/>
      <c r="AY12" s="480" t="s">
        <v>128</v>
      </c>
      <c r="AZ12" s="481"/>
      <c r="BA12" s="481"/>
      <c r="BB12" s="481"/>
      <c r="BC12" s="481"/>
      <c r="BD12" s="481"/>
      <c r="BE12" s="481"/>
      <c r="BF12" s="481"/>
      <c r="BG12" s="481"/>
      <c r="BH12" s="481"/>
      <c r="BI12" s="481"/>
      <c r="BJ12" s="481"/>
      <c r="BK12" s="481"/>
      <c r="BL12" s="481"/>
      <c r="BM12" s="482"/>
      <c r="BN12" s="446">
        <v>100000</v>
      </c>
      <c r="BO12" s="447"/>
      <c r="BP12" s="447"/>
      <c r="BQ12" s="447"/>
      <c r="BR12" s="447"/>
      <c r="BS12" s="447"/>
      <c r="BT12" s="447"/>
      <c r="BU12" s="448"/>
      <c r="BV12" s="446">
        <v>0</v>
      </c>
      <c r="BW12" s="447"/>
      <c r="BX12" s="447"/>
      <c r="BY12" s="447"/>
      <c r="BZ12" s="447"/>
      <c r="CA12" s="447"/>
      <c r="CB12" s="447"/>
      <c r="CC12" s="448"/>
      <c r="CD12" s="449" t="s">
        <v>129</v>
      </c>
      <c r="CE12" s="450"/>
      <c r="CF12" s="450"/>
      <c r="CG12" s="450"/>
      <c r="CH12" s="450"/>
      <c r="CI12" s="450"/>
      <c r="CJ12" s="450"/>
      <c r="CK12" s="450"/>
      <c r="CL12" s="450"/>
      <c r="CM12" s="450"/>
      <c r="CN12" s="450"/>
      <c r="CO12" s="450"/>
      <c r="CP12" s="450"/>
      <c r="CQ12" s="450"/>
      <c r="CR12" s="450"/>
      <c r="CS12" s="451"/>
      <c r="CT12" s="486" t="s">
        <v>130</v>
      </c>
      <c r="CU12" s="487"/>
      <c r="CV12" s="487"/>
      <c r="CW12" s="487"/>
      <c r="CX12" s="487"/>
      <c r="CY12" s="487"/>
      <c r="CZ12" s="487"/>
      <c r="DA12" s="488"/>
      <c r="DB12" s="486" t="s">
        <v>130</v>
      </c>
      <c r="DC12" s="487"/>
      <c r="DD12" s="487"/>
      <c r="DE12" s="487"/>
      <c r="DF12" s="487"/>
      <c r="DG12" s="487"/>
      <c r="DH12" s="487"/>
      <c r="DI12" s="488"/>
      <c r="DJ12" s="165"/>
      <c r="DK12" s="165"/>
      <c r="DL12" s="165"/>
      <c r="DM12" s="165"/>
      <c r="DN12" s="165"/>
      <c r="DO12" s="165"/>
    </row>
    <row r="13" spans="1:119" ht="18.75" customHeight="1">
      <c r="A13" s="166"/>
      <c r="B13" s="509"/>
      <c r="C13" s="510"/>
      <c r="D13" s="510"/>
      <c r="E13" s="510"/>
      <c r="F13" s="510"/>
      <c r="G13" s="510"/>
      <c r="H13" s="510"/>
      <c r="I13" s="510"/>
      <c r="J13" s="510"/>
      <c r="K13" s="511"/>
      <c r="L13" s="176"/>
      <c r="M13" s="534" t="s">
        <v>131</v>
      </c>
      <c r="N13" s="535"/>
      <c r="O13" s="535"/>
      <c r="P13" s="535"/>
      <c r="Q13" s="536"/>
      <c r="R13" s="527">
        <v>2889</v>
      </c>
      <c r="S13" s="528"/>
      <c r="T13" s="528"/>
      <c r="U13" s="528"/>
      <c r="V13" s="529"/>
      <c r="W13" s="462" t="s">
        <v>132</v>
      </c>
      <c r="X13" s="463"/>
      <c r="Y13" s="463"/>
      <c r="Z13" s="463"/>
      <c r="AA13" s="463"/>
      <c r="AB13" s="453"/>
      <c r="AC13" s="497">
        <v>170</v>
      </c>
      <c r="AD13" s="498"/>
      <c r="AE13" s="498"/>
      <c r="AF13" s="498"/>
      <c r="AG13" s="537"/>
      <c r="AH13" s="497">
        <v>252</v>
      </c>
      <c r="AI13" s="498"/>
      <c r="AJ13" s="498"/>
      <c r="AK13" s="498"/>
      <c r="AL13" s="499"/>
      <c r="AM13" s="475" t="s">
        <v>133</v>
      </c>
      <c r="AN13" s="476"/>
      <c r="AO13" s="476"/>
      <c r="AP13" s="476"/>
      <c r="AQ13" s="476"/>
      <c r="AR13" s="476"/>
      <c r="AS13" s="476"/>
      <c r="AT13" s="477"/>
      <c r="AU13" s="478" t="s">
        <v>134</v>
      </c>
      <c r="AV13" s="479"/>
      <c r="AW13" s="479"/>
      <c r="AX13" s="479"/>
      <c r="AY13" s="480" t="s">
        <v>135</v>
      </c>
      <c r="AZ13" s="481"/>
      <c r="BA13" s="481"/>
      <c r="BB13" s="481"/>
      <c r="BC13" s="481"/>
      <c r="BD13" s="481"/>
      <c r="BE13" s="481"/>
      <c r="BF13" s="481"/>
      <c r="BG13" s="481"/>
      <c r="BH13" s="481"/>
      <c r="BI13" s="481"/>
      <c r="BJ13" s="481"/>
      <c r="BK13" s="481"/>
      <c r="BL13" s="481"/>
      <c r="BM13" s="482"/>
      <c r="BN13" s="446">
        <v>-58076</v>
      </c>
      <c r="BO13" s="447"/>
      <c r="BP13" s="447"/>
      <c r="BQ13" s="447"/>
      <c r="BR13" s="447"/>
      <c r="BS13" s="447"/>
      <c r="BT13" s="447"/>
      <c r="BU13" s="448"/>
      <c r="BV13" s="446">
        <v>258352</v>
      </c>
      <c r="BW13" s="447"/>
      <c r="BX13" s="447"/>
      <c r="BY13" s="447"/>
      <c r="BZ13" s="447"/>
      <c r="CA13" s="447"/>
      <c r="CB13" s="447"/>
      <c r="CC13" s="448"/>
      <c r="CD13" s="449" t="s">
        <v>136</v>
      </c>
      <c r="CE13" s="450"/>
      <c r="CF13" s="450"/>
      <c r="CG13" s="450"/>
      <c r="CH13" s="450"/>
      <c r="CI13" s="450"/>
      <c r="CJ13" s="450"/>
      <c r="CK13" s="450"/>
      <c r="CL13" s="450"/>
      <c r="CM13" s="450"/>
      <c r="CN13" s="450"/>
      <c r="CO13" s="450"/>
      <c r="CP13" s="450"/>
      <c r="CQ13" s="450"/>
      <c r="CR13" s="450"/>
      <c r="CS13" s="451"/>
      <c r="CT13" s="443">
        <v>12</v>
      </c>
      <c r="CU13" s="444"/>
      <c r="CV13" s="444"/>
      <c r="CW13" s="444"/>
      <c r="CX13" s="444"/>
      <c r="CY13" s="444"/>
      <c r="CZ13" s="444"/>
      <c r="DA13" s="445"/>
      <c r="DB13" s="443">
        <v>12.2</v>
      </c>
      <c r="DC13" s="444"/>
      <c r="DD13" s="444"/>
      <c r="DE13" s="444"/>
      <c r="DF13" s="444"/>
      <c r="DG13" s="444"/>
      <c r="DH13" s="444"/>
      <c r="DI13" s="445"/>
      <c r="DJ13" s="165"/>
      <c r="DK13" s="165"/>
      <c r="DL13" s="165"/>
      <c r="DM13" s="165"/>
      <c r="DN13" s="165"/>
      <c r="DO13" s="165"/>
    </row>
    <row r="14" spans="1:119" ht="18.75" customHeight="1" thickBot="1">
      <c r="A14" s="166"/>
      <c r="B14" s="509"/>
      <c r="C14" s="510"/>
      <c r="D14" s="510"/>
      <c r="E14" s="510"/>
      <c r="F14" s="510"/>
      <c r="G14" s="510"/>
      <c r="H14" s="510"/>
      <c r="I14" s="510"/>
      <c r="J14" s="510"/>
      <c r="K14" s="511"/>
      <c r="L14" s="524" t="s">
        <v>137</v>
      </c>
      <c r="M14" s="525"/>
      <c r="N14" s="525"/>
      <c r="O14" s="525"/>
      <c r="P14" s="525"/>
      <c r="Q14" s="526"/>
      <c r="R14" s="527">
        <v>3042</v>
      </c>
      <c r="S14" s="528"/>
      <c r="T14" s="528"/>
      <c r="U14" s="528"/>
      <c r="V14" s="529"/>
      <c r="W14" s="436"/>
      <c r="X14" s="437"/>
      <c r="Y14" s="437"/>
      <c r="Z14" s="437"/>
      <c r="AA14" s="437"/>
      <c r="AB14" s="426"/>
      <c r="AC14" s="530">
        <v>10.6</v>
      </c>
      <c r="AD14" s="531"/>
      <c r="AE14" s="531"/>
      <c r="AF14" s="531"/>
      <c r="AG14" s="532"/>
      <c r="AH14" s="530">
        <v>14.5</v>
      </c>
      <c r="AI14" s="531"/>
      <c r="AJ14" s="531"/>
      <c r="AK14" s="531"/>
      <c r="AL14" s="533"/>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38" t="s">
        <v>138</v>
      </c>
      <c r="CE14" s="539"/>
      <c r="CF14" s="539"/>
      <c r="CG14" s="539"/>
      <c r="CH14" s="539"/>
      <c r="CI14" s="539"/>
      <c r="CJ14" s="539"/>
      <c r="CK14" s="539"/>
      <c r="CL14" s="539"/>
      <c r="CM14" s="539"/>
      <c r="CN14" s="539"/>
      <c r="CO14" s="539"/>
      <c r="CP14" s="539"/>
      <c r="CQ14" s="539"/>
      <c r="CR14" s="539"/>
      <c r="CS14" s="540"/>
      <c r="CT14" s="541" t="s">
        <v>130</v>
      </c>
      <c r="CU14" s="542"/>
      <c r="CV14" s="542"/>
      <c r="CW14" s="542"/>
      <c r="CX14" s="542"/>
      <c r="CY14" s="542"/>
      <c r="CZ14" s="542"/>
      <c r="DA14" s="543"/>
      <c r="DB14" s="541" t="s">
        <v>130</v>
      </c>
      <c r="DC14" s="542"/>
      <c r="DD14" s="542"/>
      <c r="DE14" s="542"/>
      <c r="DF14" s="542"/>
      <c r="DG14" s="542"/>
      <c r="DH14" s="542"/>
      <c r="DI14" s="543"/>
      <c r="DJ14" s="165"/>
      <c r="DK14" s="165"/>
      <c r="DL14" s="165"/>
      <c r="DM14" s="165"/>
      <c r="DN14" s="165"/>
      <c r="DO14" s="165"/>
    </row>
    <row r="15" spans="1:119" ht="18.75" customHeight="1">
      <c r="A15" s="166"/>
      <c r="B15" s="509"/>
      <c r="C15" s="510"/>
      <c r="D15" s="510"/>
      <c r="E15" s="510"/>
      <c r="F15" s="510"/>
      <c r="G15" s="510"/>
      <c r="H15" s="510"/>
      <c r="I15" s="510"/>
      <c r="J15" s="510"/>
      <c r="K15" s="511"/>
      <c r="L15" s="176"/>
      <c r="M15" s="534" t="s">
        <v>131</v>
      </c>
      <c r="N15" s="535"/>
      <c r="O15" s="535"/>
      <c r="P15" s="535"/>
      <c r="Q15" s="536"/>
      <c r="R15" s="527">
        <v>2956</v>
      </c>
      <c r="S15" s="528"/>
      <c r="T15" s="528"/>
      <c r="U15" s="528"/>
      <c r="V15" s="529"/>
      <c r="W15" s="462" t="s">
        <v>139</v>
      </c>
      <c r="X15" s="463"/>
      <c r="Y15" s="463"/>
      <c r="Z15" s="463"/>
      <c r="AA15" s="463"/>
      <c r="AB15" s="453"/>
      <c r="AC15" s="497">
        <v>342</v>
      </c>
      <c r="AD15" s="498"/>
      <c r="AE15" s="498"/>
      <c r="AF15" s="498"/>
      <c r="AG15" s="537"/>
      <c r="AH15" s="497">
        <v>322</v>
      </c>
      <c r="AI15" s="498"/>
      <c r="AJ15" s="498"/>
      <c r="AK15" s="498"/>
      <c r="AL15" s="499"/>
      <c r="AM15" s="475"/>
      <c r="AN15" s="476"/>
      <c r="AO15" s="476"/>
      <c r="AP15" s="476"/>
      <c r="AQ15" s="476"/>
      <c r="AR15" s="476"/>
      <c r="AS15" s="476"/>
      <c r="AT15" s="477"/>
      <c r="AU15" s="478"/>
      <c r="AV15" s="479"/>
      <c r="AW15" s="479"/>
      <c r="AX15" s="479"/>
      <c r="AY15" s="406" t="s">
        <v>140</v>
      </c>
      <c r="AZ15" s="407"/>
      <c r="BA15" s="407"/>
      <c r="BB15" s="407"/>
      <c r="BC15" s="407"/>
      <c r="BD15" s="407"/>
      <c r="BE15" s="407"/>
      <c r="BF15" s="407"/>
      <c r="BG15" s="407"/>
      <c r="BH15" s="407"/>
      <c r="BI15" s="407"/>
      <c r="BJ15" s="407"/>
      <c r="BK15" s="407"/>
      <c r="BL15" s="407"/>
      <c r="BM15" s="408"/>
      <c r="BN15" s="409">
        <v>509129</v>
      </c>
      <c r="BO15" s="410"/>
      <c r="BP15" s="410"/>
      <c r="BQ15" s="410"/>
      <c r="BR15" s="410"/>
      <c r="BS15" s="410"/>
      <c r="BT15" s="410"/>
      <c r="BU15" s="411"/>
      <c r="BV15" s="409">
        <v>502740</v>
      </c>
      <c r="BW15" s="410"/>
      <c r="BX15" s="410"/>
      <c r="BY15" s="410"/>
      <c r="BZ15" s="410"/>
      <c r="CA15" s="410"/>
      <c r="CB15" s="410"/>
      <c r="CC15" s="411"/>
      <c r="CD15" s="544" t="s">
        <v>141</v>
      </c>
      <c r="CE15" s="545"/>
      <c r="CF15" s="545"/>
      <c r="CG15" s="545"/>
      <c r="CH15" s="545"/>
      <c r="CI15" s="545"/>
      <c r="CJ15" s="545"/>
      <c r="CK15" s="545"/>
      <c r="CL15" s="545"/>
      <c r="CM15" s="545"/>
      <c r="CN15" s="545"/>
      <c r="CO15" s="545"/>
      <c r="CP15" s="545"/>
      <c r="CQ15" s="545"/>
      <c r="CR15" s="545"/>
      <c r="CS15" s="546"/>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509"/>
      <c r="C16" s="510"/>
      <c r="D16" s="510"/>
      <c r="E16" s="510"/>
      <c r="F16" s="510"/>
      <c r="G16" s="510"/>
      <c r="H16" s="510"/>
      <c r="I16" s="510"/>
      <c r="J16" s="510"/>
      <c r="K16" s="511"/>
      <c r="L16" s="524" t="s">
        <v>142</v>
      </c>
      <c r="M16" s="555"/>
      <c r="N16" s="555"/>
      <c r="O16" s="555"/>
      <c r="P16" s="555"/>
      <c r="Q16" s="556"/>
      <c r="R16" s="547" t="s">
        <v>143</v>
      </c>
      <c r="S16" s="548"/>
      <c r="T16" s="548"/>
      <c r="U16" s="548"/>
      <c r="V16" s="549"/>
      <c r="W16" s="436"/>
      <c r="X16" s="437"/>
      <c r="Y16" s="437"/>
      <c r="Z16" s="437"/>
      <c r="AA16" s="437"/>
      <c r="AB16" s="426"/>
      <c r="AC16" s="530">
        <v>21.4</v>
      </c>
      <c r="AD16" s="531"/>
      <c r="AE16" s="531"/>
      <c r="AF16" s="531"/>
      <c r="AG16" s="532"/>
      <c r="AH16" s="530">
        <v>18.5</v>
      </c>
      <c r="AI16" s="531"/>
      <c r="AJ16" s="531"/>
      <c r="AK16" s="531"/>
      <c r="AL16" s="533"/>
      <c r="AM16" s="475"/>
      <c r="AN16" s="476"/>
      <c r="AO16" s="476"/>
      <c r="AP16" s="476"/>
      <c r="AQ16" s="476"/>
      <c r="AR16" s="476"/>
      <c r="AS16" s="476"/>
      <c r="AT16" s="477"/>
      <c r="AU16" s="478"/>
      <c r="AV16" s="479"/>
      <c r="AW16" s="479"/>
      <c r="AX16" s="479"/>
      <c r="AY16" s="480" t="s">
        <v>144</v>
      </c>
      <c r="AZ16" s="481"/>
      <c r="BA16" s="481"/>
      <c r="BB16" s="481"/>
      <c r="BC16" s="481"/>
      <c r="BD16" s="481"/>
      <c r="BE16" s="481"/>
      <c r="BF16" s="481"/>
      <c r="BG16" s="481"/>
      <c r="BH16" s="481"/>
      <c r="BI16" s="481"/>
      <c r="BJ16" s="481"/>
      <c r="BK16" s="481"/>
      <c r="BL16" s="481"/>
      <c r="BM16" s="482"/>
      <c r="BN16" s="446">
        <v>2210744</v>
      </c>
      <c r="BO16" s="447"/>
      <c r="BP16" s="447"/>
      <c r="BQ16" s="447"/>
      <c r="BR16" s="447"/>
      <c r="BS16" s="447"/>
      <c r="BT16" s="447"/>
      <c r="BU16" s="448"/>
      <c r="BV16" s="446">
        <v>2289308</v>
      </c>
      <c r="BW16" s="447"/>
      <c r="BX16" s="447"/>
      <c r="BY16" s="447"/>
      <c r="BZ16" s="447"/>
      <c r="CA16" s="447"/>
      <c r="CB16" s="447"/>
      <c r="CC16" s="448"/>
      <c r="CD16" s="180"/>
      <c r="CE16" s="553"/>
      <c r="CF16" s="553"/>
      <c r="CG16" s="553"/>
      <c r="CH16" s="553"/>
      <c r="CI16" s="553"/>
      <c r="CJ16" s="553"/>
      <c r="CK16" s="553"/>
      <c r="CL16" s="553"/>
      <c r="CM16" s="553"/>
      <c r="CN16" s="553"/>
      <c r="CO16" s="553"/>
      <c r="CP16" s="553"/>
      <c r="CQ16" s="553"/>
      <c r="CR16" s="553"/>
      <c r="CS16" s="554"/>
      <c r="CT16" s="443"/>
      <c r="CU16" s="444"/>
      <c r="CV16" s="444"/>
      <c r="CW16" s="444"/>
      <c r="CX16" s="444"/>
      <c r="CY16" s="444"/>
      <c r="CZ16" s="444"/>
      <c r="DA16" s="445"/>
      <c r="DB16" s="443"/>
      <c r="DC16" s="444"/>
      <c r="DD16" s="444"/>
      <c r="DE16" s="444"/>
      <c r="DF16" s="444"/>
      <c r="DG16" s="444"/>
      <c r="DH16" s="444"/>
      <c r="DI16" s="445"/>
      <c r="DJ16" s="165"/>
      <c r="DK16" s="165"/>
      <c r="DL16" s="165"/>
      <c r="DM16" s="165"/>
      <c r="DN16" s="165"/>
      <c r="DO16" s="165"/>
    </row>
    <row r="17" spans="1:119" ht="18.75" customHeight="1" thickBot="1">
      <c r="A17" s="166"/>
      <c r="B17" s="512"/>
      <c r="C17" s="513"/>
      <c r="D17" s="513"/>
      <c r="E17" s="513"/>
      <c r="F17" s="513"/>
      <c r="G17" s="513"/>
      <c r="H17" s="513"/>
      <c r="I17" s="513"/>
      <c r="J17" s="513"/>
      <c r="K17" s="514"/>
      <c r="L17" s="181"/>
      <c r="M17" s="550" t="s">
        <v>145</v>
      </c>
      <c r="N17" s="551"/>
      <c r="O17" s="551"/>
      <c r="P17" s="551"/>
      <c r="Q17" s="552"/>
      <c r="R17" s="547" t="s">
        <v>146</v>
      </c>
      <c r="S17" s="548"/>
      <c r="T17" s="548"/>
      <c r="U17" s="548"/>
      <c r="V17" s="549"/>
      <c r="W17" s="462" t="s">
        <v>147</v>
      </c>
      <c r="X17" s="463"/>
      <c r="Y17" s="463"/>
      <c r="Z17" s="463"/>
      <c r="AA17" s="463"/>
      <c r="AB17" s="453"/>
      <c r="AC17" s="497">
        <v>1088</v>
      </c>
      <c r="AD17" s="498"/>
      <c r="AE17" s="498"/>
      <c r="AF17" s="498"/>
      <c r="AG17" s="537"/>
      <c r="AH17" s="497">
        <v>1169</v>
      </c>
      <c r="AI17" s="498"/>
      <c r="AJ17" s="498"/>
      <c r="AK17" s="498"/>
      <c r="AL17" s="499"/>
      <c r="AM17" s="475"/>
      <c r="AN17" s="476"/>
      <c r="AO17" s="476"/>
      <c r="AP17" s="476"/>
      <c r="AQ17" s="476"/>
      <c r="AR17" s="476"/>
      <c r="AS17" s="476"/>
      <c r="AT17" s="477"/>
      <c r="AU17" s="478"/>
      <c r="AV17" s="479"/>
      <c r="AW17" s="479"/>
      <c r="AX17" s="479"/>
      <c r="AY17" s="480" t="s">
        <v>148</v>
      </c>
      <c r="AZ17" s="481"/>
      <c r="BA17" s="481"/>
      <c r="BB17" s="481"/>
      <c r="BC17" s="481"/>
      <c r="BD17" s="481"/>
      <c r="BE17" s="481"/>
      <c r="BF17" s="481"/>
      <c r="BG17" s="481"/>
      <c r="BH17" s="481"/>
      <c r="BI17" s="481"/>
      <c r="BJ17" s="481"/>
      <c r="BK17" s="481"/>
      <c r="BL17" s="481"/>
      <c r="BM17" s="482"/>
      <c r="BN17" s="446">
        <v>650604</v>
      </c>
      <c r="BO17" s="447"/>
      <c r="BP17" s="447"/>
      <c r="BQ17" s="447"/>
      <c r="BR17" s="447"/>
      <c r="BS17" s="447"/>
      <c r="BT17" s="447"/>
      <c r="BU17" s="448"/>
      <c r="BV17" s="446">
        <v>638966</v>
      </c>
      <c r="BW17" s="447"/>
      <c r="BX17" s="447"/>
      <c r="BY17" s="447"/>
      <c r="BZ17" s="447"/>
      <c r="CA17" s="447"/>
      <c r="CB17" s="447"/>
      <c r="CC17" s="448"/>
      <c r="CD17" s="180"/>
      <c r="CE17" s="553"/>
      <c r="CF17" s="553"/>
      <c r="CG17" s="553"/>
      <c r="CH17" s="553"/>
      <c r="CI17" s="553"/>
      <c r="CJ17" s="553"/>
      <c r="CK17" s="553"/>
      <c r="CL17" s="553"/>
      <c r="CM17" s="553"/>
      <c r="CN17" s="553"/>
      <c r="CO17" s="553"/>
      <c r="CP17" s="553"/>
      <c r="CQ17" s="553"/>
      <c r="CR17" s="553"/>
      <c r="CS17" s="554"/>
      <c r="CT17" s="443"/>
      <c r="CU17" s="444"/>
      <c r="CV17" s="444"/>
      <c r="CW17" s="444"/>
      <c r="CX17" s="444"/>
      <c r="CY17" s="444"/>
      <c r="CZ17" s="444"/>
      <c r="DA17" s="445"/>
      <c r="DB17" s="443"/>
      <c r="DC17" s="444"/>
      <c r="DD17" s="444"/>
      <c r="DE17" s="444"/>
      <c r="DF17" s="444"/>
      <c r="DG17" s="444"/>
      <c r="DH17" s="444"/>
      <c r="DI17" s="445"/>
      <c r="DJ17" s="165"/>
      <c r="DK17" s="165"/>
      <c r="DL17" s="165"/>
      <c r="DM17" s="165"/>
      <c r="DN17" s="165"/>
      <c r="DO17" s="165"/>
    </row>
    <row r="18" spans="1:119" ht="18.75" customHeight="1" thickBot="1">
      <c r="A18" s="166"/>
      <c r="B18" s="557" t="s">
        <v>149</v>
      </c>
      <c r="C18" s="489"/>
      <c r="D18" s="489"/>
      <c r="E18" s="558"/>
      <c r="F18" s="558"/>
      <c r="G18" s="558"/>
      <c r="H18" s="558"/>
      <c r="I18" s="558"/>
      <c r="J18" s="558"/>
      <c r="K18" s="558"/>
      <c r="L18" s="559">
        <v>267.91000000000003</v>
      </c>
      <c r="M18" s="559"/>
      <c r="N18" s="559"/>
      <c r="O18" s="559"/>
      <c r="P18" s="559"/>
      <c r="Q18" s="559"/>
      <c r="R18" s="560"/>
      <c r="S18" s="560"/>
      <c r="T18" s="560"/>
      <c r="U18" s="560"/>
      <c r="V18" s="561"/>
      <c r="W18" s="464"/>
      <c r="X18" s="465"/>
      <c r="Y18" s="465"/>
      <c r="Z18" s="465"/>
      <c r="AA18" s="465"/>
      <c r="AB18" s="456"/>
      <c r="AC18" s="562">
        <v>68</v>
      </c>
      <c r="AD18" s="563"/>
      <c r="AE18" s="563"/>
      <c r="AF18" s="563"/>
      <c r="AG18" s="564"/>
      <c r="AH18" s="562">
        <v>67.099999999999994</v>
      </c>
      <c r="AI18" s="563"/>
      <c r="AJ18" s="563"/>
      <c r="AK18" s="563"/>
      <c r="AL18" s="565"/>
      <c r="AM18" s="475"/>
      <c r="AN18" s="476"/>
      <c r="AO18" s="476"/>
      <c r="AP18" s="476"/>
      <c r="AQ18" s="476"/>
      <c r="AR18" s="476"/>
      <c r="AS18" s="476"/>
      <c r="AT18" s="477"/>
      <c r="AU18" s="478"/>
      <c r="AV18" s="479"/>
      <c r="AW18" s="479"/>
      <c r="AX18" s="479"/>
      <c r="AY18" s="480" t="s">
        <v>150</v>
      </c>
      <c r="AZ18" s="481"/>
      <c r="BA18" s="481"/>
      <c r="BB18" s="481"/>
      <c r="BC18" s="481"/>
      <c r="BD18" s="481"/>
      <c r="BE18" s="481"/>
      <c r="BF18" s="481"/>
      <c r="BG18" s="481"/>
      <c r="BH18" s="481"/>
      <c r="BI18" s="481"/>
      <c r="BJ18" s="481"/>
      <c r="BK18" s="481"/>
      <c r="BL18" s="481"/>
      <c r="BM18" s="482"/>
      <c r="BN18" s="446">
        <v>1971093</v>
      </c>
      <c r="BO18" s="447"/>
      <c r="BP18" s="447"/>
      <c r="BQ18" s="447"/>
      <c r="BR18" s="447"/>
      <c r="BS18" s="447"/>
      <c r="BT18" s="447"/>
      <c r="BU18" s="448"/>
      <c r="BV18" s="446">
        <v>2071652</v>
      </c>
      <c r="BW18" s="447"/>
      <c r="BX18" s="447"/>
      <c r="BY18" s="447"/>
      <c r="BZ18" s="447"/>
      <c r="CA18" s="447"/>
      <c r="CB18" s="447"/>
      <c r="CC18" s="448"/>
      <c r="CD18" s="180"/>
      <c r="CE18" s="553"/>
      <c r="CF18" s="553"/>
      <c r="CG18" s="553"/>
      <c r="CH18" s="553"/>
      <c r="CI18" s="553"/>
      <c r="CJ18" s="553"/>
      <c r="CK18" s="553"/>
      <c r="CL18" s="553"/>
      <c r="CM18" s="553"/>
      <c r="CN18" s="553"/>
      <c r="CO18" s="553"/>
      <c r="CP18" s="553"/>
      <c r="CQ18" s="553"/>
      <c r="CR18" s="553"/>
      <c r="CS18" s="554"/>
      <c r="CT18" s="443"/>
      <c r="CU18" s="444"/>
      <c r="CV18" s="444"/>
      <c r="CW18" s="444"/>
      <c r="CX18" s="444"/>
      <c r="CY18" s="444"/>
      <c r="CZ18" s="444"/>
      <c r="DA18" s="445"/>
      <c r="DB18" s="443"/>
      <c r="DC18" s="444"/>
      <c r="DD18" s="444"/>
      <c r="DE18" s="444"/>
      <c r="DF18" s="444"/>
      <c r="DG18" s="444"/>
      <c r="DH18" s="444"/>
      <c r="DI18" s="445"/>
      <c r="DJ18" s="165"/>
      <c r="DK18" s="165"/>
      <c r="DL18" s="165"/>
      <c r="DM18" s="165"/>
      <c r="DN18" s="165"/>
      <c r="DO18" s="165"/>
    </row>
    <row r="19" spans="1:119" ht="18.75" customHeight="1" thickBot="1">
      <c r="A19" s="166"/>
      <c r="B19" s="557" t="s">
        <v>151</v>
      </c>
      <c r="C19" s="489"/>
      <c r="D19" s="489"/>
      <c r="E19" s="558"/>
      <c r="F19" s="558"/>
      <c r="G19" s="558"/>
      <c r="H19" s="558"/>
      <c r="I19" s="558"/>
      <c r="J19" s="558"/>
      <c r="K19" s="558"/>
      <c r="L19" s="566">
        <v>11</v>
      </c>
      <c r="M19" s="566"/>
      <c r="N19" s="566"/>
      <c r="O19" s="566"/>
      <c r="P19" s="566"/>
      <c r="Q19" s="566"/>
      <c r="R19" s="567"/>
      <c r="S19" s="567"/>
      <c r="T19" s="567"/>
      <c r="U19" s="567"/>
      <c r="V19" s="568"/>
      <c r="W19" s="403"/>
      <c r="X19" s="404"/>
      <c r="Y19" s="404"/>
      <c r="Z19" s="404"/>
      <c r="AA19" s="404"/>
      <c r="AB19" s="404"/>
      <c r="AC19" s="575"/>
      <c r="AD19" s="575"/>
      <c r="AE19" s="575"/>
      <c r="AF19" s="575"/>
      <c r="AG19" s="575"/>
      <c r="AH19" s="575"/>
      <c r="AI19" s="575"/>
      <c r="AJ19" s="575"/>
      <c r="AK19" s="575"/>
      <c r="AL19" s="576"/>
      <c r="AM19" s="475"/>
      <c r="AN19" s="476"/>
      <c r="AO19" s="476"/>
      <c r="AP19" s="476"/>
      <c r="AQ19" s="476"/>
      <c r="AR19" s="476"/>
      <c r="AS19" s="476"/>
      <c r="AT19" s="477"/>
      <c r="AU19" s="478"/>
      <c r="AV19" s="479"/>
      <c r="AW19" s="479"/>
      <c r="AX19" s="479"/>
      <c r="AY19" s="480" t="s">
        <v>152</v>
      </c>
      <c r="AZ19" s="481"/>
      <c r="BA19" s="481"/>
      <c r="BB19" s="481"/>
      <c r="BC19" s="481"/>
      <c r="BD19" s="481"/>
      <c r="BE19" s="481"/>
      <c r="BF19" s="481"/>
      <c r="BG19" s="481"/>
      <c r="BH19" s="481"/>
      <c r="BI19" s="481"/>
      <c r="BJ19" s="481"/>
      <c r="BK19" s="481"/>
      <c r="BL19" s="481"/>
      <c r="BM19" s="482"/>
      <c r="BN19" s="446">
        <v>3123280</v>
      </c>
      <c r="BO19" s="447"/>
      <c r="BP19" s="447"/>
      <c r="BQ19" s="447"/>
      <c r="BR19" s="447"/>
      <c r="BS19" s="447"/>
      <c r="BT19" s="447"/>
      <c r="BU19" s="448"/>
      <c r="BV19" s="446">
        <v>3229000</v>
      </c>
      <c r="BW19" s="447"/>
      <c r="BX19" s="447"/>
      <c r="BY19" s="447"/>
      <c r="BZ19" s="447"/>
      <c r="CA19" s="447"/>
      <c r="CB19" s="447"/>
      <c r="CC19" s="448"/>
      <c r="CD19" s="180"/>
      <c r="CE19" s="553"/>
      <c r="CF19" s="553"/>
      <c r="CG19" s="553"/>
      <c r="CH19" s="553"/>
      <c r="CI19" s="553"/>
      <c r="CJ19" s="553"/>
      <c r="CK19" s="553"/>
      <c r="CL19" s="553"/>
      <c r="CM19" s="553"/>
      <c r="CN19" s="553"/>
      <c r="CO19" s="553"/>
      <c r="CP19" s="553"/>
      <c r="CQ19" s="553"/>
      <c r="CR19" s="553"/>
      <c r="CS19" s="554"/>
      <c r="CT19" s="443"/>
      <c r="CU19" s="444"/>
      <c r="CV19" s="444"/>
      <c r="CW19" s="444"/>
      <c r="CX19" s="444"/>
      <c r="CY19" s="444"/>
      <c r="CZ19" s="444"/>
      <c r="DA19" s="445"/>
      <c r="DB19" s="443"/>
      <c r="DC19" s="444"/>
      <c r="DD19" s="444"/>
      <c r="DE19" s="444"/>
      <c r="DF19" s="444"/>
      <c r="DG19" s="444"/>
      <c r="DH19" s="444"/>
      <c r="DI19" s="445"/>
      <c r="DJ19" s="165"/>
      <c r="DK19" s="165"/>
      <c r="DL19" s="165"/>
      <c r="DM19" s="165"/>
      <c r="DN19" s="165"/>
      <c r="DO19" s="165"/>
    </row>
    <row r="20" spans="1:119" ht="18.75" customHeight="1" thickBot="1">
      <c r="A20" s="166"/>
      <c r="B20" s="557" t="s">
        <v>153</v>
      </c>
      <c r="C20" s="489"/>
      <c r="D20" s="489"/>
      <c r="E20" s="558"/>
      <c r="F20" s="558"/>
      <c r="G20" s="558"/>
      <c r="H20" s="558"/>
      <c r="I20" s="558"/>
      <c r="J20" s="558"/>
      <c r="K20" s="558"/>
      <c r="L20" s="566">
        <v>1195</v>
      </c>
      <c r="M20" s="566"/>
      <c r="N20" s="566"/>
      <c r="O20" s="566"/>
      <c r="P20" s="566"/>
      <c r="Q20" s="566"/>
      <c r="R20" s="567"/>
      <c r="S20" s="567"/>
      <c r="T20" s="567"/>
      <c r="U20" s="567"/>
      <c r="V20" s="568"/>
      <c r="W20" s="464"/>
      <c r="X20" s="465"/>
      <c r="Y20" s="465"/>
      <c r="Z20" s="465"/>
      <c r="AA20" s="465"/>
      <c r="AB20" s="465"/>
      <c r="AC20" s="569"/>
      <c r="AD20" s="569"/>
      <c r="AE20" s="569"/>
      <c r="AF20" s="569"/>
      <c r="AG20" s="569"/>
      <c r="AH20" s="569"/>
      <c r="AI20" s="569"/>
      <c r="AJ20" s="569"/>
      <c r="AK20" s="569"/>
      <c r="AL20" s="570"/>
      <c r="AM20" s="571"/>
      <c r="AN20" s="501"/>
      <c r="AO20" s="501"/>
      <c r="AP20" s="501"/>
      <c r="AQ20" s="501"/>
      <c r="AR20" s="501"/>
      <c r="AS20" s="501"/>
      <c r="AT20" s="502"/>
      <c r="AU20" s="572"/>
      <c r="AV20" s="573"/>
      <c r="AW20" s="573"/>
      <c r="AX20" s="574"/>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80"/>
      <c r="CE20" s="553"/>
      <c r="CF20" s="553"/>
      <c r="CG20" s="553"/>
      <c r="CH20" s="553"/>
      <c r="CI20" s="553"/>
      <c r="CJ20" s="553"/>
      <c r="CK20" s="553"/>
      <c r="CL20" s="553"/>
      <c r="CM20" s="553"/>
      <c r="CN20" s="553"/>
      <c r="CO20" s="553"/>
      <c r="CP20" s="553"/>
      <c r="CQ20" s="553"/>
      <c r="CR20" s="553"/>
      <c r="CS20" s="554"/>
      <c r="CT20" s="443"/>
      <c r="CU20" s="444"/>
      <c r="CV20" s="444"/>
      <c r="CW20" s="444"/>
      <c r="CX20" s="444"/>
      <c r="CY20" s="444"/>
      <c r="CZ20" s="444"/>
      <c r="DA20" s="445"/>
      <c r="DB20" s="443"/>
      <c r="DC20" s="444"/>
      <c r="DD20" s="444"/>
      <c r="DE20" s="444"/>
      <c r="DF20" s="444"/>
      <c r="DG20" s="444"/>
      <c r="DH20" s="444"/>
      <c r="DI20" s="445"/>
      <c r="DJ20" s="165"/>
      <c r="DK20" s="165"/>
      <c r="DL20" s="165"/>
      <c r="DM20" s="165"/>
      <c r="DN20" s="165"/>
      <c r="DO20" s="165"/>
    </row>
    <row r="21" spans="1:119" ht="18.75" customHeight="1">
      <c r="A21" s="166"/>
      <c r="B21" s="577" t="s">
        <v>154</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R21" s="578"/>
      <c r="AS21" s="578"/>
      <c r="AT21" s="578"/>
      <c r="AU21" s="578"/>
      <c r="AV21" s="578"/>
      <c r="AW21" s="578"/>
      <c r="AX21" s="579"/>
      <c r="AY21" s="480"/>
      <c r="AZ21" s="481"/>
      <c r="BA21" s="481"/>
      <c r="BB21" s="481"/>
      <c r="BC21" s="481"/>
      <c r="BD21" s="481"/>
      <c r="BE21" s="481"/>
      <c r="BF21" s="481"/>
      <c r="BG21" s="481"/>
      <c r="BH21" s="481"/>
      <c r="BI21" s="481"/>
      <c r="BJ21" s="481"/>
      <c r="BK21" s="481"/>
      <c r="BL21" s="481"/>
      <c r="BM21" s="482"/>
      <c r="BN21" s="446"/>
      <c r="BO21" s="447"/>
      <c r="BP21" s="447"/>
      <c r="BQ21" s="447"/>
      <c r="BR21" s="447"/>
      <c r="BS21" s="447"/>
      <c r="BT21" s="447"/>
      <c r="BU21" s="448"/>
      <c r="BV21" s="446"/>
      <c r="BW21" s="447"/>
      <c r="BX21" s="447"/>
      <c r="BY21" s="447"/>
      <c r="BZ21" s="447"/>
      <c r="CA21" s="447"/>
      <c r="CB21" s="447"/>
      <c r="CC21" s="448"/>
      <c r="CD21" s="180"/>
      <c r="CE21" s="553"/>
      <c r="CF21" s="553"/>
      <c r="CG21" s="553"/>
      <c r="CH21" s="553"/>
      <c r="CI21" s="553"/>
      <c r="CJ21" s="553"/>
      <c r="CK21" s="553"/>
      <c r="CL21" s="553"/>
      <c r="CM21" s="553"/>
      <c r="CN21" s="553"/>
      <c r="CO21" s="553"/>
      <c r="CP21" s="553"/>
      <c r="CQ21" s="553"/>
      <c r="CR21" s="553"/>
      <c r="CS21" s="554"/>
      <c r="CT21" s="443"/>
      <c r="CU21" s="444"/>
      <c r="CV21" s="444"/>
      <c r="CW21" s="444"/>
      <c r="CX21" s="444"/>
      <c r="CY21" s="444"/>
      <c r="CZ21" s="444"/>
      <c r="DA21" s="445"/>
      <c r="DB21" s="443"/>
      <c r="DC21" s="444"/>
      <c r="DD21" s="444"/>
      <c r="DE21" s="444"/>
      <c r="DF21" s="444"/>
      <c r="DG21" s="444"/>
      <c r="DH21" s="444"/>
      <c r="DI21" s="445"/>
      <c r="DJ21" s="165"/>
      <c r="DK21" s="165"/>
      <c r="DL21" s="165"/>
      <c r="DM21" s="165"/>
      <c r="DN21" s="165"/>
      <c r="DO21" s="165"/>
    </row>
    <row r="22" spans="1:119" ht="18.75" customHeight="1" thickBot="1">
      <c r="A22" s="166"/>
      <c r="B22" s="580" t="s">
        <v>155</v>
      </c>
      <c r="C22" s="581"/>
      <c r="D22" s="582"/>
      <c r="E22" s="458" t="s">
        <v>1</v>
      </c>
      <c r="F22" s="463"/>
      <c r="G22" s="463"/>
      <c r="H22" s="463"/>
      <c r="I22" s="463"/>
      <c r="J22" s="463"/>
      <c r="K22" s="453"/>
      <c r="L22" s="458" t="s">
        <v>156</v>
      </c>
      <c r="M22" s="463"/>
      <c r="N22" s="463"/>
      <c r="O22" s="463"/>
      <c r="P22" s="453"/>
      <c r="Q22" s="589" t="s">
        <v>157</v>
      </c>
      <c r="R22" s="590"/>
      <c r="S22" s="590"/>
      <c r="T22" s="590"/>
      <c r="U22" s="590"/>
      <c r="V22" s="591"/>
      <c r="W22" s="595" t="s">
        <v>158</v>
      </c>
      <c r="X22" s="581"/>
      <c r="Y22" s="582"/>
      <c r="Z22" s="458" t="s">
        <v>1</v>
      </c>
      <c r="AA22" s="463"/>
      <c r="AB22" s="463"/>
      <c r="AC22" s="463"/>
      <c r="AD22" s="463"/>
      <c r="AE22" s="463"/>
      <c r="AF22" s="463"/>
      <c r="AG22" s="453"/>
      <c r="AH22" s="608" t="s">
        <v>159</v>
      </c>
      <c r="AI22" s="463"/>
      <c r="AJ22" s="463"/>
      <c r="AK22" s="463"/>
      <c r="AL22" s="453"/>
      <c r="AM22" s="608" t="s">
        <v>160</v>
      </c>
      <c r="AN22" s="609"/>
      <c r="AO22" s="609"/>
      <c r="AP22" s="609"/>
      <c r="AQ22" s="609"/>
      <c r="AR22" s="610"/>
      <c r="AS22" s="589" t="s">
        <v>157</v>
      </c>
      <c r="AT22" s="590"/>
      <c r="AU22" s="590"/>
      <c r="AV22" s="590"/>
      <c r="AW22" s="590"/>
      <c r="AX22" s="614"/>
      <c r="AY22" s="616"/>
      <c r="AZ22" s="617"/>
      <c r="BA22" s="617"/>
      <c r="BB22" s="617"/>
      <c r="BC22" s="617"/>
      <c r="BD22" s="617"/>
      <c r="BE22" s="617"/>
      <c r="BF22" s="617"/>
      <c r="BG22" s="617"/>
      <c r="BH22" s="617"/>
      <c r="BI22" s="617"/>
      <c r="BJ22" s="617"/>
      <c r="BK22" s="617"/>
      <c r="BL22" s="617"/>
      <c r="BM22" s="618"/>
      <c r="BN22" s="619"/>
      <c r="BO22" s="620"/>
      <c r="BP22" s="620"/>
      <c r="BQ22" s="620"/>
      <c r="BR22" s="620"/>
      <c r="BS22" s="620"/>
      <c r="BT22" s="620"/>
      <c r="BU22" s="621"/>
      <c r="BV22" s="619"/>
      <c r="BW22" s="620"/>
      <c r="BX22" s="620"/>
      <c r="BY22" s="620"/>
      <c r="BZ22" s="620"/>
      <c r="CA22" s="620"/>
      <c r="CB22" s="620"/>
      <c r="CC22" s="621"/>
      <c r="CD22" s="180"/>
      <c r="CE22" s="553"/>
      <c r="CF22" s="553"/>
      <c r="CG22" s="553"/>
      <c r="CH22" s="553"/>
      <c r="CI22" s="553"/>
      <c r="CJ22" s="553"/>
      <c r="CK22" s="553"/>
      <c r="CL22" s="553"/>
      <c r="CM22" s="553"/>
      <c r="CN22" s="553"/>
      <c r="CO22" s="553"/>
      <c r="CP22" s="553"/>
      <c r="CQ22" s="553"/>
      <c r="CR22" s="553"/>
      <c r="CS22" s="554"/>
      <c r="CT22" s="443"/>
      <c r="CU22" s="444"/>
      <c r="CV22" s="444"/>
      <c r="CW22" s="444"/>
      <c r="CX22" s="444"/>
      <c r="CY22" s="444"/>
      <c r="CZ22" s="444"/>
      <c r="DA22" s="445"/>
      <c r="DB22" s="443"/>
      <c r="DC22" s="444"/>
      <c r="DD22" s="444"/>
      <c r="DE22" s="444"/>
      <c r="DF22" s="444"/>
      <c r="DG22" s="444"/>
      <c r="DH22" s="444"/>
      <c r="DI22" s="445"/>
      <c r="DJ22" s="165"/>
      <c r="DK22" s="165"/>
      <c r="DL22" s="165"/>
      <c r="DM22" s="165"/>
      <c r="DN22" s="165"/>
      <c r="DO22" s="165"/>
    </row>
    <row r="23" spans="1:119" ht="18.75" customHeight="1">
      <c r="A23" s="166"/>
      <c r="B23" s="583"/>
      <c r="C23" s="584"/>
      <c r="D23" s="585"/>
      <c r="E23" s="432"/>
      <c r="F23" s="437"/>
      <c r="G23" s="437"/>
      <c r="H23" s="437"/>
      <c r="I23" s="437"/>
      <c r="J23" s="437"/>
      <c r="K23" s="426"/>
      <c r="L23" s="432"/>
      <c r="M23" s="437"/>
      <c r="N23" s="437"/>
      <c r="O23" s="437"/>
      <c r="P23" s="426"/>
      <c r="Q23" s="592"/>
      <c r="R23" s="593"/>
      <c r="S23" s="593"/>
      <c r="T23" s="593"/>
      <c r="U23" s="593"/>
      <c r="V23" s="594"/>
      <c r="W23" s="596"/>
      <c r="X23" s="584"/>
      <c r="Y23" s="585"/>
      <c r="Z23" s="432"/>
      <c r="AA23" s="437"/>
      <c r="AB23" s="437"/>
      <c r="AC23" s="437"/>
      <c r="AD23" s="437"/>
      <c r="AE23" s="437"/>
      <c r="AF23" s="437"/>
      <c r="AG23" s="426"/>
      <c r="AH23" s="432"/>
      <c r="AI23" s="437"/>
      <c r="AJ23" s="437"/>
      <c r="AK23" s="437"/>
      <c r="AL23" s="426"/>
      <c r="AM23" s="611"/>
      <c r="AN23" s="612"/>
      <c r="AO23" s="612"/>
      <c r="AP23" s="612"/>
      <c r="AQ23" s="612"/>
      <c r="AR23" s="613"/>
      <c r="AS23" s="592"/>
      <c r="AT23" s="593"/>
      <c r="AU23" s="593"/>
      <c r="AV23" s="593"/>
      <c r="AW23" s="593"/>
      <c r="AX23" s="615"/>
      <c r="AY23" s="406" t="s">
        <v>161</v>
      </c>
      <c r="AZ23" s="407"/>
      <c r="BA23" s="407"/>
      <c r="BB23" s="407"/>
      <c r="BC23" s="407"/>
      <c r="BD23" s="407"/>
      <c r="BE23" s="407"/>
      <c r="BF23" s="407"/>
      <c r="BG23" s="407"/>
      <c r="BH23" s="407"/>
      <c r="BI23" s="407"/>
      <c r="BJ23" s="407"/>
      <c r="BK23" s="407"/>
      <c r="BL23" s="407"/>
      <c r="BM23" s="408"/>
      <c r="BN23" s="446">
        <v>5554356</v>
      </c>
      <c r="BO23" s="447"/>
      <c r="BP23" s="447"/>
      <c r="BQ23" s="447"/>
      <c r="BR23" s="447"/>
      <c r="BS23" s="447"/>
      <c r="BT23" s="447"/>
      <c r="BU23" s="448"/>
      <c r="BV23" s="446">
        <v>5602108</v>
      </c>
      <c r="BW23" s="447"/>
      <c r="BX23" s="447"/>
      <c r="BY23" s="447"/>
      <c r="BZ23" s="447"/>
      <c r="CA23" s="447"/>
      <c r="CB23" s="447"/>
      <c r="CC23" s="448"/>
      <c r="CD23" s="180"/>
      <c r="CE23" s="553"/>
      <c r="CF23" s="553"/>
      <c r="CG23" s="553"/>
      <c r="CH23" s="553"/>
      <c r="CI23" s="553"/>
      <c r="CJ23" s="553"/>
      <c r="CK23" s="553"/>
      <c r="CL23" s="553"/>
      <c r="CM23" s="553"/>
      <c r="CN23" s="553"/>
      <c r="CO23" s="553"/>
      <c r="CP23" s="553"/>
      <c r="CQ23" s="553"/>
      <c r="CR23" s="553"/>
      <c r="CS23" s="554"/>
      <c r="CT23" s="443"/>
      <c r="CU23" s="444"/>
      <c r="CV23" s="444"/>
      <c r="CW23" s="444"/>
      <c r="CX23" s="444"/>
      <c r="CY23" s="444"/>
      <c r="CZ23" s="444"/>
      <c r="DA23" s="445"/>
      <c r="DB23" s="443"/>
      <c r="DC23" s="444"/>
      <c r="DD23" s="444"/>
      <c r="DE23" s="444"/>
      <c r="DF23" s="444"/>
      <c r="DG23" s="444"/>
      <c r="DH23" s="444"/>
      <c r="DI23" s="445"/>
      <c r="DJ23" s="165"/>
      <c r="DK23" s="165"/>
      <c r="DL23" s="165"/>
      <c r="DM23" s="165"/>
      <c r="DN23" s="165"/>
      <c r="DO23" s="165"/>
    </row>
    <row r="24" spans="1:119" ht="18.75" customHeight="1" thickBot="1">
      <c r="A24" s="166"/>
      <c r="B24" s="583"/>
      <c r="C24" s="584"/>
      <c r="D24" s="585"/>
      <c r="E24" s="496" t="s">
        <v>162</v>
      </c>
      <c r="F24" s="476"/>
      <c r="G24" s="476"/>
      <c r="H24" s="476"/>
      <c r="I24" s="476"/>
      <c r="J24" s="476"/>
      <c r="K24" s="477"/>
      <c r="L24" s="497">
        <v>1</v>
      </c>
      <c r="M24" s="498"/>
      <c r="N24" s="498"/>
      <c r="O24" s="498"/>
      <c r="P24" s="537"/>
      <c r="Q24" s="497">
        <v>4860</v>
      </c>
      <c r="R24" s="498"/>
      <c r="S24" s="498"/>
      <c r="T24" s="498"/>
      <c r="U24" s="498"/>
      <c r="V24" s="537"/>
      <c r="W24" s="596"/>
      <c r="X24" s="584"/>
      <c r="Y24" s="585"/>
      <c r="Z24" s="496" t="s">
        <v>163</v>
      </c>
      <c r="AA24" s="476"/>
      <c r="AB24" s="476"/>
      <c r="AC24" s="476"/>
      <c r="AD24" s="476"/>
      <c r="AE24" s="476"/>
      <c r="AF24" s="476"/>
      <c r="AG24" s="477"/>
      <c r="AH24" s="497">
        <v>57</v>
      </c>
      <c r="AI24" s="498"/>
      <c r="AJ24" s="498"/>
      <c r="AK24" s="498"/>
      <c r="AL24" s="537"/>
      <c r="AM24" s="497">
        <v>166155</v>
      </c>
      <c r="AN24" s="498"/>
      <c r="AO24" s="498"/>
      <c r="AP24" s="498"/>
      <c r="AQ24" s="498"/>
      <c r="AR24" s="537"/>
      <c r="AS24" s="497">
        <v>2915</v>
      </c>
      <c r="AT24" s="498"/>
      <c r="AU24" s="498"/>
      <c r="AV24" s="498"/>
      <c r="AW24" s="498"/>
      <c r="AX24" s="499"/>
      <c r="AY24" s="616" t="s">
        <v>164</v>
      </c>
      <c r="AZ24" s="617"/>
      <c r="BA24" s="617"/>
      <c r="BB24" s="617"/>
      <c r="BC24" s="617"/>
      <c r="BD24" s="617"/>
      <c r="BE24" s="617"/>
      <c r="BF24" s="617"/>
      <c r="BG24" s="617"/>
      <c r="BH24" s="617"/>
      <c r="BI24" s="617"/>
      <c r="BJ24" s="617"/>
      <c r="BK24" s="617"/>
      <c r="BL24" s="617"/>
      <c r="BM24" s="618"/>
      <c r="BN24" s="446">
        <v>4977364</v>
      </c>
      <c r="BO24" s="447"/>
      <c r="BP24" s="447"/>
      <c r="BQ24" s="447"/>
      <c r="BR24" s="447"/>
      <c r="BS24" s="447"/>
      <c r="BT24" s="447"/>
      <c r="BU24" s="448"/>
      <c r="BV24" s="446">
        <v>4996314</v>
      </c>
      <c r="BW24" s="447"/>
      <c r="BX24" s="447"/>
      <c r="BY24" s="447"/>
      <c r="BZ24" s="447"/>
      <c r="CA24" s="447"/>
      <c r="CB24" s="447"/>
      <c r="CC24" s="448"/>
      <c r="CD24" s="180"/>
      <c r="CE24" s="553"/>
      <c r="CF24" s="553"/>
      <c r="CG24" s="553"/>
      <c r="CH24" s="553"/>
      <c r="CI24" s="553"/>
      <c r="CJ24" s="553"/>
      <c r="CK24" s="553"/>
      <c r="CL24" s="553"/>
      <c r="CM24" s="553"/>
      <c r="CN24" s="553"/>
      <c r="CO24" s="553"/>
      <c r="CP24" s="553"/>
      <c r="CQ24" s="553"/>
      <c r="CR24" s="553"/>
      <c r="CS24" s="554"/>
      <c r="CT24" s="443"/>
      <c r="CU24" s="444"/>
      <c r="CV24" s="444"/>
      <c r="CW24" s="444"/>
      <c r="CX24" s="444"/>
      <c r="CY24" s="444"/>
      <c r="CZ24" s="444"/>
      <c r="DA24" s="445"/>
      <c r="DB24" s="443"/>
      <c r="DC24" s="444"/>
      <c r="DD24" s="444"/>
      <c r="DE24" s="444"/>
      <c r="DF24" s="444"/>
      <c r="DG24" s="444"/>
      <c r="DH24" s="444"/>
      <c r="DI24" s="445"/>
      <c r="DJ24" s="165"/>
      <c r="DK24" s="165"/>
      <c r="DL24" s="165"/>
      <c r="DM24" s="165"/>
      <c r="DN24" s="165"/>
      <c r="DO24" s="165"/>
    </row>
    <row r="25" spans="1:119" s="165" customFormat="1" ht="18.75" customHeight="1">
      <c r="A25" s="166"/>
      <c r="B25" s="583"/>
      <c r="C25" s="584"/>
      <c r="D25" s="585"/>
      <c r="E25" s="496" t="s">
        <v>165</v>
      </c>
      <c r="F25" s="476"/>
      <c r="G25" s="476"/>
      <c r="H25" s="476"/>
      <c r="I25" s="476"/>
      <c r="J25" s="476"/>
      <c r="K25" s="477"/>
      <c r="L25" s="497">
        <v>1</v>
      </c>
      <c r="M25" s="498"/>
      <c r="N25" s="498"/>
      <c r="O25" s="498"/>
      <c r="P25" s="537"/>
      <c r="Q25" s="497">
        <v>4590</v>
      </c>
      <c r="R25" s="498"/>
      <c r="S25" s="498"/>
      <c r="T25" s="498"/>
      <c r="U25" s="498"/>
      <c r="V25" s="537"/>
      <c r="W25" s="596"/>
      <c r="X25" s="584"/>
      <c r="Y25" s="585"/>
      <c r="Z25" s="496" t="s">
        <v>166</v>
      </c>
      <c r="AA25" s="476"/>
      <c r="AB25" s="476"/>
      <c r="AC25" s="476"/>
      <c r="AD25" s="476"/>
      <c r="AE25" s="476"/>
      <c r="AF25" s="476"/>
      <c r="AG25" s="477"/>
      <c r="AH25" s="497" t="s">
        <v>122</v>
      </c>
      <c r="AI25" s="498"/>
      <c r="AJ25" s="498"/>
      <c r="AK25" s="498"/>
      <c r="AL25" s="537"/>
      <c r="AM25" s="497" t="s">
        <v>122</v>
      </c>
      <c r="AN25" s="498"/>
      <c r="AO25" s="498"/>
      <c r="AP25" s="498"/>
      <c r="AQ25" s="498"/>
      <c r="AR25" s="537"/>
      <c r="AS25" s="497" t="s">
        <v>122</v>
      </c>
      <c r="AT25" s="498"/>
      <c r="AU25" s="498"/>
      <c r="AV25" s="498"/>
      <c r="AW25" s="498"/>
      <c r="AX25" s="499"/>
      <c r="AY25" s="406" t="s">
        <v>167</v>
      </c>
      <c r="AZ25" s="407"/>
      <c r="BA25" s="407"/>
      <c r="BB25" s="407"/>
      <c r="BC25" s="407"/>
      <c r="BD25" s="407"/>
      <c r="BE25" s="407"/>
      <c r="BF25" s="407"/>
      <c r="BG25" s="407"/>
      <c r="BH25" s="407"/>
      <c r="BI25" s="407"/>
      <c r="BJ25" s="407"/>
      <c r="BK25" s="407"/>
      <c r="BL25" s="407"/>
      <c r="BM25" s="408"/>
      <c r="BN25" s="409">
        <v>5779</v>
      </c>
      <c r="BO25" s="410"/>
      <c r="BP25" s="410"/>
      <c r="BQ25" s="410"/>
      <c r="BR25" s="410"/>
      <c r="BS25" s="410"/>
      <c r="BT25" s="410"/>
      <c r="BU25" s="411"/>
      <c r="BV25" s="409">
        <v>7224</v>
      </c>
      <c r="BW25" s="410"/>
      <c r="BX25" s="410"/>
      <c r="BY25" s="410"/>
      <c r="BZ25" s="410"/>
      <c r="CA25" s="410"/>
      <c r="CB25" s="410"/>
      <c r="CC25" s="411"/>
      <c r="CD25" s="180"/>
      <c r="CE25" s="553"/>
      <c r="CF25" s="553"/>
      <c r="CG25" s="553"/>
      <c r="CH25" s="553"/>
      <c r="CI25" s="553"/>
      <c r="CJ25" s="553"/>
      <c r="CK25" s="553"/>
      <c r="CL25" s="553"/>
      <c r="CM25" s="553"/>
      <c r="CN25" s="553"/>
      <c r="CO25" s="553"/>
      <c r="CP25" s="553"/>
      <c r="CQ25" s="553"/>
      <c r="CR25" s="553"/>
      <c r="CS25" s="554"/>
      <c r="CT25" s="443"/>
      <c r="CU25" s="444"/>
      <c r="CV25" s="444"/>
      <c r="CW25" s="444"/>
      <c r="CX25" s="444"/>
      <c r="CY25" s="444"/>
      <c r="CZ25" s="444"/>
      <c r="DA25" s="445"/>
      <c r="DB25" s="443"/>
      <c r="DC25" s="444"/>
      <c r="DD25" s="444"/>
      <c r="DE25" s="444"/>
      <c r="DF25" s="444"/>
      <c r="DG25" s="444"/>
      <c r="DH25" s="444"/>
      <c r="DI25" s="445"/>
    </row>
    <row r="26" spans="1:119" s="165" customFormat="1" ht="18.75" customHeight="1">
      <c r="A26" s="166"/>
      <c r="B26" s="583"/>
      <c r="C26" s="584"/>
      <c r="D26" s="585"/>
      <c r="E26" s="496" t="s">
        <v>168</v>
      </c>
      <c r="F26" s="476"/>
      <c r="G26" s="476"/>
      <c r="H26" s="476"/>
      <c r="I26" s="476"/>
      <c r="J26" s="476"/>
      <c r="K26" s="477"/>
      <c r="L26" s="497">
        <v>1</v>
      </c>
      <c r="M26" s="498"/>
      <c r="N26" s="498"/>
      <c r="O26" s="498"/>
      <c r="P26" s="537"/>
      <c r="Q26" s="497">
        <v>4700</v>
      </c>
      <c r="R26" s="498"/>
      <c r="S26" s="498"/>
      <c r="T26" s="498"/>
      <c r="U26" s="498"/>
      <c r="V26" s="537"/>
      <c r="W26" s="596"/>
      <c r="X26" s="584"/>
      <c r="Y26" s="585"/>
      <c r="Z26" s="496" t="s">
        <v>169</v>
      </c>
      <c r="AA26" s="606"/>
      <c r="AB26" s="606"/>
      <c r="AC26" s="606"/>
      <c r="AD26" s="606"/>
      <c r="AE26" s="606"/>
      <c r="AF26" s="606"/>
      <c r="AG26" s="607"/>
      <c r="AH26" s="497">
        <v>4</v>
      </c>
      <c r="AI26" s="498"/>
      <c r="AJ26" s="498"/>
      <c r="AK26" s="498"/>
      <c r="AL26" s="537"/>
      <c r="AM26" s="497">
        <v>10328</v>
      </c>
      <c r="AN26" s="498"/>
      <c r="AO26" s="498"/>
      <c r="AP26" s="498"/>
      <c r="AQ26" s="498"/>
      <c r="AR26" s="537"/>
      <c r="AS26" s="497">
        <v>2582</v>
      </c>
      <c r="AT26" s="498"/>
      <c r="AU26" s="498"/>
      <c r="AV26" s="498"/>
      <c r="AW26" s="498"/>
      <c r="AX26" s="499"/>
      <c r="AY26" s="449" t="s">
        <v>170</v>
      </c>
      <c r="AZ26" s="450"/>
      <c r="BA26" s="450"/>
      <c r="BB26" s="450"/>
      <c r="BC26" s="450"/>
      <c r="BD26" s="450"/>
      <c r="BE26" s="450"/>
      <c r="BF26" s="450"/>
      <c r="BG26" s="450"/>
      <c r="BH26" s="450"/>
      <c r="BI26" s="450"/>
      <c r="BJ26" s="450"/>
      <c r="BK26" s="450"/>
      <c r="BL26" s="450"/>
      <c r="BM26" s="451"/>
      <c r="BN26" s="446" t="s">
        <v>122</v>
      </c>
      <c r="BO26" s="447"/>
      <c r="BP26" s="447"/>
      <c r="BQ26" s="447"/>
      <c r="BR26" s="447"/>
      <c r="BS26" s="447"/>
      <c r="BT26" s="447"/>
      <c r="BU26" s="448"/>
      <c r="BV26" s="446" t="s">
        <v>122</v>
      </c>
      <c r="BW26" s="447"/>
      <c r="BX26" s="447"/>
      <c r="BY26" s="447"/>
      <c r="BZ26" s="447"/>
      <c r="CA26" s="447"/>
      <c r="CB26" s="447"/>
      <c r="CC26" s="448"/>
      <c r="CD26" s="180"/>
      <c r="CE26" s="553"/>
      <c r="CF26" s="553"/>
      <c r="CG26" s="553"/>
      <c r="CH26" s="553"/>
      <c r="CI26" s="553"/>
      <c r="CJ26" s="553"/>
      <c r="CK26" s="553"/>
      <c r="CL26" s="553"/>
      <c r="CM26" s="553"/>
      <c r="CN26" s="553"/>
      <c r="CO26" s="553"/>
      <c r="CP26" s="553"/>
      <c r="CQ26" s="553"/>
      <c r="CR26" s="553"/>
      <c r="CS26" s="554"/>
      <c r="CT26" s="443"/>
      <c r="CU26" s="444"/>
      <c r="CV26" s="444"/>
      <c r="CW26" s="444"/>
      <c r="CX26" s="444"/>
      <c r="CY26" s="444"/>
      <c r="CZ26" s="444"/>
      <c r="DA26" s="445"/>
      <c r="DB26" s="443"/>
      <c r="DC26" s="444"/>
      <c r="DD26" s="444"/>
      <c r="DE26" s="444"/>
      <c r="DF26" s="444"/>
      <c r="DG26" s="444"/>
      <c r="DH26" s="444"/>
      <c r="DI26" s="445"/>
    </row>
    <row r="27" spans="1:119" ht="18.75" customHeight="1" thickBot="1">
      <c r="A27" s="166"/>
      <c r="B27" s="583"/>
      <c r="C27" s="584"/>
      <c r="D27" s="585"/>
      <c r="E27" s="496" t="s">
        <v>171</v>
      </c>
      <c r="F27" s="476"/>
      <c r="G27" s="476"/>
      <c r="H27" s="476"/>
      <c r="I27" s="476"/>
      <c r="J27" s="476"/>
      <c r="K27" s="477"/>
      <c r="L27" s="497">
        <v>1</v>
      </c>
      <c r="M27" s="498"/>
      <c r="N27" s="498"/>
      <c r="O27" s="498"/>
      <c r="P27" s="537"/>
      <c r="Q27" s="497">
        <v>2420</v>
      </c>
      <c r="R27" s="498"/>
      <c r="S27" s="498"/>
      <c r="T27" s="498"/>
      <c r="U27" s="498"/>
      <c r="V27" s="537"/>
      <c r="W27" s="596"/>
      <c r="X27" s="584"/>
      <c r="Y27" s="585"/>
      <c r="Z27" s="496" t="s">
        <v>172</v>
      </c>
      <c r="AA27" s="476"/>
      <c r="AB27" s="476"/>
      <c r="AC27" s="476"/>
      <c r="AD27" s="476"/>
      <c r="AE27" s="476"/>
      <c r="AF27" s="476"/>
      <c r="AG27" s="477"/>
      <c r="AH27" s="497" t="s">
        <v>130</v>
      </c>
      <c r="AI27" s="498"/>
      <c r="AJ27" s="498"/>
      <c r="AK27" s="498"/>
      <c r="AL27" s="537"/>
      <c r="AM27" s="497" t="s">
        <v>122</v>
      </c>
      <c r="AN27" s="498"/>
      <c r="AO27" s="498"/>
      <c r="AP27" s="498"/>
      <c r="AQ27" s="498"/>
      <c r="AR27" s="537"/>
      <c r="AS27" s="497" t="s">
        <v>122</v>
      </c>
      <c r="AT27" s="498"/>
      <c r="AU27" s="498"/>
      <c r="AV27" s="498"/>
      <c r="AW27" s="498"/>
      <c r="AX27" s="499"/>
      <c r="AY27" s="538" t="s">
        <v>173</v>
      </c>
      <c r="AZ27" s="539"/>
      <c r="BA27" s="539"/>
      <c r="BB27" s="539"/>
      <c r="BC27" s="539"/>
      <c r="BD27" s="539"/>
      <c r="BE27" s="539"/>
      <c r="BF27" s="539"/>
      <c r="BG27" s="539"/>
      <c r="BH27" s="539"/>
      <c r="BI27" s="539"/>
      <c r="BJ27" s="539"/>
      <c r="BK27" s="539"/>
      <c r="BL27" s="539"/>
      <c r="BM27" s="540"/>
      <c r="BN27" s="619">
        <v>31324</v>
      </c>
      <c r="BO27" s="620"/>
      <c r="BP27" s="620"/>
      <c r="BQ27" s="620"/>
      <c r="BR27" s="620"/>
      <c r="BS27" s="620"/>
      <c r="BT27" s="620"/>
      <c r="BU27" s="621"/>
      <c r="BV27" s="619">
        <v>32190</v>
      </c>
      <c r="BW27" s="620"/>
      <c r="BX27" s="620"/>
      <c r="BY27" s="620"/>
      <c r="BZ27" s="620"/>
      <c r="CA27" s="620"/>
      <c r="CB27" s="620"/>
      <c r="CC27" s="621"/>
      <c r="CD27" s="182"/>
      <c r="CE27" s="553"/>
      <c r="CF27" s="553"/>
      <c r="CG27" s="553"/>
      <c r="CH27" s="553"/>
      <c r="CI27" s="553"/>
      <c r="CJ27" s="553"/>
      <c r="CK27" s="553"/>
      <c r="CL27" s="553"/>
      <c r="CM27" s="553"/>
      <c r="CN27" s="553"/>
      <c r="CO27" s="553"/>
      <c r="CP27" s="553"/>
      <c r="CQ27" s="553"/>
      <c r="CR27" s="553"/>
      <c r="CS27" s="554"/>
      <c r="CT27" s="443"/>
      <c r="CU27" s="444"/>
      <c r="CV27" s="444"/>
      <c r="CW27" s="444"/>
      <c r="CX27" s="444"/>
      <c r="CY27" s="444"/>
      <c r="CZ27" s="444"/>
      <c r="DA27" s="445"/>
      <c r="DB27" s="443"/>
      <c r="DC27" s="444"/>
      <c r="DD27" s="444"/>
      <c r="DE27" s="444"/>
      <c r="DF27" s="444"/>
      <c r="DG27" s="444"/>
      <c r="DH27" s="444"/>
      <c r="DI27" s="445"/>
      <c r="DJ27" s="165"/>
      <c r="DK27" s="165"/>
      <c r="DL27" s="165"/>
      <c r="DM27" s="165"/>
      <c r="DN27" s="165"/>
      <c r="DO27" s="165"/>
    </row>
    <row r="28" spans="1:119" ht="18.75" customHeight="1">
      <c r="A28" s="166"/>
      <c r="B28" s="583"/>
      <c r="C28" s="584"/>
      <c r="D28" s="585"/>
      <c r="E28" s="496" t="s">
        <v>174</v>
      </c>
      <c r="F28" s="476"/>
      <c r="G28" s="476"/>
      <c r="H28" s="476"/>
      <c r="I28" s="476"/>
      <c r="J28" s="476"/>
      <c r="K28" s="477"/>
      <c r="L28" s="497">
        <v>1</v>
      </c>
      <c r="M28" s="498"/>
      <c r="N28" s="498"/>
      <c r="O28" s="498"/>
      <c r="P28" s="537"/>
      <c r="Q28" s="497">
        <v>1880</v>
      </c>
      <c r="R28" s="498"/>
      <c r="S28" s="498"/>
      <c r="T28" s="498"/>
      <c r="U28" s="498"/>
      <c r="V28" s="537"/>
      <c r="W28" s="596"/>
      <c r="X28" s="584"/>
      <c r="Y28" s="585"/>
      <c r="Z28" s="496" t="s">
        <v>175</v>
      </c>
      <c r="AA28" s="476"/>
      <c r="AB28" s="476"/>
      <c r="AC28" s="476"/>
      <c r="AD28" s="476"/>
      <c r="AE28" s="476"/>
      <c r="AF28" s="476"/>
      <c r="AG28" s="477"/>
      <c r="AH28" s="497" t="s">
        <v>130</v>
      </c>
      <c r="AI28" s="498"/>
      <c r="AJ28" s="498"/>
      <c r="AK28" s="498"/>
      <c r="AL28" s="537"/>
      <c r="AM28" s="497" t="s">
        <v>122</v>
      </c>
      <c r="AN28" s="498"/>
      <c r="AO28" s="498"/>
      <c r="AP28" s="498"/>
      <c r="AQ28" s="498"/>
      <c r="AR28" s="537"/>
      <c r="AS28" s="497" t="s">
        <v>122</v>
      </c>
      <c r="AT28" s="498"/>
      <c r="AU28" s="498"/>
      <c r="AV28" s="498"/>
      <c r="AW28" s="498"/>
      <c r="AX28" s="499"/>
      <c r="AY28" s="622" t="s">
        <v>176</v>
      </c>
      <c r="AZ28" s="623"/>
      <c r="BA28" s="623"/>
      <c r="BB28" s="624"/>
      <c r="BC28" s="406" t="s">
        <v>42</v>
      </c>
      <c r="BD28" s="407"/>
      <c r="BE28" s="407"/>
      <c r="BF28" s="407"/>
      <c r="BG28" s="407"/>
      <c r="BH28" s="407"/>
      <c r="BI28" s="407"/>
      <c r="BJ28" s="407"/>
      <c r="BK28" s="407"/>
      <c r="BL28" s="407"/>
      <c r="BM28" s="408"/>
      <c r="BN28" s="409">
        <v>1943218</v>
      </c>
      <c r="BO28" s="410"/>
      <c r="BP28" s="410"/>
      <c r="BQ28" s="410"/>
      <c r="BR28" s="410"/>
      <c r="BS28" s="410"/>
      <c r="BT28" s="410"/>
      <c r="BU28" s="411"/>
      <c r="BV28" s="409">
        <v>2040901</v>
      </c>
      <c r="BW28" s="410"/>
      <c r="BX28" s="410"/>
      <c r="BY28" s="410"/>
      <c r="BZ28" s="410"/>
      <c r="CA28" s="410"/>
      <c r="CB28" s="410"/>
      <c r="CC28" s="411"/>
      <c r="CD28" s="180"/>
      <c r="CE28" s="553"/>
      <c r="CF28" s="553"/>
      <c r="CG28" s="553"/>
      <c r="CH28" s="553"/>
      <c r="CI28" s="553"/>
      <c r="CJ28" s="553"/>
      <c r="CK28" s="553"/>
      <c r="CL28" s="553"/>
      <c r="CM28" s="553"/>
      <c r="CN28" s="553"/>
      <c r="CO28" s="553"/>
      <c r="CP28" s="553"/>
      <c r="CQ28" s="553"/>
      <c r="CR28" s="553"/>
      <c r="CS28" s="554"/>
      <c r="CT28" s="443"/>
      <c r="CU28" s="444"/>
      <c r="CV28" s="444"/>
      <c r="CW28" s="444"/>
      <c r="CX28" s="444"/>
      <c r="CY28" s="444"/>
      <c r="CZ28" s="444"/>
      <c r="DA28" s="445"/>
      <c r="DB28" s="443"/>
      <c r="DC28" s="444"/>
      <c r="DD28" s="444"/>
      <c r="DE28" s="444"/>
      <c r="DF28" s="444"/>
      <c r="DG28" s="444"/>
      <c r="DH28" s="444"/>
      <c r="DI28" s="445"/>
      <c r="DJ28" s="165"/>
      <c r="DK28" s="165"/>
      <c r="DL28" s="165"/>
      <c r="DM28" s="165"/>
      <c r="DN28" s="165"/>
      <c r="DO28" s="165"/>
    </row>
    <row r="29" spans="1:119" ht="18.75" customHeight="1">
      <c r="A29" s="166"/>
      <c r="B29" s="583"/>
      <c r="C29" s="584"/>
      <c r="D29" s="585"/>
      <c r="E29" s="496" t="s">
        <v>177</v>
      </c>
      <c r="F29" s="476"/>
      <c r="G29" s="476"/>
      <c r="H29" s="476"/>
      <c r="I29" s="476"/>
      <c r="J29" s="476"/>
      <c r="K29" s="477"/>
      <c r="L29" s="497">
        <v>8</v>
      </c>
      <c r="M29" s="498"/>
      <c r="N29" s="498"/>
      <c r="O29" s="498"/>
      <c r="P29" s="537"/>
      <c r="Q29" s="497">
        <v>1700</v>
      </c>
      <c r="R29" s="498"/>
      <c r="S29" s="498"/>
      <c r="T29" s="498"/>
      <c r="U29" s="498"/>
      <c r="V29" s="537"/>
      <c r="W29" s="597"/>
      <c r="X29" s="598"/>
      <c r="Y29" s="599"/>
      <c r="Z29" s="496" t="s">
        <v>178</v>
      </c>
      <c r="AA29" s="476"/>
      <c r="AB29" s="476"/>
      <c r="AC29" s="476"/>
      <c r="AD29" s="476"/>
      <c r="AE29" s="476"/>
      <c r="AF29" s="476"/>
      <c r="AG29" s="477"/>
      <c r="AH29" s="497">
        <v>57</v>
      </c>
      <c r="AI29" s="498"/>
      <c r="AJ29" s="498"/>
      <c r="AK29" s="498"/>
      <c r="AL29" s="537"/>
      <c r="AM29" s="497">
        <v>166155</v>
      </c>
      <c r="AN29" s="498"/>
      <c r="AO29" s="498"/>
      <c r="AP29" s="498"/>
      <c r="AQ29" s="498"/>
      <c r="AR29" s="537"/>
      <c r="AS29" s="497">
        <v>2915</v>
      </c>
      <c r="AT29" s="498"/>
      <c r="AU29" s="498"/>
      <c r="AV29" s="498"/>
      <c r="AW29" s="498"/>
      <c r="AX29" s="499"/>
      <c r="AY29" s="625"/>
      <c r="AZ29" s="626"/>
      <c r="BA29" s="626"/>
      <c r="BB29" s="627"/>
      <c r="BC29" s="480" t="s">
        <v>179</v>
      </c>
      <c r="BD29" s="481"/>
      <c r="BE29" s="481"/>
      <c r="BF29" s="481"/>
      <c r="BG29" s="481"/>
      <c r="BH29" s="481"/>
      <c r="BI29" s="481"/>
      <c r="BJ29" s="481"/>
      <c r="BK29" s="481"/>
      <c r="BL29" s="481"/>
      <c r="BM29" s="482"/>
      <c r="BN29" s="446">
        <v>64632</v>
      </c>
      <c r="BO29" s="447"/>
      <c r="BP29" s="447"/>
      <c r="BQ29" s="447"/>
      <c r="BR29" s="447"/>
      <c r="BS29" s="447"/>
      <c r="BT29" s="447"/>
      <c r="BU29" s="448"/>
      <c r="BV29" s="446">
        <v>64543</v>
      </c>
      <c r="BW29" s="447"/>
      <c r="BX29" s="447"/>
      <c r="BY29" s="447"/>
      <c r="BZ29" s="447"/>
      <c r="CA29" s="447"/>
      <c r="CB29" s="447"/>
      <c r="CC29" s="448"/>
      <c r="CD29" s="182"/>
      <c r="CE29" s="553"/>
      <c r="CF29" s="553"/>
      <c r="CG29" s="553"/>
      <c r="CH29" s="553"/>
      <c r="CI29" s="553"/>
      <c r="CJ29" s="553"/>
      <c r="CK29" s="553"/>
      <c r="CL29" s="553"/>
      <c r="CM29" s="553"/>
      <c r="CN29" s="553"/>
      <c r="CO29" s="553"/>
      <c r="CP29" s="553"/>
      <c r="CQ29" s="553"/>
      <c r="CR29" s="553"/>
      <c r="CS29" s="554"/>
      <c r="CT29" s="443"/>
      <c r="CU29" s="444"/>
      <c r="CV29" s="444"/>
      <c r="CW29" s="444"/>
      <c r="CX29" s="444"/>
      <c r="CY29" s="444"/>
      <c r="CZ29" s="444"/>
      <c r="DA29" s="445"/>
      <c r="DB29" s="443"/>
      <c r="DC29" s="444"/>
      <c r="DD29" s="444"/>
      <c r="DE29" s="444"/>
      <c r="DF29" s="444"/>
      <c r="DG29" s="444"/>
      <c r="DH29" s="444"/>
      <c r="DI29" s="445"/>
      <c r="DJ29" s="165"/>
      <c r="DK29" s="165"/>
      <c r="DL29" s="165"/>
      <c r="DM29" s="165"/>
      <c r="DN29" s="165"/>
      <c r="DO29" s="165"/>
    </row>
    <row r="30" spans="1:119" ht="18.75" customHeight="1" thickBot="1">
      <c r="A30" s="166"/>
      <c r="B30" s="586"/>
      <c r="C30" s="587"/>
      <c r="D30" s="588"/>
      <c r="E30" s="500"/>
      <c r="F30" s="501"/>
      <c r="G30" s="501"/>
      <c r="H30" s="501"/>
      <c r="I30" s="501"/>
      <c r="J30" s="501"/>
      <c r="K30" s="502"/>
      <c r="L30" s="600"/>
      <c r="M30" s="601"/>
      <c r="N30" s="601"/>
      <c r="O30" s="601"/>
      <c r="P30" s="602"/>
      <c r="Q30" s="600"/>
      <c r="R30" s="601"/>
      <c r="S30" s="601"/>
      <c r="T30" s="601"/>
      <c r="U30" s="601"/>
      <c r="V30" s="602"/>
      <c r="W30" s="603" t="s">
        <v>180</v>
      </c>
      <c r="X30" s="604"/>
      <c r="Y30" s="604"/>
      <c r="Z30" s="604"/>
      <c r="AA30" s="604"/>
      <c r="AB30" s="604"/>
      <c r="AC30" s="604"/>
      <c r="AD30" s="604"/>
      <c r="AE30" s="604"/>
      <c r="AF30" s="604"/>
      <c r="AG30" s="605"/>
      <c r="AH30" s="562">
        <v>93</v>
      </c>
      <c r="AI30" s="563"/>
      <c r="AJ30" s="563"/>
      <c r="AK30" s="563"/>
      <c r="AL30" s="563"/>
      <c r="AM30" s="563"/>
      <c r="AN30" s="563"/>
      <c r="AO30" s="563"/>
      <c r="AP30" s="563"/>
      <c r="AQ30" s="563"/>
      <c r="AR30" s="563"/>
      <c r="AS30" s="563"/>
      <c r="AT30" s="563"/>
      <c r="AU30" s="563"/>
      <c r="AV30" s="563"/>
      <c r="AW30" s="563"/>
      <c r="AX30" s="565"/>
      <c r="AY30" s="628"/>
      <c r="AZ30" s="629"/>
      <c r="BA30" s="629"/>
      <c r="BB30" s="630"/>
      <c r="BC30" s="616" t="s">
        <v>44</v>
      </c>
      <c r="BD30" s="617"/>
      <c r="BE30" s="617"/>
      <c r="BF30" s="617"/>
      <c r="BG30" s="617"/>
      <c r="BH30" s="617"/>
      <c r="BI30" s="617"/>
      <c r="BJ30" s="617"/>
      <c r="BK30" s="617"/>
      <c r="BL30" s="617"/>
      <c r="BM30" s="618"/>
      <c r="BN30" s="619">
        <v>3598586</v>
      </c>
      <c r="BO30" s="620"/>
      <c r="BP30" s="620"/>
      <c r="BQ30" s="620"/>
      <c r="BR30" s="620"/>
      <c r="BS30" s="620"/>
      <c r="BT30" s="620"/>
      <c r="BU30" s="621"/>
      <c r="BV30" s="619">
        <v>2656430</v>
      </c>
      <c r="BW30" s="620"/>
      <c r="BX30" s="620"/>
      <c r="BY30" s="620"/>
      <c r="BZ30" s="620"/>
      <c r="CA30" s="620"/>
      <c r="CB30" s="620"/>
      <c r="CC30" s="621"/>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181</v>
      </c>
      <c r="D32" s="193"/>
      <c r="E32" s="193"/>
      <c r="F32" s="190"/>
      <c r="G32" s="190"/>
      <c r="H32" s="190"/>
      <c r="I32" s="190"/>
      <c r="J32" s="190"/>
      <c r="K32" s="190"/>
      <c r="L32" s="190"/>
      <c r="M32" s="190"/>
      <c r="N32" s="190"/>
      <c r="O32" s="190"/>
      <c r="P32" s="190"/>
      <c r="Q32" s="190"/>
      <c r="R32" s="190"/>
      <c r="S32" s="190"/>
      <c r="T32" s="190"/>
      <c r="U32" s="190" t="s">
        <v>182</v>
      </c>
      <c r="V32" s="190"/>
      <c r="W32" s="190"/>
      <c r="X32" s="190"/>
      <c r="Y32" s="190"/>
      <c r="Z32" s="190"/>
      <c r="AA32" s="190"/>
      <c r="AB32" s="190"/>
      <c r="AC32" s="190"/>
      <c r="AD32" s="190"/>
      <c r="AE32" s="190"/>
      <c r="AF32" s="190"/>
      <c r="AG32" s="190"/>
      <c r="AH32" s="190"/>
      <c r="AI32" s="190"/>
      <c r="AJ32" s="190"/>
      <c r="AK32" s="190"/>
      <c r="AL32" s="190"/>
      <c r="AM32" s="194" t="s">
        <v>183</v>
      </c>
      <c r="AN32" s="190"/>
      <c r="AO32" s="190"/>
      <c r="AP32" s="190"/>
      <c r="AQ32" s="190"/>
      <c r="AR32" s="190"/>
      <c r="AS32" s="194"/>
      <c r="AT32" s="194"/>
      <c r="AU32" s="194"/>
      <c r="AV32" s="194"/>
      <c r="AW32" s="194"/>
      <c r="AX32" s="194"/>
      <c r="AY32" s="194"/>
      <c r="AZ32" s="194"/>
      <c r="BA32" s="194"/>
      <c r="BB32" s="190"/>
      <c r="BC32" s="194"/>
      <c r="BD32" s="190"/>
      <c r="BE32" s="194" t="s">
        <v>184</v>
      </c>
      <c r="BF32" s="190"/>
      <c r="BG32" s="190"/>
      <c r="BH32" s="190"/>
      <c r="BI32" s="190"/>
      <c r="BJ32" s="194"/>
      <c r="BK32" s="194"/>
      <c r="BL32" s="194"/>
      <c r="BM32" s="194"/>
      <c r="BN32" s="194"/>
      <c r="BO32" s="194"/>
      <c r="BP32" s="194"/>
      <c r="BQ32" s="194"/>
      <c r="BR32" s="190"/>
      <c r="BS32" s="190"/>
      <c r="BT32" s="190"/>
      <c r="BU32" s="190"/>
      <c r="BV32" s="190"/>
      <c r="BW32" s="190" t="s">
        <v>185</v>
      </c>
      <c r="BX32" s="190"/>
      <c r="BY32" s="190"/>
      <c r="BZ32" s="190"/>
      <c r="CA32" s="190"/>
      <c r="CB32" s="194"/>
      <c r="CC32" s="194"/>
      <c r="CD32" s="194"/>
      <c r="CE32" s="194"/>
      <c r="CF32" s="194"/>
      <c r="CG32" s="194"/>
      <c r="CH32" s="194"/>
      <c r="CI32" s="194"/>
      <c r="CJ32" s="194"/>
      <c r="CK32" s="194"/>
      <c r="CL32" s="194"/>
      <c r="CM32" s="194"/>
      <c r="CN32" s="194"/>
      <c r="CO32" s="194" t="s">
        <v>186</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470" t="s">
        <v>187</v>
      </c>
      <c r="D33" s="470"/>
      <c r="E33" s="435" t="s">
        <v>188</v>
      </c>
      <c r="F33" s="435"/>
      <c r="G33" s="435"/>
      <c r="H33" s="435"/>
      <c r="I33" s="435"/>
      <c r="J33" s="435"/>
      <c r="K33" s="435"/>
      <c r="L33" s="435"/>
      <c r="M33" s="435"/>
      <c r="N33" s="435"/>
      <c r="O33" s="435"/>
      <c r="P33" s="435"/>
      <c r="Q33" s="435"/>
      <c r="R33" s="435"/>
      <c r="S33" s="435"/>
      <c r="T33" s="195"/>
      <c r="U33" s="470" t="s">
        <v>189</v>
      </c>
      <c r="V33" s="470"/>
      <c r="W33" s="435" t="s">
        <v>188</v>
      </c>
      <c r="X33" s="435"/>
      <c r="Y33" s="435"/>
      <c r="Z33" s="435"/>
      <c r="AA33" s="435"/>
      <c r="AB33" s="435"/>
      <c r="AC33" s="435"/>
      <c r="AD33" s="435"/>
      <c r="AE33" s="435"/>
      <c r="AF33" s="435"/>
      <c r="AG33" s="435"/>
      <c r="AH33" s="435"/>
      <c r="AI33" s="435"/>
      <c r="AJ33" s="435"/>
      <c r="AK33" s="435"/>
      <c r="AL33" s="195"/>
      <c r="AM33" s="470" t="s">
        <v>190</v>
      </c>
      <c r="AN33" s="470"/>
      <c r="AO33" s="435" t="s">
        <v>188</v>
      </c>
      <c r="AP33" s="435"/>
      <c r="AQ33" s="435"/>
      <c r="AR33" s="435"/>
      <c r="AS33" s="435"/>
      <c r="AT33" s="435"/>
      <c r="AU33" s="435"/>
      <c r="AV33" s="435"/>
      <c r="AW33" s="435"/>
      <c r="AX33" s="435"/>
      <c r="AY33" s="435"/>
      <c r="AZ33" s="435"/>
      <c r="BA33" s="435"/>
      <c r="BB33" s="435"/>
      <c r="BC33" s="435"/>
      <c r="BD33" s="196"/>
      <c r="BE33" s="435" t="s">
        <v>191</v>
      </c>
      <c r="BF33" s="435"/>
      <c r="BG33" s="435" t="s">
        <v>192</v>
      </c>
      <c r="BH33" s="435"/>
      <c r="BI33" s="435"/>
      <c r="BJ33" s="435"/>
      <c r="BK33" s="435"/>
      <c r="BL33" s="435"/>
      <c r="BM33" s="435"/>
      <c r="BN33" s="435"/>
      <c r="BO33" s="435"/>
      <c r="BP33" s="435"/>
      <c r="BQ33" s="435"/>
      <c r="BR33" s="435"/>
      <c r="BS33" s="435"/>
      <c r="BT33" s="435"/>
      <c r="BU33" s="435"/>
      <c r="BV33" s="196"/>
      <c r="BW33" s="470" t="s">
        <v>191</v>
      </c>
      <c r="BX33" s="470"/>
      <c r="BY33" s="435" t="s">
        <v>193</v>
      </c>
      <c r="BZ33" s="435"/>
      <c r="CA33" s="435"/>
      <c r="CB33" s="435"/>
      <c r="CC33" s="435"/>
      <c r="CD33" s="435"/>
      <c r="CE33" s="435"/>
      <c r="CF33" s="435"/>
      <c r="CG33" s="435"/>
      <c r="CH33" s="435"/>
      <c r="CI33" s="435"/>
      <c r="CJ33" s="435"/>
      <c r="CK33" s="435"/>
      <c r="CL33" s="435"/>
      <c r="CM33" s="435"/>
      <c r="CN33" s="195"/>
      <c r="CO33" s="470" t="s">
        <v>194</v>
      </c>
      <c r="CP33" s="470"/>
      <c r="CQ33" s="435" t="s">
        <v>195</v>
      </c>
      <c r="CR33" s="435"/>
      <c r="CS33" s="435"/>
      <c r="CT33" s="435"/>
      <c r="CU33" s="435"/>
      <c r="CV33" s="435"/>
      <c r="CW33" s="435"/>
      <c r="CX33" s="435"/>
      <c r="CY33" s="435"/>
      <c r="CZ33" s="435"/>
      <c r="DA33" s="435"/>
      <c r="DB33" s="435"/>
      <c r="DC33" s="435"/>
      <c r="DD33" s="435"/>
      <c r="DE33" s="435"/>
      <c r="DF33" s="195"/>
      <c r="DG33" s="631" t="s">
        <v>196</v>
      </c>
      <c r="DH33" s="631"/>
      <c r="DI33" s="197"/>
      <c r="DJ33" s="165"/>
      <c r="DK33" s="165"/>
      <c r="DL33" s="165"/>
      <c r="DM33" s="165"/>
      <c r="DN33" s="165"/>
      <c r="DO33" s="165"/>
    </row>
    <row r="34" spans="1:119" ht="32.25" customHeight="1">
      <c r="A34" s="166"/>
      <c r="B34" s="192"/>
      <c r="C34" s="632">
        <f>IF(E34="","",1)</f>
        <v>1</v>
      </c>
      <c r="D34" s="632"/>
      <c r="E34" s="633" t="str">
        <f>IF('各会計、関係団体の財政状況及び健全化判断比率'!B7="","",'各会計、関係団体の財政状況及び健全化判断比率'!B7)</f>
        <v>一般会計</v>
      </c>
      <c r="F34" s="633"/>
      <c r="G34" s="633"/>
      <c r="H34" s="633"/>
      <c r="I34" s="633"/>
      <c r="J34" s="633"/>
      <c r="K34" s="633"/>
      <c r="L34" s="633"/>
      <c r="M34" s="633"/>
      <c r="N34" s="633"/>
      <c r="O34" s="633"/>
      <c r="P34" s="633"/>
      <c r="Q34" s="633"/>
      <c r="R34" s="633"/>
      <c r="S34" s="633"/>
      <c r="T34" s="193"/>
      <c r="U34" s="632">
        <f>IF(W34="","",MAX(C34:D43)+1)</f>
        <v>2</v>
      </c>
      <c r="V34" s="632"/>
      <c r="W34" s="633" t="str">
        <f>IF('各会計、関係団体の財政状況及び健全化判断比率'!B28="","",'各会計、関係団体の財政状況及び健全化判断比率'!B28)</f>
        <v>国民健康保険特別会計</v>
      </c>
      <c r="X34" s="633"/>
      <c r="Y34" s="633"/>
      <c r="Z34" s="633"/>
      <c r="AA34" s="633"/>
      <c r="AB34" s="633"/>
      <c r="AC34" s="633"/>
      <c r="AD34" s="633"/>
      <c r="AE34" s="633"/>
      <c r="AF34" s="633"/>
      <c r="AG34" s="633"/>
      <c r="AH34" s="633"/>
      <c r="AI34" s="633"/>
      <c r="AJ34" s="633"/>
      <c r="AK34" s="633"/>
      <c r="AL34" s="193"/>
      <c r="AM34" s="632" t="str">
        <f>IF(AO34="","",MAX(C34:D43,U34:V43)+1)</f>
        <v/>
      </c>
      <c r="AN34" s="632"/>
      <c r="AO34" s="633"/>
      <c r="AP34" s="633"/>
      <c r="AQ34" s="633"/>
      <c r="AR34" s="633"/>
      <c r="AS34" s="633"/>
      <c r="AT34" s="633"/>
      <c r="AU34" s="633"/>
      <c r="AV34" s="633"/>
      <c r="AW34" s="633"/>
      <c r="AX34" s="633"/>
      <c r="AY34" s="633"/>
      <c r="AZ34" s="633"/>
      <c r="BA34" s="633"/>
      <c r="BB34" s="633"/>
      <c r="BC34" s="633"/>
      <c r="BD34" s="193"/>
      <c r="BE34" s="632">
        <f>IF(BG34="","",MAX(C34:D43,U34:V43,AM34:AN43)+1)</f>
        <v>5</v>
      </c>
      <c r="BF34" s="632"/>
      <c r="BG34" s="633" t="str">
        <f>IF('各会計、関係団体の財政状況及び健全化判断比率'!B31="","",'各会計、関係団体の財政状況及び健全化判断比率'!B31)</f>
        <v>簡易水道事業特別会計</v>
      </c>
      <c r="BH34" s="633"/>
      <c r="BI34" s="633"/>
      <c r="BJ34" s="633"/>
      <c r="BK34" s="633"/>
      <c r="BL34" s="633"/>
      <c r="BM34" s="633"/>
      <c r="BN34" s="633"/>
      <c r="BO34" s="633"/>
      <c r="BP34" s="633"/>
      <c r="BQ34" s="633"/>
      <c r="BR34" s="633"/>
      <c r="BS34" s="633"/>
      <c r="BT34" s="633"/>
      <c r="BU34" s="633"/>
      <c r="BV34" s="193"/>
      <c r="BW34" s="632">
        <f>IF(BY34="","",MAX(C34:D43,U34:V43,AM34:AN43,BE34:BF43)+1)</f>
        <v>8</v>
      </c>
      <c r="BX34" s="632"/>
      <c r="BY34" s="633" t="str">
        <f>IF('各会計、関係団体の財政状況及び健全化判断比率'!B68="","",'各会計、関係団体の財政状況及び健全化判断比率'!B68)</f>
        <v>中信地域町村交通災害共済事務組合</v>
      </c>
      <c r="BZ34" s="633"/>
      <c r="CA34" s="633"/>
      <c r="CB34" s="633"/>
      <c r="CC34" s="633"/>
      <c r="CD34" s="633"/>
      <c r="CE34" s="633"/>
      <c r="CF34" s="633"/>
      <c r="CG34" s="633"/>
      <c r="CH34" s="633"/>
      <c r="CI34" s="633"/>
      <c r="CJ34" s="633"/>
      <c r="CK34" s="633"/>
      <c r="CL34" s="633"/>
      <c r="CM34" s="633"/>
      <c r="CN34" s="193"/>
      <c r="CO34" s="632">
        <f>IF(CQ34="","",MAX(C34:D43,U34:V43,AM34:AN43,BE34:BF43,BW34:BX43)+1)</f>
        <v>18</v>
      </c>
      <c r="CP34" s="632"/>
      <c r="CQ34" s="633" t="str">
        <f>IF('各会計、関係団体の財政状況及び健全化判断比率'!BS7="","",'各会計、関係団体の財政状況及び健全化判断比率'!BS7)</f>
        <v>道の駅おたり</v>
      </c>
      <c r="CR34" s="633"/>
      <c r="CS34" s="633"/>
      <c r="CT34" s="633"/>
      <c r="CU34" s="633"/>
      <c r="CV34" s="633"/>
      <c r="CW34" s="633"/>
      <c r="CX34" s="633"/>
      <c r="CY34" s="633"/>
      <c r="CZ34" s="633"/>
      <c r="DA34" s="633"/>
      <c r="DB34" s="633"/>
      <c r="DC34" s="633"/>
      <c r="DD34" s="633"/>
      <c r="DE34" s="633"/>
      <c r="DF34" s="190"/>
      <c r="DG34" s="634" t="str">
        <f>IF('各会計、関係団体の財政状況及び健全化判断比率'!BR7="","",'各会計、関係団体の財政状況及び健全化判断比率'!BR7)</f>
        <v/>
      </c>
      <c r="DH34" s="634"/>
      <c r="DI34" s="197"/>
      <c r="DJ34" s="165"/>
      <c r="DK34" s="165"/>
      <c r="DL34" s="165"/>
      <c r="DM34" s="165"/>
      <c r="DN34" s="165"/>
      <c r="DO34" s="165"/>
    </row>
    <row r="35" spans="1:119" ht="32.25" customHeight="1">
      <c r="A35" s="166"/>
      <c r="B35" s="192"/>
      <c r="C35" s="632" t="str">
        <f>IF(E35="","",C34+1)</f>
        <v/>
      </c>
      <c r="D35" s="632"/>
      <c r="E35" s="633" t="str">
        <f>IF('各会計、関係団体の財政状況及び健全化判断比率'!B8="","",'各会計、関係団体の財政状況及び健全化判断比率'!B8)</f>
        <v/>
      </c>
      <c r="F35" s="633"/>
      <c r="G35" s="633"/>
      <c r="H35" s="633"/>
      <c r="I35" s="633"/>
      <c r="J35" s="633"/>
      <c r="K35" s="633"/>
      <c r="L35" s="633"/>
      <c r="M35" s="633"/>
      <c r="N35" s="633"/>
      <c r="O35" s="633"/>
      <c r="P35" s="633"/>
      <c r="Q35" s="633"/>
      <c r="R35" s="633"/>
      <c r="S35" s="633"/>
      <c r="T35" s="193"/>
      <c r="U35" s="632">
        <f>IF(W35="","",U34+1)</f>
        <v>3</v>
      </c>
      <c r="V35" s="632"/>
      <c r="W35" s="633" t="str">
        <f>IF('各会計、関係団体の財政状況及び健全化判断比率'!B29="","",'各会計、関係団体の財政状況及び健全化判断比率'!B29)</f>
        <v>国民健康保険診療施設特別会計</v>
      </c>
      <c r="X35" s="633"/>
      <c r="Y35" s="633"/>
      <c r="Z35" s="633"/>
      <c r="AA35" s="633"/>
      <c r="AB35" s="633"/>
      <c r="AC35" s="633"/>
      <c r="AD35" s="633"/>
      <c r="AE35" s="633"/>
      <c r="AF35" s="633"/>
      <c r="AG35" s="633"/>
      <c r="AH35" s="633"/>
      <c r="AI35" s="633"/>
      <c r="AJ35" s="633"/>
      <c r="AK35" s="633"/>
      <c r="AL35" s="193"/>
      <c r="AM35" s="632" t="str">
        <f t="shared" ref="AM35:AM43" si="0">IF(AO35="","",AM34+1)</f>
        <v/>
      </c>
      <c r="AN35" s="632"/>
      <c r="AO35" s="633"/>
      <c r="AP35" s="633"/>
      <c r="AQ35" s="633"/>
      <c r="AR35" s="633"/>
      <c r="AS35" s="633"/>
      <c r="AT35" s="633"/>
      <c r="AU35" s="633"/>
      <c r="AV35" s="633"/>
      <c r="AW35" s="633"/>
      <c r="AX35" s="633"/>
      <c r="AY35" s="633"/>
      <c r="AZ35" s="633"/>
      <c r="BA35" s="633"/>
      <c r="BB35" s="633"/>
      <c r="BC35" s="633"/>
      <c r="BD35" s="193"/>
      <c r="BE35" s="632">
        <f t="shared" ref="BE35:BE43" si="1">IF(BG35="","",BE34+1)</f>
        <v>6</v>
      </c>
      <c r="BF35" s="632"/>
      <c r="BG35" s="633" t="str">
        <f>IF('各会計、関係団体の財政状況及び健全化判断比率'!B32="","",'各会計、関係団体の財政状況及び健全化判断比率'!B32)</f>
        <v>公共下水道事業特別会計</v>
      </c>
      <c r="BH35" s="633"/>
      <c r="BI35" s="633"/>
      <c r="BJ35" s="633"/>
      <c r="BK35" s="633"/>
      <c r="BL35" s="633"/>
      <c r="BM35" s="633"/>
      <c r="BN35" s="633"/>
      <c r="BO35" s="633"/>
      <c r="BP35" s="633"/>
      <c r="BQ35" s="633"/>
      <c r="BR35" s="633"/>
      <c r="BS35" s="633"/>
      <c r="BT35" s="633"/>
      <c r="BU35" s="633"/>
      <c r="BV35" s="193"/>
      <c r="BW35" s="632">
        <f t="shared" ref="BW35:BW43" si="2">IF(BY35="","",BW34+1)</f>
        <v>9</v>
      </c>
      <c r="BX35" s="632"/>
      <c r="BY35" s="633" t="str">
        <f>IF('各会計、関係団体の財政状況及び健全化判断比率'!B69="","",'各会計、関係団体の財政状況及び健全化判断比率'!B69)</f>
        <v>長野県市町村総合事務組合（一般会計）</v>
      </c>
      <c r="BZ35" s="633"/>
      <c r="CA35" s="633"/>
      <c r="CB35" s="633"/>
      <c r="CC35" s="633"/>
      <c r="CD35" s="633"/>
      <c r="CE35" s="633"/>
      <c r="CF35" s="633"/>
      <c r="CG35" s="633"/>
      <c r="CH35" s="633"/>
      <c r="CI35" s="633"/>
      <c r="CJ35" s="633"/>
      <c r="CK35" s="633"/>
      <c r="CL35" s="633"/>
      <c r="CM35" s="633"/>
      <c r="CN35" s="193"/>
      <c r="CO35" s="632">
        <f t="shared" ref="CO35:CO43" si="3">IF(CQ35="","",CO34+1)</f>
        <v>19</v>
      </c>
      <c r="CP35" s="632"/>
      <c r="CQ35" s="633" t="str">
        <f>IF('各会計、関係団体の財政状況及び健全化判断比率'!BS8="","",'各会計、関係団体の財政状況及び健全化判断比率'!BS8)</f>
        <v>おたり振興公社</v>
      </c>
      <c r="CR35" s="633"/>
      <c r="CS35" s="633"/>
      <c r="CT35" s="633"/>
      <c r="CU35" s="633"/>
      <c r="CV35" s="633"/>
      <c r="CW35" s="633"/>
      <c r="CX35" s="633"/>
      <c r="CY35" s="633"/>
      <c r="CZ35" s="633"/>
      <c r="DA35" s="633"/>
      <c r="DB35" s="633"/>
      <c r="DC35" s="633"/>
      <c r="DD35" s="633"/>
      <c r="DE35" s="633"/>
      <c r="DF35" s="190"/>
      <c r="DG35" s="634" t="str">
        <f>IF('各会計、関係団体の財政状況及び健全化判断比率'!BR8="","",'各会計、関係団体の財政状況及び健全化判断比率'!BR8)</f>
        <v/>
      </c>
      <c r="DH35" s="634"/>
      <c r="DI35" s="197"/>
      <c r="DJ35" s="165"/>
      <c r="DK35" s="165"/>
      <c r="DL35" s="165"/>
      <c r="DM35" s="165"/>
      <c r="DN35" s="165"/>
      <c r="DO35" s="165"/>
    </row>
    <row r="36" spans="1:119" ht="32.25" customHeight="1">
      <c r="A36" s="166"/>
      <c r="B36" s="192"/>
      <c r="C36" s="632" t="str">
        <f>IF(E36="","",C35+1)</f>
        <v/>
      </c>
      <c r="D36" s="632"/>
      <c r="E36" s="633" t="str">
        <f>IF('各会計、関係団体の財政状況及び健全化判断比率'!B9="","",'各会計、関係団体の財政状況及び健全化判断比率'!B9)</f>
        <v/>
      </c>
      <c r="F36" s="633"/>
      <c r="G36" s="633"/>
      <c r="H36" s="633"/>
      <c r="I36" s="633"/>
      <c r="J36" s="633"/>
      <c r="K36" s="633"/>
      <c r="L36" s="633"/>
      <c r="M36" s="633"/>
      <c r="N36" s="633"/>
      <c r="O36" s="633"/>
      <c r="P36" s="633"/>
      <c r="Q36" s="633"/>
      <c r="R36" s="633"/>
      <c r="S36" s="633"/>
      <c r="T36" s="193"/>
      <c r="U36" s="632">
        <f t="shared" ref="U36:U43" si="4">IF(W36="","",U35+1)</f>
        <v>4</v>
      </c>
      <c r="V36" s="632"/>
      <c r="W36" s="633" t="str">
        <f>IF('各会計、関係団体の財政状況及び健全化判断比率'!B30="","",'各会計、関係団体の財政状況及び健全化判断比率'!B30)</f>
        <v>後期高齢者医療特別会計</v>
      </c>
      <c r="X36" s="633"/>
      <c r="Y36" s="633"/>
      <c r="Z36" s="633"/>
      <c r="AA36" s="633"/>
      <c r="AB36" s="633"/>
      <c r="AC36" s="633"/>
      <c r="AD36" s="633"/>
      <c r="AE36" s="633"/>
      <c r="AF36" s="633"/>
      <c r="AG36" s="633"/>
      <c r="AH36" s="633"/>
      <c r="AI36" s="633"/>
      <c r="AJ36" s="633"/>
      <c r="AK36" s="633"/>
      <c r="AL36" s="193"/>
      <c r="AM36" s="632" t="str">
        <f t="shared" si="0"/>
        <v/>
      </c>
      <c r="AN36" s="632"/>
      <c r="AO36" s="633"/>
      <c r="AP36" s="633"/>
      <c r="AQ36" s="633"/>
      <c r="AR36" s="633"/>
      <c r="AS36" s="633"/>
      <c r="AT36" s="633"/>
      <c r="AU36" s="633"/>
      <c r="AV36" s="633"/>
      <c r="AW36" s="633"/>
      <c r="AX36" s="633"/>
      <c r="AY36" s="633"/>
      <c r="AZ36" s="633"/>
      <c r="BA36" s="633"/>
      <c r="BB36" s="633"/>
      <c r="BC36" s="633"/>
      <c r="BD36" s="193"/>
      <c r="BE36" s="632">
        <f t="shared" si="1"/>
        <v>7</v>
      </c>
      <c r="BF36" s="632"/>
      <c r="BG36" s="633" t="str">
        <f>IF('各会計、関係団体の財政状況及び健全化判断比率'!B33="","",'各会計、関係団体の財政状況及び健全化判断比率'!B33)</f>
        <v>農業集落排水事業特別会計</v>
      </c>
      <c r="BH36" s="633"/>
      <c r="BI36" s="633"/>
      <c r="BJ36" s="633"/>
      <c r="BK36" s="633"/>
      <c r="BL36" s="633"/>
      <c r="BM36" s="633"/>
      <c r="BN36" s="633"/>
      <c r="BO36" s="633"/>
      <c r="BP36" s="633"/>
      <c r="BQ36" s="633"/>
      <c r="BR36" s="633"/>
      <c r="BS36" s="633"/>
      <c r="BT36" s="633"/>
      <c r="BU36" s="633"/>
      <c r="BV36" s="193"/>
      <c r="BW36" s="632">
        <f t="shared" si="2"/>
        <v>10</v>
      </c>
      <c r="BX36" s="632"/>
      <c r="BY36" s="633" t="str">
        <f>IF('各会計、関係団体の財政状況及び健全化判断比率'!B70="","",'各会計、関係団体の財政状況及び健全化判断比率'!B70)</f>
        <v>長野県市町村総合事務組合（特別会計）</v>
      </c>
      <c r="BZ36" s="633"/>
      <c r="CA36" s="633"/>
      <c r="CB36" s="633"/>
      <c r="CC36" s="633"/>
      <c r="CD36" s="633"/>
      <c r="CE36" s="633"/>
      <c r="CF36" s="633"/>
      <c r="CG36" s="633"/>
      <c r="CH36" s="633"/>
      <c r="CI36" s="633"/>
      <c r="CJ36" s="633"/>
      <c r="CK36" s="633"/>
      <c r="CL36" s="633"/>
      <c r="CM36" s="633"/>
      <c r="CN36" s="193"/>
      <c r="CO36" s="632" t="str">
        <f t="shared" si="3"/>
        <v/>
      </c>
      <c r="CP36" s="632"/>
      <c r="CQ36" s="633" t="str">
        <f>IF('各会計、関係団体の財政状況及び健全化判断比率'!BS9="","",'各会計、関係団体の財政状況及び健全化判断比率'!BS9)</f>
        <v/>
      </c>
      <c r="CR36" s="633"/>
      <c r="CS36" s="633"/>
      <c r="CT36" s="633"/>
      <c r="CU36" s="633"/>
      <c r="CV36" s="633"/>
      <c r="CW36" s="633"/>
      <c r="CX36" s="633"/>
      <c r="CY36" s="633"/>
      <c r="CZ36" s="633"/>
      <c r="DA36" s="633"/>
      <c r="DB36" s="633"/>
      <c r="DC36" s="633"/>
      <c r="DD36" s="633"/>
      <c r="DE36" s="633"/>
      <c r="DF36" s="190"/>
      <c r="DG36" s="634" t="str">
        <f>IF('各会計、関係団体の財政状況及び健全化判断比率'!BR9="","",'各会計、関係団体の財政状況及び健全化判断比率'!BR9)</f>
        <v/>
      </c>
      <c r="DH36" s="634"/>
      <c r="DI36" s="197"/>
      <c r="DJ36" s="165"/>
      <c r="DK36" s="165"/>
      <c r="DL36" s="165"/>
      <c r="DM36" s="165"/>
      <c r="DN36" s="165"/>
      <c r="DO36" s="165"/>
    </row>
    <row r="37" spans="1:119" ht="32.25" customHeight="1">
      <c r="A37" s="166"/>
      <c r="B37" s="192"/>
      <c r="C37" s="632" t="str">
        <f>IF(E37="","",C36+1)</f>
        <v/>
      </c>
      <c r="D37" s="632"/>
      <c r="E37" s="633" t="str">
        <f>IF('各会計、関係団体の財政状況及び健全化判断比率'!B10="","",'各会計、関係団体の財政状況及び健全化判断比率'!B10)</f>
        <v/>
      </c>
      <c r="F37" s="633"/>
      <c r="G37" s="633"/>
      <c r="H37" s="633"/>
      <c r="I37" s="633"/>
      <c r="J37" s="633"/>
      <c r="K37" s="633"/>
      <c r="L37" s="633"/>
      <c r="M37" s="633"/>
      <c r="N37" s="633"/>
      <c r="O37" s="633"/>
      <c r="P37" s="633"/>
      <c r="Q37" s="633"/>
      <c r="R37" s="633"/>
      <c r="S37" s="633"/>
      <c r="T37" s="193"/>
      <c r="U37" s="632" t="str">
        <f t="shared" si="4"/>
        <v/>
      </c>
      <c r="V37" s="632"/>
      <c r="W37" s="633"/>
      <c r="X37" s="633"/>
      <c r="Y37" s="633"/>
      <c r="Z37" s="633"/>
      <c r="AA37" s="633"/>
      <c r="AB37" s="633"/>
      <c r="AC37" s="633"/>
      <c r="AD37" s="633"/>
      <c r="AE37" s="633"/>
      <c r="AF37" s="633"/>
      <c r="AG37" s="633"/>
      <c r="AH37" s="633"/>
      <c r="AI37" s="633"/>
      <c r="AJ37" s="633"/>
      <c r="AK37" s="633"/>
      <c r="AL37" s="193"/>
      <c r="AM37" s="632" t="str">
        <f t="shared" si="0"/>
        <v/>
      </c>
      <c r="AN37" s="632"/>
      <c r="AO37" s="633"/>
      <c r="AP37" s="633"/>
      <c r="AQ37" s="633"/>
      <c r="AR37" s="633"/>
      <c r="AS37" s="633"/>
      <c r="AT37" s="633"/>
      <c r="AU37" s="633"/>
      <c r="AV37" s="633"/>
      <c r="AW37" s="633"/>
      <c r="AX37" s="633"/>
      <c r="AY37" s="633"/>
      <c r="AZ37" s="633"/>
      <c r="BA37" s="633"/>
      <c r="BB37" s="633"/>
      <c r="BC37" s="633"/>
      <c r="BD37" s="193"/>
      <c r="BE37" s="632" t="str">
        <f t="shared" si="1"/>
        <v/>
      </c>
      <c r="BF37" s="632"/>
      <c r="BG37" s="633"/>
      <c r="BH37" s="633"/>
      <c r="BI37" s="633"/>
      <c r="BJ37" s="633"/>
      <c r="BK37" s="633"/>
      <c r="BL37" s="633"/>
      <c r="BM37" s="633"/>
      <c r="BN37" s="633"/>
      <c r="BO37" s="633"/>
      <c r="BP37" s="633"/>
      <c r="BQ37" s="633"/>
      <c r="BR37" s="633"/>
      <c r="BS37" s="633"/>
      <c r="BT37" s="633"/>
      <c r="BU37" s="633"/>
      <c r="BV37" s="193"/>
      <c r="BW37" s="632">
        <f t="shared" si="2"/>
        <v>11</v>
      </c>
      <c r="BX37" s="632"/>
      <c r="BY37" s="633" t="str">
        <f>IF('各会計、関係団体の財政状況及び健全化判断比率'!B71="","",'各会計、関係団体の財政状況及び健全化判断比率'!B71)</f>
        <v>北アルプス広域連合（普通会計）</v>
      </c>
      <c r="BZ37" s="633"/>
      <c r="CA37" s="633"/>
      <c r="CB37" s="633"/>
      <c r="CC37" s="633"/>
      <c r="CD37" s="633"/>
      <c r="CE37" s="633"/>
      <c r="CF37" s="633"/>
      <c r="CG37" s="633"/>
      <c r="CH37" s="633"/>
      <c r="CI37" s="633"/>
      <c r="CJ37" s="633"/>
      <c r="CK37" s="633"/>
      <c r="CL37" s="633"/>
      <c r="CM37" s="633"/>
      <c r="CN37" s="193"/>
      <c r="CO37" s="632" t="str">
        <f t="shared" si="3"/>
        <v/>
      </c>
      <c r="CP37" s="632"/>
      <c r="CQ37" s="633" t="str">
        <f>IF('各会計、関係団体の財政状況及び健全化判断比率'!BS10="","",'各会計、関係団体の財政状況及び健全化判断比率'!BS10)</f>
        <v/>
      </c>
      <c r="CR37" s="633"/>
      <c r="CS37" s="633"/>
      <c r="CT37" s="633"/>
      <c r="CU37" s="633"/>
      <c r="CV37" s="633"/>
      <c r="CW37" s="633"/>
      <c r="CX37" s="633"/>
      <c r="CY37" s="633"/>
      <c r="CZ37" s="633"/>
      <c r="DA37" s="633"/>
      <c r="DB37" s="633"/>
      <c r="DC37" s="633"/>
      <c r="DD37" s="633"/>
      <c r="DE37" s="633"/>
      <c r="DF37" s="190"/>
      <c r="DG37" s="634" t="str">
        <f>IF('各会計、関係団体の財政状況及び健全化判断比率'!BR10="","",'各会計、関係団体の財政状況及び健全化判断比率'!BR10)</f>
        <v/>
      </c>
      <c r="DH37" s="634"/>
      <c r="DI37" s="197"/>
      <c r="DJ37" s="165"/>
      <c r="DK37" s="165"/>
      <c r="DL37" s="165"/>
      <c r="DM37" s="165"/>
      <c r="DN37" s="165"/>
      <c r="DO37" s="165"/>
    </row>
    <row r="38" spans="1:119" ht="32.25" customHeight="1">
      <c r="A38" s="166"/>
      <c r="B38" s="192"/>
      <c r="C38" s="632" t="str">
        <f t="shared" ref="C38:C43" si="5">IF(E38="","",C37+1)</f>
        <v/>
      </c>
      <c r="D38" s="632"/>
      <c r="E38" s="633" t="str">
        <f>IF('各会計、関係団体の財政状況及び健全化判断比率'!B11="","",'各会計、関係団体の財政状況及び健全化判断比率'!B11)</f>
        <v/>
      </c>
      <c r="F38" s="633"/>
      <c r="G38" s="633"/>
      <c r="H38" s="633"/>
      <c r="I38" s="633"/>
      <c r="J38" s="633"/>
      <c r="K38" s="633"/>
      <c r="L38" s="633"/>
      <c r="M38" s="633"/>
      <c r="N38" s="633"/>
      <c r="O38" s="633"/>
      <c r="P38" s="633"/>
      <c r="Q38" s="633"/>
      <c r="R38" s="633"/>
      <c r="S38" s="633"/>
      <c r="T38" s="193"/>
      <c r="U38" s="632" t="str">
        <f t="shared" si="4"/>
        <v/>
      </c>
      <c r="V38" s="632"/>
      <c r="W38" s="633"/>
      <c r="X38" s="633"/>
      <c r="Y38" s="633"/>
      <c r="Z38" s="633"/>
      <c r="AA38" s="633"/>
      <c r="AB38" s="633"/>
      <c r="AC38" s="633"/>
      <c r="AD38" s="633"/>
      <c r="AE38" s="633"/>
      <c r="AF38" s="633"/>
      <c r="AG38" s="633"/>
      <c r="AH38" s="633"/>
      <c r="AI38" s="633"/>
      <c r="AJ38" s="633"/>
      <c r="AK38" s="633"/>
      <c r="AL38" s="193"/>
      <c r="AM38" s="632" t="str">
        <f t="shared" si="0"/>
        <v/>
      </c>
      <c r="AN38" s="632"/>
      <c r="AO38" s="633"/>
      <c r="AP38" s="633"/>
      <c r="AQ38" s="633"/>
      <c r="AR38" s="633"/>
      <c r="AS38" s="633"/>
      <c r="AT38" s="633"/>
      <c r="AU38" s="633"/>
      <c r="AV38" s="633"/>
      <c r="AW38" s="633"/>
      <c r="AX38" s="633"/>
      <c r="AY38" s="633"/>
      <c r="AZ38" s="633"/>
      <c r="BA38" s="633"/>
      <c r="BB38" s="633"/>
      <c r="BC38" s="633"/>
      <c r="BD38" s="193"/>
      <c r="BE38" s="632" t="str">
        <f t="shared" si="1"/>
        <v/>
      </c>
      <c r="BF38" s="632"/>
      <c r="BG38" s="633"/>
      <c r="BH38" s="633"/>
      <c r="BI38" s="633"/>
      <c r="BJ38" s="633"/>
      <c r="BK38" s="633"/>
      <c r="BL38" s="633"/>
      <c r="BM38" s="633"/>
      <c r="BN38" s="633"/>
      <c r="BO38" s="633"/>
      <c r="BP38" s="633"/>
      <c r="BQ38" s="633"/>
      <c r="BR38" s="633"/>
      <c r="BS38" s="633"/>
      <c r="BT38" s="633"/>
      <c r="BU38" s="633"/>
      <c r="BV38" s="193"/>
      <c r="BW38" s="632">
        <f t="shared" si="2"/>
        <v>12</v>
      </c>
      <c r="BX38" s="632"/>
      <c r="BY38" s="633" t="str">
        <f>IF('各会計、関係団体の財政状況及び健全化判断比率'!B72="","",'各会計、関係団体の財政状況及び健全化判断比率'!B72)</f>
        <v>北アルプス広域連合（介護保険会計）</v>
      </c>
      <c r="BZ38" s="633"/>
      <c r="CA38" s="633"/>
      <c r="CB38" s="633"/>
      <c r="CC38" s="633"/>
      <c r="CD38" s="633"/>
      <c r="CE38" s="633"/>
      <c r="CF38" s="633"/>
      <c r="CG38" s="633"/>
      <c r="CH38" s="633"/>
      <c r="CI38" s="633"/>
      <c r="CJ38" s="633"/>
      <c r="CK38" s="633"/>
      <c r="CL38" s="633"/>
      <c r="CM38" s="633"/>
      <c r="CN38" s="193"/>
      <c r="CO38" s="632" t="str">
        <f t="shared" si="3"/>
        <v/>
      </c>
      <c r="CP38" s="632"/>
      <c r="CQ38" s="633" t="str">
        <f>IF('各会計、関係団体の財政状況及び健全化判断比率'!BS11="","",'各会計、関係団体の財政状況及び健全化判断比率'!BS11)</f>
        <v/>
      </c>
      <c r="CR38" s="633"/>
      <c r="CS38" s="633"/>
      <c r="CT38" s="633"/>
      <c r="CU38" s="633"/>
      <c r="CV38" s="633"/>
      <c r="CW38" s="633"/>
      <c r="CX38" s="633"/>
      <c r="CY38" s="633"/>
      <c r="CZ38" s="633"/>
      <c r="DA38" s="633"/>
      <c r="DB38" s="633"/>
      <c r="DC38" s="633"/>
      <c r="DD38" s="633"/>
      <c r="DE38" s="633"/>
      <c r="DF38" s="190"/>
      <c r="DG38" s="634" t="str">
        <f>IF('各会計、関係団体の財政状況及び健全化判断比率'!BR11="","",'各会計、関係団体の財政状況及び健全化判断比率'!BR11)</f>
        <v/>
      </c>
      <c r="DH38" s="634"/>
      <c r="DI38" s="197"/>
      <c r="DJ38" s="165"/>
      <c r="DK38" s="165"/>
      <c r="DL38" s="165"/>
      <c r="DM38" s="165"/>
      <c r="DN38" s="165"/>
      <c r="DO38" s="165"/>
    </row>
    <row r="39" spans="1:119" ht="32.25" customHeight="1">
      <c r="A39" s="166"/>
      <c r="B39" s="192"/>
      <c r="C39" s="632" t="str">
        <f t="shared" si="5"/>
        <v/>
      </c>
      <c r="D39" s="632"/>
      <c r="E39" s="633" t="str">
        <f>IF('各会計、関係団体の財政状況及び健全化判断比率'!B12="","",'各会計、関係団体の財政状況及び健全化判断比率'!B12)</f>
        <v/>
      </c>
      <c r="F39" s="633"/>
      <c r="G39" s="633"/>
      <c r="H39" s="633"/>
      <c r="I39" s="633"/>
      <c r="J39" s="633"/>
      <c r="K39" s="633"/>
      <c r="L39" s="633"/>
      <c r="M39" s="633"/>
      <c r="N39" s="633"/>
      <c r="O39" s="633"/>
      <c r="P39" s="633"/>
      <c r="Q39" s="633"/>
      <c r="R39" s="633"/>
      <c r="S39" s="633"/>
      <c r="T39" s="193"/>
      <c r="U39" s="632" t="str">
        <f t="shared" si="4"/>
        <v/>
      </c>
      <c r="V39" s="632"/>
      <c r="W39" s="633"/>
      <c r="X39" s="633"/>
      <c r="Y39" s="633"/>
      <c r="Z39" s="633"/>
      <c r="AA39" s="633"/>
      <c r="AB39" s="633"/>
      <c r="AC39" s="633"/>
      <c r="AD39" s="633"/>
      <c r="AE39" s="633"/>
      <c r="AF39" s="633"/>
      <c r="AG39" s="633"/>
      <c r="AH39" s="633"/>
      <c r="AI39" s="633"/>
      <c r="AJ39" s="633"/>
      <c r="AK39" s="633"/>
      <c r="AL39" s="193"/>
      <c r="AM39" s="632" t="str">
        <f t="shared" si="0"/>
        <v/>
      </c>
      <c r="AN39" s="632"/>
      <c r="AO39" s="633"/>
      <c r="AP39" s="633"/>
      <c r="AQ39" s="633"/>
      <c r="AR39" s="633"/>
      <c r="AS39" s="633"/>
      <c r="AT39" s="633"/>
      <c r="AU39" s="633"/>
      <c r="AV39" s="633"/>
      <c r="AW39" s="633"/>
      <c r="AX39" s="633"/>
      <c r="AY39" s="633"/>
      <c r="AZ39" s="633"/>
      <c r="BA39" s="633"/>
      <c r="BB39" s="633"/>
      <c r="BC39" s="633"/>
      <c r="BD39" s="193"/>
      <c r="BE39" s="632" t="str">
        <f t="shared" si="1"/>
        <v/>
      </c>
      <c r="BF39" s="632"/>
      <c r="BG39" s="633"/>
      <c r="BH39" s="633"/>
      <c r="BI39" s="633"/>
      <c r="BJ39" s="633"/>
      <c r="BK39" s="633"/>
      <c r="BL39" s="633"/>
      <c r="BM39" s="633"/>
      <c r="BN39" s="633"/>
      <c r="BO39" s="633"/>
      <c r="BP39" s="633"/>
      <c r="BQ39" s="633"/>
      <c r="BR39" s="633"/>
      <c r="BS39" s="633"/>
      <c r="BT39" s="633"/>
      <c r="BU39" s="633"/>
      <c r="BV39" s="193"/>
      <c r="BW39" s="632">
        <f t="shared" si="2"/>
        <v>13</v>
      </c>
      <c r="BX39" s="632"/>
      <c r="BY39" s="633" t="str">
        <f>IF('各会計、関係団体の財政状況及び健全化判断比率'!B73="","",'各会計、関係団体の財政状況及び健全化判断比率'!B73)</f>
        <v>長野県地方税滞納整理機構</v>
      </c>
      <c r="BZ39" s="633"/>
      <c r="CA39" s="633"/>
      <c r="CB39" s="633"/>
      <c r="CC39" s="633"/>
      <c r="CD39" s="633"/>
      <c r="CE39" s="633"/>
      <c r="CF39" s="633"/>
      <c r="CG39" s="633"/>
      <c r="CH39" s="633"/>
      <c r="CI39" s="633"/>
      <c r="CJ39" s="633"/>
      <c r="CK39" s="633"/>
      <c r="CL39" s="633"/>
      <c r="CM39" s="633"/>
      <c r="CN39" s="193"/>
      <c r="CO39" s="632" t="str">
        <f t="shared" si="3"/>
        <v/>
      </c>
      <c r="CP39" s="632"/>
      <c r="CQ39" s="633" t="str">
        <f>IF('各会計、関係団体の財政状況及び健全化判断比率'!BS12="","",'各会計、関係団体の財政状況及び健全化判断比率'!BS12)</f>
        <v/>
      </c>
      <c r="CR39" s="633"/>
      <c r="CS39" s="633"/>
      <c r="CT39" s="633"/>
      <c r="CU39" s="633"/>
      <c r="CV39" s="633"/>
      <c r="CW39" s="633"/>
      <c r="CX39" s="633"/>
      <c r="CY39" s="633"/>
      <c r="CZ39" s="633"/>
      <c r="DA39" s="633"/>
      <c r="DB39" s="633"/>
      <c r="DC39" s="633"/>
      <c r="DD39" s="633"/>
      <c r="DE39" s="633"/>
      <c r="DF39" s="190"/>
      <c r="DG39" s="634" t="str">
        <f>IF('各会計、関係団体の財政状況及び健全化判断比率'!BR12="","",'各会計、関係団体の財政状況及び健全化判断比率'!BR12)</f>
        <v/>
      </c>
      <c r="DH39" s="634"/>
      <c r="DI39" s="197"/>
      <c r="DJ39" s="165"/>
      <c r="DK39" s="165"/>
      <c r="DL39" s="165"/>
      <c r="DM39" s="165"/>
      <c r="DN39" s="165"/>
      <c r="DO39" s="165"/>
    </row>
    <row r="40" spans="1:119" ht="32.25" customHeight="1">
      <c r="A40" s="166"/>
      <c r="B40" s="192"/>
      <c r="C40" s="632" t="str">
        <f t="shared" si="5"/>
        <v/>
      </c>
      <c r="D40" s="632"/>
      <c r="E40" s="633" t="str">
        <f>IF('各会計、関係団体の財政状況及び健全化判断比率'!B13="","",'各会計、関係団体の財政状況及び健全化判断比率'!B13)</f>
        <v/>
      </c>
      <c r="F40" s="633"/>
      <c r="G40" s="633"/>
      <c r="H40" s="633"/>
      <c r="I40" s="633"/>
      <c r="J40" s="633"/>
      <c r="K40" s="633"/>
      <c r="L40" s="633"/>
      <c r="M40" s="633"/>
      <c r="N40" s="633"/>
      <c r="O40" s="633"/>
      <c r="P40" s="633"/>
      <c r="Q40" s="633"/>
      <c r="R40" s="633"/>
      <c r="S40" s="633"/>
      <c r="T40" s="193"/>
      <c r="U40" s="632" t="str">
        <f t="shared" si="4"/>
        <v/>
      </c>
      <c r="V40" s="632"/>
      <c r="W40" s="633"/>
      <c r="X40" s="633"/>
      <c r="Y40" s="633"/>
      <c r="Z40" s="633"/>
      <c r="AA40" s="633"/>
      <c r="AB40" s="633"/>
      <c r="AC40" s="633"/>
      <c r="AD40" s="633"/>
      <c r="AE40" s="633"/>
      <c r="AF40" s="633"/>
      <c r="AG40" s="633"/>
      <c r="AH40" s="633"/>
      <c r="AI40" s="633"/>
      <c r="AJ40" s="633"/>
      <c r="AK40" s="633"/>
      <c r="AL40" s="193"/>
      <c r="AM40" s="632" t="str">
        <f t="shared" si="0"/>
        <v/>
      </c>
      <c r="AN40" s="632"/>
      <c r="AO40" s="633"/>
      <c r="AP40" s="633"/>
      <c r="AQ40" s="633"/>
      <c r="AR40" s="633"/>
      <c r="AS40" s="633"/>
      <c r="AT40" s="633"/>
      <c r="AU40" s="633"/>
      <c r="AV40" s="633"/>
      <c r="AW40" s="633"/>
      <c r="AX40" s="633"/>
      <c r="AY40" s="633"/>
      <c r="AZ40" s="633"/>
      <c r="BA40" s="633"/>
      <c r="BB40" s="633"/>
      <c r="BC40" s="633"/>
      <c r="BD40" s="193"/>
      <c r="BE40" s="632" t="str">
        <f t="shared" si="1"/>
        <v/>
      </c>
      <c r="BF40" s="632"/>
      <c r="BG40" s="633"/>
      <c r="BH40" s="633"/>
      <c r="BI40" s="633"/>
      <c r="BJ40" s="633"/>
      <c r="BK40" s="633"/>
      <c r="BL40" s="633"/>
      <c r="BM40" s="633"/>
      <c r="BN40" s="633"/>
      <c r="BO40" s="633"/>
      <c r="BP40" s="633"/>
      <c r="BQ40" s="633"/>
      <c r="BR40" s="633"/>
      <c r="BS40" s="633"/>
      <c r="BT40" s="633"/>
      <c r="BU40" s="633"/>
      <c r="BV40" s="193"/>
      <c r="BW40" s="632">
        <f t="shared" si="2"/>
        <v>14</v>
      </c>
      <c r="BX40" s="632"/>
      <c r="BY40" s="633" t="str">
        <f>IF('各会計、関係団体の財政状況及び健全化判断比率'!B74="","",'各会計、関係団体の財政状況及び健全化判断比率'!B74)</f>
        <v>長野県後期高齢者医療広域連合（一般会計）</v>
      </c>
      <c r="BZ40" s="633"/>
      <c r="CA40" s="633"/>
      <c r="CB40" s="633"/>
      <c r="CC40" s="633"/>
      <c r="CD40" s="633"/>
      <c r="CE40" s="633"/>
      <c r="CF40" s="633"/>
      <c r="CG40" s="633"/>
      <c r="CH40" s="633"/>
      <c r="CI40" s="633"/>
      <c r="CJ40" s="633"/>
      <c r="CK40" s="633"/>
      <c r="CL40" s="633"/>
      <c r="CM40" s="633"/>
      <c r="CN40" s="193"/>
      <c r="CO40" s="632" t="str">
        <f t="shared" si="3"/>
        <v/>
      </c>
      <c r="CP40" s="632"/>
      <c r="CQ40" s="633" t="str">
        <f>IF('各会計、関係団体の財政状況及び健全化判断比率'!BS13="","",'各会計、関係団体の財政状況及び健全化判断比率'!BS13)</f>
        <v/>
      </c>
      <c r="CR40" s="633"/>
      <c r="CS40" s="633"/>
      <c r="CT40" s="633"/>
      <c r="CU40" s="633"/>
      <c r="CV40" s="633"/>
      <c r="CW40" s="633"/>
      <c r="CX40" s="633"/>
      <c r="CY40" s="633"/>
      <c r="CZ40" s="633"/>
      <c r="DA40" s="633"/>
      <c r="DB40" s="633"/>
      <c r="DC40" s="633"/>
      <c r="DD40" s="633"/>
      <c r="DE40" s="633"/>
      <c r="DF40" s="190"/>
      <c r="DG40" s="634" t="str">
        <f>IF('各会計、関係団体の財政状況及び健全化判断比率'!BR13="","",'各会計、関係団体の財政状況及び健全化判断比率'!BR13)</f>
        <v/>
      </c>
      <c r="DH40" s="634"/>
      <c r="DI40" s="197"/>
      <c r="DJ40" s="165"/>
      <c r="DK40" s="165"/>
      <c r="DL40" s="165"/>
      <c r="DM40" s="165"/>
      <c r="DN40" s="165"/>
      <c r="DO40" s="165"/>
    </row>
    <row r="41" spans="1:119" ht="32.25" customHeight="1">
      <c r="A41" s="166"/>
      <c r="B41" s="192"/>
      <c r="C41" s="632" t="str">
        <f t="shared" si="5"/>
        <v/>
      </c>
      <c r="D41" s="632"/>
      <c r="E41" s="633" t="str">
        <f>IF('各会計、関係団体の財政状況及び健全化判断比率'!B14="","",'各会計、関係団体の財政状況及び健全化判断比率'!B14)</f>
        <v/>
      </c>
      <c r="F41" s="633"/>
      <c r="G41" s="633"/>
      <c r="H41" s="633"/>
      <c r="I41" s="633"/>
      <c r="J41" s="633"/>
      <c r="K41" s="633"/>
      <c r="L41" s="633"/>
      <c r="M41" s="633"/>
      <c r="N41" s="633"/>
      <c r="O41" s="633"/>
      <c r="P41" s="633"/>
      <c r="Q41" s="633"/>
      <c r="R41" s="633"/>
      <c r="S41" s="633"/>
      <c r="T41" s="193"/>
      <c r="U41" s="632" t="str">
        <f t="shared" si="4"/>
        <v/>
      </c>
      <c r="V41" s="632"/>
      <c r="W41" s="633"/>
      <c r="X41" s="633"/>
      <c r="Y41" s="633"/>
      <c r="Z41" s="633"/>
      <c r="AA41" s="633"/>
      <c r="AB41" s="633"/>
      <c r="AC41" s="633"/>
      <c r="AD41" s="633"/>
      <c r="AE41" s="633"/>
      <c r="AF41" s="633"/>
      <c r="AG41" s="633"/>
      <c r="AH41" s="633"/>
      <c r="AI41" s="633"/>
      <c r="AJ41" s="633"/>
      <c r="AK41" s="633"/>
      <c r="AL41" s="193"/>
      <c r="AM41" s="632" t="str">
        <f t="shared" si="0"/>
        <v/>
      </c>
      <c r="AN41" s="632"/>
      <c r="AO41" s="633"/>
      <c r="AP41" s="633"/>
      <c r="AQ41" s="633"/>
      <c r="AR41" s="633"/>
      <c r="AS41" s="633"/>
      <c r="AT41" s="633"/>
      <c r="AU41" s="633"/>
      <c r="AV41" s="633"/>
      <c r="AW41" s="633"/>
      <c r="AX41" s="633"/>
      <c r="AY41" s="633"/>
      <c r="AZ41" s="633"/>
      <c r="BA41" s="633"/>
      <c r="BB41" s="633"/>
      <c r="BC41" s="633"/>
      <c r="BD41" s="193"/>
      <c r="BE41" s="632" t="str">
        <f t="shared" si="1"/>
        <v/>
      </c>
      <c r="BF41" s="632"/>
      <c r="BG41" s="633"/>
      <c r="BH41" s="633"/>
      <c r="BI41" s="633"/>
      <c r="BJ41" s="633"/>
      <c r="BK41" s="633"/>
      <c r="BL41" s="633"/>
      <c r="BM41" s="633"/>
      <c r="BN41" s="633"/>
      <c r="BO41" s="633"/>
      <c r="BP41" s="633"/>
      <c r="BQ41" s="633"/>
      <c r="BR41" s="633"/>
      <c r="BS41" s="633"/>
      <c r="BT41" s="633"/>
      <c r="BU41" s="633"/>
      <c r="BV41" s="193"/>
      <c r="BW41" s="632">
        <f t="shared" si="2"/>
        <v>15</v>
      </c>
      <c r="BX41" s="632"/>
      <c r="BY41" s="633" t="str">
        <f>IF('各会計、関係団体の財政状況及び健全化判断比率'!B75="","",'各会計、関係団体の財政状況及び健全化判断比率'!B75)</f>
        <v>長野県後期高齢者医療広域連合（特別会計）</v>
      </c>
      <c r="BZ41" s="633"/>
      <c r="CA41" s="633"/>
      <c r="CB41" s="633"/>
      <c r="CC41" s="633"/>
      <c r="CD41" s="633"/>
      <c r="CE41" s="633"/>
      <c r="CF41" s="633"/>
      <c r="CG41" s="633"/>
      <c r="CH41" s="633"/>
      <c r="CI41" s="633"/>
      <c r="CJ41" s="633"/>
      <c r="CK41" s="633"/>
      <c r="CL41" s="633"/>
      <c r="CM41" s="633"/>
      <c r="CN41" s="193"/>
      <c r="CO41" s="632" t="str">
        <f t="shared" si="3"/>
        <v/>
      </c>
      <c r="CP41" s="632"/>
      <c r="CQ41" s="633" t="str">
        <f>IF('各会計、関係団体の財政状況及び健全化判断比率'!BS14="","",'各会計、関係団体の財政状況及び健全化判断比率'!BS14)</f>
        <v/>
      </c>
      <c r="CR41" s="633"/>
      <c r="CS41" s="633"/>
      <c r="CT41" s="633"/>
      <c r="CU41" s="633"/>
      <c r="CV41" s="633"/>
      <c r="CW41" s="633"/>
      <c r="CX41" s="633"/>
      <c r="CY41" s="633"/>
      <c r="CZ41" s="633"/>
      <c r="DA41" s="633"/>
      <c r="DB41" s="633"/>
      <c r="DC41" s="633"/>
      <c r="DD41" s="633"/>
      <c r="DE41" s="633"/>
      <c r="DF41" s="190"/>
      <c r="DG41" s="634" t="str">
        <f>IF('各会計、関係団体の財政状況及び健全化判断比率'!BR14="","",'各会計、関係団体の財政状況及び健全化判断比率'!BR14)</f>
        <v/>
      </c>
      <c r="DH41" s="634"/>
      <c r="DI41" s="197"/>
      <c r="DJ41" s="165"/>
      <c r="DK41" s="165"/>
      <c r="DL41" s="165"/>
      <c r="DM41" s="165"/>
      <c r="DN41" s="165"/>
      <c r="DO41" s="165"/>
    </row>
    <row r="42" spans="1:119" ht="32.25" customHeight="1">
      <c r="A42" s="165"/>
      <c r="B42" s="192"/>
      <c r="C42" s="632" t="str">
        <f t="shared" si="5"/>
        <v/>
      </c>
      <c r="D42" s="632"/>
      <c r="E42" s="633" t="str">
        <f>IF('各会計、関係団体の財政状況及び健全化判断比率'!B15="","",'各会計、関係団体の財政状況及び健全化判断比率'!B15)</f>
        <v/>
      </c>
      <c r="F42" s="633"/>
      <c r="G42" s="633"/>
      <c r="H42" s="633"/>
      <c r="I42" s="633"/>
      <c r="J42" s="633"/>
      <c r="K42" s="633"/>
      <c r="L42" s="633"/>
      <c r="M42" s="633"/>
      <c r="N42" s="633"/>
      <c r="O42" s="633"/>
      <c r="P42" s="633"/>
      <c r="Q42" s="633"/>
      <c r="R42" s="633"/>
      <c r="S42" s="633"/>
      <c r="T42" s="193"/>
      <c r="U42" s="632" t="str">
        <f t="shared" si="4"/>
        <v/>
      </c>
      <c r="V42" s="632"/>
      <c r="W42" s="633"/>
      <c r="X42" s="633"/>
      <c r="Y42" s="633"/>
      <c r="Z42" s="633"/>
      <c r="AA42" s="633"/>
      <c r="AB42" s="633"/>
      <c r="AC42" s="633"/>
      <c r="AD42" s="633"/>
      <c r="AE42" s="633"/>
      <c r="AF42" s="633"/>
      <c r="AG42" s="633"/>
      <c r="AH42" s="633"/>
      <c r="AI42" s="633"/>
      <c r="AJ42" s="633"/>
      <c r="AK42" s="633"/>
      <c r="AL42" s="193"/>
      <c r="AM42" s="632" t="str">
        <f t="shared" si="0"/>
        <v/>
      </c>
      <c r="AN42" s="632"/>
      <c r="AO42" s="633"/>
      <c r="AP42" s="633"/>
      <c r="AQ42" s="633"/>
      <c r="AR42" s="633"/>
      <c r="AS42" s="633"/>
      <c r="AT42" s="633"/>
      <c r="AU42" s="633"/>
      <c r="AV42" s="633"/>
      <c r="AW42" s="633"/>
      <c r="AX42" s="633"/>
      <c r="AY42" s="633"/>
      <c r="AZ42" s="633"/>
      <c r="BA42" s="633"/>
      <c r="BB42" s="633"/>
      <c r="BC42" s="633"/>
      <c r="BD42" s="193"/>
      <c r="BE42" s="632" t="str">
        <f t="shared" si="1"/>
        <v/>
      </c>
      <c r="BF42" s="632"/>
      <c r="BG42" s="633"/>
      <c r="BH42" s="633"/>
      <c r="BI42" s="633"/>
      <c r="BJ42" s="633"/>
      <c r="BK42" s="633"/>
      <c r="BL42" s="633"/>
      <c r="BM42" s="633"/>
      <c r="BN42" s="633"/>
      <c r="BO42" s="633"/>
      <c r="BP42" s="633"/>
      <c r="BQ42" s="633"/>
      <c r="BR42" s="633"/>
      <c r="BS42" s="633"/>
      <c r="BT42" s="633"/>
      <c r="BU42" s="633"/>
      <c r="BV42" s="193"/>
      <c r="BW42" s="632">
        <f t="shared" si="2"/>
        <v>16</v>
      </c>
      <c r="BX42" s="632"/>
      <c r="BY42" s="633" t="str">
        <f>IF('各会計、関係団体の財政状況及び健全化判断比率'!B76="","",'各会計、関係団体の財政状況及び健全化判断比率'!B76)</f>
        <v>長野県市町村自治振興組合</v>
      </c>
      <c r="BZ42" s="633"/>
      <c r="CA42" s="633"/>
      <c r="CB42" s="633"/>
      <c r="CC42" s="633"/>
      <c r="CD42" s="633"/>
      <c r="CE42" s="633"/>
      <c r="CF42" s="633"/>
      <c r="CG42" s="633"/>
      <c r="CH42" s="633"/>
      <c r="CI42" s="633"/>
      <c r="CJ42" s="633"/>
      <c r="CK42" s="633"/>
      <c r="CL42" s="633"/>
      <c r="CM42" s="633"/>
      <c r="CN42" s="193"/>
      <c r="CO42" s="632" t="str">
        <f t="shared" si="3"/>
        <v/>
      </c>
      <c r="CP42" s="632"/>
      <c r="CQ42" s="633" t="str">
        <f>IF('各会計、関係団体の財政状況及び健全化判断比率'!BS15="","",'各会計、関係団体の財政状況及び健全化判断比率'!BS15)</f>
        <v/>
      </c>
      <c r="CR42" s="633"/>
      <c r="CS42" s="633"/>
      <c r="CT42" s="633"/>
      <c r="CU42" s="633"/>
      <c r="CV42" s="633"/>
      <c r="CW42" s="633"/>
      <c r="CX42" s="633"/>
      <c r="CY42" s="633"/>
      <c r="CZ42" s="633"/>
      <c r="DA42" s="633"/>
      <c r="DB42" s="633"/>
      <c r="DC42" s="633"/>
      <c r="DD42" s="633"/>
      <c r="DE42" s="633"/>
      <c r="DF42" s="190"/>
      <c r="DG42" s="634" t="str">
        <f>IF('各会計、関係団体の財政状況及び健全化判断比率'!BR15="","",'各会計、関係団体の財政状況及び健全化判断比率'!BR15)</f>
        <v/>
      </c>
      <c r="DH42" s="634"/>
      <c r="DI42" s="197"/>
      <c r="DJ42" s="165"/>
      <c r="DK42" s="165"/>
      <c r="DL42" s="165"/>
      <c r="DM42" s="165"/>
      <c r="DN42" s="165"/>
      <c r="DO42" s="165"/>
    </row>
    <row r="43" spans="1:119" ht="32.25" customHeight="1">
      <c r="A43" s="165"/>
      <c r="B43" s="192"/>
      <c r="C43" s="632" t="str">
        <f t="shared" si="5"/>
        <v/>
      </c>
      <c r="D43" s="632"/>
      <c r="E43" s="633" t="str">
        <f>IF('各会計、関係団体の財政状況及び健全化判断比率'!B16="","",'各会計、関係団体の財政状況及び健全化判断比率'!B16)</f>
        <v/>
      </c>
      <c r="F43" s="633"/>
      <c r="G43" s="633"/>
      <c r="H43" s="633"/>
      <c r="I43" s="633"/>
      <c r="J43" s="633"/>
      <c r="K43" s="633"/>
      <c r="L43" s="633"/>
      <c r="M43" s="633"/>
      <c r="N43" s="633"/>
      <c r="O43" s="633"/>
      <c r="P43" s="633"/>
      <c r="Q43" s="633"/>
      <c r="R43" s="633"/>
      <c r="S43" s="633"/>
      <c r="T43" s="193"/>
      <c r="U43" s="632" t="str">
        <f t="shared" si="4"/>
        <v/>
      </c>
      <c r="V43" s="632"/>
      <c r="W43" s="633"/>
      <c r="X43" s="633"/>
      <c r="Y43" s="633"/>
      <c r="Z43" s="633"/>
      <c r="AA43" s="633"/>
      <c r="AB43" s="633"/>
      <c r="AC43" s="633"/>
      <c r="AD43" s="633"/>
      <c r="AE43" s="633"/>
      <c r="AF43" s="633"/>
      <c r="AG43" s="633"/>
      <c r="AH43" s="633"/>
      <c r="AI43" s="633"/>
      <c r="AJ43" s="633"/>
      <c r="AK43" s="633"/>
      <c r="AL43" s="193"/>
      <c r="AM43" s="632" t="str">
        <f t="shared" si="0"/>
        <v/>
      </c>
      <c r="AN43" s="632"/>
      <c r="AO43" s="633"/>
      <c r="AP43" s="633"/>
      <c r="AQ43" s="633"/>
      <c r="AR43" s="633"/>
      <c r="AS43" s="633"/>
      <c r="AT43" s="633"/>
      <c r="AU43" s="633"/>
      <c r="AV43" s="633"/>
      <c r="AW43" s="633"/>
      <c r="AX43" s="633"/>
      <c r="AY43" s="633"/>
      <c r="AZ43" s="633"/>
      <c r="BA43" s="633"/>
      <c r="BB43" s="633"/>
      <c r="BC43" s="633"/>
      <c r="BD43" s="193"/>
      <c r="BE43" s="632" t="str">
        <f t="shared" si="1"/>
        <v/>
      </c>
      <c r="BF43" s="632"/>
      <c r="BG43" s="633"/>
      <c r="BH43" s="633"/>
      <c r="BI43" s="633"/>
      <c r="BJ43" s="633"/>
      <c r="BK43" s="633"/>
      <c r="BL43" s="633"/>
      <c r="BM43" s="633"/>
      <c r="BN43" s="633"/>
      <c r="BO43" s="633"/>
      <c r="BP43" s="633"/>
      <c r="BQ43" s="633"/>
      <c r="BR43" s="633"/>
      <c r="BS43" s="633"/>
      <c r="BT43" s="633"/>
      <c r="BU43" s="633"/>
      <c r="BV43" s="193"/>
      <c r="BW43" s="632">
        <f t="shared" si="2"/>
        <v>17</v>
      </c>
      <c r="BX43" s="632"/>
      <c r="BY43" s="633" t="str">
        <f>IF('各会計、関係団体の財政状況及び健全化判断比率'!B77="","",'各会計、関係団体の財政状況及び健全化判断比率'!B77)</f>
        <v>白馬山麓環境施設組合</v>
      </c>
      <c r="BZ43" s="633"/>
      <c r="CA43" s="633"/>
      <c r="CB43" s="633"/>
      <c r="CC43" s="633"/>
      <c r="CD43" s="633"/>
      <c r="CE43" s="633"/>
      <c r="CF43" s="633"/>
      <c r="CG43" s="633"/>
      <c r="CH43" s="633"/>
      <c r="CI43" s="633"/>
      <c r="CJ43" s="633"/>
      <c r="CK43" s="633"/>
      <c r="CL43" s="633"/>
      <c r="CM43" s="633"/>
      <c r="CN43" s="193"/>
      <c r="CO43" s="632" t="str">
        <f t="shared" si="3"/>
        <v/>
      </c>
      <c r="CP43" s="632"/>
      <c r="CQ43" s="633" t="str">
        <f>IF('各会計、関係団体の財政状況及び健全化判断比率'!BS16="","",'各会計、関係団体の財政状況及び健全化判断比率'!BS16)</f>
        <v/>
      </c>
      <c r="CR43" s="633"/>
      <c r="CS43" s="633"/>
      <c r="CT43" s="633"/>
      <c r="CU43" s="633"/>
      <c r="CV43" s="633"/>
      <c r="CW43" s="633"/>
      <c r="CX43" s="633"/>
      <c r="CY43" s="633"/>
      <c r="CZ43" s="633"/>
      <c r="DA43" s="633"/>
      <c r="DB43" s="633"/>
      <c r="DC43" s="633"/>
      <c r="DD43" s="633"/>
      <c r="DE43" s="633"/>
      <c r="DF43" s="190"/>
      <c r="DG43" s="634" t="str">
        <f>IF('各会計、関係団体の財政状況及び健全化判断比率'!BR16="","",'各会計、関係団体の財政状況及び健全化判断比率'!BR16)</f>
        <v/>
      </c>
      <c r="DH43" s="634"/>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197</v>
      </c>
      <c r="C46" s="165"/>
      <c r="D46" s="165"/>
      <c r="E46" s="165" t="s">
        <v>198</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199</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200</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201</v>
      </c>
    </row>
    <row r="50" spans="5:5">
      <c r="E50" s="167" t="s">
        <v>202</v>
      </c>
    </row>
    <row r="51" spans="5:5">
      <c r="E51" s="167" t="s">
        <v>203</v>
      </c>
    </row>
    <row r="52" spans="5:5">
      <c r="E52" s="167" t="s">
        <v>204</v>
      </c>
    </row>
    <row r="53" spans="5:5">
      <c r="E53" s="167" t="s">
        <v>205</v>
      </c>
    </row>
    <row r="54" spans="5:5"/>
    <row r="55" spans="5:5"/>
    <row r="56" spans="5:5"/>
    <row r="57" spans="5:5" hidden="1"/>
    <row r="58" spans="5:5" hidden="1"/>
    <row r="59" spans="5:5" hidden="1"/>
  </sheetData>
  <sheetProtection algorithmName="SHA-512" hashValue="7eUMnqDX2wnYa4FVUZTmuyv1fYgxQQfBPJnJISL2rUNJzJeC06OieuolP0pV9+5P7MK/f5wlnfpnYumKWkkJYQ==" saltValue="tANZGvG+agYttHAM4OMJP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tabColor rgb="FF00B050"/>
    <pageSetUpPr fitToPage="1"/>
  </sheetPr>
  <dimension ref="A1:P45"/>
  <sheetViews>
    <sheetView showGridLines="0" zoomScale="55" zoomScaleNormal="5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553</v>
      </c>
      <c r="G33" s="29" t="s">
        <v>554</v>
      </c>
      <c r="H33" s="29" t="s">
        <v>555</v>
      </c>
      <c r="I33" s="29" t="s">
        <v>556</v>
      </c>
      <c r="J33" s="30" t="s">
        <v>557</v>
      </c>
      <c r="K33" s="22"/>
      <c r="L33" s="22"/>
      <c r="M33" s="22"/>
      <c r="N33" s="22"/>
      <c r="O33" s="22"/>
      <c r="P33" s="22"/>
    </row>
    <row r="34" spans="1:16" ht="39" customHeight="1">
      <c r="A34" s="22"/>
      <c r="B34" s="31"/>
      <c r="C34" s="1224" t="s">
        <v>560</v>
      </c>
      <c r="D34" s="1224"/>
      <c r="E34" s="1225"/>
      <c r="F34" s="32">
        <v>3.67</v>
      </c>
      <c r="G34" s="33">
        <v>5.01</v>
      </c>
      <c r="H34" s="33">
        <v>2.33</v>
      </c>
      <c r="I34" s="33">
        <v>2.5</v>
      </c>
      <c r="J34" s="34">
        <v>4.1900000000000004</v>
      </c>
      <c r="K34" s="22"/>
      <c r="L34" s="22"/>
      <c r="M34" s="22"/>
      <c r="N34" s="22"/>
      <c r="O34" s="22"/>
      <c r="P34" s="22"/>
    </row>
    <row r="35" spans="1:16" ht="39" customHeight="1">
      <c r="A35" s="22"/>
      <c r="B35" s="35"/>
      <c r="C35" s="1218" t="s">
        <v>561</v>
      </c>
      <c r="D35" s="1219"/>
      <c r="E35" s="1220"/>
      <c r="F35" s="36">
        <v>0.02</v>
      </c>
      <c r="G35" s="37">
        <v>0.11</v>
      </c>
      <c r="H35" s="37">
        <v>0</v>
      </c>
      <c r="I35" s="37">
        <v>0</v>
      </c>
      <c r="J35" s="38">
        <v>0.05</v>
      </c>
      <c r="K35" s="22"/>
      <c r="L35" s="22"/>
      <c r="M35" s="22"/>
      <c r="N35" s="22"/>
      <c r="O35" s="22"/>
      <c r="P35" s="22"/>
    </row>
    <row r="36" spans="1:16" ht="39" customHeight="1">
      <c r="A36" s="22"/>
      <c r="B36" s="35"/>
      <c r="C36" s="1218" t="s">
        <v>562</v>
      </c>
      <c r="D36" s="1219"/>
      <c r="E36" s="1220"/>
      <c r="F36" s="36">
        <v>0.04</v>
      </c>
      <c r="G36" s="37">
        <v>0.14000000000000001</v>
      </c>
      <c r="H36" s="37">
        <v>0.4</v>
      </c>
      <c r="I36" s="37">
        <v>0.38</v>
      </c>
      <c r="J36" s="38">
        <v>0.01</v>
      </c>
      <c r="K36" s="22"/>
      <c r="L36" s="22"/>
      <c r="M36" s="22"/>
      <c r="N36" s="22"/>
      <c r="O36" s="22"/>
      <c r="P36" s="22"/>
    </row>
    <row r="37" spans="1:16" ht="39" customHeight="1">
      <c r="A37" s="22"/>
      <c r="B37" s="35"/>
      <c r="C37" s="1218" t="s">
        <v>563</v>
      </c>
      <c r="D37" s="1219"/>
      <c r="E37" s="1220"/>
      <c r="F37" s="36">
        <v>0.01</v>
      </c>
      <c r="G37" s="37">
        <v>0.01</v>
      </c>
      <c r="H37" s="37">
        <v>0.01</v>
      </c>
      <c r="I37" s="37">
        <v>0.01</v>
      </c>
      <c r="J37" s="38">
        <v>0.01</v>
      </c>
      <c r="K37" s="22"/>
      <c r="L37" s="22"/>
      <c r="M37" s="22"/>
      <c r="N37" s="22"/>
      <c r="O37" s="22"/>
      <c r="P37" s="22"/>
    </row>
    <row r="38" spans="1:16" ht="39" customHeight="1">
      <c r="A38" s="22"/>
      <c r="B38" s="35"/>
      <c r="C38" s="1218" t="s">
        <v>564</v>
      </c>
      <c r="D38" s="1219"/>
      <c r="E38" s="1220"/>
      <c r="F38" s="36">
        <v>0.01</v>
      </c>
      <c r="G38" s="37">
        <v>0.01</v>
      </c>
      <c r="H38" s="37">
        <v>0.01</v>
      </c>
      <c r="I38" s="37">
        <v>0</v>
      </c>
      <c r="J38" s="38">
        <v>0</v>
      </c>
      <c r="K38" s="22"/>
      <c r="L38" s="22"/>
      <c r="M38" s="22"/>
      <c r="N38" s="22"/>
      <c r="O38" s="22"/>
      <c r="P38" s="22"/>
    </row>
    <row r="39" spans="1:16" ht="39" customHeight="1">
      <c r="A39" s="22"/>
      <c r="B39" s="35"/>
      <c r="C39" s="1218" t="s">
        <v>565</v>
      </c>
      <c r="D39" s="1219"/>
      <c r="E39" s="1220"/>
      <c r="F39" s="36">
        <v>0</v>
      </c>
      <c r="G39" s="37">
        <v>0</v>
      </c>
      <c r="H39" s="37">
        <v>0</v>
      </c>
      <c r="I39" s="37">
        <v>0</v>
      </c>
      <c r="J39" s="38">
        <v>0</v>
      </c>
      <c r="K39" s="22"/>
      <c r="L39" s="22"/>
      <c r="M39" s="22"/>
      <c r="N39" s="22"/>
      <c r="O39" s="22"/>
      <c r="P39" s="22"/>
    </row>
    <row r="40" spans="1:16" ht="39" customHeight="1">
      <c r="A40" s="22"/>
      <c r="B40" s="35"/>
      <c r="C40" s="1218" t="s">
        <v>566</v>
      </c>
      <c r="D40" s="1219"/>
      <c r="E40" s="1220"/>
      <c r="F40" s="36">
        <v>0</v>
      </c>
      <c r="G40" s="37">
        <v>0</v>
      </c>
      <c r="H40" s="37">
        <v>0</v>
      </c>
      <c r="I40" s="37">
        <v>0</v>
      </c>
      <c r="J40" s="38">
        <v>0</v>
      </c>
      <c r="K40" s="22"/>
      <c r="L40" s="22"/>
      <c r="M40" s="22"/>
      <c r="N40" s="22"/>
      <c r="O40" s="22"/>
      <c r="P40" s="22"/>
    </row>
    <row r="41" spans="1:16" ht="39" customHeight="1">
      <c r="A41" s="22"/>
      <c r="B41" s="35"/>
      <c r="C41" s="1218"/>
      <c r="D41" s="1219"/>
      <c r="E41" s="1220"/>
      <c r="F41" s="36"/>
      <c r="G41" s="37"/>
      <c r="H41" s="37"/>
      <c r="I41" s="37"/>
      <c r="J41" s="38"/>
      <c r="K41" s="22"/>
      <c r="L41" s="22"/>
      <c r="M41" s="22"/>
      <c r="N41" s="22"/>
      <c r="O41" s="22"/>
      <c r="P41" s="22"/>
    </row>
    <row r="42" spans="1:16" ht="39" customHeight="1">
      <c r="A42" s="22"/>
      <c r="B42" s="39"/>
      <c r="C42" s="1218" t="s">
        <v>567</v>
      </c>
      <c r="D42" s="1219"/>
      <c r="E42" s="1220"/>
      <c r="F42" s="36" t="s">
        <v>510</v>
      </c>
      <c r="G42" s="37" t="s">
        <v>510</v>
      </c>
      <c r="H42" s="37" t="s">
        <v>510</v>
      </c>
      <c r="I42" s="37" t="s">
        <v>510</v>
      </c>
      <c r="J42" s="38" t="s">
        <v>510</v>
      </c>
      <c r="K42" s="22"/>
      <c r="L42" s="22"/>
      <c r="M42" s="22"/>
      <c r="N42" s="22"/>
      <c r="O42" s="22"/>
      <c r="P42" s="22"/>
    </row>
    <row r="43" spans="1:16" ht="39" customHeight="1" thickBot="1">
      <c r="A43" s="22"/>
      <c r="B43" s="40"/>
      <c r="C43" s="1221" t="s">
        <v>568</v>
      </c>
      <c r="D43" s="1222"/>
      <c r="E43" s="1223"/>
      <c r="F43" s="41" t="s">
        <v>510</v>
      </c>
      <c r="G43" s="42" t="s">
        <v>510</v>
      </c>
      <c r="H43" s="42" t="s">
        <v>510</v>
      </c>
      <c r="I43" s="42" t="s">
        <v>510</v>
      </c>
      <c r="J43" s="43" t="s">
        <v>510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fRYlGzMInCbi+G72SQFTuK210bWiZxbtIlnVYJA5Hf0X6CWaSDGx4YDue2uQZABX0AqZUf3S2IMBA4o4BmoJoA==" saltValue="QSRJy2VjUREUZ9JJJ2YEZ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tabColor rgb="FF00B050"/>
    <pageSetUpPr fitToPage="1"/>
  </sheetPr>
  <dimension ref="A1:U56"/>
  <sheetViews>
    <sheetView showGridLines="0" zoomScale="55" zoomScaleNormal="5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553</v>
      </c>
      <c r="L44" s="56" t="s">
        <v>554</v>
      </c>
      <c r="M44" s="56" t="s">
        <v>555</v>
      </c>
      <c r="N44" s="56" t="s">
        <v>556</v>
      </c>
      <c r="O44" s="57" t="s">
        <v>557</v>
      </c>
      <c r="P44" s="48"/>
      <c r="Q44" s="48"/>
      <c r="R44" s="48"/>
      <c r="S44" s="48"/>
      <c r="T44" s="48"/>
      <c r="U44" s="48"/>
    </row>
    <row r="45" spans="1:21" ht="30.75" customHeight="1">
      <c r="A45" s="48"/>
      <c r="B45" s="1234" t="s">
        <v>11</v>
      </c>
      <c r="C45" s="1235"/>
      <c r="D45" s="58"/>
      <c r="E45" s="1240" t="s">
        <v>12</v>
      </c>
      <c r="F45" s="1240"/>
      <c r="G45" s="1240"/>
      <c r="H45" s="1240"/>
      <c r="I45" s="1240"/>
      <c r="J45" s="1241"/>
      <c r="K45" s="59">
        <v>743</v>
      </c>
      <c r="L45" s="60">
        <v>764</v>
      </c>
      <c r="M45" s="60">
        <v>734</v>
      </c>
      <c r="N45" s="60">
        <v>739</v>
      </c>
      <c r="O45" s="61">
        <v>723</v>
      </c>
      <c r="P45" s="48"/>
      <c r="Q45" s="48"/>
      <c r="R45" s="48"/>
      <c r="S45" s="48"/>
      <c r="T45" s="48"/>
      <c r="U45" s="48"/>
    </row>
    <row r="46" spans="1:21" ht="30.75" customHeight="1">
      <c r="A46" s="48"/>
      <c r="B46" s="1236"/>
      <c r="C46" s="1237"/>
      <c r="D46" s="62"/>
      <c r="E46" s="1228" t="s">
        <v>13</v>
      </c>
      <c r="F46" s="1228"/>
      <c r="G46" s="1228"/>
      <c r="H46" s="1228"/>
      <c r="I46" s="1228"/>
      <c r="J46" s="1229"/>
      <c r="K46" s="63" t="s">
        <v>510</v>
      </c>
      <c r="L46" s="64" t="s">
        <v>510</v>
      </c>
      <c r="M46" s="64" t="s">
        <v>510</v>
      </c>
      <c r="N46" s="64" t="s">
        <v>510</v>
      </c>
      <c r="O46" s="65" t="s">
        <v>510</v>
      </c>
      <c r="P46" s="48"/>
      <c r="Q46" s="48"/>
      <c r="R46" s="48"/>
      <c r="S46" s="48"/>
      <c r="T46" s="48"/>
      <c r="U46" s="48"/>
    </row>
    <row r="47" spans="1:21" ht="30.75" customHeight="1">
      <c r="A47" s="48"/>
      <c r="B47" s="1236"/>
      <c r="C47" s="1237"/>
      <c r="D47" s="62"/>
      <c r="E47" s="1228" t="s">
        <v>14</v>
      </c>
      <c r="F47" s="1228"/>
      <c r="G47" s="1228"/>
      <c r="H47" s="1228"/>
      <c r="I47" s="1228"/>
      <c r="J47" s="1229"/>
      <c r="K47" s="63" t="s">
        <v>510</v>
      </c>
      <c r="L47" s="64" t="s">
        <v>510</v>
      </c>
      <c r="M47" s="64" t="s">
        <v>510</v>
      </c>
      <c r="N47" s="64" t="s">
        <v>510</v>
      </c>
      <c r="O47" s="65" t="s">
        <v>510</v>
      </c>
      <c r="P47" s="48"/>
      <c r="Q47" s="48"/>
      <c r="R47" s="48"/>
      <c r="S47" s="48"/>
      <c r="T47" s="48"/>
      <c r="U47" s="48"/>
    </row>
    <row r="48" spans="1:21" ht="30.75" customHeight="1">
      <c r="A48" s="48"/>
      <c r="B48" s="1236"/>
      <c r="C48" s="1237"/>
      <c r="D48" s="62"/>
      <c r="E48" s="1228" t="s">
        <v>15</v>
      </c>
      <c r="F48" s="1228"/>
      <c r="G48" s="1228"/>
      <c r="H48" s="1228"/>
      <c r="I48" s="1228"/>
      <c r="J48" s="1229"/>
      <c r="K48" s="63">
        <v>121</v>
      </c>
      <c r="L48" s="64">
        <v>132</v>
      </c>
      <c r="M48" s="64">
        <v>122</v>
      </c>
      <c r="N48" s="64">
        <v>134</v>
      </c>
      <c r="O48" s="65">
        <v>125</v>
      </c>
      <c r="P48" s="48"/>
      <c r="Q48" s="48"/>
      <c r="R48" s="48"/>
      <c r="S48" s="48"/>
      <c r="T48" s="48"/>
      <c r="U48" s="48"/>
    </row>
    <row r="49" spans="1:21" ht="30.75" customHeight="1">
      <c r="A49" s="48"/>
      <c r="B49" s="1236"/>
      <c r="C49" s="1237"/>
      <c r="D49" s="62"/>
      <c r="E49" s="1228" t="s">
        <v>16</v>
      </c>
      <c r="F49" s="1228"/>
      <c r="G49" s="1228"/>
      <c r="H49" s="1228"/>
      <c r="I49" s="1228"/>
      <c r="J49" s="1229"/>
      <c r="K49" s="63">
        <v>0</v>
      </c>
      <c r="L49" s="64">
        <v>8</v>
      </c>
      <c r="M49" s="64">
        <v>8</v>
      </c>
      <c r="N49" s="64">
        <v>7</v>
      </c>
      <c r="O49" s="65">
        <v>4</v>
      </c>
      <c r="P49" s="48"/>
      <c r="Q49" s="48"/>
      <c r="R49" s="48"/>
      <c r="S49" s="48"/>
      <c r="T49" s="48"/>
      <c r="U49" s="48"/>
    </row>
    <row r="50" spans="1:21" ht="30.75" customHeight="1">
      <c r="A50" s="48"/>
      <c r="B50" s="1236"/>
      <c r="C50" s="1237"/>
      <c r="D50" s="62"/>
      <c r="E50" s="1228" t="s">
        <v>17</v>
      </c>
      <c r="F50" s="1228"/>
      <c r="G50" s="1228"/>
      <c r="H50" s="1228"/>
      <c r="I50" s="1228"/>
      <c r="J50" s="1229"/>
      <c r="K50" s="63" t="s">
        <v>510</v>
      </c>
      <c r="L50" s="64" t="s">
        <v>510</v>
      </c>
      <c r="M50" s="64" t="s">
        <v>510</v>
      </c>
      <c r="N50" s="64" t="s">
        <v>510</v>
      </c>
      <c r="O50" s="65" t="s">
        <v>510</v>
      </c>
      <c r="P50" s="48"/>
      <c r="Q50" s="48"/>
      <c r="R50" s="48"/>
      <c r="S50" s="48"/>
      <c r="T50" s="48"/>
      <c r="U50" s="48"/>
    </row>
    <row r="51" spans="1:21" ht="30.75" customHeight="1">
      <c r="A51" s="48"/>
      <c r="B51" s="1238"/>
      <c r="C51" s="1239"/>
      <c r="D51" s="66"/>
      <c r="E51" s="1228" t="s">
        <v>18</v>
      </c>
      <c r="F51" s="1228"/>
      <c r="G51" s="1228"/>
      <c r="H51" s="1228"/>
      <c r="I51" s="1228"/>
      <c r="J51" s="1229"/>
      <c r="K51" s="63" t="s">
        <v>510</v>
      </c>
      <c r="L51" s="64">
        <v>0</v>
      </c>
      <c r="M51" s="64">
        <v>1</v>
      </c>
      <c r="N51" s="64" t="s">
        <v>510</v>
      </c>
      <c r="O51" s="65" t="s">
        <v>510</v>
      </c>
      <c r="P51" s="48"/>
      <c r="Q51" s="48"/>
      <c r="R51" s="48"/>
      <c r="S51" s="48"/>
      <c r="T51" s="48"/>
      <c r="U51" s="48"/>
    </row>
    <row r="52" spans="1:21" ht="30.75" customHeight="1">
      <c r="A52" s="48"/>
      <c r="B52" s="1226" t="s">
        <v>19</v>
      </c>
      <c r="C52" s="1227"/>
      <c r="D52" s="66"/>
      <c r="E52" s="1228" t="s">
        <v>20</v>
      </c>
      <c r="F52" s="1228"/>
      <c r="G52" s="1228"/>
      <c r="H52" s="1228"/>
      <c r="I52" s="1228"/>
      <c r="J52" s="1229"/>
      <c r="K52" s="63">
        <v>641</v>
      </c>
      <c r="L52" s="64">
        <v>667</v>
      </c>
      <c r="M52" s="64">
        <v>642</v>
      </c>
      <c r="N52" s="64">
        <v>646</v>
      </c>
      <c r="O52" s="65">
        <v>631</v>
      </c>
      <c r="P52" s="48"/>
      <c r="Q52" s="48"/>
      <c r="R52" s="48"/>
      <c r="S52" s="48"/>
      <c r="T52" s="48"/>
      <c r="U52" s="48"/>
    </row>
    <row r="53" spans="1:21" ht="30.75" customHeight="1" thickBot="1">
      <c r="A53" s="48"/>
      <c r="B53" s="1230" t="s">
        <v>21</v>
      </c>
      <c r="C53" s="1231"/>
      <c r="D53" s="67"/>
      <c r="E53" s="1232" t="s">
        <v>22</v>
      </c>
      <c r="F53" s="1232"/>
      <c r="G53" s="1232"/>
      <c r="H53" s="1232"/>
      <c r="I53" s="1232"/>
      <c r="J53" s="1233"/>
      <c r="K53" s="68">
        <v>223</v>
      </c>
      <c r="L53" s="69">
        <v>237</v>
      </c>
      <c r="M53" s="69">
        <v>223</v>
      </c>
      <c r="N53" s="69">
        <v>234</v>
      </c>
      <c r="O53" s="70">
        <v>221</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y/Lz7T2MQbDyxofM0Xm9n/djMfP/M6c2IsgSeEa3vDwUqXLO7Kh0l0PwJNn0ksy4IpfUQothAk+mH1XLcl8Eiw==" saltValue="q87vDkBXwrDME0hqvL+KaA=="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tabColor rgb="FF00B050"/>
    <pageSetUpPr fitToPage="1"/>
  </sheetPr>
  <dimension ref="B1:M86"/>
  <sheetViews>
    <sheetView showGridLines="0" zoomScale="55" zoomScaleNormal="55"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553</v>
      </c>
      <c r="J40" s="79" t="s">
        <v>554</v>
      </c>
      <c r="K40" s="79" t="s">
        <v>555</v>
      </c>
      <c r="L40" s="79" t="s">
        <v>556</v>
      </c>
      <c r="M40" s="80" t="s">
        <v>557</v>
      </c>
    </row>
    <row r="41" spans="2:13" ht="27.75" customHeight="1">
      <c r="B41" s="1242" t="s">
        <v>24</v>
      </c>
      <c r="C41" s="1243"/>
      <c r="D41" s="81"/>
      <c r="E41" s="1248" t="s">
        <v>25</v>
      </c>
      <c r="F41" s="1248"/>
      <c r="G41" s="1248"/>
      <c r="H41" s="1249"/>
      <c r="I41" s="82">
        <v>5964</v>
      </c>
      <c r="J41" s="83">
        <v>5772</v>
      </c>
      <c r="K41" s="83">
        <v>5687</v>
      </c>
      <c r="L41" s="83">
        <v>5602</v>
      </c>
      <c r="M41" s="84">
        <v>5554</v>
      </c>
    </row>
    <row r="42" spans="2:13" ht="27.75" customHeight="1">
      <c r="B42" s="1244"/>
      <c r="C42" s="1245"/>
      <c r="D42" s="85"/>
      <c r="E42" s="1250" t="s">
        <v>26</v>
      </c>
      <c r="F42" s="1250"/>
      <c r="G42" s="1250"/>
      <c r="H42" s="1251"/>
      <c r="I42" s="86" t="s">
        <v>510</v>
      </c>
      <c r="J42" s="87" t="s">
        <v>510</v>
      </c>
      <c r="K42" s="87">
        <v>324</v>
      </c>
      <c r="L42" s="87" t="s">
        <v>510</v>
      </c>
      <c r="M42" s="88">
        <v>6</v>
      </c>
    </row>
    <row r="43" spans="2:13" ht="27.75" customHeight="1">
      <c r="B43" s="1244"/>
      <c r="C43" s="1245"/>
      <c r="D43" s="85"/>
      <c r="E43" s="1250" t="s">
        <v>27</v>
      </c>
      <c r="F43" s="1250"/>
      <c r="G43" s="1250"/>
      <c r="H43" s="1251"/>
      <c r="I43" s="86">
        <v>1357</v>
      </c>
      <c r="J43" s="87">
        <v>1344</v>
      </c>
      <c r="K43" s="87">
        <v>1265</v>
      </c>
      <c r="L43" s="87">
        <v>1236</v>
      </c>
      <c r="M43" s="88">
        <v>1142</v>
      </c>
    </row>
    <row r="44" spans="2:13" ht="27.75" customHeight="1">
      <c r="B44" s="1244"/>
      <c r="C44" s="1245"/>
      <c r="D44" s="85"/>
      <c r="E44" s="1250" t="s">
        <v>28</v>
      </c>
      <c r="F44" s="1250"/>
      <c r="G44" s="1250"/>
      <c r="H44" s="1251"/>
      <c r="I44" s="86">
        <v>58</v>
      </c>
      <c r="J44" s="87">
        <v>50</v>
      </c>
      <c r="K44" s="87">
        <v>52</v>
      </c>
      <c r="L44" s="87">
        <v>46</v>
      </c>
      <c r="M44" s="88">
        <v>40</v>
      </c>
    </row>
    <row r="45" spans="2:13" ht="27.75" customHeight="1">
      <c r="B45" s="1244"/>
      <c r="C45" s="1245"/>
      <c r="D45" s="85"/>
      <c r="E45" s="1250" t="s">
        <v>29</v>
      </c>
      <c r="F45" s="1250"/>
      <c r="G45" s="1250"/>
      <c r="H45" s="1251"/>
      <c r="I45" s="86">
        <v>719</v>
      </c>
      <c r="J45" s="87">
        <v>718</v>
      </c>
      <c r="K45" s="87">
        <v>718</v>
      </c>
      <c r="L45" s="87">
        <v>691</v>
      </c>
      <c r="M45" s="88">
        <v>694</v>
      </c>
    </row>
    <row r="46" spans="2:13" ht="27.75" customHeight="1">
      <c r="B46" s="1244"/>
      <c r="C46" s="1245"/>
      <c r="D46" s="89"/>
      <c r="E46" s="1250" t="s">
        <v>30</v>
      </c>
      <c r="F46" s="1250"/>
      <c r="G46" s="1250"/>
      <c r="H46" s="1251"/>
      <c r="I46" s="86" t="s">
        <v>510</v>
      </c>
      <c r="J46" s="87" t="s">
        <v>510</v>
      </c>
      <c r="K46" s="87" t="s">
        <v>510</v>
      </c>
      <c r="L46" s="87" t="s">
        <v>510</v>
      </c>
      <c r="M46" s="88" t="s">
        <v>510</v>
      </c>
    </row>
    <row r="47" spans="2:13" ht="27.75" customHeight="1">
      <c r="B47" s="1244"/>
      <c r="C47" s="1245"/>
      <c r="D47" s="90"/>
      <c r="E47" s="1252" t="s">
        <v>31</v>
      </c>
      <c r="F47" s="1253"/>
      <c r="G47" s="1253"/>
      <c r="H47" s="1254"/>
      <c r="I47" s="86" t="s">
        <v>510</v>
      </c>
      <c r="J47" s="87" t="s">
        <v>510</v>
      </c>
      <c r="K47" s="87" t="s">
        <v>510</v>
      </c>
      <c r="L47" s="87" t="s">
        <v>510</v>
      </c>
      <c r="M47" s="88" t="s">
        <v>510</v>
      </c>
    </row>
    <row r="48" spans="2:13" ht="27.75" customHeight="1">
      <c r="B48" s="1244"/>
      <c r="C48" s="1245"/>
      <c r="D48" s="85"/>
      <c r="E48" s="1250" t="s">
        <v>32</v>
      </c>
      <c r="F48" s="1250"/>
      <c r="G48" s="1250"/>
      <c r="H48" s="1251"/>
      <c r="I48" s="86" t="s">
        <v>510</v>
      </c>
      <c r="J48" s="87" t="s">
        <v>510</v>
      </c>
      <c r="K48" s="87" t="s">
        <v>510</v>
      </c>
      <c r="L48" s="87" t="s">
        <v>510</v>
      </c>
      <c r="M48" s="88" t="s">
        <v>510</v>
      </c>
    </row>
    <row r="49" spans="2:13" ht="27.75" customHeight="1">
      <c r="B49" s="1246"/>
      <c r="C49" s="1247"/>
      <c r="D49" s="85"/>
      <c r="E49" s="1250" t="s">
        <v>33</v>
      </c>
      <c r="F49" s="1250"/>
      <c r="G49" s="1250"/>
      <c r="H49" s="1251"/>
      <c r="I49" s="86" t="s">
        <v>510</v>
      </c>
      <c r="J49" s="87" t="s">
        <v>510</v>
      </c>
      <c r="K49" s="87" t="s">
        <v>510</v>
      </c>
      <c r="L49" s="87" t="s">
        <v>510</v>
      </c>
      <c r="M49" s="88" t="s">
        <v>510</v>
      </c>
    </row>
    <row r="50" spans="2:13" ht="27.75" customHeight="1">
      <c r="B50" s="1255" t="s">
        <v>34</v>
      </c>
      <c r="C50" s="1256"/>
      <c r="D50" s="91"/>
      <c r="E50" s="1250" t="s">
        <v>35</v>
      </c>
      <c r="F50" s="1250"/>
      <c r="G50" s="1250"/>
      <c r="H50" s="1251"/>
      <c r="I50" s="86">
        <v>3205</v>
      </c>
      <c r="J50" s="87">
        <v>3235</v>
      </c>
      <c r="K50" s="87">
        <v>3282</v>
      </c>
      <c r="L50" s="87">
        <v>4867</v>
      </c>
      <c r="M50" s="88">
        <v>5701</v>
      </c>
    </row>
    <row r="51" spans="2:13" ht="27.75" customHeight="1">
      <c r="B51" s="1244"/>
      <c r="C51" s="1245"/>
      <c r="D51" s="85"/>
      <c r="E51" s="1250" t="s">
        <v>36</v>
      </c>
      <c r="F51" s="1250"/>
      <c r="G51" s="1250"/>
      <c r="H51" s="1251"/>
      <c r="I51" s="86">
        <v>18</v>
      </c>
      <c r="J51" s="87">
        <v>30</v>
      </c>
      <c r="K51" s="87">
        <v>33</v>
      </c>
      <c r="L51" s="87">
        <v>29</v>
      </c>
      <c r="M51" s="88">
        <v>43</v>
      </c>
    </row>
    <row r="52" spans="2:13" ht="27.75" customHeight="1">
      <c r="B52" s="1246"/>
      <c r="C52" s="1247"/>
      <c r="D52" s="85"/>
      <c r="E52" s="1250" t="s">
        <v>37</v>
      </c>
      <c r="F52" s="1250"/>
      <c r="G52" s="1250"/>
      <c r="H52" s="1251"/>
      <c r="I52" s="86">
        <v>5359</v>
      </c>
      <c r="J52" s="87">
        <v>5142</v>
      </c>
      <c r="K52" s="87">
        <v>5071</v>
      </c>
      <c r="L52" s="87">
        <v>4985</v>
      </c>
      <c r="M52" s="88">
        <v>4631</v>
      </c>
    </row>
    <row r="53" spans="2:13" ht="27.75" customHeight="1" thickBot="1">
      <c r="B53" s="1257" t="s">
        <v>38</v>
      </c>
      <c r="C53" s="1258"/>
      <c r="D53" s="92"/>
      <c r="E53" s="1259" t="s">
        <v>39</v>
      </c>
      <c r="F53" s="1259"/>
      <c r="G53" s="1259"/>
      <c r="H53" s="1260"/>
      <c r="I53" s="93">
        <v>-484</v>
      </c>
      <c r="J53" s="94">
        <v>-523</v>
      </c>
      <c r="K53" s="94">
        <v>-339</v>
      </c>
      <c r="L53" s="94">
        <v>-2306</v>
      </c>
      <c r="M53" s="95">
        <v>-2939</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VeKLsz8vb7HymP17Ma0YK4JdRQra2oOBGhMbK9Jf7txqz/w0ghtqi3pEGRMyd0PmAF/Q+w2JJOdPeXJl9pFH2Q==" saltValue="6u4rim2vL1pNLhy+eJ282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B1:W66"/>
  <sheetViews>
    <sheetView showGridLines="0" zoomScale="40" zoomScaleNormal="4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41</v>
      </c>
    </row>
    <row r="54" spans="2:8" ht="29.25" customHeight="1" thickBot="1">
      <c r="B54" s="101" t="s">
        <v>1</v>
      </c>
      <c r="C54" s="102"/>
      <c r="D54" s="102"/>
      <c r="E54" s="103" t="s">
        <v>2</v>
      </c>
      <c r="F54" s="104" t="s">
        <v>555</v>
      </c>
      <c r="G54" s="104" t="s">
        <v>556</v>
      </c>
      <c r="H54" s="105" t="s">
        <v>557</v>
      </c>
    </row>
    <row r="55" spans="2:8" ht="52.5" customHeight="1">
      <c r="B55" s="106"/>
      <c r="C55" s="1269" t="s">
        <v>42</v>
      </c>
      <c r="D55" s="1269"/>
      <c r="E55" s="1270"/>
      <c r="F55" s="107">
        <v>1786</v>
      </c>
      <c r="G55" s="107">
        <v>2041</v>
      </c>
      <c r="H55" s="108">
        <v>1943</v>
      </c>
    </row>
    <row r="56" spans="2:8" ht="52.5" customHeight="1">
      <c r="B56" s="109"/>
      <c r="C56" s="1271" t="s">
        <v>43</v>
      </c>
      <c r="D56" s="1271"/>
      <c r="E56" s="1272"/>
      <c r="F56" s="110">
        <v>64</v>
      </c>
      <c r="G56" s="110">
        <v>65</v>
      </c>
      <c r="H56" s="111">
        <v>65</v>
      </c>
    </row>
    <row r="57" spans="2:8" ht="53.25" customHeight="1">
      <c r="B57" s="109"/>
      <c r="C57" s="1273" t="s">
        <v>44</v>
      </c>
      <c r="D57" s="1273"/>
      <c r="E57" s="1274"/>
      <c r="F57" s="112">
        <v>1327</v>
      </c>
      <c r="G57" s="112">
        <v>2656</v>
      </c>
      <c r="H57" s="113">
        <v>3599</v>
      </c>
    </row>
    <row r="58" spans="2:8" ht="45.75" customHeight="1">
      <c r="B58" s="114"/>
      <c r="C58" s="1261" t="s">
        <v>591</v>
      </c>
      <c r="D58" s="1262"/>
      <c r="E58" s="1263"/>
      <c r="F58" s="115">
        <v>139</v>
      </c>
      <c r="G58" s="115">
        <v>1458</v>
      </c>
      <c r="H58" s="116">
        <v>2431</v>
      </c>
    </row>
    <row r="59" spans="2:8" ht="45.75" customHeight="1">
      <c r="B59" s="114"/>
      <c r="C59" s="1261" t="s">
        <v>587</v>
      </c>
      <c r="D59" s="1262"/>
      <c r="E59" s="1263"/>
      <c r="F59" s="115">
        <v>688</v>
      </c>
      <c r="G59" s="115">
        <v>693</v>
      </c>
      <c r="H59" s="116">
        <v>676</v>
      </c>
    </row>
    <row r="60" spans="2:8" ht="45.75" customHeight="1">
      <c r="B60" s="114"/>
      <c r="C60" s="1261" t="s">
        <v>588</v>
      </c>
      <c r="D60" s="1262"/>
      <c r="E60" s="1263"/>
      <c r="F60" s="115">
        <v>152</v>
      </c>
      <c r="G60" s="115">
        <v>152</v>
      </c>
      <c r="H60" s="116">
        <v>152</v>
      </c>
    </row>
    <row r="61" spans="2:8" ht="45.75" customHeight="1">
      <c r="B61" s="114"/>
      <c r="C61" s="1261" t="s">
        <v>589</v>
      </c>
      <c r="D61" s="1262"/>
      <c r="E61" s="1263"/>
      <c r="F61" s="115">
        <v>114</v>
      </c>
      <c r="G61" s="115">
        <v>132</v>
      </c>
      <c r="H61" s="116">
        <v>128</v>
      </c>
    </row>
    <row r="62" spans="2:8" ht="45.75" customHeight="1" thickBot="1">
      <c r="B62" s="117"/>
      <c r="C62" s="1264" t="s">
        <v>590</v>
      </c>
      <c r="D62" s="1265"/>
      <c r="E62" s="1266"/>
      <c r="F62" s="118">
        <v>56</v>
      </c>
      <c r="G62" s="118">
        <v>54</v>
      </c>
      <c r="H62" s="119">
        <v>47</v>
      </c>
    </row>
    <row r="63" spans="2:8" ht="52.5" customHeight="1" thickBot="1">
      <c r="B63" s="120"/>
      <c r="C63" s="1267" t="s">
        <v>45</v>
      </c>
      <c r="D63" s="1267"/>
      <c r="E63" s="1268"/>
      <c r="F63" s="121">
        <v>3178</v>
      </c>
      <c r="G63" s="121">
        <v>4762</v>
      </c>
      <c r="H63" s="122">
        <v>5606</v>
      </c>
    </row>
    <row r="64" spans="2:8" ht="15" customHeight="1"/>
    <row r="65" ht="0" hidden="1" customHeight="1"/>
    <row r="66" ht="0" hidden="1" customHeight="1"/>
  </sheetData>
  <sheetProtection algorithmName="SHA-512" hashValue="4iHVHLj2u7KBFom4tAddJGlv562LPrECU4nsHEjDWKg+CtLnNEh5Fb3toMYcTBFB/aX6srD4yS8vGW8Auqs3Ag==" saltValue="GBk6aKh9yvCFW5noOeIIn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WZM191"/>
  <sheetViews>
    <sheetView showGridLines="0" zoomScale="85" zoomScaleNormal="85" zoomScaleSheetLayoutView="55" workbookViewId="0"/>
  </sheetViews>
  <sheetFormatPr defaultColWidth="0" defaultRowHeight="0" customHeight="1" zeroHeight="1"/>
  <cols>
    <col min="1" max="1" width="6.375" style="365" customWidth="1"/>
    <col min="2" max="107" width="2.5" style="365" customWidth="1"/>
    <col min="108" max="108" width="6.125" style="367" customWidth="1"/>
    <col min="109" max="109" width="5.875" style="366" customWidth="1"/>
    <col min="110" max="110" width="19.125" style="365" hidden="1"/>
    <col min="111" max="115" width="12.625" style="365" hidden="1"/>
    <col min="116" max="349" width="8.625" style="365" hidden="1"/>
    <col min="350" max="355" width="14.875" style="365" hidden="1"/>
    <col min="356" max="357" width="15.875" style="365" hidden="1"/>
    <col min="358" max="363" width="16.125" style="365" hidden="1"/>
    <col min="364" max="364" width="6.125" style="365" hidden="1"/>
    <col min="365" max="365" width="3" style="365" hidden="1"/>
    <col min="366" max="605" width="8.625" style="365" hidden="1"/>
    <col min="606" max="611" width="14.875" style="365" hidden="1"/>
    <col min="612" max="613" width="15.875" style="365" hidden="1"/>
    <col min="614" max="619" width="16.125" style="365" hidden="1"/>
    <col min="620" max="620" width="6.125" style="365" hidden="1"/>
    <col min="621" max="621" width="3" style="365" hidden="1"/>
    <col min="622" max="861" width="8.625" style="365" hidden="1"/>
    <col min="862" max="867" width="14.875" style="365" hidden="1"/>
    <col min="868" max="869" width="15.875" style="365" hidden="1"/>
    <col min="870" max="875" width="16.125" style="365" hidden="1"/>
    <col min="876" max="876" width="6.125" style="365" hidden="1"/>
    <col min="877" max="877" width="3" style="365" hidden="1"/>
    <col min="878" max="1117" width="8.625" style="365" hidden="1"/>
    <col min="1118" max="1123" width="14.875" style="365" hidden="1"/>
    <col min="1124" max="1125" width="15.875" style="365" hidden="1"/>
    <col min="1126" max="1131" width="16.125" style="365" hidden="1"/>
    <col min="1132" max="1132" width="6.125" style="365" hidden="1"/>
    <col min="1133" max="1133" width="3" style="365" hidden="1"/>
    <col min="1134" max="1373" width="8.625" style="365" hidden="1"/>
    <col min="1374" max="1379" width="14.875" style="365" hidden="1"/>
    <col min="1380" max="1381" width="15.875" style="365" hidden="1"/>
    <col min="1382" max="1387" width="16.125" style="365" hidden="1"/>
    <col min="1388" max="1388" width="6.125" style="365" hidden="1"/>
    <col min="1389" max="1389" width="3" style="365" hidden="1"/>
    <col min="1390" max="1629" width="8.625" style="365" hidden="1"/>
    <col min="1630" max="1635" width="14.875" style="365" hidden="1"/>
    <col min="1636" max="1637" width="15.875" style="365" hidden="1"/>
    <col min="1638" max="1643" width="16.125" style="365" hidden="1"/>
    <col min="1644" max="1644" width="6.125" style="365" hidden="1"/>
    <col min="1645" max="1645" width="3" style="365" hidden="1"/>
    <col min="1646" max="1885" width="8.625" style="365" hidden="1"/>
    <col min="1886" max="1891" width="14.875" style="365" hidden="1"/>
    <col min="1892" max="1893" width="15.875" style="365" hidden="1"/>
    <col min="1894" max="1899" width="16.125" style="365" hidden="1"/>
    <col min="1900" max="1900" width="6.125" style="365" hidden="1"/>
    <col min="1901" max="1901" width="3" style="365" hidden="1"/>
    <col min="1902" max="2141" width="8.625" style="365" hidden="1"/>
    <col min="2142" max="2147" width="14.875" style="365" hidden="1"/>
    <col min="2148" max="2149" width="15.875" style="365" hidden="1"/>
    <col min="2150" max="2155" width="16.125" style="365" hidden="1"/>
    <col min="2156" max="2156" width="6.125" style="365" hidden="1"/>
    <col min="2157" max="2157" width="3" style="365" hidden="1"/>
    <col min="2158" max="2397" width="8.625" style="365" hidden="1"/>
    <col min="2398" max="2403" width="14.875" style="365" hidden="1"/>
    <col min="2404" max="2405" width="15.875" style="365" hidden="1"/>
    <col min="2406" max="2411" width="16.125" style="365" hidden="1"/>
    <col min="2412" max="2412" width="6.125" style="365" hidden="1"/>
    <col min="2413" max="2413" width="3" style="365" hidden="1"/>
    <col min="2414" max="2653" width="8.625" style="365" hidden="1"/>
    <col min="2654" max="2659" width="14.875" style="365" hidden="1"/>
    <col min="2660" max="2661" width="15.875" style="365" hidden="1"/>
    <col min="2662" max="2667" width="16.125" style="365" hidden="1"/>
    <col min="2668" max="2668" width="6.125" style="365" hidden="1"/>
    <col min="2669" max="2669" width="3" style="365" hidden="1"/>
    <col min="2670" max="2909" width="8.625" style="365" hidden="1"/>
    <col min="2910" max="2915" width="14.875" style="365" hidden="1"/>
    <col min="2916" max="2917" width="15.875" style="365" hidden="1"/>
    <col min="2918" max="2923" width="16.125" style="365" hidden="1"/>
    <col min="2924" max="2924" width="6.125" style="365" hidden="1"/>
    <col min="2925" max="2925" width="3" style="365" hidden="1"/>
    <col min="2926" max="3165" width="8.625" style="365" hidden="1"/>
    <col min="3166" max="3171" width="14.875" style="365" hidden="1"/>
    <col min="3172" max="3173" width="15.875" style="365" hidden="1"/>
    <col min="3174" max="3179" width="16.125" style="365" hidden="1"/>
    <col min="3180" max="3180" width="6.125" style="365" hidden="1"/>
    <col min="3181" max="3181" width="3" style="365" hidden="1"/>
    <col min="3182" max="3421" width="8.625" style="365" hidden="1"/>
    <col min="3422" max="3427" width="14.875" style="365" hidden="1"/>
    <col min="3428" max="3429" width="15.875" style="365" hidden="1"/>
    <col min="3430" max="3435" width="16.125" style="365" hidden="1"/>
    <col min="3436" max="3436" width="6.125" style="365" hidden="1"/>
    <col min="3437" max="3437" width="3" style="365" hidden="1"/>
    <col min="3438" max="3677" width="8.625" style="365" hidden="1"/>
    <col min="3678" max="3683" width="14.875" style="365" hidden="1"/>
    <col min="3684" max="3685" width="15.875" style="365" hidden="1"/>
    <col min="3686" max="3691" width="16.125" style="365" hidden="1"/>
    <col min="3692" max="3692" width="6.125" style="365" hidden="1"/>
    <col min="3693" max="3693" width="3" style="365" hidden="1"/>
    <col min="3694" max="3933" width="8.625" style="365" hidden="1"/>
    <col min="3934" max="3939" width="14.875" style="365" hidden="1"/>
    <col min="3940" max="3941" width="15.875" style="365" hidden="1"/>
    <col min="3942" max="3947" width="16.125" style="365" hidden="1"/>
    <col min="3948" max="3948" width="6.125" style="365" hidden="1"/>
    <col min="3949" max="3949" width="3" style="365" hidden="1"/>
    <col min="3950" max="4189" width="8.625" style="365" hidden="1"/>
    <col min="4190" max="4195" width="14.875" style="365" hidden="1"/>
    <col min="4196" max="4197" width="15.875" style="365" hidden="1"/>
    <col min="4198" max="4203" width="16.125" style="365" hidden="1"/>
    <col min="4204" max="4204" width="6.125" style="365" hidden="1"/>
    <col min="4205" max="4205" width="3" style="365" hidden="1"/>
    <col min="4206" max="4445" width="8.625" style="365" hidden="1"/>
    <col min="4446" max="4451" width="14.875" style="365" hidden="1"/>
    <col min="4452" max="4453" width="15.875" style="365" hidden="1"/>
    <col min="4454" max="4459" width="16.125" style="365" hidden="1"/>
    <col min="4460" max="4460" width="6.125" style="365" hidden="1"/>
    <col min="4461" max="4461" width="3" style="365" hidden="1"/>
    <col min="4462" max="4701" width="8.625" style="365" hidden="1"/>
    <col min="4702" max="4707" width="14.875" style="365" hidden="1"/>
    <col min="4708" max="4709" width="15.875" style="365" hidden="1"/>
    <col min="4710" max="4715" width="16.125" style="365" hidden="1"/>
    <col min="4716" max="4716" width="6.125" style="365" hidden="1"/>
    <col min="4717" max="4717" width="3" style="365" hidden="1"/>
    <col min="4718" max="4957" width="8.625" style="365" hidden="1"/>
    <col min="4958" max="4963" width="14.875" style="365" hidden="1"/>
    <col min="4964" max="4965" width="15.875" style="365" hidden="1"/>
    <col min="4966" max="4971" width="16.125" style="365" hidden="1"/>
    <col min="4972" max="4972" width="6.125" style="365" hidden="1"/>
    <col min="4973" max="4973" width="3" style="365" hidden="1"/>
    <col min="4974" max="5213" width="8.625" style="365" hidden="1"/>
    <col min="5214" max="5219" width="14.875" style="365" hidden="1"/>
    <col min="5220" max="5221" width="15.875" style="365" hidden="1"/>
    <col min="5222" max="5227" width="16.125" style="365" hidden="1"/>
    <col min="5228" max="5228" width="6.125" style="365" hidden="1"/>
    <col min="5229" max="5229" width="3" style="365" hidden="1"/>
    <col min="5230" max="5469" width="8.625" style="365" hidden="1"/>
    <col min="5470" max="5475" width="14.875" style="365" hidden="1"/>
    <col min="5476" max="5477" width="15.875" style="365" hidden="1"/>
    <col min="5478" max="5483" width="16.125" style="365" hidden="1"/>
    <col min="5484" max="5484" width="6.125" style="365" hidden="1"/>
    <col min="5485" max="5485" width="3" style="365" hidden="1"/>
    <col min="5486" max="5725" width="8.625" style="365" hidden="1"/>
    <col min="5726" max="5731" width="14.875" style="365" hidden="1"/>
    <col min="5732" max="5733" width="15.875" style="365" hidden="1"/>
    <col min="5734" max="5739" width="16.125" style="365" hidden="1"/>
    <col min="5740" max="5740" width="6.125" style="365" hidden="1"/>
    <col min="5741" max="5741" width="3" style="365" hidden="1"/>
    <col min="5742" max="5981" width="8.625" style="365" hidden="1"/>
    <col min="5982" max="5987" width="14.875" style="365" hidden="1"/>
    <col min="5988" max="5989" width="15.875" style="365" hidden="1"/>
    <col min="5990" max="5995" width="16.125" style="365" hidden="1"/>
    <col min="5996" max="5996" width="6.125" style="365" hidden="1"/>
    <col min="5997" max="5997" width="3" style="365" hidden="1"/>
    <col min="5998" max="6237" width="8.625" style="365" hidden="1"/>
    <col min="6238" max="6243" width="14.875" style="365" hidden="1"/>
    <col min="6244" max="6245" width="15.875" style="365" hidden="1"/>
    <col min="6246" max="6251" width="16.125" style="365" hidden="1"/>
    <col min="6252" max="6252" width="6.125" style="365" hidden="1"/>
    <col min="6253" max="6253" width="3" style="365" hidden="1"/>
    <col min="6254" max="6493" width="8.625" style="365" hidden="1"/>
    <col min="6494" max="6499" width="14.875" style="365" hidden="1"/>
    <col min="6500" max="6501" width="15.875" style="365" hidden="1"/>
    <col min="6502" max="6507" width="16.125" style="365" hidden="1"/>
    <col min="6508" max="6508" width="6.125" style="365" hidden="1"/>
    <col min="6509" max="6509" width="3" style="365" hidden="1"/>
    <col min="6510" max="6749" width="8.625" style="365" hidden="1"/>
    <col min="6750" max="6755" width="14.875" style="365" hidden="1"/>
    <col min="6756" max="6757" width="15.875" style="365" hidden="1"/>
    <col min="6758" max="6763" width="16.125" style="365" hidden="1"/>
    <col min="6764" max="6764" width="6.125" style="365" hidden="1"/>
    <col min="6765" max="6765" width="3" style="365" hidden="1"/>
    <col min="6766" max="7005" width="8.625" style="365" hidden="1"/>
    <col min="7006" max="7011" width="14.875" style="365" hidden="1"/>
    <col min="7012" max="7013" width="15.875" style="365" hidden="1"/>
    <col min="7014" max="7019" width="16.125" style="365" hidden="1"/>
    <col min="7020" max="7020" width="6.125" style="365" hidden="1"/>
    <col min="7021" max="7021" width="3" style="365" hidden="1"/>
    <col min="7022" max="7261" width="8.625" style="365" hidden="1"/>
    <col min="7262" max="7267" width="14.875" style="365" hidden="1"/>
    <col min="7268" max="7269" width="15.875" style="365" hidden="1"/>
    <col min="7270" max="7275" width="16.125" style="365" hidden="1"/>
    <col min="7276" max="7276" width="6.125" style="365" hidden="1"/>
    <col min="7277" max="7277" width="3" style="365" hidden="1"/>
    <col min="7278" max="7517" width="8.625" style="365" hidden="1"/>
    <col min="7518" max="7523" width="14.875" style="365" hidden="1"/>
    <col min="7524" max="7525" width="15.875" style="365" hidden="1"/>
    <col min="7526" max="7531" width="16.125" style="365" hidden="1"/>
    <col min="7532" max="7532" width="6.125" style="365" hidden="1"/>
    <col min="7533" max="7533" width="3" style="365" hidden="1"/>
    <col min="7534" max="7773" width="8.625" style="365" hidden="1"/>
    <col min="7774" max="7779" width="14.875" style="365" hidden="1"/>
    <col min="7780" max="7781" width="15.875" style="365" hidden="1"/>
    <col min="7782" max="7787" width="16.125" style="365" hidden="1"/>
    <col min="7788" max="7788" width="6.125" style="365" hidden="1"/>
    <col min="7789" max="7789" width="3" style="365" hidden="1"/>
    <col min="7790" max="8029" width="8.625" style="365" hidden="1"/>
    <col min="8030" max="8035" width="14.875" style="365" hidden="1"/>
    <col min="8036" max="8037" width="15.875" style="365" hidden="1"/>
    <col min="8038" max="8043" width="16.125" style="365" hidden="1"/>
    <col min="8044" max="8044" width="6.125" style="365" hidden="1"/>
    <col min="8045" max="8045" width="3" style="365" hidden="1"/>
    <col min="8046" max="8285" width="8.625" style="365" hidden="1"/>
    <col min="8286" max="8291" width="14.875" style="365" hidden="1"/>
    <col min="8292" max="8293" width="15.875" style="365" hidden="1"/>
    <col min="8294" max="8299" width="16.125" style="365" hidden="1"/>
    <col min="8300" max="8300" width="6.125" style="365" hidden="1"/>
    <col min="8301" max="8301" width="3" style="365" hidden="1"/>
    <col min="8302" max="8541" width="8.625" style="365" hidden="1"/>
    <col min="8542" max="8547" width="14.875" style="365" hidden="1"/>
    <col min="8548" max="8549" width="15.875" style="365" hidden="1"/>
    <col min="8550" max="8555" width="16.125" style="365" hidden="1"/>
    <col min="8556" max="8556" width="6.125" style="365" hidden="1"/>
    <col min="8557" max="8557" width="3" style="365" hidden="1"/>
    <col min="8558" max="8797" width="8.625" style="365" hidden="1"/>
    <col min="8798" max="8803" width="14.875" style="365" hidden="1"/>
    <col min="8804" max="8805" width="15.875" style="365" hidden="1"/>
    <col min="8806" max="8811" width="16.125" style="365" hidden="1"/>
    <col min="8812" max="8812" width="6.125" style="365" hidden="1"/>
    <col min="8813" max="8813" width="3" style="365" hidden="1"/>
    <col min="8814" max="9053" width="8.625" style="365" hidden="1"/>
    <col min="9054" max="9059" width="14.875" style="365" hidden="1"/>
    <col min="9060" max="9061" width="15.875" style="365" hidden="1"/>
    <col min="9062" max="9067" width="16.125" style="365" hidden="1"/>
    <col min="9068" max="9068" width="6.125" style="365" hidden="1"/>
    <col min="9069" max="9069" width="3" style="365" hidden="1"/>
    <col min="9070" max="9309" width="8.625" style="365" hidden="1"/>
    <col min="9310" max="9315" width="14.875" style="365" hidden="1"/>
    <col min="9316" max="9317" width="15.875" style="365" hidden="1"/>
    <col min="9318" max="9323" width="16.125" style="365" hidden="1"/>
    <col min="9324" max="9324" width="6.125" style="365" hidden="1"/>
    <col min="9325" max="9325" width="3" style="365" hidden="1"/>
    <col min="9326" max="9565" width="8.625" style="365" hidden="1"/>
    <col min="9566" max="9571" width="14.875" style="365" hidden="1"/>
    <col min="9572" max="9573" width="15.875" style="365" hidden="1"/>
    <col min="9574" max="9579" width="16.125" style="365" hidden="1"/>
    <col min="9580" max="9580" width="6.125" style="365" hidden="1"/>
    <col min="9581" max="9581" width="3" style="365" hidden="1"/>
    <col min="9582" max="9821" width="8.625" style="365" hidden="1"/>
    <col min="9822" max="9827" width="14.875" style="365" hidden="1"/>
    <col min="9828" max="9829" width="15.875" style="365" hidden="1"/>
    <col min="9830" max="9835" width="16.125" style="365" hidden="1"/>
    <col min="9836" max="9836" width="6.125" style="365" hidden="1"/>
    <col min="9837" max="9837" width="3" style="365" hidden="1"/>
    <col min="9838" max="10077" width="8.625" style="365" hidden="1"/>
    <col min="10078" max="10083" width="14.875" style="365" hidden="1"/>
    <col min="10084" max="10085" width="15.875" style="365" hidden="1"/>
    <col min="10086" max="10091" width="16.125" style="365" hidden="1"/>
    <col min="10092" max="10092" width="6.125" style="365" hidden="1"/>
    <col min="10093" max="10093" width="3" style="365" hidden="1"/>
    <col min="10094" max="10333" width="8.625" style="365" hidden="1"/>
    <col min="10334" max="10339" width="14.875" style="365" hidden="1"/>
    <col min="10340" max="10341" width="15.875" style="365" hidden="1"/>
    <col min="10342" max="10347" width="16.125" style="365" hidden="1"/>
    <col min="10348" max="10348" width="6.125" style="365" hidden="1"/>
    <col min="10349" max="10349" width="3" style="365" hidden="1"/>
    <col min="10350" max="10589" width="8.625" style="365" hidden="1"/>
    <col min="10590" max="10595" width="14.875" style="365" hidden="1"/>
    <col min="10596" max="10597" width="15.875" style="365" hidden="1"/>
    <col min="10598" max="10603" width="16.125" style="365" hidden="1"/>
    <col min="10604" max="10604" width="6.125" style="365" hidden="1"/>
    <col min="10605" max="10605" width="3" style="365" hidden="1"/>
    <col min="10606" max="10845" width="8.625" style="365" hidden="1"/>
    <col min="10846" max="10851" width="14.875" style="365" hidden="1"/>
    <col min="10852" max="10853" width="15.875" style="365" hidden="1"/>
    <col min="10854" max="10859" width="16.125" style="365" hidden="1"/>
    <col min="10860" max="10860" width="6.125" style="365" hidden="1"/>
    <col min="10861" max="10861" width="3" style="365" hidden="1"/>
    <col min="10862" max="11101" width="8.625" style="365" hidden="1"/>
    <col min="11102" max="11107" width="14.875" style="365" hidden="1"/>
    <col min="11108" max="11109" width="15.875" style="365" hidden="1"/>
    <col min="11110" max="11115" width="16.125" style="365" hidden="1"/>
    <col min="11116" max="11116" width="6.125" style="365" hidden="1"/>
    <col min="11117" max="11117" width="3" style="365" hidden="1"/>
    <col min="11118" max="11357" width="8.625" style="365" hidden="1"/>
    <col min="11358" max="11363" width="14.875" style="365" hidden="1"/>
    <col min="11364" max="11365" width="15.875" style="365" hidden="1"/>
    <col min="11366" max="11371" width="16.125" style="365" hidden="1"/>
    <col min="11372" max="11372" width="6.125" style="365" hidden="1"/>
    <col min="11373" max="11373" width="3" style="365" hidden="1"/>
    <col min="11374" max="11613" width="8.625" style="365" hidden="1"/>
    <col min="11614" max="11619" width="14.875" style="365" hidden="1"/>
    <col min="11620" max="11621" width="15.875" style="365" hidden="1"/>
    <col min="11622" max="11627" width="16.125" style="365" hidden="1"/>
    <col min="11628" max="11628" width="6.125" style="365" hidden="1"/>
    <col min="11629" max="11629" width="3" style="365" hidden="1"/>
    <col min="11630" max="11869" width="8.625" style="365" hidden="1"/>
    <col min="11870" max="11875" width="14.875" style="365" hidden="1"/>
    <col min="11876" max="11877" width="15.875" style="365" hidden="1"/>
    <col min="11878" max="11883" width="16.125" style="365" hidden="1"/>
    <col min="11884" max="11884" width="6.125" style="365" hidden="1"/>
    <col min="11885" max="11885" width="3" style="365" hidden="1"/>
    <col min="11886" max="12125" width="8.625" style="365" hidden="1"/>
    <col min="12126" max="12131" width="14.875" style="365" hidden="1"/>
    <col min="12132" max="12133" width="15.875" style="365" hidden="1"/>
    <col min="12134" max="12139" width="16.125" style="365" hidden="1"/>
    <col min="12140" max="12140" width="6.125" style="365" hidden="1"/>
    <col min="12141" max="12141" width="3" style="365" hidden="1"/>
    <col min="12142" max="12381" width="8.625" style="365" hidden="1"/>
    <col min="12382" max="12387" width="14.875" style="365" hidden="1"/>
    <col min="12388" max="12389" width="15.875" style="365" hidden="1"/>
    <col min="12390" max="12395" width="16.125" style="365" hidden="1"/>
    <col min="12396" max="12396" width="6.125" style="365" hidden="1"/>
    <col min="12397" max="12397" width="3" style="365" hidden="1"/>
    <col min="12398" max="12637" width="8.625" style="365" hidden="1"/>
    <col min="12638" max="12643" width="14.875" style="365" hidden="1"/>
    <col min="12644" max="12645" width="15.875" style="365" hidden="1"/>
    <col min="12646" max="12651" width="16.125" style="365" hidden="1"/>
    <col min="12652" max="12652" width="6.125" style="365" hidden="1"/>
    <col min="12653" max="12653" width="3" style="365" hidden="1"/>
    <col min="12654" max="12893" width="8.625" style="365" hidden="1"/>
    <col min="12894" max="12899" width="14.875" style="365" hidden="1"/>
    <col min="12900" max="12901" width="15.875" style="365" hidden="1"/>
    <col min="12902" max="12907" width="16.125" style="365" hidden="1"/>
    <col min="12908" max="12908" width="6.125" style="365" hidden="1"/>
    <col min="12909" max="12909" width="3" style="365" hidden="1"/>
    <col min="12910" max="13149" width="8.625" style="365" hidden="1"/>
    <col min="13150" max="13155" width="14.875" style="365" hidden="1"/>
    <col min="13156" max="13157" width="15.875" style="365" hidden="1"/>
    <col min="13158" max="13163" width="16.125" style="365" hidden="1"/>
    <col min="13164" max="13164" width="6.125" style="365" hidden="1"/>
    <col min="13165" max="13165" width="3" style="365" hidden="1"/>
    <col min="13166" max="13405" width="8.625" style="365" hidden="1"/>
    <col min="13406" max="13411" width="14.875" style="365" hidden="1"/>
    <col min="13412" max="13413" width="15.875" style="365" hidden="1"/>
    <col min="13414" max="13419" width="16.125" style="365" hidden="1"/>
    <col min="13420" max="13420" width="6.125" style="365" hidden="1"/>
    <col min="13421" max="13421" width="3" style="365" hidden="1"/>
    <col min="13422" max="13661" width="8.625" style="365" hidden="1"/>
    <col min="13662" max="13667" width="14.875" style="365" hidden="1"/>
    <col min="13668" max="13669" width="15.875" style="365" hidden="1"/>
    <col min="13670" max="13675" width="16.125" style="365" hidden="1"/>
    <col min="13676" max="13676" width="6.125" style="365" hidden="1"/>
    <col min="13677" max="13677" width="3" style="365" hidden="1"/>
    <col min="13678" max="13917" width="8.625" style="365" hidden="1"/>
    <col min="13918" max="13923" width="14.875" style="365" hidden="1"/>
    <col min="13924" max="13925" width="15.875" style="365" hidden="1"/>
    <col min="13926" max="13931" width="16.125" style="365" hidden="1"/>
    <col min="13932" max="13932" width="6.125" style="365" hidden="1"/>
    <col min="13933" max="13933" width="3" style="365" hidden="1"/>
    <col min="13934" max="14173" width="8.625" style="365" hidden="1"/>
    <col min="14174" max="14179" width="14.875" style="365" hidden="1"/>
    <col min="14180" max="14181" width="15.875" style="365" hidden="1"/>
    <col min="14182" max="14187" width="16.125" style="365" hidden="1"/>
    <col min="14188" max="14188" width="6.125" style="365" hidden="1"/>
    <col min="14189" max="14189" width="3" style="365" hidden="1"/>
    <col min="14190" max="14429" width="8.625" style="365" hidden="1"/>
    <col min="14430" max="14435" width="14.875" style="365" hidden="1"/>
    <col min="14436" max="14437" width="15.875" style="365" hidden="1"/>
    <col min="14438" max="14443" width="16.125" style="365" hidden="1"/>
    <col min="14444" max="14444" width="6.125" style="365" hidden="1"/>
    <col min="14445" max="14445" width="3" style="365" hidden="1"/>
    <col min="14446" max="14685" width="8.625" style="365" hidden="1"/>
    <col min="14686" max="14691" width="14.875" style="365" hidden="1"/>
    <col min="14692" max="14693" width="15.875" style="365" hidden="1"/>
    <col min="14694" max="14699" width="16.125" style="365" hidden="1"/>
    <col min="14700" max="14700" width="6.125" style="365" hidden="1"/>
    <col min="14701" max="14701" width="3" style="365" hidden="1"/>
    <col min="14702" max="14941" width="8.625" style="365" hidden="1"/>
    <col min="14942" max="14947" width="14.875" style="365" hidden="1"/>
    <col min="14948" max="14949" width="15.875" style="365" hidden="1"/>
    <col min="14950" max="14955" width="16.125" style="365" hidden="1"/>
    <col min="14956" max="14956" width="6.125" style="365" hidden="1"/>
    <col min="14957" max="14957" width="3" style="365" hidden="1"/>
    <col min="14958" max="15197" width="8.625" style="365" hidden="1"/>
    <col min="15198" max="15203" width="14.875" style="365" hidden="1"/>
    <col min="15204" max="15205" width="15.875" style="365" hidden="1"/>
    <col min="15206" max="15211" width="16.125" style="365" hidden="1"/>
    <col min="15212" max="15212" width="6.125" style="365" hidden="1"/>
    <col min="15213" max="15213" width="3" style="365" hidden="1"/>
    <col min="15214" max="15453" width="8.625" style="365" hidden="1"/>
    <col min="15454" max="15459" width="14.875" style="365" hidden="1"/>
    <col min="15460" max="15461" width="15.875" style="365" hidden="1"/>
    <col min="15462" max="15467" width="16.125" style="365" hidden="1"/>
    <col min="15468" max="15468" width="6.125" style="365" hidden="1"/>
    <col min="15469" max="15469" width="3" style="365" hidden="1"/>
    <col min="15470" max="15709" width="8.625" style="365" hidden="1"/>
    <col min="15710" max="15715" width="14.875" style="365" hidden="1"/>
    <col min="15716" max="15717" width="15.875" style="365" hidden="1"/>
    <col min="15718" max="15723" width="16.125" style="365" hidden="1"/>
    <col min="15724" max="15724" width="6.125" style="365" hidden="1"/>
    <col min="15725" max="15725" width="3" style="365" hidden="1"/>
    <col min="15726" max="15965" width="8.625" style="365" hidden="1"/>
    <col min="15966" max="15971" width="14.875" style="365" hidden="1"/>
    <col min="15972" max="15973" width="15.875" style="365" hidden="1"/>
    <col min="15974" max="15979" width="16.125" style="365" hidden="1"/>
    <col min="15980" max="15980" width="6.125" style="365" hidden="1"/>
    <col min="15981" max="15981" width="3" style="365" hidden="1"/>
    <col min="15982" max="16221" width="8.625" style="365" hidden="1"/>
    <col min="16222" max="16227" width="14.875" style="365" hidden="1"/>
    <col min="16228" max="16229" width="15.875" style="365" hidden="1"/>
    <col min="16230" max="16235" width="16.125" style="365" hidden="1"/>
    <col min="16236" max="16236" width="6.125" style="365" hidden="1"/>
    <col min="16237" max="16237" width="3" style="365" hidden="1"/>
    <col min="16238" max="16384" width="8.625" style="365" hidden="1"/>
  </cols>
  <sheetData>
    <row r="1" spans="1:143" ht="42.75" customHeight="1">
      <c r="A1" s="402"/>
      <c r="B1" s="401"/>
      <c r="DD1" s="365"/>
      <c r="DE1" s="365"/>
    </row>
    <row r="2" spans="1:143" ht="25.5" customHeight="1">
      <c r="A2" s="400"/>
      <c r="C2" s="400"/>
      <c r="O2" s="400"/>
      <c r="P2" s="400"/>
      <c r="Q2" s="400"/>
      <c r="R2" s="400"/>
      <c r="S2" s="400"/>
      <c r="T2" s="400"/>
      <c r="U2" s="400"/>
      <c r="V2" s="400"/>
      <c r="W2" s="400"/>
      <c r="X2" s="400"/>
      <c r="Y2" s="400"/>
      <c r="Z2" s="400"/>
      <c r="AA2" s="400"/>
      <c r="AB2" s="400"/>
      <c r="AC2" s="400"/>
      <c r="AD2" s="400"/>
      <c r="AE2" s="400"/>
      <c r="AF2" s="400"/>
      <c r="AG2" s="400"/>
      <c r="AH2" s="400"/>
      <c r="AI2" s="400"/>
      <c r="AU2" s="400"/>
      <c r="BG2" s="400"/>
      <c r="BS2" s="400"/>
      <c r="CE2" s="400"/>
      <c r="CQ2" s="400"/>
      <c r="DD2" s="365"/>
      <c r="DE2" s="365"/>
    </row>
    <row r="3" spans="1:143" ht="25.5" customHeight="1">
      <c r="A3" s="400"/>
      <c r="C3" s="400"/>
      <c r="O3" s="400"/>
      <c r="P3" s="400"/>
      <c r="Q3" s="400"/>
      <c r="R3" s="400"/>
      <c r="S3" s="400"/>
      <c r="T3" s="400"/>
      <c r="U3" s="400"/>
      <c r="V3" s="400"/>
      <c r="W3" s="400"/>
      <c r="X3" s="400"/>
      <c r="Y3" s="400"/>
      <c r="Z3" s="400"/>
      <c r="AA3" s="400"/>
      <c r="AB3" s="400"/>
      <c r="AC3" s="400"/>
      <c r="AD3" s="400"/>
      <c r="AE3" s="400"/>
      <c r="AF3" s="400"/>
      <c r="AG3" s="400"/>
      <c r="AH3" s="400"/>
      <c r="AI3" s="400"/>
      <c r="AU3" s="400"/>
      <c r="BG3" s="400"/>
      <c r="BS3" s="400"/>
      <c r="CE3" s="400"/>
      <c r="CQ3" s="400"/>
      <c r="DD3" s="365"/>
      <c r="DE3" s="365"/>
    </row>
    <row r="4" spans="1:143" s="270" customFormat="1" ht="13.5">
      <c r="A4" s="400"/>
      <c r="B4" s="400"/>
      <c r="C4" s="400"/>
      <c r="D4" s="400"/>
      <c r="E4" s="400"/>
      <c r="F4" s="400"/>
      <c r="G4" s="400"/>
      <c r="H4" s="400"/>
      <c r="I4" s="400"/>
      <c r="J4" s="400"/>
      <c r="K4" s="400"/>
      <c r="L4" s="400"/>
      <c r="M4" s="400"/>
      <c r="N4" s="400"/>
      <c r="O4" s="400"/>
      <c r="P4" s="400"/>
      <c r="Q4" s="400"/>
      <c r="R4" s="400"/>
      <c r="S4" s="400"/>
      <c r="T4" s="400"/>
      <c r="U4" s="400"/>
      <c r="V4" s="400"/>
      <c r="W4" s="400"/>
      <c r="X4" s="400"/>
      <c r="Y4" s="400"/>
      <c r="Z4" s="400"/>
      <c r="AA4" s="400"/>
      <c r="AB4" s="400"/>
      <c r="AC4" s="400"/>
      <c r="AD4" s="400"/>
      <c r="AE4" s="400"/>
      <c r="AF4" s="400"/>
      <c r="AG4" s="400"/>
      <c r="AH4" s="400"/>
      <c r="AI4" s="400"/>
      <c r="AJ4" s="400"/>
      <c r="AK4" s="400"/>
      <c r="AL4" s="400"/>
      <c r="AM4" s="400"/>
      <c r="AN4" s="400"/>
      <c r="AO4" s="400"/>
      <c r="AP4" s="400"/>
      <c r="AQ4" s="400"/>
      <c r="AR4" s="400"/>
      <c r="AS4" s="400"/>
      <c r="AT4" s="400"/>
      <c r="AU4" s="400"/>
      <c r="AV4" s="400"/>
      <c r="AW4" s="400"/>
      <c r="AX4" s="400"/>
      <c r="AY4" s="400"/>
      <c r="AZ4" s="400"/>
      <c r="BA4" s="400"/>
      <c r="BB4" s="400"/>
      <c r="BC4" s="400"/>
      <c r="BD4" s="400"/>
      <c r="BE4" s="400"/>
      <c r="BF4" s="400"/>
      <c r="BG4" s="400"/>
      <c r="BH4" s="400"/>
      <c r="BI4" s="400"/>
      <c r="BJ4" s="400"/>
      <c r="BK4" s="400"/>
      <c r="BL4" s="400"/>
      <c r="BM4" s="400"/>
      <c r="BN4" s="400"/>
      <c r="BO4" s="400"/>
      <c r="BP4" s="400"/>
      <c r="BQ4" s="400"/>
      <c r="BR4" s="400"/>
      <c r="BS4" s="400"/>
      <c r="BT4" s="400"/>
      <c r="BU4" s="400"/>
      <c r="BV4" s="400"/>
      <c r="BW4" s="400"/>
      <c r="BX4" s="400"/>
      <c r="BY4" s="400"/>
      <c r="BZ4" s="400"/>
      <c r="CA4" s="400"/>
      <c r="CB4" s="400"/>
      <c r="CC4" s="400"/>
      <c r="CD4" s="400"/>
      <c r="CE4" s="400"/>
      <c r="CF4" s="400"/>
      <c r="CG4" s="400"/>
      <c r="CH4" s="400"/>
      <c r="CI4" s="400"/>
      <c r="CJ4" s="400"/>
      <c r="CK4" s="400"/>
      <c r="CL4" s="400"/>
      <c r="CM4" s="400"/>
      <c r="CN4" s="400"/>
      <c r="CO4" s="400"/>
      <c r="CP4" s="400"/>
      <c r="CQ4" s="400"/>
      <c r="CR4" s="400"/>
      <c r="CS4" s="400"/>
      <c r="CT4" s="400"/>
      <c r="CU4" s="400"/>
      <c r="CV4" s="400"/>
      <c r="CW4" s="400"/>
      <c r="CX4" s="400"/>
      <c r="CY4" s="400"/>
      <c r="CZ4" s="400"/>
      <c r="DA4" s="400"/>
      <c r="DB4" s="400"/>
      <c r="DC4" s="400"/>
      <c r="DD4" s="400"/>
      <c r="DE4" s="400"/>
      <c r="DF4" s="271"/>
      <c r="DG4" s="271"/>
      <c r="DH4" s="271"/>
      <c r="DI4" s="271"/>
      <c r="DJ4" s="271"/>
      <c r="DK4" s="271"/>
      <c r="DL4" s="271"/>
      <c r="DM4" s="271"/>
      <c r="DN4" s="271"/>
      <c r="DO4" s="271"/>
      <c r="DP4" s="271"/>
      <c r="DQ4" s="271"/>
      <c r="DR4" s="271"/>
      <c r="DS4" s="271"/>
      <c r="DT4" s="271"/>
      <c r="DU4" s="271"/>
      <c r="DV4" s="271"/>
      <c r="DW4" s="271"/>
    </row>
    <row r="5" spans="1:143" s="270" customFormat="1" ht="13.5">
      <c r="A5" s="400"/>
      <c r="B5" s="400"/>
      <c r="C5" s="400"/>
      <c r="D5" s="400"/>
      <c r="E5" s="400"/>
      <c r="F5" s="400"/>
      <c r="G5" s="400"/>
      <c r="H5" s="400"/>
      <c r="I5" s="400"/>
      <c r="J5" s="400"/>
      <c r="K5" s="400"/>
      <c r="L5" s="400"/>
      <c r="M5" s="400"/>
      <c r="N5" s="400"/>
      <c r="O5" s="400"/>
      <c r="P5" s="400"/>
      <c r="Q5" s="400"/>
      <c r="R5" s="400"/>
      <c r="S5" s="400"/>
      <c r="T5" s="400"/>
      <c r="U5" s="400"/>
      <c r="V5" s="400"/>
      <c r="W5" s="400"/>
      <c r="X5" s="400"/>
      <c r="Y5" s="400"/>
      <c r="Z5" s="400"/>
      <c r="AA5" s="400"/>
      <c r="AB5" s="400"/>
      <c r="AC5" s="400"/>
      <c r="AD5" s="400"/>
      <c r="AE5" s="400"/>
      <c r="AF5" s="400"/>
      <c r="AG5" s="400"/>
      <c r="AH5" s="400"/>
      <c r="AI5" s="400"/>
      <c r="AJ5" s="400"/>
      <c r="AK5" s="400"/>
      <c r="AL5" s="400"/>
      <c r="AM5" s="400"/>
      <c r="AN5" s="400"/>
      <c r="AO5" s="400"/>
      <c r="AP5" s="400"/>
      <c r="AQ5" s="400"/>
      <c r="AR5" s="400"/>
      <c r="AS5" s="400"/>
      <c r="AT5" s="400"/>
      <c r="AU5" s="400"/>
      <c r="AV5" s="400"/>
      <c r="AW5" s="400"/>
      <c r="AX5" s="400"/>
      <c r="AY5" s="400"/>
      <c r="AZ5" s="400"/>
      <c r="BA5" s="400"/>
      <c r="BB5" s="400"/>
      <c r="BC5" s="400"/>
      <c r="BD5" s="400"/>
      <c r="BE5" s="400"/>
      <c r="BF5" s="400"/>
      <c r="BG5" s="400"/>
      <c r="BH5" s="400"/>
      <c r="BI5" s="400"/>
      <c r="BJ5" s="400"/>
      <c r="BK5" s="400"/>
      <c r="BL5" s="400"/>
      <c r="BM5" s="400"/>
      <c r="BN5" s="400"/>
      <c r="BO5" s="400"/>
      <c r="BP5" s="400"/>
      <c r="BQ5" s="400"/>
      <c r="BR5" s="400"/>
      <c r="BS5" s="400"/>
      <c r="BT5" s="400"/>
      <c r="BU5" s="400"/>
      <c r="BV5" s="400"/>
      <c r="BW5" s="400"/>
      <c r="BX5" s="400"/>
      <c r="BY5" s="400"/>
      <c r="BZ5" s="400"/>
      <c r="CA5" s="400"/>
      <c r="CB5" s="400"/>
      <c r="CC5" s="400"/>
      <c r="CD5" s="400"/>
      <c r="CE5" s="400"/>
      <c r="CF5" s="400"/>
      <c r="CG5" s="400"/>
      <c r="CH5" s="400"/>
      <c r="CI5" s="400"/>
      <c r="CJ5" s="400"/>
      <c r="CK5" s="400"/>
      <c r="CL5" s="400"/>
      <c r="CM5" s="400"/>
      <c r="CN5" s="400"/>
      <c r="CO5" s="400"/>
      <c r="CP5" s="400"/>
      <c r="CQ5" s="400"/>
      <c r="CR5" s="400"/>
      <c r="CS5" s="400"/>
      <c r="CT5" s="400"/>
      <c r="CU5" s="400"/>
      <c r="CV5" s="400"/>
      <c r="CW5" s="400"/>
      <c r="CX5" s="400"/>
      <c r="CY5" s="400"/>
      <c r="CZ5" s="400"/>
      <c r="DA5" s="400"/>
      <c r="DB5" s="400"/>
      <c r="DC5" s="400"/>
      <c r="DD5" s="400"/>
      <c r="DE5" s="400"/>
      <c r="DF5" s="271"/>
      <c r="DG5" s="271"/>
      <c r="DH5" s="271"/>
      <c r="DI5" s="271"/>
      <c r="DJ5" s="271"/>
      <c r="DK5" s="271"/>
      <c r="DL5" s="271"/>
      <c r="DM5" s="271"/>
      <c r="DN5" s="271"/>
      <c r="DO5" s="271"/>
      <c r="DP5" s="271"/>
      <c r="DQ5" s="271"/>
      <c r="DR5" s="271"/>
      <c r="DS5" s="271"/>
      <c r="DT5" s="271"/>
      <c r="DU5" s="271"/>
      <c r="DV5" s="271"/>
      <c r="DW5" s="271"/>
    </row>
    <row r="6" spans="1:143" s="270" customFormat="1" ht="13.5">
      <c r="A6" s="400"/>
      <c r="B6" s="400"/>
      <c r="C6" s="400"/>
      <c r="D6" s="400"/>
      <c r="E6" s="400"/>
      <c r="F6" s="400"/>
      <c r="G6" s="400"/>
      <c r="H6" s="400"/>
      <c r="I6" s="400"/>
      <c r="J6" s="400"/>
      <c r="K6" s="400"/>
      <c r="L6" s="400"/>
      <c r="M6" s="400"/>
      <c r="N6" s="400"/>
      <c r="O6" s="400"/>
      <c r="P6" s="400"/>
      <c r="Q6" s="400"/>
      <c r="R6" s="400"/>
      <c r="S6" s="400"/>
      <c r="T6" s="400"/>
      <c r="U6" s="400"/>
      <c r="V6" s="400"/>
      <c r="W6" s="400"/>
      <c r="X6" s="400"/>
      <c r="Y6" s="400"/>
      <c r="Z6" s="400"/>
      <c r="AA6" s="400"/>
      <c r="AB6" s="400"/>
      <c r="AC6" s="400"/>
      <c r="AD6" s="400"/>
      <c r="AE6" s="400"/>
      <c r="AF6" s="400"/>
      <c r="AG6" s="400"/>
      <c r="AH6" s="400"/>
      <c r="AI6" s="400"/>
      <c r="AJ6" s="400"/>
      <c r="AK6" s="400"/>
      <c r="AL6" s="400"/>
      <c r="AM6" s="400"/>
      <c r="AN6" s="400"/>
      <c r="AO6" s="400"/>
      <c r="AP6" s="400"/>
      <c r="AQ6" s="400"/>
      <c r="AR6" s="400"/>
      <c r="AS6" s="400"/>
      <c r="AT6" s="400"/>
      <c r="AU6" s="400"/>
      <c r="AV6" s="400"/>
      <c r="AW6" s="400"/>
      <c r="AX6" s="400"/>
      <c r="AY6" s="400"/>
      <c r="AZ6" s="400"/>
      <c r="BA6" s="400"/>
      <c r="BB6" s="400"/>
      <c r="BC6" s="400"/>
      <c r="BD6" s="400"/>
      <c r="BE6" s="400"/>
      <c r="BF6" s="400"/>
      <c r="BG6" s="400"/>
      <c r="BH6" s="400"/>
      <c r="BI6" s="400"/>
      <c r="BJ6" s="400"/>
      <c r="BK6" s="400"/>
      <c r="BL6" s="400"/>
      <c r="BM6" s="400"/>
      <c r="BN6" s="400"/>
      <c r="BO6" s="400"/>
      <c r="BP6" s="400"/>
      <c r="BQ6" s="400"/>
      <c r="BR6" s="400"/>
      <c r="BS6" s="400"/>
      <c r="BT6" s="400"/>
      <c r="BU6" s="400"/>
      <c r="BV6" s="400"/>
      <c r="BW6" s="400"/>
      <c r="BX6" s="400"/>
      <c r="BY6" s="400"/>
      <c r="BZ6" s="400"/>
      <c r="CA6" s="400"/>
      <c r="CB6" s="400"/>
      <c r="CC6" s="400"/>
      <c r="CD6" s="400"/>
      <c r="CE6" s="400"/>
      <c r="CF6" s="400"/>
      <c r="CG6" s="400"/>
      <c r="CH6" s="400"/>
      <c r="CI6" s="400"/>
      <c r="CJ6" s="400"/>
      <c r="CK6" s="400"/>
      <c r="CL6" s="400"/>
      <c r="CM6" s="400"/>
      <c r="CN6" s="400"/>
      <c r="CO6" s="400"/>
      <c r="CP6" s="400"/>
      <c r="CQ6" s="400"/>
      <c r="CR6" s="400"/>
      <c r="CS6" s="400"/>
      <c r="CT6" s="400"/>
      <c r="CU6" s="400"/>
      <c r="CV6" s="400"/>
      <c r="CW6" s="400"/>
      <c r="CX6" s="400"/>
      <c r="CY6" s="400"/>
      <c r="CZ6" s="400"/>
      <c r="DA6" s="400"/>
      <c r="DB6" s="400"/>
      <c r="DC6" s="400"/>
      <c r="DD6" s="400"/>
      <c r="DE6" s="400"/>
      <c r="DF6" s="271"/>
      <c r="DG6" s="271"/>
      <c r="DH6" s="271"/>
      <c r="DI6" s="271"/>
      <c r="DJ6" s="271"/>
      <c r="DK6" s="271"/>
      <c r="DL6" s="271"/>
      <c r="DM6" s="271"/>
      <c r="DN6" s="271"/>
      <c r="DO6" s="271"/>
      <c r="DP6" s="271"/>
      <c r="DQ6" s="271"/>
      <c r="DR6" s="271"/>
      <c r="DS6" s="271"/>
      <c r="DT6" s="271"/>
      <c r="DU6" s="271"/>
      <c r="DV6" s="271"/>
      <c r="DW6" s="271"/>
    </row>
    <row r="7" spans="1:143" s="270" customFormat="1" ht="13.5">
      <c r="A7" s="400"/>
      <c r="B7" s="400"/>
      <c r="C7" s="400"/>
      <c r="D7" s="400"/>
      <c r="E7" s="400"/>
      <c r="F7" s="400"/>
      <c r="G7" s="400"/>
      <c r="H7" s="400"/>
      <c r="I7" s="400"/>
      <c r="J7" s="400"/>
      <c r="K7" s="400"/>
      <c r="L7" s="400"/>
      <c r="M7" s="400"/>
      <c r="N7" s="400"/>
      <c r="O7" s="400"/>
      <c r="P7" s="400"/>
      <c r="Q7" s="400"/>
      <c r="R7" s="400"/>
      <c r="S7" s="400"/>
      <c r="T7" s="400"/>
      <c r="U7" s="400"/>
      <c r="V7" s="400"/>
      <c r="W7" s="400"/>
      <c r="X7" s="400"/>
      <c r="Y7" s="400"/>
      <c r="Z7" s="400"/>
      <c r="AA7" s="400"/>
      <c r="AB7" s="400"/>
      <c r="AC7" s="400"/>
      <c r="AD7" s="400"/>
      <c r="AE7" s="400"/>
      <c r="AF7" s="400"/>
      <c r="AG7" s="400"/>
      <c r="AH7" s="400"/>
      <c r="AI7" s="400"/>
      <c r="AJ7" s="400"/>
      <c r="AK7" s="400"/>
      <c r="AL7" s="400"/>
      <c r="AM7" s="400"/>
      <c r="AN7" s="400"/>
      <c r="AO7" s="400"/>
      <c r="AP7" s="400"/>
      <c r="AQ7" s="400"/>
      <c r="AR7" s="400"/>
      <c r="AS7" s="400"/>
      <c r="AT7" s="400"/>
      <c r="AU7" s="400"/>
      <c r="AV7" s="400"/>
      <c r="AW7" s="400"/>
      <c r="AX7" s="400"/>
      <c r="AY7" s="400"/>
      <c r="AZ7" s="400"/>
      <c r="BA7" s="400"/>
      <c r="BB7" s="400"/>
      <c r="BC7" s="400"/>
      <c r="BD7" s="400"/>
      <c r="BE7" s="400"/>
      <c r="BF7" s="400"/>
      <c r="BG7" s="400"/>
      <c r="BH7" s="400"/>
      <c r="BI7" s="400"/>
      <c r="BJ7" s="400"/>
      <c r="BK7" s="400"/>
      <c r="BL7" s="400"/>
      <c r="BM7" s="400"/>
      <c r="BN7" s="400"/>
      <c r="BO7" s="400"/>
      <c r="BP7" s="400"/>
      <c r="BQ7" s="400"/>
      <c r="BR7" s="400"/>
      <c r="BS7" s="400"/>
      <c r="BT7" s="400"/>
      <c r="BU7" s="400"/>
      <c r="BV7" s="400"/>
      <c r="BW7" s="400"/>
      <c r="BX7" s="400"/>
      <c r="BY7" s="400"/>
      <c r="BZ7" s="400"/>
      <c r="CA7" s="400"/>
      <c r="CB7" s="400"/>
      <c r="CC7" s="400"/>
      <c r="CD7" s="400"/>
      <c r="CE7" s="400"/>
      <c r="CF7" s="400"/>
      <c r="CG7" s="400"/>
      <c r="CH7" s="400"/>
      <c r="CI7" s="400"/>
      <c r="CJ7" s="400"/>
      <c r="CK7" s="400"/>
      <c r="CL7" s="400"/>
      <c r="CM7" s="400"/>
      <c r="CN7" s="400"/>
      <c r="CO7" s="400"/>
      <c r="CP7" s="400"/>
      <c r="CQ7" s="400"/>
      <c r="CR7" s="400"/>
      <c r="CS7" s="400"/>
      <c r="CT7" s="400"/>
      <c r="CU7" s="400"/>
      <c r="CV7" s="400"/>
      <c r="CW7" s="400"/>
      <c r="CX7" s="400"/>
      <c r="CY7" s="400"/>
      <c r="CZ7" s="400"/>
      <c r="DA7" s="400"/>
      <c r="DB7" s="400"/>
      <c r="DC7" s="400"/>
      <c r="DD7" s="400"/>
      <c r="DE7" s="400"/>
      <c r="DF7" s="271"/>
      <c r="DG7" s="271"/>
      <c r="DH7" s="271"/>
      <c r="DI7" s="271"/>
      <c r="DJ7" s="271"/>
      <c r="DK7" s="271"/>
      <c r="DL7" s="271"/>
      <c r="DM7" s="271"/>
      <c r="DN7" s="271"/>
      <c r="DO7" s="271"/>
      <c r="DP7" s="271"/>
      <c r="DQ7" s="271"/>
      <c r="DR7" s="271"/>
      <c r="DS7" s="271"/>
      <c r="DT7" s="271"/>
      <c r="DU7" s="271"/>
      <c r="DV7" s="271"/>
      <c r="DW7" s="271"/>
    </row>
    <row r="8" spans="1:143" s="270" customFormat="1" ht="13.5">
      <c r="A8" s="400"/>
      <c r="B8" s="400"/>
      <c r="C8" s="400"/>
      <c r="D8" s="400"/>
      <c r="E8" s="400"/>
      <c r="F8" s="400"/>
      <c r="G8" s="400"/>
      <c r="H8" s="400"/>
      <c r="I8" s="400"/>
      <c r="J8" s="400"/>
      <c r="K8" s="400"/>
      <c r="L8" s="400"/>
      <c r="M8" s="400"/>
      <c r="N8" s="400"/>
      <c r="O8" s="400"/>
      <c r="P8" s="400"/>
      <c r="Q8" s="400"/>
      <c r="R8" s="400"/>
      <c r="S8" s="400"/>
      <c r="T8" s="400"/>
      <c r="U8" s="400"/>
      <c r="V8" s="400"/>
      <c r="W8" s="400"/>
      <c r="X8" s="400"/>
      <c r="Y8" s="400"/>
      <c r="Z8" s="400"/>
      <c r="AA8" s="400"/>
      <c r="AB8" s="400"/>
      <c r="AC8" s="400"/>
      <c r="AD8" s="400"/>
      <c r="AE8" s="400"/>
      <c r="AF8" s="400"/>
      <c r="AG8" s="400"/>
      <c r="AH8" s="400"/>
      <c r="AI8" s="400"/>
      <c r="AJ8" s="400"/>
      <c r="AK8" s="400"/>
      <c r="AL8" s="400"/>
      <c r="AM8" s="400"/>
      <c r="AN8" s="400"/>
      <c r="AO8" s="400"/>
      <c r="AP8" s="400"/>
      <c r="AQ8" s="400"/>
      <c r="AR8" s="400"/>
      <c r="AS8" s="400"/>
      <c r="AT8" s="400"/>
      <c r="AU8" s="400"/>
      <c r="AV8" s="400"/>
      <c r="AW8" s="400"/>
      <c r="AX8" s="400"/>
      <c r="AY8" s="400"/>
      <c r="AZ8" s="400"/>
      <c r="BA8" s="400"/>
      <c r="BB8" s="400"/>
      <c r="BC8" s="400"/>
      <c r="BD8" s="400"/>
      <c r="BE8" s="400"/>
      <c r="BF8" s="400"/>
      <c r="BG8" s="400"/>
      <c r="BH8" s="400"/>
      <c r="BI8" s="400"/>
      <c r="BJ8" s="400"/>
      <c r="BK8" s="400"/>
      <c r="BL8" s="400"/>
      <c r="BM8" s="400"/>
      <c r="BN8" s="400"/>
      <c r="BO8" s="400"/>
      <c r="BP8" s="400"/>
      <c r="BQ8" s="400"/>
      <c r="BR8" s="400"/>
      <c r="BS8" s="400"/>
      <c r="BT8" s="400"/>
      <c r="BU8" s="400"/>
      <c r="BV8" s="400"/>
      <c r="BW8" s="400"/>
      <c r="BX8" s="400"/>
      <c r="BY8" s="400"/>
      <c r="BZ8" s="400"/>
      <c r="CA8" s="400"/>
      <c r="CB8" s="400"/>
      <c r="CC8" s="400"/>
      <c r="CD8" s="400"/>
      <c r="CE8" s="400"/>
      <c r="CF8" s="400"/>
      <c r="CG8" s="400"/>
      <c r="CH8" s="400"/>
      <c r="CI8" s="400"/>
      <c r="CJ8" s="400"/>
      <c r="CK8" s="400"/>
      <c r="CL8" s="400"/>
      <c r="CM8" s="400"/>
      <c r="CN8" s="400"/>
      <c r="CO8" s="400"/>
      <c r="CP8" s="400"/>
      <c r="CQ8" s="400"/>
      <c r="CR8" s="400"/>
      <c r="CS8" s="400"/>
      <c r="CT8" s="400"/>
      <c r="CU8" s="400"/>
      <c r="CV8" s="400"/>
      <c r="CW8" s="400"/>
      <c r="CX8" s="400"/>
      <c r="CY8" s="400"/>
      <c r="CZ8" s="400"/>
      <c r="DA8" s="400"/>
      <c r="DB8" s="400"/>
      <c r="DC8" s="400"/>
      <c r="DD8" s="400"/>
      <c r="DE8" s="400"/>
      <c r="DF8" s="271"/>
      <c r="DG8" s="271"/>
      <c r="DH8" s="271"/>
      <c r="DI8" s="271"/>
      <c r="DJ8" s="271"/>
      <c r="DK8" s="271"/>
      <c r="DL8" s="271"/>
      <c r="DM8" s="271"/>
      <c r="DN8" s="271"/>
      <c r="DO8" s="271"/>
      <c r="DP8" s="271"/>
      <c r="DQ8" s="271"/>
      <c r="DR8" s="271"/>
      <c r="DS8" s="271"/>
      <c r="DT8" s="271"/>
      <c r="DU8" s="271"/>
      <c r="DV8" s="271"/>
      <c r="DW8" s="271"/>
    </row>
    <row r="9" spans="1:143" s="270" customFormat="1" ht="13.5">
      <c r="A9" s="400"/>
      <c r="B9" s="400"/>
      <c r="C9" s="400"/>
      <c r="D9" s="400"/>
      <c r="E9" s="400"/>
      <c r="F9" s="400"/>
      <c r="G9" s="400"/>
      <c r="H9" s="400"/>
      <c r="I9" s="400"/>
      <c r="J9" s="400"/>
      <c r="K9" s="400"/>
      <c r="L9" s="400"/>
      <c r="M9" s="400"/>
      <c r="N9" s="400"/>
      <c r="O9" s="400"/>
      <c r="P9" s="400"/>
      <c r="Q9" s="400"/>
      <c r="R9" s="400"/>
      <c r="S9" s="400"/>
      <c r="T9" s="400"/>
      <c r="U9" s="400"/>
      <c r="V9" s="400"/>
      <c r="W9" s="400"/>
      <c r="X9" s="400"/>
      <c r="Y9" s="400"/>
      <c r="Z9" s="400"/>
      <c r="AA9" s="400"/>
      <c r="AB9" s="400"/>
      <c r="AC9" s="400"/>
      <c r="AD9" s="400"/>
      <c r="AE9" s="400"/>
      <c r="AF9" s="400"/>
      <c r="AG9" s="400"/>
      <c r="AH9" s="400"/>
      <c r="AI9" s="400"/>
      <c r="AJ9" s="400"/>
      <c r="AK9" s="400"/>
      <c r="AL9" s="400"/>
      <c r="AM9" s="400"/>
      <c r="AN9" s="400"/>
      <c r="AO9" s="400"/>
      <c r="AP9" s="400"/>
      <c r="AQ9" s="400"/>
      <c r="AR9" s="400"/>
      <c r="AS9" s="400"/>
      <c r="AT9" s="400"/>
      <c r="AU9" s="400"/>
      <c r="AV9" s="400"/>
      <c r="AW9" s="400"/>
      <c r="AX9" s="400"/>
      <c r="AY9" s="400"/>
      <c r="AZ9" s="400"/>
      <c r="BA9" s="400"/>
      <c r="BB9" s="400"/>
      <c r="BC9" s="400"/>
      <c r="BD9" s="400"/>
      <c r="BE9" s="400"/>
      <c r="BF9" s="400"/>
      <c r="BG9" s="400"/>
      <c r="BH9" s="400"/>
      <c r="BI9" s="400"/>
      <c r="BJ9" s="400"/>
      <c r="BK9" s="400"/>
      <c r="BL9" s="400"/>
      <c r="BM9" s="400"/>
      <c r="BN9" s="400"/>
      <c r="BO9" s="400"/>
      <c r="BP9" s="400"/>
      <c r="BQ9" s="400"/>
      <c r="BR9" s="400"/>
      <c r="BS9" s="400"/>
      <c r="BT9" s="400"/>
      <c r="BU9" s="400"/>
      <c r="BV9" s="400"/>
      <c r="BW9" s="400"/>
      <c r="BX9" s="400"/>
      <c r="BY9" s="400"/>
      <c r="BZ9" s="400"/>
      <c r="CA9" s="400"/>
      <c r="CB9" s="400"/>
      <c r="CC9" s="400"/>
      <c r="CD9" s="400"/>
      <c r="CE9" s="400"/>
      <c r="CF9" s="400"/>
      <c r="CG9" s="400"/>
      <c r="CH9" s="400"/>
      <c r="CI9" s="400"/>
      <c r="CJ9" s="400"/>
      <c r="CK9" s="400"/>
      <c r="CL9" s="400"/>
      <c r="CM9" s="400"/>
      <c r="CN9" s="400"/>
      <c r="CO9" s="400"/>
      <c r="CP9" s="400"/>
      <c r="CQ9" s="400"/>
      <c r="CR9" s="400"/>
      <c r="CS9" s="400"/>
      <c r="CT9" s="400"/>
      <c r="CU9" s="400"/>
      <c r="CV9" s="400"/>
      <c r="CW9" s="400"/>
      <c r="CX9" s="400"/>
      <c r="CY9" s="400"/>
      <c r="CZ9" s="400"/>
      <c r="DA9" s="400"/>
      <c r="DB9" s="400"/>
      <c r="DC9" s="400"/>
      <c r="DD9" s="400"/>
      <c r="DE9" s="400"/>
      <c r="DF9" s="271"/>
      <c r="DG9" s="271"/>
      <c r="DH9" s="271"/>
      <c r="DI9" s="271"/>
      <c r="DJ9" s="271"/>
      <c r="DK9" s="271"/>
      <c r="DL9" s="271"/>
      <c r="DM9" s="271"/>
      <c r="DN9" s="271"/>
      <c r="DO9" s="271"/>
      <c r="DP9" s="271"/>
      <c r="DQ9" s="271"/>
      <c r="DR9" s="271"/>
      <c r="DS9" s="271"/>
      <c r="DT9" s="271"/>
      <c r="DU9" s="271"/>
      <c r="DV9" s="271"/>
      <c r="DW9" s="271"/>
    </row>
    <row r="10" spans="1:143" s="270" customFormat="1" ht="13.5">
      <c r="A10" s="400"/>
      <c r="B10" s="400"/>
      <c r="C10" s="400"/>
      <c r="D10" s="400"/>
      <c r="E10" s="400"/>
      <c r="F10" s="400"/>
      <c r="G10" s="400"/>
      <c r="H10" s="400"/>
      <c r="I10" s="400"/>
      <c r="J10" s="400"/>
      <c r="K10" s="400"/>
      <c r="L10" s="400"/>
      <c r="M10" s="400"/>
      <c r="N10" s="400"/>
      <c r="O10" s="400"/>
      <c r="P10" s="400"/>
      <c r="Q10" s="400"/>
      <c r="R10" s="400"/>
      <c r="S10" s="400"/>
      <c r="T10" s="400"/>
      <c r="U10" s="400"/>
      <c r="V10" s="400"/>
      <c r="W10" s="400"/>
      <c r="X10" s="400"/>
      <c r="Y10" s="400"/>
      <c r="Z10" s="400"/>
      <c r="AA10" s="400"/>
      <c r="AB10" s="400"/>
      <c r="AC10" s="400"/>
      <c r="AD10" s="400"/>
      <c r="AE10" s="400"/>
      <c r="AF10" s="400"/>
      <c r="AG10" s="400"/>
      <c r="AH10" s="400"/>
      <c r="AI10" s="400"/>
      <c r="AJ10" s="400"/>
      <c r="AK10" s="400"/>
      <c r="AL10" s="400"/>
      <c r="AM10" s="400"/>
      <c r="AN10" s="400"/>
      <c r="AO10" s="400"/>
      <c r="AP10" s="400"/>
      <c r="AQ10" s="400"/>
      <c r="AR10" s="400"/>
      <c r="AS10" s="400"/>
      <c r="AT10" s="400"/>
      <c r="AU10" s="400"/>
      <c r="AV10" s="400"/>
      <c r="AW10" s="400"/>
      <c r="AX10" s="400"/>
      <c r="AY10" s="400"/>
      <c r="AZ10" s="400"/>
      <c r="BA10" s="400"/>
      <c r="BB10" s="400"/>
      <c r="BC10" s="400"/>
      <c r="BD10" s="400"/>
      <c r="BE10" s="400"/>
      <c r="BF10" s="400"/>
      <c r="BG10" s="400"/>
      <c r="BH10" s="400"/>
      <c r="BI10" s="400"/>
      <c r="BJ10" s="400"/>
      <c r="BK10" s="400"/>
      <c r="BL10" s="400"/>
      <c r="BM10" s="400"/>
      <c r="BN10" s="400"/>
      <c r="BO10" s="400"/>
      <c r="BP10" s="400"/>
      <c r="BQ10" s="400"/>
      <c r="BR10" s="400"/>
      <c r="BS10" s="400"/>
      <c r="BT10" s="400"/>
      <c r="BU10" s="400"/>
      <c r="BV10" s="400"/>
      <c r="BW10" s="400"/>
      <c r="BX10" s="400"/>
      <c r="BY10" s="400"/>
      <c r="BZ10" s="400"/>
      <c r="CA10" s="400"/>
      <c r="CB10" s="400"/>
      <c r="CC10" s="400"/>
      <c r="CD10" s="400"/>
      <c r="CE10" s="400"/>
      <c r="CF10" s="400"/>
      <c r="CG10" s="400"/>
      <c r="CH10" s="400"/>
      <c r="CI10" s="400"/>
      <c r="CJ10" s="400"/>
      <c r="CK10" s="400"/>
      <c r="CL10" s="400"/>
      <c r="CM10" s="400"/>
      <c r="CN10" s="400"/>
      <c r="CO10" s="400"/>
      <c r="CP10" s="400"/>
      <c r="CQ10" s="400"/>
      <c r="CR10" s="400"/>
      <c r="CS10" s="400"/>
      <c r="CT10" s="400"/>
      <c r="CU10" s="400"/>
      <c r="CV10" s="400"/>
      <c r="CW10" s="400"/>
      <c r="CX10" s="400"/>
      <c r="CY10" s="400"/>
      <c r="CZ10" s="400"/>
      <c r="DA10" s="400"/>
      <c r="DB10" s="400"/>
      <c r="DC10" s="400"/>
      <c r="DD10" s="400"/>
      <c r="DE10" s="400"/>
      <c r="DF10" s="271"/>
      <c r="DG10" s="271"/>
      <c r="DH10" s="271"/>
      <c r="DI10" s="271"/>
      <c r="DJ10" s="271"/>
      <c r="DK10" s="271"/>
      <c r="DL10" s="271"/>
      <c r="DM10" s="271"/>
      <c r="DN10" s="271"/>
      <c r="DO10" s="271"/>
      <c r="DP10" s="271"/>
      <c r="DQ10" s="271"/>
      <c r="DR10" s="271"/>
      <c r="DS10" s="271"/>
      <c r="DT10" s="271"/>
      <c r="DU10" s="271"/>
      <c r="DV10" s="271"/>
      <c r="DW10" s="271"/>
      <c r="EM10" s="270" t="s">
        <v>601</v>
      </c>
    </row>
    <row r="11" spans="1:143" s="270" customFormat="1" ht="13.5">
      <c r="A11" s="400"/>
      <c r="B11" s="400"/>
      <c r="C11" s="400"/>
      <c r="D11" s="400"/>
      <c r="E11" s="400"/>
      <c r="F11" s="400"/>
      <c r="G11" s="400"/>
      <c r="H11" s="400"/>
      <c r="I11" s="400"/>
      <c r="J11" s="400"/>
      <c r="K11" s="400"/>
      <c r="L11" s="400"/>
      <c r="M11" s="400"/>
      <c r="N11" s="400"/>
      <c r="O11" s="400"/>
      <c r="P11" s="400"/>
      <c r="Q11" s="400"/>
      <c r="R11" s="400"/>
      <c r="S11" s="400"/>
      <c r="T11" s="400"/>
      <c r="U11" s="400"/>
      <c r="V11" s="400"/>
      <c r="W11" s="400"/>
      <c r="X11" s="400"/>
      <c r="Y11" s="400"/>
      <c r="Z11" s="400"/>
      <c r="AA11" s="400"/>
      <c r="AB11" s="400"/>
      <c r="AC11" s="400"/>
      <c r="AD11" s="400"/>
      <c r="AE11" s="400"/>
      <c r="AF11" s="400"/>
      <c r="AG11" s="400"/>
      <c r="AH11" s="400"/>
      <c r="AI11" s="400"/>
      <c r="AJ11" s="400"/>
      <c r="AK11" s="400"/>
      <c r="AL11" s="400"/>
      <c r="AM11" s="400"/>
      <c r="AN11" s="400"/>
      <c r="AO11" s="400"/>
      <c r="AP11" s="400"/>
      <c r="AQ11" s="400"/>
      <c r="AR11" s="400"/>
      <c r="AS11" s="400"/>
      <c r="AT11" s="400"/>
      <c r="AU11" s="400"/>
      <c r="AV11" s="400"/>
      <c r="AW11" s="400"/>
      <c r="AX11" s="400"/>
      <c r="AY11" s="400"/>
      <c r="AZ11" s="400"/>
      <c r="BA11" s="400"/>
      <c r="BB11" s="400"/>
      <c r="BC11" s="400"/>
      <c r="BD11" s="400"/>
      <c r="BE11" s="400"/>
      <c r="BF11" s="400"/>
      <c r="BG11" s="400"/>
      <c r="BH11" s="400"/>
      <c r="BI11" s="400"/>
      <c r="BJ11" s="400"/>
      <c r="BK11" s="400"/>
      <c r="BL11" s="400"/>
      <c r="BM11" s="400"/>
      <c r="BN11" s="400"/>
      <c r="BO11" s="400"/>
      <c r="BP11" s="400"/>
      <c r="BQ11" s="400"/>
      <c r="BR11" s="400"/>
      <c r="BS11" s="400"/>
      <c r="BT11" s="400"/>
      <c r="BU11" s="400"/>
      <c r="BV11" s="400"/>
      <c r="BW11" s="400"/>
      <c r="BX11" s="400"/>
      <c r="BY11" s="400"/>
      <c r="BZ11" s="400"/>
      <c r="CA11" s="400"/>
      <c r="CB11" s="400"/>
      <c r="CC11" s="400"/>
      <c r="CD11" s="400"/>
      <c r="CE11" s="400"/>
      <c r="CF11" s="400"/>
      <c r="CG11" s="400"/>
      <c r="CH11" s="400"/>
      <c r="CI11" s="400"/>
      <c r="CJ11" s="400"/>
      <c r="CK11" s="400"/>
      <c r="CL11" s="400"/>
      <c r="CM11" s="400"/>
      <c r="CN11" s="400"/>
      <c r="CO11" s="400"/>
      <c r="CP11" s="400"/>
      <c r="CQ11" s="400"/>
      <c r="CR11" s="400"/>
      <c r="CS11" s="400"/>
      <c r="CT11" s="400"/>
      <c r="CU11" s="400"/>
      <c r="CV11" s="400"/>
      <c r="CW11" s="400"/>
      <c r="CX11" s="400"/>
      <c r="CY11" s="400"/>
      <c r="CZ11" s="400"/>
      <c r="DA11" s="400"/>
      <c r="DB11" s="400"/>
      <c r="DC11" s="400"/>
      <c r="DD11" s="400"/>
      <c r="DE11" s="400"/>
      <c r="DF11" s="271"/>
      <c r="DG11" s="271"/>
      <c r="DH11" s="271"/>
      <c r="DI11" s="271"/>
      <c r="DJ11" s="271"/>
      <c r="DK11" s="271"/>
      <c r="DL11" s="271"/>
      <c r="DM11" s="271"/>
      <c r="DN11" s="271"/>
      <c r="DO11" s="271"/>
      <c r="DP11" s="271"/>
      <c r="DQ11" s="271"/>
      <c r="DR11" s="271"/>
      <c r="DS11" s="271"/>
      <c r="DT11" s="271"/>
      <c r="DU11" s="271"/>
      <c r="DV11" s="271"/>
      <c r="DW11" s="271"/>
    </row>
    <row r="12" spans="1:143" s="270" customFormat="1" ht="13.5">
      <c r="A12" s="400"/>
      <c r="B12" s="400"/>
      <c r="C12" s="400"/>
      <c r="D12" s="400"/>
      <c r="E12" s="400"/>
      <c r="F12" s="400"/>
      <c r="G12" s="400"/>
      <c r="H12" s="400"/>
      <c r="I12" s="400"/>
      <c r="J12" s="400"/>
      <c r="K12" s="400"/>
      <c r="L12" s="400"/>
      <c r="M12" s="400"/>
      <c r="N12" s="400"/>
      <c r="O12" s="400"/>
      <c r="P12" s="400"/>
      <c r="Q12" s="400"/>
      <c r="R12" s="400"/>
      <c r="S12" s="400"/>
      <c r="T12" s="400"/>
      <c r="U12" s="400"/>
      <c r="V12" s="400"/>
      <c r="W12" s="400"/>
      <c r="X12" s="400"/>
      <c r="Y12" s="400"/>
      <c r="Z12" s="400"/>
      <c r="AA12" s="400"/>
      <c r="AB12" s="400"/>
      <c r="AC12" s="400"/>
      <c r="AD12" s="400"/>
      <c r="AE12" s="400"/>
      <c r="AF12" s="400"/>
      <c r="AG12" s="400"/>
      <c r="AH12" s="400"/>
      <c r="AI12" s="400"/>
      <c r="AJ12" s="400"/>
      <c r="AK12" s="400"/>
      <c r="AL12" s="400"/>
      <c r="AM12" s="400"/>
      <c r="AN12" s="400"/>
      <c r="AO12" s="400"/>
      <c r="AP12" s="400"/>
      <c r="AQ12" s="400"/>
      <c r="AR12" s="400"/>
      <c r="AS12" s="400"/>
      <c r="AT12" s="400"/>
      <c r="AU12" s="400"/>
      <c r="AV12" s="400"/>
      <c r="AW12" s="400"/>
      <c r="AX12" s="400"/>
      <c r="AY12" s="400"/>
      <c r="AZ12" s="400"/>
      <c r="BA12" s="400"/>
      <c r="BB12" s="400"/>
      <c r="BC12" s="400"/>
      <c r="BD12" s="400"/>
      <c r="BE12" s="400"/>
      <c r="BF12" s="400"/>
      <c r="BG12" s="400"/>
      <c r="BH12" s="400"/>
      <c r="BI12" s="400"/>
      <c r="BJ12" s="400"/>
      <c r="BK12" s="400"/>
      <c r="BL12" s="400"/>
      <c r="BM12" s="400"/>
      <c r="BN12" s="400"/>
      <c r="BO12" s="400"/>
      <c r="BP12" s="400"/>
      <c r="BQ12" s="400"/>
      <c r="BR12" s="400"/>
      <c r="BS12" s="400"/>
      <c r="BT12" s="400"/>
      <c r="BU12" s="400"/>
      <c r="BV12" s="400"/>
      <c r="BW12" s="400"/>
      <c r="BX12" s="400"/>
      <c r="BY12" s="400"/>
      <c r="BZ12" s="400"/>
      <c r="CA12" s="400"/>
      <c r="CB12" s="400"/>
      <c r="CC12" s="400"/>
      <c r="CD12" s="400"/>
      <c r="CE12" s="400"/>
      <c r="CF12" s="400"/>
      <c r="CG12" s="400"/>
      <c r="CH12" s="400"/>
      <c r="CI12" s="400"/>
      <c r="CJ12" s="400"/>
      <c r="CK12" s="400"/>
      <c r="CL12" s="400"/>
      <c r="CM12" s="400"/>
      <c r="CN12" s="400"/>
      <c r="CO12" s="400"/>
      <c r="CP12" s="400"/>
      <c r="CQ12" s="400"/>
      <c r="CR12" s="400"/>
      <c r="CS12" s="400"/>
      <c r="CT12" s="400"/>
      <c r="CU12" s="400"/>
      <c r="CV12" s="400"/>
      <c r="CW12" s="400"/>
      <c r="CX12" s="400"/>
      <c r="CY12" s="400"/>
      <c r="CZ12" s="400"/>
      <c r="DA12" s="400"/>
      <c r="DB12" s="400"/>
      <c r="DC12" s="400"/>
      <c r="DD12" s="400"/>
      <c r="DE12" s="400"/>
      <c r="DF12" s="271"/>
      <c r="DG12" s="271"/>
      <c r="DH12" s="271"/>
      <c r="DI12" s="271"/>
      <c r="DJ12" s="271"/>
      <c r="DK12" s="271"/>
      <c r="DL12" s="271"/>
      <c r="DM12" s="271"/>
      <c r="DN12" s="271"/>
      <c r="DO12" s="271"/>
      <c r="DP12" s="271"/>
      <c r="DQ12" s="271"/>
      <c r="DR12" s="271"/>
      <c r="DS12" s="271"/>
      <c r="DT12" s="271"/>
      <c r="DU12" s="271"/>
      <c r="DV12" s="271"/>
      <c r="DW12" s="271"/>
      <c r="EM12" s="270" t="s">
        <v>601</v>
      </c>
    </row>
    <row r="13" spans="1:143" s="270" customFormat="1" ht="13.5">
      <c r="A13" s="400"/>
      <c r="B13" s="400"/>
      <c r="C13" s="400"/>
      <c r="D13" s="400"/>
      <c r="E13" s="400"/>
      <c r="F13" s="400"/>
      <c r="G13" s="400"/>
      <c r="H13" s="400"/>
      <c r="I13" s="400"/>
      <c r="J13" s="400"/>
      <c r="K13" s="400"/>
      <c r="L13" s="400"/>
      <c r="M13" s="400"/>
      <c r="N13" s="400"/>
      <c r="O13" s="400"/>
      <c r="P13" s="400"/>
      <c r="Q13" s="400"/>
      <c r="R13" s="400"/>
      <c r="S13" s="400"/>
      <c r="T13" s="400"/>
      <c r="U13" s="400"/>
      <c r="V13" s="400"/>
      <c r="W13" s="400"/>
      <c r="X13" s="400"/>
      <c r="Y13" s="400"/>
      <c r="Z13" s="400"/>
      <c r="AA13" s="400"/>
      <c r="AB13" s="400"/>
      <c r="AC13" s="400"/>
      <c r="AD13" s="400"/>
      <c r="AE13" s="400"/>
      <c r="AF13" s="400"/>
      <c r="AG13" s="400"/>
      <c r="AH13" s="400"/>
      <c r="AI13" s="400"/>
      <c r="AJ13" s="400"/>
      <c r="AK13" s="400"/>
      <c r="AL13" s="400"/>
      <c r="AM13" s="400"/>
      <c r="AN13" s="400"/>
      <c r="AO13" s="400"/>
      <c r="AP13" s="400"/>
      <c r="AQ13" s="400"/>
      <c r="AR13" s="400"/>
      <c r="AS13" s="400"/>
      <c r="AT13" s="400"/>
      <c r="AU13" s="400"/>
      <c r="AV13" s="400"/>
      <c r="AW13" s="400"/>
      <c r="AX13" s="400"/>
      <c r="AY13" s="400"/>
      <c r="AZ13" s="400"/>
      <c r="BA13" s="400"/>
      <c r="BB13" s="400"/>
      <c r="BC13" s="400"/>
      <c r="BD13" s="400"/>
      <c r="BE13" s="400"/>
      <c r="BF13" s="400"/>
      <c r="BG13" s="400"/>
      <c r="BH13" s="400"/>
      <c r="BI13" s="400"/>
      <c r="BJ13" s="400"/>
      <c r="BK13" s="400"/>
      <c r="BL13" s="400"/>
      <c r="BM13" s="400"/>
      <c r="BN13" s="400"/>
      <c r="BO13" s="400"/>
      <c r="BP13" s="400"/>
      <c r="BQ13" s="400"/>
      <c r="BR13" s="400"/>
      <c r="BS13" s="400"/>
      <c r="BT13" s="400"/>
      <c r="BU13" s="400"/>
      <c r="BV13" s="400"/>
      <c r="BW13" s="400"/>
      <c r="BX13" s="400"/>
      <c r="BY13" s="400"/>
      <c r="BZ13" s="400"/>
      <c r="CA13" s="400"/>
      <c r="CB13" s="400"/>
      <c r="CC13" s="400"/>
      <c r="CD13" s="400"/>
      <c r="CE13" s="400"/>
      <c r="CF13" s="400"/>
      <c r="CG13" s="400"/>
      <c r="CH13" s="400"/>
      <c r="CI13" s="400"/>
      <c r="CJ13" s="400"/>
      <c r="CK13" s="400"/>
      <c r="CL13" s="400"/>
      <c r="CM13" s="400"/>
      <c r="CN13" s="400"/>
      <c r="CO13" s="400"/>
      <c r="CP13" s="400"/>
      <c r="CQ13" s="400"/>
      <c r="CR13" s="400"/>
      <c r="CS13" s="400"/>
      <c r="CT13" s="400"/>
      <c r="CU13" s="400"/>
      <c r="CV13" s="400"/>
      <c r="CW13" s="400"/>
      <c r="CX13" s="400"/>
      <c r="CY13" s="400"/>
      <c r="CZ13" s="400"/>
      <c r="DA13" s="400"/>
      <c r="DB13" s="400"/>
      <c r="DC13" s="400"/>
      <c r="DD13" s="400"/>
      <c r="DE13" s="400"/>
      <c r="DF13" s="271"/>
      <c r="DG13" s="271"/>
      <c r="DH13" s="271"/>
      <c r="DI13" s="271"/>
      <c r="DJ13" s="271"/>
      <c r="DK13" s="271"/>
      <c r="DL13" s="271"/>
      <c r="DM13" s="271"/>
      <c r="DN13" s="271"/>
      <c r="DO13" s="271"/>
      <c r="DP13" s="271"/>
      <c r="DQ13" s="271"/>
      <c r="DR13" s="271"/>
      <c r="DS13" s="271"/>
      <c r="DT13" s="271"/>
      <c r="DU13" s="271"/>
      <c r="DV13" s="271"/>
      <c r="DW13" s="271"/>
    </row>
    <row r="14" spans="1:143" s="270" customFormat="1" ht="13.5">
      <c r="A14" s="400"/>
      <c r="B14" s="400"/>
      <c r="C14" s="400"/>
      <c r="D14" s="400"/>
      <c r="E14" s="400"/>
      <c r="F14" s="400"/>
      <c r="G14" s="400"/>
      <c r="H14" s="400"/>
      <c r="I14" s="400"/>
      <c r="J14" s="400"/>
      <c r="K14" s="400"/>
      <c r="L14" s="400"/>
      <c r="M14" s="400"/>
      <c r="N14" s="400"/>
      <c r="O14" s="400"/>
      <c r="P14" s="400"/>
      <c r="Q14" s="400"/>
      <c r="R14" s="400"/>
      <c r="S14" s="400"/>
      <c r="T14" s="400"/>
      <c r="U14" s="400"/>
      <c r="V14" s="400"/>
      <c r="W14" s="400"/>
      <c r="X14" s="400"/>
      <c r="Y14" s="400"/>
      <c r="Z14" s="400"/>
      <c r="AA14" s="400"/>
      <c r="AB14" s="400"/>
      <c r="AC14" s="400"/>
      <c r="AD14" s="400"/>
      <c r="AE14" s="400"/>
      <c r="AF14" s="400"/>
      <c r="AG14" s="400"/>
      <c r="AH14" s="400"/>
      <c r="AI14" s="400"/>
      <c r="AJ14" s="400"/>
      <c r="AK14" s="400"/>
      <c r="AL14" s="400"/>
      <c r="AM14" s="400"/>
      <c r="AN14" s="400"/>
      <c r="AO14" s="400"/>
      <c r="AP14" s="400"/>
      <c r="AQ14" s="400"/>
      <c r="AR14" s="400"/>
      <c r="AS14" s="400"/>
      <c r="AT14" s="400"/>
      <c r="AU14" s="400"/>
      <c r="AV14" s="400"/>
      <c r="AW14" s="400"/>
      <c r="AX14" s="400"/>
      <c r="AY14" s="400"/>
      <c r="AZ14" s="400"/>
      <c r="BA14" s="400"/>
      <c r="BB14" s="400"/>
      <c r="BC14" s="400"/>
      <c r="BD14" s="400"/>
      <c r="BE14" s="400"/>
      <c r="BF14" s="400"/>
      <c r="BG14" s="400"/>
      <c r="BH14" s="400"/>
      <c r="BI14" s="400"/>
      <c r="BJ14" s="400"/>
      <c r="BK14" s="400"/>
      <c r="BL14" s="400"/>
      <c r="BM14" s="400"/>
      <c r="BN14" s="400"/>
      <c r="BO14" s="400"/>
      <c r="BP14" s="400"/>
      <c r="BQ14" s="400"/>
      <c r="BR14" s="400"/>
      <c r="BS14" s="400"/>
      <c r="BT14" s="400"/>
      <c r="BU14" s="400"/>
      <c r="BV14" s="400"/>
      <c r="BW14" s="400"/>
      <c r="BX14" s="400"/>
      <c r="BY14" s="400"/>
      <c r="BZ14" s="400"/>
      <c r="CA14" s="400"/>
      <c r="CB14" s="400"/>
      <c r="CC14" s="400"/>
      <c r="CD14" s="400"/>
      <c r="CE14" s="400"/>
      <c r="CF14" s="400"/>
      <c r="CG14" s="400"/>
      <c r="CH14" s="400"/>
      <c r="CI14" s="400"/>
      <c r="CJ14" s="400"/>
      <c r="CK14" s="400"/>
      <c r="CL14" s="400"/>
      <c r="CM14" s="400"/>
      <c r="CN14" s="400"/>
      <c r="CO14" s="400"/>
      <c r="CP14" s="400"/>
      <c r="CQ14" s="400"/>
      <c r="CR14" s="400"/>
      <c r="CS14" s="400"/>
      <c r="CT14" s="400"/>
      <c r="CU14" s="400"/>
      <c r="CV14" s="400"/>
      <c r="CW14" s="400"/>
      <c r="CX14" s="400"/>
      <c r="CY14" s="400"/>
      <c r="CZ14" s="400"/>
      <c r="DA14" s="400"/>
      <c r="DB14" s="400"/>
      <c r="DC14" s="400"/>
      <c r="DD14" s="400"/>
      <c r="DE14" s="400"/>
      <c r="DF14" s="271"/>
      <c r="DG14" s="271"/>
      <c r="DH14" s="271"/>
      <c r="DI14" s="271"/>
      <c r="DJ14" s="271"/>
      <c r="DK14" s="271"/>
      <c r="DL14" s="271"/>
      <c r="DM14" s="271"/>
      <c r="DN14" s="271"/>
      <c r="DO14" s="271"/>
      <c r="DP14" s="271"/>
      <c r="DQ14" s="271"/>
      <c r="DR14" s="271"/>
      <c r="DS14" s="271"/>
      <c r="DT14" s="271"/>
      <c r="DU14" s="271"/>
      <c r="DV14" s="271"/>
      <c r="DW14" s="271"/>
    </row>
    <row r="15" spans="1:143" s="270" customFormat="1" ht="13.5">
      <c r="A15" s="365"/>
      <c r="B15" s="400"/>
      <c r="C15" s="400"/>
      <c r="D15" s="400"/>
      <c r="E15" s="400"/>
      <c r="F15" s="400"/>
      <c r="G15" s="400"/>
      <c r="H15" s="400"/>
      <c r="I15" s="400"/>
      <c r="J15" s="400"/>
      <c r="K15" s="400"/>
      <c r="L15" s="400"/>
      <c r="M15" s="400"/>
      <c r="N15" s="400"/>
      <c r="O15" s="400"/>
      <c r="P15" s="400"/>
      <c r="Q15" s="400"/>
      <c r="R15" s="400"/>
      <c r="S15" s="400"/>
      <c r="T15" s="400"/>
      <c r="U15" s="400"/>
      <c r="V15" s="400"/>
      <c r="W15" s="400"/>
      <c r="X15" s="400"/>
      <c r="Y15" s="400"/>
      <c r="Z15" s="400"/>
      <c r="AA15" s="400"/>
      <c r="AB15" s="400"/>
      <c r="AC15" s="400"/>
      <c r="AD15" s="400"/>
      <c r="AE15" s="400"/>
      <c r="AF15" s="400"/>
      <c r="AG15" s="400"/>
      <c r="AH15" s="400"/>
      <c r="AI15" s="400"/>
      <c r="AJ15" s="400"/>
      <c r="AK15" s="400"/>
      <c r="AL15" s="400"/>
      <c r="AM15" s="400"/>
      <c r="AN15" s="400"/>
      <c r="AO15" s="400"/>
      <c r="AP15" s="400"/>
      <c r="AQ15" s="400"/>
      <c r="AR15" s="400"/>
      <c r="AS15" s="400"/>
      <c r="AT15" s="400"/>
      <c r="AU15" s="400"/>
      <c r="AV15" s="400"/>
      <c r="AW15" s="400"/>
      <c r="AX15" s="400"/>
      <c r="AY15" s="400"/>
      <c r="AZ15" s="400"/>
      <c r="BA15" s="400"/>
      <c r="BB15" s="400"/>
      <c r="BC15" s="400"/>
      <c r="BD15" s="400"/>
      <c r="BE15" s="400"/>
      <c r="BF15" s="400"/>
      <c r="BG15" s="400"/>
      <c r="BH15" s="400"/>
      <c r="BI15" s="400"/>
      <c r="BJ15" s="400"/>
      <c r="BK15" s="400"/>
      <c r="BL15" s="400"/>
      <c r="BM15" s="400"/>
      <c r="BN15" s="400"/>
      <c r="BO15" s="400"/>
      <c r="BP15" s="400"/>
      <c r="BQ15" s="400"/>
      <c r="BR15" s="400"/>
      <c r="BS15" s="400"/>
      <c r="BT15" s="400"/>
      <c r="BU15" s="400"/>
      <c r="BV15" s="400"/>
      <c r="BW15" s="400"/>
      <c r="BX15" s="400"/>
      <c r="BY15" s="400"/>
      <c r="BZ15" s="400"/>
      <c r="CA15" s="400"/>
      <c r="CB15" s="400"/>
      <c r="CC15" s="400"/>
      <c r="CD15" s="400"/>
      <c r="CE15" s="400"/>
      <c r="CF15" s="400"/>
      <c r="CG15" s="400"/>
      <c r="CH15" s="400"/>
      <c r="CI15" s="400"/>
      <c r="CJ15" s="400"/>
      <c r="CK15" s="400"/>
      <c r="CL15" s="400"/>
      <c r="CM15" s="400"/>
      <c r="CN15" s="400"/>
      <c r="CO15" s="400"/>
      <c r="CP15" s="400"/>
      <c r="CQ15" s="400"/>
      <c r="CR15" s="400"/>
      <c r="CS15" s="400"/>
      <c r="CT15" s="400"/>
      <c r="CU15" s="400"/>
      <c r="CV15" s="400"/>
      <c r="CW15" s="400"/>
      <c r="CX15" s="400"/>
      <c r="CY15" s="400"/>
      <c r="CZ15" s="400"/>
      <c r="DA15" s="400"/>
      <c r="DB15" s="400"/>
      <c r="DC15" s="400"/>
      <c r="DD15" s="400"/>
      <c r="DE15" s="400"/>
      <c r="DF15" s="271"/>
      <c r="DG15" s="271"/>
      <c r="DH15" s="271"/>
      <c r="DI15" s="271"/>
      <c r="DJ15" s="271"/>
      <c r="DK15" s="271"/>
      <c r="DL15" s="271"/>
      <c r="DM15" s="271"/>
      <c r="DN15" s="271"/>
      <c r="DO15" s="271"/>
      <c r="DP15" s="271"/>
      <c r="DQ15" s="271"/>
      <c r="DR15" s="271"/>
      <c r="DS15" s="271"/>
      <c r="DT15" s="271"/>
      <c r="DU15" s="271"/>
      <c r="DV15" s="271"/>
      <c r="DW15" s="271"/>
    </row>
    <row r="16" spans="1:143" s="270" customFormat="1" ht="13.5">
      <c r="A16" s="365"/>
      <c r="B16" s="400"/>
      <c r="C16" s="400"/>
      <c r="D16" s="400"/>
      <c r="E16" s="400"/>
      <c r="F16" s="400"/>
      <c r="G16" s="400"/>
      <c r="H16" s="400"/>
      <c r="I16" s="400"/>
      <c r="J16" s="400"/>
      <c r="K16" s="400"/>
      <c r="L16" s="400"/>
      <c r="M16" s="400"/>
      <c r="N16" s="400"/>
      <c r="O16" s="400"/>
      <c r="P16" s="400"/>
      <c r="Q16" s="400"/>
      <c r="R16" s="400"/>
      <c r="S16" s="400"/>
      <c r="T16" s="400"/>
      <c r="U16" s="400"/>
      <c r="V16" s="400"/>
      <c r="W16" s="400"/>
      <c r="X16" s="400"/>
      <c r="Y16" s="400"/>
      <c r="Z16" s="400"/>
      <c r="AA16" s="400"/>
      <c r="AB16" s="400"/>
      <c r="AC16" s="400"/>
      <c r="AD16" s="400"/>
      <c r="AE16" s="400"/>
      <c r="AF16" s="400"/>
      <c r="AG16" s="400"/>
      <c r="AH16" s="400"/>
      <c r="AI16" s="400"/>
      <c r="AJ16" s="400"/>
      <c r="AK16" s="400"/>
      <c r="AL16" s="400"/>
      <c r="AM16" s="400"/>
      <c r="AN16" s="400"/>
      <c r="AO16" s="400"/>
      <c r="AP16" s="400"/>
      <c r="AQ16" s="400"/>
      <c r="AR16" s="400"/>
      <c r="AS16" s="400"/>
      <c r="AT16" s="400"/>
      <c r="AU16" s="400"/>
      <c r="AV16" s="400"/>
      <c r="AW16" s="400"/>
      <c r="AX16" s="400"/>
      <c r="AY16" s="400"/>
      <c r="AZ16" s="400"/>
      <c r="BA16" s="400"/>
      <c r="BB16" s="400"/>
      <c r="BC16" s="400"/>
      <c r="BD16" s="400"/>
      <c r="BE16" s="400"/>
      <c r="BF16" s="400"/>
      <c r="BG16" s="400"/>
      <c r="BH16" s="400"/>
      <c r="BI16" s="400"/>
      <c r="BJ16" s="400"/>
      <c r="BK16" s="400"/>
      <c r="BL16" s="400"/>
      <c r="BM16" s="400"/>
      <c r="BN16" s="400"/>
      <c r="BO16" s="400"/>
      <c r="BP16" s="400"/>
      <c r="BQ16" s="400"/>
      <c r="BR16" s="400"/>
      <c r="BS16" s="400"/>
      <c r="BT16" s="400"/>
      <c r="BU16" s="400"/>
      <c r="BV16" s="400"/>
      <c r="BW16" s="400"/>
      <c r="BX16" s="400"/>
      <c r="BY16" s="400"/>
      <c r="BZ16" s="400"/>
      <c r="CA16" s="400"/>
      <c r="CB16" s="400"/>
      <c r="CC16" s="400"/>
      <c r="CD16" s="400"/>
      <c r="CE16" s="400"/>
      <c r="CF16" s="400"/>
      <c r="CG16" s="400"/>
      <c r="CH16" s="400"/>
      <c r="CI16" s="400"/>
      <c r="CJ16" s="400"/>
      <c r="CK16" s="400"/>
      <c r="CL16" s="400"/>
      <c r="CM16" s="400"/>
      <c r="CN16" s="400"/>
      <c r="CO16" s="400"/>
      <c r="CP16" s="400"/>
      <c r="CQ16" s="400"/>
      <c r="CR16" s="400"/>
      <c r="CS16" s="400"/>
      <c r="CT16" s="400"/>
      <c r="CU16" s="400"/>
      <c r="CV16" s="400"/>
      <c r="CW16" s="400"/>
      <c r="CX16" s="400"/>
      <c r="CY16" s="400"/>
      <c r="CZ16" s="400"/>
      <c r="DA16" s="400"/>
      <c r="DB16" s="400"/>
      <c r="DC16" s="400"/>
      <c r="DD16" s="400"/>
      <c r="DE16" s="400"/>
      <c r="DF16" s="271"/>
      <c r="DG16" s="271"/>
      <c r="DH16" s="271"/>
      <c r="DI16" s="271"/>
      <c r="DJ16" s="271"/>
      <c r="DK16" s="271"/>
      <c r="DL16" s="271"/>
      <c r="DM16" s="271"/>
      <c r="DN16" s="271"/>
      <c r="DO16" s="271"/>
      <c r="DP16" s="271"/>
      <c r="DQ16" s="271"/>
      <c r="DR16" s="271"/>
      <c r="DS16" s="271"/>
      <c r="DT16" s="271"/>
      <c r="DU16" s="271"/>
      <c r="DV16" s="271"/>
      <c r="DW16" s="271"/>
    </row>
    <row r="17" spans="1:351" s="270" customFormat="1" ht="13.5">
      <c r="A17" s="365"/>
      <c r="B17" s="400"/>
      <c r="C17" s="400"/>
      <c r="D17" s="400"/>
      <c r="E17" s="400"/>
      <c r="F17" s="400"/>
      <c r="G17" s="400"/>
      <c r="H17" s="400"/>
      <c r="I17" s="400"/>
      <c r="J17" s="400"/>
      <c r="K17" s="400"/>
      <c r="L17" s="400"/>
      <c r="M17" s="400"/>
      <c r="N17" s="400"/>
      <c r="O17" s="400"/>
      <c r="P17" s="400"/>
      <c r="Q17" s="400"/>
      <c r="R17" s="400"/>
      <c r="S17" s="400"/>
      <c r="T17" s="400"/>
      <c r="U17" s="400"/>
      <c r="V17" s="400"/>
      <c r="W17" s="400"/>
      <c r="X17" s="400"/>
      <c r="Y17" s="400"/>
      <c r="Z17" s="400"/>
      <c r="AA17" s="400"/>
      <c r="AB17" s="400"/>
      <c r="AC17" s="400"/>
      <c r="AD17" s="400"/>
      <c r="AE17" s="400"/>
      <c r="AF17" s="400"/>
      <c r="AG17" s="400"/>
      <c r="AH17" s="400"/>
      <c r="AI17" s="400"/>
      <c r="AJ17" s="400"/>
      <c r="AK17" s="400"/>
      <c r="AL17" s="400"/>
      <c r="AM17" s="400"/>
      <c r="AN17" s="400"/>
      <c r="AO17" s="400"/>
      <c r="AP17" s="400"/>
      <c r="AQ17" s="400"/>
      <c r="AR17" s="400"/>
      <c r="AS17" s="400"/>
      <c r="AT17" s="400"/>
      <c r="AU17" s="400"/>
      <c r="AV17" s="400"/>
      <c r="AW17" s="400"/>
      <c r="AX17" s="400"/>
      <c r="AY17" s="400"/>
      <c r="AZ17" s="400"/>
      <c r="BA17" s="400"/>
      <c r="BB17" s="400"/>
      <c r="BC17" s="400"/>
      <c r="BD17" s="400"/>
      <c r="BE17" s="400"/>
      <c r="BF17" s="400"/>
      <c r="BG17" s="400"/>
      <c r="BH17" s="400"/>
      <c r="BI17" s="400"/>
      <c r="BJ17" s="400"/>
      <c r="BK17" s="400"/>
      <c r="BL17" s="400"/>
      <c r="BM17" s="400"/>
      <c r="BN17" s="400"/>
      <c r="BO17" s="400"/>
      <c r="BP17" s="400"/>
      <c r="BQ17" s="400"/>
      <c r="BR17" s="400"/>
      <c r="BS17" s="400"/>
      <c r="BT17" s="400"/>
      <c r="BU17" s="400"/>
      <c r="BV17" s="400"/>
      <c r="BW17" s="400"/>
      <c r="BX17" s="400"/>
      <c r="BY17" s="400"/>
      <c r="BZ17" s="400"/>
      <c r="CA17" s="400"/>
      <c r="CB17" s="400"/>
      <c r="CC17" s="400"/>
      <c r="CD17" s="400"/>
      <c r="CE17" s="400"/>
      <c r="CF17" s="400"/>
      <c r="CG17" s="400"/>
      <c r="CH17" s="400"/>
      <c r="CI17" s="400"/>
      <c r="CJ17" s="400"/>
      <c r="CK17" s="400"/>
      <c r="CL17" s="400"/>
      <c r="CM17" s="400"/>
      <c r="CN17" s="400"/>
      <c r="CO17" s="400"/>
      <c r="CP17" s="400"/>
      <c r="CQ17" s="400"/>
      <c r="CR17" s="400"/>
      <c r="CS17" s="400"/>
      <c r="CT17" s="400"/>
      <c r="CU17" s="400"/>
      <c r="CV17" s="400"/>
      <c r="CW17" s="400"/>
      <c r="CX17" s="400"/>
      <c r="CY17" s="400"/>
      <c r="CZ17" s="400"/>
      <c r="DA17" s="400"/>
      <c r="DB17" s="400"/>
      <c r="DC17" s="400"/>
      <c r="DD17" s="400"/>
      <c r="DE17" s="400"/>
      <c r="DF17" s="271"/>
      <c r="DG17" s="271"/>
      <c r="DH17" s="271"/>
      <c r="DI17" s="271"/>
      <c r="DJ17" s="271"/>
      <c r="DK17" s="271"/>
      <c r="DL17" s="271"/>
      <c r="DM17" s="271"/>
      <c r="DN17" s="271"/>
      <c r="DO17" s="271"/>
      <c r="DP17" s="271"/>
      <c r="DQ17" s="271"/>
      <c r="DR17" s="271"/>
      <c r="DS17" s="271"/>
      <c r="DT17" s="271"/>
      <c r="DU17" s="271"/>
      <c r="DV17" s="271"/>
      <c r="DW17" s="271"/>
    </row>
    <row r="18" spans="1:351" s="270" customFormat="1" ht="13.5">
      <c r="A18" s="365"/>
      <c r="B18" s="400"/>
      <c r="C18" s="400"/>
      <c r="D18" s="400"/>
      <c r="E18" s="400"/>
      <c r="F18" s="400"/>
      <c r="G18" s="400"/>
      <c r="H18" s="400"/>
      <c r="I18" s="400"/>
      <c r="J18" s="400"/>
      <c r="K18" s="400"/>
      <c r="L18" s="400"/>
      <c r="M18" s="400"/>
      <c r="N18" s="400"/>
      <c r="O18" s="400"/>
      <c r="P18" s="400"/>
      <c r="Q18" s="400"/>
      <c r="R18" s="400"/>
      <c r="S18" s="400"/>
      <c r="T18" s="400"/>
      <c r="U18" s="400"/>
      <c r="V18" s="400"/>
      <c r="W18" s="400"/>
      <c r="X18" s="400"/>
      <c r="Y18" s="400"/>
      <c r="Z18" s="400"/>
      <c r="AA18" s="400"/>
      <c r="AB18" s="400"/>
      <c r="AC18" s="400"/>
      <c r="AD18" s="400"/>
      <c r="AE18" s="400"/>
      <c r="AF18" s="400"/>
      <c r="AG18" s="400"/>
      <c r="AH18" s="400"/>
      <c r="AI18" s="400"/>
      <c r="AJ18" s="400"/>
      <c r="AK18" s="400"/>
      <c r="AL18" s="400"/>
      <c r="AM18" s="400"/>
      <c r="AN18" s="400"/>
      <c r="AO18" s="400"/>
      <c r="AP18" s="400"/>
      <c r="AQ18" s="400"/>
      <c r="AR18" s="400"/>
      <c r="AS18" s="400"/>
      <c r="AT18" s="400"/>
      <c r="AU18" s="400"/>
      <c r="AV18" s="400"/>
      <c r="AW18" s="400"/>
      <c r="AX18" s="400"/>
      <c r="AY18" s="400"/>
      <c r="AZ18" s="400"/>
      <c r="BA18" s="400"/>
      <c r="BB18" s="400"/>
      <c r="BC18" s="400"/>
      <c r="BD18" s="400"/>
      <c r="BE18" s="400"/>
      <c r="BF18" s="400"/>
      <c r="BG18" s="400"/>
      <c r="BH18" s="400"/>
      <c r="BI18" s="400"/>
      <c r="BJ18" s="400"/>
      <c r="BK18" s="400"/>
      <c r="BL18" s="400"/>
      <c r="BM18" s="400"/>
      <c r="BN18" s="400"/>
      <c r="BO18" s="400"/>
      <c r="BP18" s="400"/>
      <c r="BQ18" s="400"/>
      <c r="BR18" s="400"/>
      <c r="BS18" s="400"/>
      <c r="BT18" s="400"/>
      <c r="BU18" s="400"/>
      <c r="BV18" s="400"/>
      <c r="BW18" s="400"/>
      <c r="BX18" s="400"/>
      <c r="BY18" s="400"/>
      <c r="BZ18" s="400"/>
      <c r="CA18" s="400"/>
      <c r="CB18" s="400"/>
      <c r="CC18" s="400"/>
      <c r="CD18" s="400"/>
      <c r="CE18" s="400"/>
      <c r="CF18" s="400"/>
      <c r="CG18" s="400"/>
      <c r="CH18" s="400"/>
      <c r="CI18" s="400"/>
      <c r="CJ18" s="400"/>
      <c r="CK18" s="400"/>
      <c r="CL18" s="400"/>
      <c r="CM18" s="400"/>
      <c r="CN18" s="400"/>
      <c r="CO18" s="400"/>
      <c r="CP18" s="400"/>
      <c r="CQ18" s="400"/>
      <c r="CR18" s="400"/>
      <c r="CS18" s="400"/>
      <c r="CT18" s="400"/>
      <c r="CU18" s="400"/>
      <c r="CV18" s="400"/>
      <c r="CW18" s="400"/>
      <c r="CX18" s="400"/>
      <c r="CY18" s="400"/>
      <c r="CZ18" s="400"/>
      <c r="DA18" s="400"/>
      <c r="DB18" s="400"/>
      <c r="DC18" s="400"/>
      <c r="DD18" s="400"/>
      <c r="DE18" s="400"/>
      <c r="DF18" s="271"/>
      <c r="DG18" s="271"/>
      <c r="DH18" s="271"/>
      <c r="DI18" s="271"/>
      <c r="DJ18" s="271"/>
      <c r="DK18" s="271"/>
      <c r="DL18" s="271"/>
      <c r="DM18" s="271"/>
      <c r="DN18" s="271"/>
      <c r="DO18" s="271"/>
      <c r="DP18" s="271"/>
      <c r="DQ18" s="271"/>
      <c r="DR18" s="271"/>
      <c r="DS18" s="271"/>
      <c r="DT18" s="271"/>
      <c r="DU18" s="271"/>
      <c r="DV18" s="271"/>
      <c r="DW18" s="271"/>
    </row>
    <row r="19" spans="1:351" ht="13.5">
      <c r="DD19" s="365"/>
      <c r="DE19" s="365"/>
    </row>
    <row r="20" spans="1:351" ht="13.5">
      <c r="DD20" s="365"/>
      <c r="DE20" s="365"/>
    </row>
    <row r="21" spans="1:351" ht="17.25">
      <c r="B21" s="399"/>
      <c r="C21" s="395"/>
      <c r="D21" s="395"/>
      <c r="E21" s="395"/>
      <c r="F21" s="395"/>
      <c r="G21" s="395"/>
      <c r="H21" s="395"/>
      <c r="I21" s="395"/>
      <c r="J21" s="395"/>
      <c r="K21" s="395"/>
      <c r="L21" s="395"/>
      <c r="M21" s="395"/>
      <c r="N21" s="398"/>
      <c r="O21" s="395"/>
      <c r="P21" s="395"/>
      <c r="Q21" s="395"/>
      <c r="R21" s="395"/>
      <c r="S21" s="395"/>
      <c r="T21" s="395"/>
      <c r="U21" s="395"/>
      <c r="V21" s="395"/>
      <c r="W21" s="395"/>
      <c r="X21" s="395"/>
      <c r="Y21" s="395"/>
      <c r="Z21" s="395"/>
      <c r="AA21" s="395"/>
      <c r="AB21" s="395"/>
      <c r="AC21" s="395"/>
      <c r="AD21" s="395"/>
      <c r="AE21" s="395"/>
      <c r="AF21" s="395"/>
      <c r="AG21" s="395"/>
      <c r="AH21" s="395"/>
      <c r="AI21" s="395"/>
      <c r="AJ21" s="395"/>
      <c r="AK21" s="395"/>
      <c r="AL21" s="395"/>
      <c r="AM21" s="395"/>
      <c r="AN21" s="395"/>
      <c r="AO21" s="395"/>
      <c r="AP21" s="395"/>
      <c r="AQ21" s="395"/>
      <c r="AR21" s="395"/>
      <c r="AS21" s="395"/>
      <c r="AT21" s="398"/>
      <c r="AU21" s="395"/>
      <c r="AV21" s="395"/>
      <c r="AW21" s="395"/>
      <c r="AX21" s="395"/>
      <c r="AY21" s="395"/>
      <c r="AZ21" s="395"/>
      <c r="BA21" s="395"/>
      <c r="BB21" s="395"/>
      <c r="BC21" s="395"/>
      <c r="BD21" s="395"/>
      <c r="BE21" s="395"/>
      <c r="BF21" s="398"/>
      <c r="BG21" s="395"/>
      <c r="BH21" s="395"/>
      <c r="BI21" s="395"/>
      <c r="BJ21" s="395"/>
      <c r="BK21" s="395"/>
      <c r="BL21" s="395"/>
      <c r="BM21" s="395"/>
      <c r="BN21" s="395"/>
      <c r="BO21" s="395"/>
      <c r="BP21" s="395"/>
      <c r="BQ21" s="395"/>
      <c r="BR21" s="398"/>
      <c r="BS21" s="395"/>
      <c r="BT21" s="395"/>
      <c r="BU21" s="395"/>
      <c r="BV21" s="395"/>
      <c r="BW21" s="395"/>
      <c r="BX21" s="395"/>
      <c r="BY21" s="395"/>
      <c r="BZ21" s="395"/>
      <c r="CA21" s="395"/>
      <c r="CB21" s="395"/>
      <c r="CC21" s="395"/>
      <c r="CD21" s="398"/>
      <c r="CE21" s="395"/>
      <c r="CF21" s="395"/>
      <c r="CG21" s="395"/>
      <c r="CH21" s="395"/>
      <c r="CI21" s="395"/>
      <c r="CJ21" s="395"/>
      <c r="CK21" s="395"/>
      <c r="CL21" s="395"/>
      <c r="CM21" s="395"/>
      <c r="CN21" s="395"/>
      <c r="CO21" s="395"/>
      <c r="CP21" s="398"/>
      <c r="CQ21" s="395"/>
      <c r="CR21" s="395"/>
      <c r="CS21" s="395"/>
      <c r="CT21" s="395"/>
      <c r="CU21" s="395"/>
      <c r="CV21" s="395"/>
      <c r="CW21" s="395"/>
      <c r="CX21" s="395"/>
      <c r="CY21" s="395"/>
      <c r="CZ21" s="395"/>
      <c r="DA21" s="395"/>
      <c r="DB21" s="398"/>
      <c r="DC21" s="395"/>
      <c r="DD21" s="394"/>
      <c r="DE21" s="365"/>
      <c r="MM21" s="397"/>
    </row>
    <row r="22" spans="1:351" ht="17.25">
      <c r="B22" s="366"/>
      <c r="MM22" s="397"/>
    </row>
    <row r="23" spans="1:351" ht="13.5">
      <c r="B23" s="366"/>
    </row>
    <row r="24" spans="1:351" ht="13.5">
      <c r="B24" s="366"/>
    </row>
    <row r="25" spans="1:351" ht="13.5">
      <c r="B25" s="366"/>
    </row>
    <row r="26" spans="1:351" ht="13.5">
      <c r="B26" s="366"/>
    </row>
    <row r="27" spans="1:351" ht="13.5">
      <c r="B27" s="366"/>
    </row>
    <row r="28" spans="1:351" ht="13.5">
      <c r="B28" s="366"/>
    </row>
    <row r="29" spans="1:351" ht="13.5">
      <c r="B29" s="366"/>
    </row>
    <row r="30" spans="1:351" ht="13.5">
      <c r="B30" s="366"/>
    </row>
    <row r="31" spans="1:351" ht="13.5">
      <c r="B31" s="366"/>
    </row>
    <row r="32" spans="1:351" ht="13.5">
      <c r="B32" s="366"/>
    </row>
    <row r="33" spans="2:109" ht="13.5">
      <c r="B33" s="366"/>
    </row>
    <row r="34" spans="2:109" ht="13.5">
      <c r="B34" s="366"/>
    </row>
    <row r="35" spans="2:109" ht="13.5">
      <c r="B35" s="366"/>
    </row>
    <row r="36" spans="2:109" ht="13.5">
      <c r="B36" s="366"/>
    </row>
    <row r="37" spans="2:109" ht="13.5">
      <c r="B37" s="366"/>
    </row>
    <row r="38" spans="2:109" ht="13.5">
      <c r="B38" s="366"/>
    </row>
    <row r="39" spans="2:109" ht="13.5">
      <c r="B39" s="371"/>
      <c r="C39" s="370"/>
      <c r="D39" s="370"/>
      <c r="E39" s="370"/>
      <c r="F39" s="370"/>
      <c r="G39" s="370"/>
      <c r="H39" s="370"/>
      <c r="I39" s="370"/>
      <c r="J39" s="370"/>
      <c r="K39" s="370"/>
      <c r="L39" s="370"/>
      <c r="M39" s="370"/>
      <c r="N39" s="370"/>
      <c r="O39" s="370"/>
      <c r="P39" s="370"/>
      <c r="Q39" s="370"/>
      <c r="R39" s="370"/>
      <c r="S39" s="370"/>
      <c r="T39" s="370"/>
      <c r="U39" s="370"/>
      <c r="V39" s="370"/>
      <c r="W39" s="370"/>
      <c r="X39" s="370"/>
      <c r="Y39" s="370"/>
      <c r="Z39" s="370"/>
      <c r="AA39" s="370"/>
      <c r="AB39" s="370"/>
      <c r="AC39" s="370"/>
      <c r="AD39" s="370"/>
      <c r="AE39" s="370"/>
      <c r="AF39" s="370"/>
      <c r="AG39" s="370"/>
      <c r="AH39" s="370"/>
      <c r="AI39" s="370"/>
      <c r="AJ39" s="370"/>
      <c r="AK39" s="370"/>
      <c r="AL39" s="370"/>
      <c r="AM39" s="370"/>
      <c r="AN39" s="370"/>
      <c r="AO39" s="370"/>
      <c r="AP39" s="370"/>
      <c r="AQ39" s="370"/>
      <c r="AR39" s="370"/>
      <c r="AS39" s="370"/>
      <c r="AT39" s="370"/>
      <c r="AU39" s="370"/>
      <c r="AV39" s="370"/>
      <c r="AW39" s="370"/>
      <c r="AX39" s="370"/>
      <c r="AY39" s="370"/>
      <c r="AZ39" s="370"/>
      <c r="BA39" s="370"/>
      <c r="BB39" s="370"/>
      <c r="BC39" s="370"/>
      <c r="BD39" s="370"/>
      <c r="BE39" s="370"/>
      <c r="BF39" s="370"/>
      <c r="BG39" s="370"/>
      <c r="BH39" s="370"/>
      <c r="BI39" s="370"/>
      <c r="BJ39" s="370"/>
      <c r="BK39" s="370"/>
      <c r="BL39" s="370"/>
      <c r="BM39" s="370"/>
      <c r="BN39" s="370"/>
      <c r="BO39" s="370"/>
      <c r="BP39" s="370"/>
      <c r="BQ39" s="370"/>
      <c r="BR39" s="370"/>
      <c r="BS39" s="370"/>
      <c r="BT39" s="370"/>
      <c r="BU39" s="370"/>
      <c r="BV39" s="370"/>
      <c r="BW39" s="370"/>
      <c r="BX39" s="370"/>
      <c r="BY39" s="370"/>
      <c r="BZ39" s="370"/>
      <c r="CA39" s="370"/>
      <c r="CB39" s="370"/>
      <c r="CC39" s="370"/>
      <c r="CD39" s="370"/>
      <c r="CE39" s="370"/>
      <c r="CF39" s="370"/>
      <c r="CG39" s="370"/>
      <c r="CH39" s="370"/>
      <c r="CI39" s="370"/>
      <c r="CJ39" s="370"/>
      <c r="CK39" s="370"/>
      <c r="CL39" s="370"/>
      <c r="CM39" s="370"/>
      <c r="CN39" s="370"/>
      <c r="CO39" s="370"/>
      <c r="CP39" s="370"/>
      <c r="CQ39" s="370"/>
      <c r="CR39" s="370"/>
      <c r="CS39" s="370"/>
      <c r="CT39" s="370"/>
      <c r="CU39" s="370"/>
      <c r="CV39" s="370"/>
      <c r="CW39" s="370"/>
      <c r="CX39" s="370"/>
      <c r="CY39" s="370"/>
      <c r="CZ39" s="370"/>
      <c r="DA39" s="370"/>
      <c r="DB39" s="370"/>
      <c r="DC39" s="370"/>
      <c r="DD39" s="369"/>
    </row>
    <row r="40" spans="2:109" ht="13.5">
      <c r="B40" s="386"/>
      <c r="DD40" s="386"/>
      <c r="DE40" s="365"/>
    </row>
    <row r="41" spans="2:109" ht="17.25">
      <c r="B41" s="396" t="s">
        <v>600</v>
      </c>
      <c r="C41" s="395"/>
      <c r="D41" s="395"/>
      <c r="E41" s="395"/>
      <c r="F41" s="395"/>
      <c r="G41" s="395"/>
      <c r="H41" s="395"/>
      <c r="I41" s="395"/>
      <c r="J41" s="395"/>
      <c r="K41" s="395"/>
      <c r="L41" s="395"/>
      <c r="M41" s="395"/>
      <c r="N41" s="395"/>
      <c r="O41" s="395"/>
      <c r="P41" s="395"/>
      <c r="Q41" s="395"/>
      <c r="R41" s="395"/>
      <c r="S41" s="395"/>
      <c r="T41" s="395"/>
      <c r="U41" s="395"/>
      <c r="V41" s="395"/>
      <c r="W41" s="395"/>
      <c r="X41" s="395"/>
      <c r="Y41" s="395"/>
      <c r="Z41" s="395"/>
      <c r="AA41" s="395"/>
      <c r="AB41" s="395"/>
      <c r="AC41" s="395"/>
      <c r="AD41" s="395"/>
      <c r="AE41" s="395"/>
      <c r="AF41" s="395"/>
      <c r="AG41" s="395"/>
      <c r="AH41" s="395"/>
      <c r="AI41" s="395"/>
      <c r="AJ41" s="395"/>
      <c r="AK41" s="395"/>
      <c r="AL41" s="395"/>
      <c r="AM41" s="395"/>
      <c r="AN41" s="395"/>
      <c r="AO41" s="395"/>
      <c r="AP41" s="395"/>
      <c r="AQ41" s="395"/>
      <c r="AR41" s="395"/>
      <c r="AS41" s="395"/>
      <c r="AT41" s="395"/>
      <c r="AU41" s="395"/>
      <c r="AV41" s="395"/>
      <c r="AW41" s="395"/>
      <c r="AX41" s="395"/>
      <c r="AY41" s="395"/>
      <c r="AZ41" s="395"/>
      <c r="BA41" s="395"/>
      <c r="BB41" s="395"/>
      <c r="BC41" s="395"/>
      <c r="BD41" s="395"/>
      <c r="BE41" s="395"/>
      <c r="BF41" s="395"/>
      <c r="BG41" s="395"/>
      <c r="BH41" s="395"/>
      <c r="BI41" s="395"/>
      <c r="BJ41" s="395"/>
      <c r="BK41" s="395"/>
      <c r="BL41" s="395"/>
      <c r="BM41" s="395"/>
      <c r="BN41" s="395"/>
      <c r="BO41" s="395"/>
      <c r="BP41" s="395"/>
      <c r="BQ41" s="395"/>
      <c r="BR41" s="395"/>
      <c r="BS41" s="395"/>
      <c r="BT41" s="395"/>
      <c r="BU41" s="395"/>
      <c r="BV41" s="395"/>
      <c r="BW41" s="395"/>
      <c r="BX41" s="395"/>
      <c r="BY41" s="395"/>
      <c r="BZ41" s="395"/>
      <c r="CA41" s="395"/>
      <c r="CB41" s="395"/>
      <c r="CC41" s="395"/>
      <c r="CD41" s="395"/>
      <c r="CE41" s="395"/>
      <c r="CF41" s="395"/>
      <c r="CG41" s="395"/>
      <c r="CH41" s="395"/>
      <c r="CI41" s="395"/>
      <c r="CJ41" s="395"/>
      <c r="CK41" s="395"/>
      <c r="CL41" s="395"/>
      <c r="CM41" s="395"/>
      <c r="CN41" s="395"/>
      <c r="CO41" s="395"/>
      <c r="CP41" s="395"/>
      <c r="CQ41" s="395"/>
      <c r="CR41" s="395"/>
      <c r="CS41" s="395"/>
      <c r="CT41" s="395"/>
      <c r="CU41" s="395"/>
      <c r="CV41" s="395"/>
      <c r="CW41" s="395"/>
      <c r="CX41" s="395"/>
      <c r="CY41" s="395"/>
      <c r="CZ41" s="395"/>
      <c r="DA41" s="395"/>
      <c r="DB41" s="395"/>
      <c r="DC41" s="395"/>
      <c r="DD41" s="394"/>
    </row>
    <row r="42" spans="2:109" ht="13.5">
      <c r="B42" s="366"/>
      <c r="G42" s="382"/>
      <c r="I42" s="381"/>
      <c r="J42" s="381"/>
      <c r="K42" s="381"/>
      <c r="AM42" s="382"/>
      <c r="AN42" s="382" t="s">
        <v>597</v>
      </c>
      <c r="AP42" s="381"/>
      <c r="AQ42" s="381"/>
      <c r="AR42" s="381"/>
      <c r="AY42" s="382"/>
      <c r="BA42" s="381"/>
      <c r="BB42" s="381"/>
      <c r="BC42" s="381"/>
      <c r="BK42" s="382"/>
      <c r="BM42" s="381"/>
      <c r="BN42" s="381"/>
      <c r="BO42" s="381"/>
      <c r="BW42" s="382"/>
      <c r="BY42" s="381"/>
      <c r="BZ42" s="381"/>
      <c r="CA42" s="381"/>
      <c r="CI42" s="382"/>
      <c r="CK42" s="381"/>
      <c r="CL42" s="381"/>
      <c r="CM42" s="381"/>
      <c r="CU42" s="382"/>
      <c r="CW42" s="381"/>
      <c r="CX42" s="381"/>
      <c r="CY42" s="381"/>
    </row>
    <row r="43" spans="2:109" ht="13.5" customHeight="1">
      <c r="B43" s="366"/>
      <c r="AN43" s="1287" t="s">
        <v>602</v>
      </c>
      <c r="AO43" s="1288"/>
      <c r="AP43" s="1288"/>
      <c r="AQ43" s="1288"/>
      <c r="AR43" s="1288"/>
      <c r="AS43" s="1288"/>
      <c r="AT43" s="1288"/>
      <c r="AU43" s="1288"/>
      <c r="AV43" s="1288"/>
      <c r="AW43" s="1288"/>
      <c r="AX43" s="1288"/>
      <c r="AY43" s="1288"/>
      <c r="AZ43" s="1288"/>
      <c r="BA43" s="1288"/>
      <c r="BB43" s="1288"/>
      <c r="BC43" s="1288"/>
      <c r="BD43" s="1288"/>
      <c r="BE43" s="1288"/>
      <c r="BF43" s="1288"/>
      <c r="BG43" s="1288"/>
      <c r="BH43" s="1288"/>
      <c r="BI43" s="1288"/>
      <c r="BJ43" s="1288"/>
      <c r="BK43" s="1288"/>
      <c r="BL43" s="1288"/>
      <c r="BM43" s="1288"/>
      <c r="BN43" s="1288"/>
      <c r="BO43" s="1288"/>
      <c r="BP43" s="1288"/>
      <c r="BQ43" s="1288"/>
      <c r="BR43" s="1288"/>
      <c r="BS43" s="1288"/>
      <c r="BT43" s="1288"/>
      <c r="BU43" s="1288"/>
      <c r="BV43" s="1288"/>
      <c r="BW43" s="1288"/>
      <c r="BX43" s="1288"/>
      <c r="BY43" s="1288"/>
      <c r="BZ43" s="1288"/>
      <c r="CA43" s="1288"/>
      <c r="CB43" s="1288"/>
      <c r="CC43" s="1288"/>
      <c r="CD43" s="1288"/>
      <c r="CE43" s="1288"/>
      <c r="CF43" s="1288"/>
      <c r="CG43" s="1288"/>
      <c r="CH43" s="1288"/>
      <c r="CI43" s="1288"/>
      <c r="CJ43" s="1288"/>
      <c r="CK43" s="1288"/>
      <c r="CL43" s="1288"/>
      <c r="CM43" s="1288"/>
      <c r="CN43" s="1288"/>
      <c r="CO43" s="1288"/>
      <c r="CP43" s="1288"/>
      <c r="CQ43" s="1288"/>
      <c r="CR43" s="1288"/>
      <c r="CS43" s="1288"/>
      <c r="CT43" s="1288"/>
      <c r="CU43" s="1288"/>
      <c r="CV43" s="1288"/>
      <c r="CW43" s="1288"/>
      <c r="CX43" s="1288"/>
      <c r="CY43" s="1288"/>
      <c r="CZ43" s="1288"/>
      <c r="DA43" s="1288"/>
      <c r="DB43" s="1288"/>
      <c r="DC43" s="1289"/>
    </row>
    <row r="44" spans="2:109" ht="13.5">
      <c r="B44" s="366"/>
      <c r="AN44" s="1290"/>
      <c r="AO44" s="1291"/>
      <c r="AP44" s="1291"/>
      <c r="AQ44" s="1291"/>
      <c r="AR44" s="1291"/>
      <c r="AS44" s="1291"/>
      <c r="AT44" s="1291"/>
      <c r="AU44" s="1291"/>
      <c r="AV44" s="1291"/>
      <c r="AW44" s="1291"/>
      <c r="AX44" s="1291"/>
      <c r="AY44" s="1291"/>
      <c r="AZ44" s="1291"/>
      <c r="BA44" s="1291"/>
      <c r="BB44" s="1291"/>
      <c r="BC44" s="1291"/>
      <c r="BD44" s="1291"/>
      <c r="BE44" s="1291"/>
      <c r="BF44" s="1291"/>
      <c r="BG44" s="1291"/>
      <c r="BH44" s="1291"/>
      <c r="BI44" s="1291"/>
      <c r="BJ44" s="1291"/>
      <c r="BK44" s="1291"/>
      <c r="BL44" s="1291"/>
      <c r="BM44" s="1291"/>
      <c r="BN44" s="1291"/>
      <c r="BO44" s="1291"/>
      <c r="BP44" s="1291"/>
      <c r="BQ44" s="1291"/>
      <c r="BR44" s="1291"/>
      <c r="BS44" s="1291"/>
      <c r="BT44" s="1291"/>
      <c r="BU44" s="1291"/>
      <c r="BV44" s="1291"/>
      <c r="BW44" s="1291"/>
      <c r="BX44" s="1291"/>
      <c r="BY44" s="1291"/>
      <c r="BZ44" s="1291"/>
      <c r="CA44" s="1291"/>
      <c r="CB44" s="1291"/>
      <c r="CC44" s="1291"/>
      <c r="CD44" s="1291"/>
      <c r="CE44" s="1291"/>
      <c r="CF44" s="1291"/>
      <c r="CG44" s="1291"/>
      <c r="CH44" s="1291"/>
      <c r="CI44" s="1291"/>
      <c r="CJ44" s="1291"/>
      <c r="CK44" s="1291"/>
      <c r="CL44" s="1291"/>
      <c r="CM44" s="1291"/>
      <c r="CN44" s="1291"/>
      <c r="CO44" s="1291"/>
      <c r="CP44" s="1291"/>
      <c r="CQ44" s="1291"/>
      <c r="CR44" s="1291"/>
      <c r="CS44" s="1291"/>
      <c r="CT44" s="1291"/>
      <c r="CU44" s="1291"/>
      <c r="CV44" s="1291"/>
      <c r="CW44" s="1291"/>
      <c r="CX44" s="1291"/>
      <c r="CY44" s="1291"/>
      <c r="CZ44" s="1291"/>
      <c r="DA44" s="1291"/>
      <c r="DB44" s="1291"/>
      <c r="DC44" s="1292"/>
    </row>
    <row r="45" spans="2:109" ht="13.5">
      <c r="B45" s="366"/>
      <c r="AN45" s="1290"/>
      <c r="AO45" s="1291"/>
      <c r="AP45" s="1291"/>
      <c r="AQ45" s="1291"/>
      <c r="AR45" s="1291"/>
      <c r="AS45" s="1291"/>
      <c r="AT45" s="1291"/>
      <c r="AU45" s="1291"/>
      <c r="AV45" s="1291"/>
      <c r="AW45" s="1291"/>
      <c r="AX45" s="1291"/>
      <c r="AY45" s="1291"/>
      <c r="AZ45" s="1291"/>
      <c r="BA45" s="1291"/>
      <c r="BB45" s="1291"/>
      <c r="BC45" s="1291"/>
      <c r="BD45" s="1291"/>
      <c r="BE45" s="1291"/>
      <c r="BF45" s="1291"/>
      <c r="BG45" s="1291"/>
      <c r="BH45" s="1291"/>
      <c r="BI45" s="1291"/>
      <c r="BJ45" s="1291"/>
      <c r="BK45" s="1291"/>
      <c r="BL45" s="1291"/>
      <c r="BM45" s="1291"/>
      <c r="BN45" s="1291"/>
      <c r="BO45" s="1291"/>
      <c r="BP45" s="1291"/>
      <c r="BQ45" s="1291"/>
      <c r="BR45" s="1291"/>
      <c r="BS45" s="1291"/>
      <c r="BT45" s="1291"/>
      <c r="BU45" s="1291"/>
      <c r="BV45" s="1291"/>
      <c r="BW45" s="1291"/>
      <c r="BX45" s="1291"/>
      <c r="BY45" s="1291"/>
      <c r="BZ45" s="1291"/>
      <c r="CA45" s="1291"/>
      <c r="CB45" s="1291"/>
      <c r="CC45" s="1291"/>
      <c r="CD45" s="1291"/>
      <c r="CE45" s="1291"/>
      <c r="CF45" s="1291"/>
      <c r="CG45" s="1291"/>
      <c r="CH45" s="1291"/>
      <c r="CI45" s="1291"/>
      <c r="CJ45" s="1291"/>
      <c r="CK45" s="1291"/>
      <c r="CL45" s="1291"/>
      <c r="CM45" s="1291"/>
      <c r="CN45" s="1291"/>
      <c r="CO45" s="1291"/>
      <c r="CP45" s="1291"/>
      <c r="CQ45" s="1291"/>
      <c r="CR45" s="1291"/>
      <c r="CS45" s="1291"/>
      <c r="CT45" s="1291"/>
      <c r="CU45" s="1291"/>
      <c r="CV45" s="1291"/>
      <c r="CW45" s="1291"/>
      <c r="CX45" s="1291"/>
      <c r="CY45" s="1291"/>
      <c r="CZ45" s="1291"/>
      <c r="DA45" s="1291"/>
      <c r="DB45" s="1291"/>
      <c r="DC45" s="1292"/>
    </row>
    <row r="46" spans="2:109" ht="13.5">
      <c r="B46" s="366"/>
      <c r="AN46" s="1290"/>
      <c r="AO46" s="1291"/>
      <c r="AP46" s="1291"/>
      <c r="AQ46" s="1291"/>
      <c r="AR46" s="1291"/>
      <c r="AS46" s="1291"/>
      <c r="AT46" s="1291"/>
      <c r="AU46" s="1291"/>
      <c r="AV46" s="1291"/>
      <c r="AW46" s="1291"/>
      <c r="AX46" s="1291"/>
      <c r="AY46" s="1291"/>
      <c r="AZ46" s="1291"/>
      <c r="BA46" s="1291"/>
      <c r="BB46" s="1291"/>
      <c r="BC46" s="1291"/>
      <c r="BD46" s="1291"/>
      <c r="BE46" s="1291"/>
      <c r="BF46" s="1291"/>
      <c r="BG46" s="1291"/>
      <c r="BH46" s="1291"/>
      <c r="BI46" s="1291"/>
      <c r="BJ46" s="1291"/>
      <c r="BK46" s="1291"/>
      <c r="BL46" s="1291"/>
      <c r="BM46" s="1291"/>
      <c r="BN46" s="1291"/>
      <c r="BO46" s="1291"/>
      <c r="BP46" s="1291"/>
      <c r="BQ46" s="1291"/>
      <c r="BR46" s="1291"/>
      <c r="BS46" s="1291"/>
      <c r="BT46" s="1291"/>
      <c r="BU46" s="1291"/>
      <c r="BV46" s="1291"/>
      <c r="BW46" s="1291"/>
      <c r="BX46" s="1291"/>
      <c r="BY46" s="1291"/>
      <c r="BZ46" s="1291"/>
      <c r="CA46" s="1291"/>
      <c r="CB46" s="1291"/>
      <c r="CC46" s="1291"/>
      <c r="CD46" s="1291"/>
      <c r="CE46" s="1291"/>
      <c r="CF46" s="1291"/>
      <c r="CG46" s="1291"/>
      <c r="CH46" s="1291"/>
      <c r="CI46" s="1291"/>
      <c r="CJ46" s="1291"/>
      <c r="CK46" s="1291"/>
      <c r="CL46" s="1291"/>
      <c r="CM46" s="1291"/>
      <c r="CN46" s="1291"/>
      <c r="CO46" s="1291"/>
      <c r="CP46" s="1291"/>
      <c r="CQ46" s="1291"/>
      <c r="CR46" s="1291"/>
      <c r="CS46" s="1291"/>
      <c r="CT46" s="1291"/>
      <c r="CU46" s="1291"/>
      <c r="CV46" s="1291"/>
      <c r="CW46" s="1291"/>
      <c r="CX46" s="1291"/>
      <c r="CY46" s="1291"/>
      <c r="CZ46" s="1291"/>
      <c r="DA46" s="1291"/>
      <c r="DB46" s="1291"/>
      <c r="DC46" s="1292"/>
    </row>
    <row r="47" spans="2:109" ht="13.5">
      <c r="B47" s="366"/>
      <c r="AN47" s="1293"/>
      <c r="AO47" s="1294"/>
      <c r="AP47" s="1294"/>
      <c r="AQ47" s="1294"/>
      <c r="AR47" s="1294"/>
      <c r="AS47" s="1294"/>
      <c r="AT47" s="1294"/>
      <c r="AU47" s="1294"/>
      <c r="AV47" s="1294"/>
      <c r="AW47" s="1294"/>
      <c r="AX47" s="1294"/>
      <c r="AY47" s="1294"/>
      <c r="AZ47" s="1294"/>
      <c r="BA47" s="1294"/>
      <c r="BB47" s="1294"/>
      <c r="BC47" s="1294"/>
      <c r="BD47" s="1294"/>
      <c r="BE47" s="1294"/>
      <c r="BF47" s="1294"/>
      <c r="BG47" s="1294"/>
      <c r="BH47" s="1294"/>
      <c r="BI47" s="1294"/>
      <c r="BJ47" s="1294"/>
      <c r="BK47" s="1294"/>
      <c r="BL47" s="1294"/>
      <c r="BM47" s="1294"/>
      <c r="BN47" s="1294"/>
      <c r="BO47" s="1294"/>
      <c r="BP47" s="1294"/>
      <c r="BQ47" s="1294"/>
      <c r="BR47" s="1294"/>
      <c r="BS47" s="1294"/>
      <c r="BT47" s="1294"/>
      <c r="BU47" s="1294"/>
      <c r="BV47" s="1294"/>
      <c r="BW47" s="1294"/>
      <c r="BX47" s="1294"/>
      <c r="BY47" s="1294"/>
      <c r="BZ47" s="1294"/>
      <c r="CA47" s="1294"/>
      <c r="CB47" s="1294"/>
      <c r="CC47" s="1294"/>
      <c r="CD47" s="1294"/>
      <c r="CE47" s="1294"/>
      <c r="CF47" s="1294"/>
      <c r="CG47" s="1294"/>
      <c r="CH47" s="1294"/>
      <c r="CI47" s="1294"/>
      <c r="CJ47" s="1294"/>
      <c r="CK47" s="1294"/>
      <c r="CL47" s="1294"/>
      <c r="CM47" s="1294"/>
      <c r="CN47" s="1294"/>
      <c r="CO47" s="1294"/>
      <c r="CP47" s="1294"/>
      <c r="CQ47" s="1294"/>
      <c r="CR47" s="1294"/>
      <c r="CS47" s="1294"/>
      <c r="CT47" s="1294"/>
      <c r="CU47" s="1294"/>
      <c r="CV47" s="1294"/>
      <c r="CW47" s="1294"/>
      <c r="CX47" s="1294"/>
      <c r="CY47" s="1294"/>
      <c r="CZ47" s="1294"/>
      <c r="DA47" s="1294"/>
      <c r="DB47" s="1294"/>
      <c r="DC47" s="1295"/>
    </row>
    <row r="48" spans="2:109" ht="13.5">
      <c r="B48" s="366"/>
      <c r="H48" s="373"/>
      <c r="I48" s="373"/>
      <c r="J48" s="373"/>
      <c r="AN48" s="373"/>
      <c r="AO48" s="373"/>
      <c r="AP48" s="373"/>
      <c r="AZ48" s="373"/>
      <c r="BA48" s="373"/>
      <c r="BB48" s="373"/>
      <c r="BL48" s="373"/>
      <c r="BM48" s="373"/>
      <c r="BN48" s="373"/>
      <c r="BX48" s="373"/>
      <c r="BY48" s="373"/>
      <c r="BZ48" s="373"/>
      <c r="CJ48" s="373"/>
      <c r="CK48" s="373"/>
      <c r="CL48" s="373"/>
      <c r="CV48" s="373"/>
      <c r="CW48" s="373"/>
      <c r="CX48" s="373"/>
    </row>
    <row r="49" spans="1:109" ht="13.5">
      <c r="B49" s="366"/>
      <c r="AN49" s="365" t="s">
        <v>596</v>
      </c>
    </row>
    <row r="50" spans="1:109" ht="13.5">
      <c r="B50" s="366"/>
      <c r="G50" s="1281"/>
      <c r="H50" s="1281"/>
      <c r="I50" s="1281"/>
      <c r="J50" s="1281"/>
      <c r="K50" s="375"/>
      <c r="L50" s="375"/>
      <c r="M50" s="374"/>
      <c r="N50" s="374"/>
      <c r="AN50" s="1283"/>
      <c r="AO50" s="1284"/>
      <c r="AP50" s="1284"/>
      <c r="AQ50" s="1284"/>
      <c r="AR50" s="1284"/>
      <c r="AS50" s="1284"/>
      <c r="AT50" s="1284"/>
      <c r="AU50" s="1284"/>
      <c r="AV50" s="1284"/>
      <c r="AW50" s="1284"/>
      <c r="AX50" s="1284"/>
      <c r="AY50" s="1284"/>
      <c r="AZ50" s="1284"/>
      <c r="BA50" s="1284"/>
      <c r="BB50" s="1284"/>
      <c r="BC50" s="1284"/>
      <c r="BD50" s="1284"/>
      <c r="BE50" s="1284"/>
      <c r="BF50" s="1284"/>
      <c r="BG50" s="1284"/>
      <c r="BH50" s="1284"/>
      <c r="BI50" s="1284"/>
      <c r="BJ50" s="1284"/>
      <c r="BK50" s="1284"/>
      <c r="BL50" s="1284"/>
      <c r="BM50" s="1284"/>
      <c r="BN50" s="1284"/>
      <c r="BO50" s="1285"/>
      <c r="BP50" s="1277" t="s">
        <v>553</v>
      </c>
      <c r="BQ50" s="1277"/>
      <c r="BR50" s="1277"/>
      <c r="BS50" s="1277"/>
      <c r="BT50" s="1277"/>
      <c r="BU50" s="1277"/>
      <c r="BV50" s="1277"/>
      <c r="BW50" s="1277"/>
      <c r="BX50" s="1277" t="s">
        <v>554</v>
      </c>
      <c r="BY50" s="1277"/>
      <c r="BZ50" s="1277"/>
      <c r="CA50" s="1277"/>
      <c r="CB50" s="1277"/>
      <c r="CC50" s="1277"/>
      <c r="CD50" s="1277"/>
      <c r="CE50" s="1277"/>
      <c r="CF50" s="1277" t="s">
        <v>555</v>
      </c>
      <c r="CG50" s="1277"/>
      <c r="CH50" s="1277"/>
      <c r="CI50" s="1277"/>
      <c r="CJ50" s="1277"/>
      <c r="CK50" s="1277"/>
      <c r="CL50" s="1277"/>
      <c r="CM50" s="1277"/>
      <c r="CN50" s="1277" t="s">
        <v>556</v>
      </c>
      <c r="CO50" s="1277"/>
      <c r="CP50" s="1277"/>
      <c r="CQ50" s="1277"/>
      <c r="CR50" s="1277"/>
      <c r="CS50" s="1277"/>
      <c r="CT50" s="1277"/>
      <c r="CU50" s="1277"/>
      <c r="CV50" s="1277" t="s">
        <v>557</v>
      </c>
      <c r="CW50" s="1277"/>
      <c r="CX50" s="1277"/>
      <c r="CY50" s="1277"/>
      <c r="CZ50" s="1277"/>
      <c r="DA50" s="1277"/>
      <c r="DB50" s="1277"/>
      <c r="DC50" s="1277"/>
    </row>
    <row r="51" spans="1:109" ht="13.5" customHeight="1">
      <c r="B51" s="366"/>
      <c r="G51" s="1286"/>
      <c r="H51" s="1286"/>
      <c r="I51" s="1297"/>
      <c r="J51" s="1297"/>
      <c r="K51" s="1282"/>
      <c r="L51" s="1282"/>
      <c r="M51" s="1282"/>
      <c r="N51" s="1282"/>
      <c r="AM51" s="373"/>
      <c r="AN51" s="1278" t="s">
        <v>595</v>
      </c>
      <c r="AO51" s="1278"/>
      <c r="AP51" s="1278"/>
      <c r="AQ51" s="1278"/>
      <c r="AR51" s="1278"/>
      <c r="AS51" s="1278"/>
      <c r="AT51" s="1278"/>
      <c r="AU51" s="1278"/>
      <c r="AV51" s="1278"/>
      <c r="AW51" s="1278"/>
      <c r="AX51" s="1278"/>
      <c r="AY51" s="1278"/>
      <c r="AZ51" s="1278"/>
      <c r="BA51" s="1278"/>
      <c r="BB51" s="1278" t="s">
        <v>593</v>
      </c>
      <c r="BC51" s="1278"/>
      <c r="BD51" s="1278"/>
      <c r="BE51" s="1278"/>
      <c r="BF51" s="1278"/>
      <c r="BG51" s="1278"/>
      <c r="BH51" s="1278"/>
      <c r="BI51" s="1278"/>
      <c r="BJ51" s="1278"/>
      <c r="BK51" s="1278"/>
      <c r="BL51" s="1278"/>
      <c r="BM51" s="1278"/>
      <c r="BN51" s="1278"/>
      <c r="BO51" s="1278"/>
      <c r="BP51" s="1296"/>
      <c r="BQ51" s="1275"/>
      <c r="BR51" s="1275"/>
      <c r="BS51" s="1275"/>
      <c r="BT51" s="1275"/>
      <c r="BU51" s="1275"/>
      <c r="BV51" s="1275"/>
      <c r="BW51" s="1275"/>
      <c r="BX51" s="1296"/>
      <c r="BY51" s="1275"/>
      <c r="BZ51" s="1275"/>
      <c r="CA51" s="1275"/>
      <c r="CB51" s="1275"/>
      <c r="CC51" s="1275"/>
      <c r="CD51" s="1275"/>
      <c r="CE51" s="1275"/>
      <c r="CF51" s="1296"/>
      <c r="CG51" s="1275"/>
      <c r="CH51" s="1275"/>
      <c r="CI51" s="1275"/>
      <c r="CJ51" s="1275"/>
      <c r="CK51" s="1275"/>
      <c r="CL51" s="1275"/>
      <c r="CM51" s="1275"/>
      <c r="CN51" s="1275"/>
      <c r="CO51" s="1275"/>
      <c r="CP51" s="1275"/>
      <c r="CQ51" s="1275"/>
      <c r="CR51" s="1275"/>
      <c r="CS51" s="1275"/>
      <c r="CT51" s="1275"/>
      <c r="CU51" s="1275"/>
      <c r="CV51" s="1275"/>
      <c r="CW51" s="1275"/>
      <c r="CX51" s="1275"/>
      <c r="CY51" s="1275"/>
      <c r="CZ51" s="1275"/>
      <c r="DA51" s="1275"/>
      <c r="DB51" s="1275"/>
      <c r="DC51" s="1275"/>
    </row>
    <row r="52" spans="1:109" ht="13.5">
      <c r="B52" s="366"/>
      <c r="G52" s="1286"/>
      <c r="H52" s="1286"/>
      <c r="I52" s="1297"/>
      <c r="J52" s="1297"/>
      <c r="K52" s="1282"/>
      <c r="L52" s="1282"/>
      <c r="M52" s="1282"/>
      <c r="N52" s="1282"/>
      <c r="AM52" s="373"/>
      <c r="AN52" s="1278"/>
      <c r="AO52" s="1278"/>
      <c r="AP52" s="1278"/>
      <c r="AQ52" s="1278"/>
      <c r="AR52" s="1278"/>
      <c r="AS52" s="1278"/>
      <c r="AT52" s="1278"/>
      <c r="AU52" s="1278"/>
      <c r="AV52" s="1278"/>
      <c r="AW52" s="1278"/>
      <c r="AX52" s="1278"/>
      <c r="AY52" s="1278"/>
      <c r="AZ52" s="1278"/>
      <c r="BA52" s="1278"/>
      <c r="BB52" s="1278"/>
      <c r="BC52" s="1278"/>
      <c r="BD52" s="1278"/>
      <c r="BE52" s="1278"/>
      <c r="BF52" s="1278"/>
      <c r="BG52" s="1278"/>
      <c r="BH52" s="1278"/>
      <c r="BI52" s="1278"/>
      <c r="BJ52" s="1278"/>
      <c r="BK52" s="1278"/>
      <c r="BL52" s="1278"/>
      <c r="BM52" s="1278"/>
      <c r="BN52" s="1278"/>
      <c r="BO52" s="1278"/>
      <c r="BP52" s="1275"/>
      <c r="BQ52" s="1275"/>
      <c r="BR52" s="1275"/>
      <c r="BS52" s="1275"/>
      <c r="BT52" s="1275"/>
      <c r="BU52" s="1275"/>
      <c r="BV52" s="1275"/>
      <c r="BW52" s="1275"/>
      <c r="BX52" s="1275"/>
      <c r="BY52" s="1275"/>
      <c r="BZ52" s="1275"/>
      <c r="CA52" s="1275"/>
      <c r="CB52" s="1275"/>
      <c r="CC52" s="1275"/>
      <c r="CD52" s="1275"/>
      <c r="CE52" s="1275"/>
      <c r="CF52" s="1275"/>
      <c r="CG52" s="1275"/>
      <c r="CH52" s="1275"/>
      <c r="CI52" s="1275"/>
      <c r="CJ52" s="1275"/>
      <c r="CK52" s="1275"/>
      <c r="CL52" s="1275"/>
      <c r="CM52" s="1275"/>
      <c r="CN52" s="1275"/>
      <c r="CO52" s="1275"/>
      <c r="CP52" s="1275"/>
      <c r="CQ52" s="1275"/>
      <c r="CR52" s="1275"/>
      <c r="CS52" s="1275"/>
      <c r="CT52" s="1275"/>
      <c r="CU52" s="1275"/>
      <c r="CV52" s="1275"/>
      <c r="CW52" s="1275"/>
      <c r="CX52" s="1275"/>
      <c r="CY52" s="1275"/>
      <c r="CZ52" s="1275"/>
      <c r="DA52" s="1275"/>
      <c r="DB52" s="1275"/>
      <c r="DC52" s="1275"/>
    </row>
    <row r="53" spans="1:109" ht="13.5">
      <c r="A53" s="381"/>
      <c r="B53" s="366"/>
      <c r="G53" s="1286"/>
      <c r="H53" s="1286"/>
      <c r="I53" s="1281"/>
      <c r="J53" s="1281"/>
      <c r="K53" s="1282"/>
      <c r="L53" s="1282"/>
      <c r="M53" s="1282"/>
      <c r="N53" s="1282"/>
      <c r="AM53" s="373"/>
      <c r="AN53" s="1278"/>
      <c r="AO53" s="1278"/>
      <c r="AP53" s="1278"/>
      <c r="AQ53" s="1278"/>
      <c r="AR53" s="1278"/>
      <c r="AS53" s="1278"/>
      <c r="AT53" s="1278"/>
      <c r="AU53" s="1278"/>
      <c r="AV53" s="1278"/>
      <c r="AW53" s="1278"/>
      <c r="AX53" s="1278"/>
      <c r="AY53" s="1278"/>
      <c r="AZ53" s="1278"/>
      <c r="BA53" s="1278"/>
      <c r="BB53" s="1278" t="s">
        <v>599</v>
      </c>
      <c r="BC53" s="1278"/>
      <c r="BD53" s="1278"/>
      <c r="BE53" s="1278"/>
      <c r="BF53" s="1278"/>
      <c r="BG53" s="1278"/>
      <c r="BH53" s="1278"/>
      <c r="BI53" s="1278"/>
      <c r="BJ53" s="1278"/>
      <c r="BK53" s="1278"/>
      <c r="BL53" s="1278"/>
      <c r="BM53" s="1278"/>
      <c r="BN53" s="1278"/>
      <c r="BO53" s="1278"/>
      <c r="BP53" s="1296"/>
      <c r="BQ53" s="1275"/>
      <c r="BR53" s="1275"/>
      <c r="BS53" s="1275"/>
      <c r="BT53" s="1275"/>
      <c r="BU53" s="1275"/>
      <c r="BV53" s="1275"/>
      <c r="BW53" s="1275"/>
      <c r="BX53" s="1296"/>
      <c r="BY53" s="1275"/>
      <c r="BZ53" s="1275"/>
      <c r="CA53" s="1275"/>
      <c r="CB53" s="1275"/>
      <c r="CC53" s="1275"/>
      <c r="CD53" s="1275"/>
      <c r="CE53" s="1275"/>
      <c r="CF53" s="1296"/>
      <c r="CG53" s="1275"/>
      <c r="CH53" s="1275"/>
      <c r="CI53" s="1275"/>
      <c r="CJ53" s="1275"/>
      <c r="CK53" s="1275"/>
      <c r="CL53" s="1275"/>
      <c r="CM53" s="1275"/>
      <c r="CN53" s="1275">
        <v>55.9</v>
      </c>
      <c r="CO53" s="1275"/>
      <c r="CP53" s="1275"/>
      <c r="CQ53" s="1275"/>
      <c r="CR53" s="1275"/>
      <c r="CS53" s="1275"/>
      <c r="CT53" s="1275"/>
      <c r="CU53" s="1275"/>
      <c r="CV53" s="1275">
        <v>57.4</v>
      </c>
      <c r="CW53" s="1275"/>
      <c r="CX53" s="1275"/>
      <c r="CY53" s="1275"/>
      <c r="CZ53" s="1275"/>
      <c r="DA53" s="1275"/>
      <c r="DB53" s="1275"/>
      <c r="DC53" s="1275"/>
    </row>
    <row r="54" spans="1:109" ht="13.5">
      <c r="A54" s="381"/>
      <c r="B54" s="366"/>
      <c r="G54" s="1286"/>
      <c r="H54" s="1286"/>
      <c r="I54" s="1281"/>
      <c r="J54" s="1281"/>
      <c r="K54" s="1282"/>
      <c r="L54" s="1282"/>
      <c r="M54" s="1282"/>
      <c r="N54" s="1282"/>
      <c r="AM54" s="373"/>
      <c r="AN54" s="1278"/>
      <c r="AO54" s="1278"/>
      <c r="AP54" s="1278"/>
      <c r="AQ54" s="1278"/>
      <c r="AR54" s="1278"/>
      <c r="AS54" s="1278"/>
      <c r="AT54" s="1278"/>
      <c r="AU54" s="1278"/>
      <c r="AV54" s="1278"/>
      <c r="AW54" s="1278"/>
      <c r="AX54" s="1278"/>
      <c r="AY54" s="1278"/>
      <c r="AZ54" s="1278"/>
      <c r="BA54" s="1278"/>
      <c r="BB54" s="1278"/>
      <c r="BC54" s="1278"/>
      <c r="BD54" s="1278"/>
      <c r="BE54" s="1278"/>
      <c r="BF54" s="1278"/>
      <c r="BG54" s="1278"/>
      <c r="BH54" s="1278"/>
      <c r="BI54" s="1278"/>
      <c r="BJ54" s="1278"/>
      <c r="BK54" s="1278"/>
      <c r="BL54" s="1278"/>
      <c r="BM54" s="1278"/>
      <c r="BN54" s="1278"/>
      <c r="BO54" s="1278"/>
      <c r="BP54" s="1275"/>
      <c r="BQ54" s="1275"/>
      <c r="BR54" s="1275"/>
      <c r="BS54" s="1275"/>
      <c r="BT54" s="1275"/>
      <c r="BU54" s="1275"/>
      <c r="BV54" s="1275"/>
      <c r="BW54" s="1275"/>
      <c r="BX54" s="1275"/>
      <c r="BY54" s="1275"/>
      <c r="BZ54" s="1275"/>
      <c r="CA54" s="1275"/>
      <c r="CB54" s="1275"/>
      <c r="CC54" s="1275"/>
      <c r="CD54" s="1275"/>
      <c r="CE54" s="1275"/>
      <c r="CF54" s="1275"/>
      <c r="CG54" s="1275"/>
      <c r="CH54" s="1275"/>
      <c r="CI54" s="1275"/>
      <c r="CJ54" s="1275"/>
      <c r="CK54" s="1275"/>
      <c r="CL54" s="1275"/>
      <c r="CM54" s="1275"/>
      <c r="CN54" s="1275"/>
      <c r="CO54" s="1275"/>
      <c r="CP54" s="1275"/>
      <c r="CQ54" s="1275"/>
      <c r="CR54" s="1275"/>
      <c r="CS54" s="1275"/>
      <c r="CT54" s="1275"/>
      <c r="CU54" s="1275"/>
      <c r="CV54" s="1275"/>
      <c r="CW54" s="1275"/>
      <c r="CX54" s="1275"/>
      <c r="CY54" s="1275"/>
      <c r="CZ54" s="1275"/>
      <c r="DA54" s="1275"/>
      <c r="DB54" s="1275"/>
      <c r="DC54" s="1275"/>
    </row>
    <row r="55" spans="1:109" ht="13.5">
      <c r="A55" s="381"/>
      <c r="B55" s="366"/>
      <c r="G55" s="1281"/>
      <c r="H55" s="1281"/>
      <c r="I55" s="1281"/>
      <c r="J55" s="1281"/>
      <c r="K55" s="1282"/>
      <c r="L55" s="1282"/>
      <c r="M55" s="1282"/>
      <c r="N55" s="1282"/>
      <c r="AN55" s="1277" t="s">
        <v>594</v>
      </c>
      <c r="AO55" s="1277"/>
      <c r="AP55" s="1277"/>
      <c r="AQ55" s="1277"/>
      <c r="AR55" s="1277"/>
      <c r="AS55" s="1277"/>
      <c r="AT55" s="1277"/>
      <c r="AU55" s="1277"/>
      <c r="AV55" s="1277"/>
      <c r="AW55" s="1277"/>
      <c r="AX55" s="1277"/>
      <c r="AY55" s="1277"/>
      <c r="AZ55" s="1277"/>
      <c r="BA55" s="1277"/>
      <c r="BB55" s="1278" t="s">
        <v>593</v>
      </c>
      <c r="BC55" s="1278"/>
      <c r="BD55" s="1278"/>
      <c r="BE55" s="1278"/>
      <c r="BF55" s="1278"/>
      <c r="BG55" s="1278"/>
      <c r="BH55" s="1278"/>
      <c r="BI55" s="1278"/>
      <c r="BJ55" s="1278"/>
      <c r="BK55" s="1278"/>
      <c r="BL55" s="1278"/>
      <c r="BM55" s="1278"/>
      <c r="BN55" s="1278"/>
      <c r="BO55" s="1278"/>
      <c r="BP55" s="1296"/>
      <c r="BQ55" s="1275"/>
      <c r="BR55" s="1275"/>
      <c r="BS55" s="1275"/>
      <c r="BT55" s="1275"/>
      <c r="BU55" s="1275"/>
      <c r="BV55" s="1275"/>
      <c r="BW55" s="1275"/>
      <c r="BX55" s="1296"/>
      <c r="BY55" s="1275"/>
      <c r="BZ55" s="1275"/>
      <c r="CA55" s="1275"/>
      <c r="CB55" s="1275"/>
      <c r="CC55" s="1275"/>
      <c r="CD55" s="1275"/>
      <c r="CE55" s="1275"/>
      <c r="CF55" s="1296"/>
      <c r="CG55" s="1275"/>
      <c r="CH55" s="1275"/>
      <c r="CI55" s="1275"/>
      <c r="CJ55" s="1275"/>
      <c r="CK55" s="1275"/>
      <c r="CL55" s="1275"/>
      <c r="CM55" s="1275"/>
      <c r="CN55" s="1275">
        <v>0</v>
      </c>
      <c r="CO55" s="1275"/>
      <c r="CP55" s="1275"/>
      <c r="CQ55" s="1275"/>
      <c r="CR55" s="1275"/>
      <c r="CS55" s="1275"/>
      <c r="CT55" s="1275"/>
      <c r="CU55" s="1275"/>
      <c r="CV55" s="1275">
        <v>0</v>
      </c>
      <c r="CW55" s="1275"/>
      <c r="CX55" s="1275"/>
      <c r="CY55" s="1275"/>
      <c r="CZ55" s="1275"/>
      <c r="DA55" s="1275"/>
      <c r="DB55" s="1275"/>
      <c r="DC55" s="1275"/>
    </row>
    <row r="56" spans="1:109" ht="13.5">
      <c r="A56" s="381"/>
      <c r="B56" s="366"/>
      <c r="G56" s="1281"/>
      <c r="H56" s="1281"/>
      <c r="I56" s="1281"/>
      <c r="J56" s="1281"/>
      <c r="K56" s="1282"/>
      <c r="L56" s="1282"/>
      <c r="M56" s="1282"/>
      <c r="N56" s="1282"/>
      <c r="AN56" s="1277"/>
      <c r="AO56" s="1277"/>
      <c r="AP56" s="1277"/>
      <c r="AQ56" s="1277"/>
      <c r="AR56" s="1277"/>
      <c r="AS56" s="1277"/>
      <c r="AT56" s="1277"/>
      <c r="AU56" s="1277"/>
      <c r="AV56" s="1277"/>
      <c r="AW56" s="1277"/>
      <c r="AX56" s="1277"/>
      <c r="AY56" s="1277"/>
      <c r="AZ56" s="1277"/>
      <c r="BA56" s="1277"/>
      <c r="BB56" s="1278"/>
      <c r="BC56" s="1278"/>
      <c r="BD56" s="1278"/>
      <c r="BE56" s="1278"/>
      <c r="BF56" s="1278"/>
      <c r="BG56" s="1278"/>
      <c r="BH56" s="1278"/>
      <c r="BI56" s="1278"/>
      <c r="BJ56" s="1278"/>
      <c r="BK56" s="1278"/>
      <c r="BL56" s="1278"/>
      <c r="BM56" s="1278"/>
      <c r="BN56" s="1278"/>
      <c r="BO56" s="1278"/>
      <c r="BP56" s="1275"/>
      <c r="BQ56" s="1275"/>
      <c r="BR56" s="1275"/>
      <c r="BS56" s="1275"/>
      <c r="BT56" s="1275"/>
      <c r="BU56" s="1275"/>
      <c r="BV56" s="1275"/>
      <c r="BW56" s="1275"/>
      <c r="BX56" s="1275"/>
      <c r="BY56" s="1275"/>
      <c r="BZ56" s="1275"/>
      <c r="CA56" s="1275"/>
      <c r="CB56" s="1275"/>
      <c r="CC56" s="1275"/>
      <c r="CD56" s="1275"/>
      <c r="CE56" s="1275"/>
      <c r="CF56" s="1275"/>
      <c r="CG56" s="1275"/>
      <c r="CH56" s="1275"/>
      <c r="CI56" s="1275"/>
      <c r="CJ56" s="1275"/>
      <c r="CK56" s="1275"/>
      <c r="CL56" s="1275"/>
      <c r="CM56" s="1275"/>
      <c r="CN56" s="1275"/>
      <c r="CO56" s="1275"/>
      <c r="CP56" s="1275"/>
      <c r="CQ56" s="1275"/>
      <c r="CR56" s="1275"/>
      <c r="CS56" s="1275"/>
      <c r="CT56" s="1275"/>
      <c r="CU56" s="1275"/>
      <c r="CV56" s="1275"/>
      <c r="CW56" s="1275"/>
      <c r="CX56" s="1275"/>
      <c r="CY56" s="1275"/>
      <c r="CZ56" s="1275"/>
      <c r="DA56" s="1275"/>
      <c r="DB56" s="1275"/>
      <c r="DC56" s="1275"/>
    </row>
    <row r="57" spans="1:109" s="381" customFormat="1" ht="13.5">
      <c r="B57" s="387"/>
      <c r="G57" s="1281"/>
      <c r="H57" s="1281"/>
      <c r="I57" s="1279"/>
      <c r="J57" s="1279"/>
      <c r="K57" s="1282"/>
      <c r="L57" s="1282"/>
      <c r="M57" s="1282"/>
      <c r="N57" s="1282"/>
      <c r="AM57" s="365"/>
      <c r="AN57" s="1277"/>
      <c r="AO57" s="1277"/>
      <c r="AP57" s="1277"/>
      <c r="AQ57" s="1277"/>
      <c r="AR57" s="1277"/>
      <c r="AS57" s="1277"/>
      <c r="AT57" s="1277"/>
      <c r="AU57" s="1277"/>
      <c r="AV57" s="1277"/>
      <c r="AW57" s="1277"/>
      <c r="AX57" s="1277"/>
      <c r="AY57" s="1277"/>
      <c r="AZ57" s="1277"/>
      <c r="BA57" s="1277"/>
      <c r="BB57" s="1278" t="s">
        <v>599</v>
      </c>
      <c r="BC57" s="1278"/>
      <c r="BD57" s="1278"/>
      <c r="BE57" s="1278"/>
      <c r="BF57" s="1278"/>
      <c r="BG57" s="1278"/>
      <c r="BH57" s="1278"/>
      <c r="BI57" s="1278"/>
      <c r="BJ57" s="1278"/>
      <c r="BK57" s="1278"/>
      <c r="BL57" s="1278"/>
      <c r="BM57" s="1278"/>
      <c r="BN57" s="1278"/>
      <c r="BO57" s="1278"/>
      <c r="BP57" s="1296"/>
      <c r="BQ57" s="1275"/>
      <c r="BR57" s="1275"/>
      <c r="BS57" s="1275"/>
      <c r="BT57" s="1275"/>
      <c r="BU57" s="1275"/>
      <c r="BV57" s="1275"/>
      <c r="BW57" s="1275"/>
      <c r="BX57" s="1296"/>
      <c r="BY57" s="1275"/>
      <c r="BZ57" s="1275"/>
      <c r="CA57" s="1275"/>
      <c r="CB57" s="1275"/>
      <c r="CC57" s="1275"/>
      <c r="CD57" s="1275"/>
      <c r="CE57" s="1275"/>
      <c r="CF57" s="1296"/>
      <c r="CG57" s="1275"/>
      <c r="CH57" s="1275"/>
      <c r="CI57" s="1275"/>
      <c r="CJ57" s="1275"/>
      <c r="CK57" s="1275"/>
      <c r="CL57" s="1275"/>
      <c r="CM57" s="1275"/>
      <c r="CN57" s="1275">
        <v>57.9</v>
      </c>
      <c r="CO57" s="1275"/>
      <c r="CP57" s="1275"/>
      <c r="CQ57" s="1275"/>
      <c r="CR57" s="1275"/>
      <c r="CS57" s="1275"/>
      <c r="CT57" s="1275"/>
      <c r="CU57" s="1275"/>
      <c r="CV57" s="1275">
        <v>58.3</v>
      </c>
      <c r="CW57" s="1275"/>
      <c r="CX57" s="1275"/>
      <c r="CY57" s="1275"/>
      <c r="CZ57" s="1275"/>
      <c r="DA57" s="1275"/>
      <c r="DB57" s="1275"/>
      <c r="DC57" s="1275"/>
      <c r="DD57" s="392"/>
      <c r="DE57" s="387"/>
    </row>
    <row r="58" spans="1:109" s="381" customFormat="1" ht="13.5">
      <c r="A58" s="365"/>
      <c r="B58" s="387"/>
      <c r="G58" s="1281"/>
      <c r="H58" s="1281"/>
      <c r="I58" s="1279"/>
      <c r="J58" s="1279"/>
      <c r="K58" s="1282"/>
      <c r="L58" s="1282"/>
      <c r="M58" s="1282"/>
      <c r="N58" s="1282"/>
      <c r="AM58" s="365"/>
      <c r="AN58" s="1277"/>
      <c r="AO58" s="1277"/>
      <c r="AP58" s="1277"/>
      <c r="AQ58" s="1277"/>
      <c r="AR58" s="1277"/>
      <c r="AS58" s="1277"/>
      <c r="AT58" s="1277"/>
      <c r="AU58" s="1277"/>
      <c r="AV58" s="1277"/>
      <c r="AW58" s="1277"/>
      <c r="AX58" s="1277"/>
      <c r="AY58" s="1277"/>
      <c r="AZ58" s="1277"/>
      <c r="BA58" s="1277"/>
      <c r="BB58" s="1278"/>
      <c r="BC58" s="1278"/>
      <c r="BD58" s="1278"/>
      <c r="BE58" s="1278"/>
      <c r="BF58" s="1278"/>
      <c r="BG58" s="1278"/>
      <c r="BH58" s="1278"/>
      <c r="BI58" s="1278"/>
      <c r="BJ58" s="1278"/>
      <c r="BK58" s="1278"/>
      <c r="BL58" s="1278"/>
      <c r="BM58" s="1278"/>
      <c r="BN58" s="1278"/>
      <c r="BO58" s="1278"/>
      <c r="BP58" s="1275"/>
      <c r="BQ58" s="1275"/>
      <c r="BR58" s="1275"/>
      <c r="BS58" s="1275"/>
      <c r="BT58" s="1275"/>
      <c r="BU58" s="1275"/>
      <c r="BV58" s="1275"/>
      <c r="BW58" s="1275"/>
      <c r="BX58" s="1275"/>
      <c r="BY58" s="1275"/>
      <c r="BZ58" s="1275"/>
      <c r="CA58" s="1275"/>
      <c r="CB58" s="1275"/>
      <c r="CC58" s="1275"/>
      <c r="CD58" s="1275"/>
      <c r="CE58" s="1275"/>
      <c r="CF58" s="1275"/>
      <c r="CG58" s="1275"/>
      <c r="CH58" s="1275"/>
      <c r="CI58" s="1275"/>
      <c r="CJ58" s="1275"/>
      <c r="CK58" s="1275"/>
      <c r="CL58" s="1275"/>
      <c r="CM58" s="1275"/>
      <c r="CN58" s="1275"/>
      <c r="CO58" s="1275"/>
      <c r="CP58" s="1275"/>
      <c r="CQ58" s="1275"/>
      <c r="CR58" s="1275"/>
      <c r="CS58" s="1275"/>
      <c r="CT58" s="1275"/>
      <c r="CU58" s="1275"/>
      <c r="CV58" s="1275"/>
      <c r="CW58" s="1275"/>
      <c r="CX58" s="1275"/>
      <c r="CY58" s="1275"/>
      <c r="CZ58" s="1275"/>
      <c r="DA58" s="1275"/>
      <c r="DB58" s="1275"/>
      <c r="DC58" s="1275"/>
      <c r="DD58" s="392"/>
      <c r="DE58" s="387"/>
    </row>
    <row r="59" spans="1:109" s="381" customFormat="1" ht="13.5">
      <c r="A59" s="365"/>
      <c r="B59" s="387"/>
      <c r="K59" s="393"/>
      <c r="L59" s="393"/>
      <c r="M59" s="393"/>
      <c r="N59" s="393"/>
      <c r="AQ59" s="393"/>
      <c r="AR59" s="393"/>
      <c r="AS59" s="393"/>
      <c r="AT59" s="393"/>
      <c r="BC59" s="393"/>
      <c r="BD59" s="393"/>
      <c r="BE59" s="393"/>
      <c r="BF59" s="393"/>
      <c r="BO59" s="393"/>
      <c r="BP59" s="393"/>
      <c r="BQ59" s="393"/>
      <c r="BR59" s="393"/>
      <c r="CA59" s="393"/>
      <c r="CB59" s="393"/>
      <c r="CC59" s="393"/>
      <c r="CD59" s="393"/>
      <c r="CM59" s="393"/>
      <c r="CN59" s="393"/>
      <c r="CO59" s="393"/>
      <c r="CP59" s="393"/>
      <c r="CY59" s="393"/>
      <c r="CZ59" s="393"/>
      <c r="DA59" s="393"/>
      <c r="DB59" s="393"/>
      <c r="DC59" s="393"/>
      <c r="DD59" s="392"/>
      <c r="DE59" s="387"/>
    </row>
    <row r="60" spans="1:109" s="381" customFormat="1" ht="13.5">
      <c r="A60" s="365"/>
      <c r="B60" s="387"/>
      <c r="K60" s="393"/>
      <c r="L60" s="393"/>
      <c r="M60" s="393"/>
      <c r="N60" s="393"/>
      <c r="AQ60" s="393"/>
      <c r="AR60" s="393"/>
      <c r="AS60" s="393"/>
      <c r="AT60" s="393"/>
      <c r="BC60" s="393"/>
      <c r="BD60" s="393"/>
      <c r="BE60" s="393"/>
      <c r="BF60" s="393"/>
      <c r="BO60" s="393"/>
      <c r="BP60" s="393"/>
      <c r="BQ60" s="393"/>
      <c r="BR60" s="393"/>
      <c r="CA60" s="393"/>
      <c r="CB60" s="393"/>
      <c r="CC60" s="393"/>
      <c r="CD60" s="393"/>
      <c r="CM60" s="393"/>
      <c r="CN60" s="393"/>
      <c r="CO60" s="393"/>
      <c r="CP60" s="393"/>
      <c r="CY60" s="393"/>
      <c r="CZ60" s="393"/>
      <c r="DA60" s="393"/>
      <c r="DB60" s="393"/>
      <c r="DC60" s="393"/>
      <c r="DD60" s="392"/>
      <c r="DE60" s="387"/>
    </row>
    <row r="61" spans="1:109" s="381" customFormat="1" ht="13.5">
      <c r="A61" s="365"/>
      <c r="B61" s="391"/>
      <c r="C61" s="390"/>
      <c r="D61" s="390"/>
      <c r="E61" s="390"/>
      <c r="F61" s="390"/>
      <c r="G61" s="390"/>
      <c r="H61" s="390"/>
      <c r="I61" s="390"/>
      <c r="J61" s="390"/>
      <c r="K61" s="390"/>
      <c r="L61" s="390"/>
      <c r="M61" s="389"/>
      <c r="N61" s="389"/>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89"/>
      <c r="AT61" s="389"/>
      <c r="AU61" s="390"/>
      <c r="AV61" s="390"/>
      <c r="AW61" s="390"/>
      <c r="AX61" s="390"/>
      <c r="AY61" s="390"/>
      <c r="AZ61" s="390"/>
      <c r="BA61" s="390"/>
      <c r="BB61" s="390"/>
      <c r="BC61" s="390"/>
      <c r="BD61" s="390"/>
      <c r="BE61" s="389"/>
      <c r="BF61" s="389"/>
      <c r="BG61" s="390"/>
      <c r="BH61" s="390"/>
      <c r="BI61" s="390"/>
      <c r="BJ61" s="390"/>
      <c r="BK61" s="390"/>
      <c r="BL61" s="390"/>
      <c r="BM61" s="390"/>
      <c r="BN61" s="390"/>
      <c r="BO61" s="390"/>
      <c r="BP61" s="390"/>
      <c r="BQ61" s="389"/>
      <c r="BR61" s="389"/>
      <c r="BS61" s="390"/>
      <c r="BT61" s="390"/>
      <c r="BU61" s="390"/>
      <c r="BV61" s="390"/>
      <c r="BW61" s="390"/>
      <c r="BX61" s="390"/>
      <c r="BY61" s="390"/>
      <c r="BZ61" s="390"/>
      <c r="CA61" s="390"/>
      <c r="CB61" s="390"/>
      <c r="CC61" s="389"/>
      <c r="CD61" s="389"/>
      <c r="CE61" s="390"/>
      <c r="CF61" s="390"/>
      <c r="CG61" s="390"/>
      <c r="CH61" s="390"/>
      <c r="CI61" s="390"/>
      <c r="CJ61" s="390"/>
      <c r="CK61" s="390"/>
      <c r="CL61" s="390"/>
      <c r="CM61" s="390"/>
      <c r="CN61" s="390"/>
      <c r="CO61" s="389"/>
      <c r="CP61" s="389"/>
      <c r="CQ61" s="390"/>
      <c r="CR61" s="390"/>
      <c r="CS61" s="390"/>
      <c r="CT61" s="390"/>
      <c r="CU61" s="390"/>
      <c r="CV61" s="390"/>
      <c r="CW61" s="390"/>
      <c r="CX61" s="390"/>
      <c r="CY61" s="390"/>
      <c r="CZ61" s="390"/>
      <c r="DA61" s="389"/>
      <c r="DB61" s="389"/>
      <c r="DC61" s="389"/>
      <c r="DD61" s="388"/>
      <c r="DE61" s="387"/>
    </row>
    <row r="62" spans="1:109" ht="13.5">
      <c r="B62" s="386"/>
      <c r="C62" s="386"/>
      <c r="D62" s="386"/>
      <c r="E62" s="386"/>
      <c r="F62" s="386"/>
      <c r="G62" s="386"/>
      <c r="H62" s="386"/>
      <c r="I62" s="386"/>
      <c r="J62" s="386"/>
      <c r="K62" s="386"/>
      <c r="L62" s="386"/>
      <c r="M62" s="386"/>
      <c r="N62" s="386"/>
      <c r="O62" s="386"/>
      <c r="P62" s="386"/>
      <c r="Q62" s="386"/>
      <c r="R62" s="386"/>
      <c r="S62" s="386"/>
      <c r="T62" s="386"/>
      <c r="U62" s="386"/>
      <c r="V62" s="386"/>
      <c r="W62" s="386"/>
      <c r="X62" s="386"/>
      <c r="Y62" s="386"/>
      <c r="Z62" s="386"/>
      <c r="AA62" s="386"/>
      <c r="AB62" s="386"/>
      <c r="AC62" s="386"/>
      <c r="AD62" s="386"/>
      <c r="AE62" s="386"/>
      <c r="AF62" s="386"/>
      <c r="AG62" s="386"/>
      <c r="AH62" s="386"/>
      <c r="AI62" s="386"/>
      <c r="AJ62" s="386"/>
      <c r="AK62" s="386"/>
      <c r="AL62" s="386"/>
      <c r="AM62" s="386"/>
      <c r="AN62" s="386"/>
      <c r="AO62" s="386"/>
      <c r="AP62" s="386"/>
      <c r="AQ62" s="386"/>
      <c r="AR62" s="386"/>
      <c r="AS62" s="386"/>
      <c r="AT62" s="386"/>
      <c r="AU62" s="386"/>
      <c r="AV62" s="386"/>
      <c r="AW62" s="386"/>
      <c r="AX62" s="386"/>
      <c r="AY62" s="386"/>
      <c r="AZ62" s="386"/>
      <c r="BA62" s="386"/>
      <c r="BB62" s="386"/>
      <c r="BC62" s="386"/>
      <c r="BD62" s="386"/>
      <c r="BE62" s="386"/>
      <c r="BF62" s="386"/>
      <c r="BG62" s="386"/>
      <c r="BH62" s="386"/>
      <c r="BI62" s="386"/>
      <c r="BJ62" s="386"/>
      <c r="BK62" s="386"/>
      <c r="BL62" s="386"/>
      <c r="BM62" s="386"/>
      <c r="BN62" s="386"/>
      <c r="BO62" s="386"/>
      <c r="BP62" s="386"/>
      <c r="BQ62" s="386"/>
      <c r="BR62" s="386"/>
      <c r="BS62" s="386"/>
      <c r="BT62" s="386"/>
      <c r="BU62" s="386"/>
      <c r="BV62" s="386"/>
      <c r="BW62" s="386"/>
      <c r="BX62" s="386"/>
      <c r="BY62" s="386"/>
      <c r="BZ62" s="386"/>
      <c r="CA62" s="386"/>
      <c r="CB62" s="386"/>
      <c r="CC62" s="386"/>
      <c r="CD62" s="386"/>
      <c r="CE62" s="386"/>
      <c r="CF62" s="386"/>
      <c r="CG62" s="386"/>
      <c r="CH62" s="386"/>
      <c r="CI62" s="386"/>
      <c r="CJ62" s="386"/>
      <c r="CK62" s="386"/>
      <c r="CL62" s="386"/>
      <c r="CM62" s="386"/>
      <c r="CN62" s="386"/>
      <c r="CO62" s="386"/>
      <c r="CP62" s="386"/>
      <c r="CQ62" s="386"/>
      <c r="CR62" s="386"/>
      <c r="CS62" s="386"/>
      <c r="CT62" s="386"/>
      <c r="CU62" s="386"/>
      <c r="CV62" s="386"/>
      <c r="CW62" s="386"/>
      <c r="CX62" s="386"/>
      <c r="CY62" s="386"/>
      <c r="CZ62" s="386"/>
      <c r="DA62" s="386"/>
      <c r="DB62" s="386"/>
      <c r="DC62" s="386"/>
      <c r="DD62" s="386"/>
      <c r="DE62" s="365"/>
    </row>
    <row r="63" spans="1:109" ht="17.25">
      <c r="B63" s="385" t="s">
        <v>598</v>
      </c>
    </row>
    <row r="64" spans="1:109" ht="13.5">
      <c r="B64" s="366"/>
      <c r="G64" s="382"/>
      <c r="I64" s="384"/>
      <c r="J64" s="384"/>
      <c r="K64" s="384"/>
      <c r="L64" s="384"/>
      <c r="M64" s="384"/>
      <c r="N64" s="383"/>
      <c r="AM64" s="382"/>
      <c r="AN64" s="382" t="s">
        <v>597</v>
      </c>
      <c r="AP64" s="381"/>
      <c r="AQ64" s="381"/>
      <c r="AR64" s="381"/>
      <c r="AY64" s="382"/>
      <c r="BA64" s="381"/>
      <c r="BB64" s="381"/>
      <c r="BC64" s="381"/>
      <c r="BK64" s="382"/>
      <c r="BM64" s="381"/>
      <c r="BN64" s="381"/>
      <c r="BO64" s="381"/>
      <c r="BW64" s="382"/>
      <c r="BY64" s="381"/>
      <c r="BZ64" s="381"/>
      <c r="CA64" s="381"/>
      <c r="CI64" s="382"/>
      <c r="CK64" s="381"/>
      <c r="CL64" s="381"/>
      <c r="CM64" s="381"/>
      <c r="CU64" s="382"/>
      <c r="CW64" s="381"/>
      <c r="CX64" s="381"/>
      <c r="CY64" s="381"/>
    </row>
    <row r="65" spans="2:107" ht="13.5">
      <c r="B65" s="366"/>
      <c r="AN65" s="1287" t="s">
        <v>603</v>
      </c>
      <c r="AO65" s="1288"/>
      <c r="AP65" s="1288"/>
      <c r="AQ65" s="1288"/>
      <c r="AR65" s="1288"/>
      <c r="AS65" s="1288"/>
      <c r="AT65" s="1288"/>
      <c r="AU65" s="1288"/>
      <c r="AV65" s="1288"/>
      <c r="AW65" s="1288"/>
      <c r="AX65" s="1288"/>
      <c r="AY65" s="1288"/>
      <c r="AZ65" s="1288"/>
      <c r="BA65" s="1288"/>
      <c r="BB65" s="1288"/>
      <c r="BC65" s="1288"/>
      <c r="BD65" s="1288"/>
      <c r="BE65" s="1288"/>
      <c r="BF65" s="1288"/>
      <c r="BG65" s="1288"/>
      <c r="BH65" s="1288"/>
      <c r="BI65" s="1288"/>
      <c r="BJ65" s="1288"/>
      <c r="BK65" s="1288"/>
      <c r="BL65" s="1288"/>
      <c r="BM65" s="1288"/>
      <c r="BN65" s="1288"/>
      <c r="BO65" s="1288"/>
      <c r="BP65" s="1288"/>
      <c r="BQ65" s="1288"/>
      <c r="BR65" s="1288"/>
      <c r="BS65" s="1288"/>
      <c r="BT65" s="1288"/>
      <c r="BU65" s="1288"/>
      <c r="BV65" s="1288"/>
      <c r="BW65" s="1288"/>
      <c r="BX65" s="1288"/>
      <c r="BY65" s="1288"/>
      <c r="BZ65" s="1288"/>
      <c r="CA65" s="1288"/>
      <c r="CB65" s="1288"/>
      <c r="CC65" s="1288"/>
      <c r="CD65" s="1288"/>
      <c r="CE65" s="1288"/>
      <c r="CF65" s="1288"/>
      <c r="CG65" s="1288"/>
      <c r="CH65" s="1288"/>
      <c r="CI65" s="1288"/>
      <c r="CJ65" s="1288"/>
      <c r="CK65" s="1288"/>
      <c r="CL65" s="1288"/>
      <c r="CM65" s="1288"/>
      <c r="CN65" s="1288"/>
      <c r="CO65" s="1288"/>
      <c r="CP65" s="1288"/>
      <c r="CQ65" s="1288"/>
      <c r="CR65" s="1288"/>
      <c r="CS65" s="1288"/>
      <c r="CT65" s="1288"/>
      <c r="CU65" s="1288"/>
      <c r="CV65" s="1288"/>
      <c r="CW65" s="1288"/>
      <c r="CX65" s="1288"/>
      <c r="CY65" s="1288"/>
      <c r="CZ65" s="1288"/>
      <c r="DA65" s="1288"/>
      <c r="DB65" s="1288"/>
      <c r="DC65" s="1289"/>
    </row>
    <row r="66" spans="2:107" ht="13.5">
      <c r="B66" s="366"/>
      <c r="AN66" s="1290"/>
      <c r="AO66" s="1291"/>
      <c r="AP66" s="1291"/>
      <c r="AQ66" s="1291"/>
      <c r="AR66" s="1291"/>
      <c r="AS66" s="1291"/>
      <c r="AT66" s="1291"/>
      <c r="AU66" s="1291"/>
      <c r="AV66" s="1291"/>
      <c r="AW66" s="1291"/>
      <c r="AX66" s="1291"/>
      <c r="AY66" s="1291"/>
      <c r="AZ66" s="1291"/>
      <c r="BA66" s="1291"/>
      <c r="BB66" s="1291"/>
      <c r="BC66" s="1291"/>
      <c r="BD66" s="1291"/>
      <c r="BE66" s="1291"/>
      <c r="BF66" s="1291"/>
      <c r="BG66" s="1291"/>
      <c r="BH66" s="1291"/>
      <c r="BI66" s="1291"/>
      <c r="BJ66" s="1291"/>
      <c r="BK66" s="1291"/>
      <c r="BL66" s="1291"/>
      <c r="BM66" s="1291"/>
      <c r="BN66" s="1291"/>
      <c r="BO66" s="1291"/>
      <c r="BP66" s="1291"/>
      <c r="BQ66" s="1291"/>
      <c r="BR66" s="1291"/>
      <c r="BS66" s="1291"/>
      <c r="BT66" s="1291"/>
      <c r="BU66" s="1291"/>
      <c r="BV66" s="1291"/>
      <c r="BW66" s="1291"/>
      <c r="BX66" s="1291"/>
      <c r="BY66" s="1291"/>
      <c r="BZ66" s="1291"/>
      <c r="CA66" s="1291"/>
      <c r="CB66" s="1291"/>
      <c r="CC66" s="1291"/>
      <c r="CD66" s="1291"/>
      <c r="CE66" s="1291"/>
      <c r="CF66" s="1291"/>
      <c r="CG66" s="1291"/>
      <c r="CH66" s="1291"/>
      <c r="CI66" s="1291"/>
      <c r="CJ66" s="1291"/>
      <c r="CK66" s="1291"/>
      <c r="CL66" s="1291"/>
      <c r="CM66" s="1291"/>
      <c r="CN66" s="1291"/>
      <c r="CO66" s="1291"/>
      <c r="CP66" s="1291"/>
      <c r="CQ66" s="1291"/>
      <c r="CR66" s="1291"/>
      <c r="CS66" s="1291"/>
      <c r="CT66" s="1291"/>
      <c r="CU66" s="1291"/>
      <c r="CV66" s="1291"/>
      <c r="CW66" s="1291"/>
      <c r="CX66" s="1291"/>
      <c r="CY66" s="1291"/>
      <c r="CZ66" s="1291"/>
      <c r="DA66" s="1291"/>
      <c r="DB66" s="1291"/>
      <c r="DC66" s="1292"/>
    </row>
    <row r="67" spans="2:107" ht="13.5">
      <c r="B67" s="366"/>
      <c r="AN67" s="1290"/>
      <c r="AO67" s="1291"/>
      <c r="AP67" s="1291"/>
      <c r="AQ67" s="1291"/>
      <c r="AR67" s="1291"/>
      <c r="AS67" s="1291"/>
      <c r="AT67" s="1291"/>
      <c r="AU67" s="1291"/>
      <c r="AV67" s="1291"/>
      <c r="AW67" s="1291"/>
      <c r="AX67" s="1291"/>
      <c r="AY67" s="1291"/>
      <c r="AZ67" s="1291"/>
      <c r="BA67" s="1291"/>
      <c r="BB67" s="1291"/>
      <c r="BC67" s="1291"/>
      <c r="BD67" s="1291"/>
      <c r="BE67" s="1291"/>
      <c r="BF67" s="1291"/>
      <c r="BG67" s="1291"/>
      <c r="BH67" s="1291"/>
      <c r="BI67" s="1291"/>
      <c r="BJ67" s="1291"/>
      <c r="BK67" s="1291"/>
      <c r="BL67" s="1291"/>
      <c r="BM67" s="1291"/>
      <c r="BN67" s="1291"/>
      <c r="BO67" s="1291"/>
      <c r="BP67" s="1291"/>
      <c r="BQ67" s="1291"/>
      <c r="BR67" s="1291"/>
      <c r="BS67" s="1291"/>
      <c r="BT67" s="1291"/>
      <c r="BU67" s="1291"/>
      <c r="BV67" s="1291"/>
      <c r="BW67" s="1291"/>
      <c r="BX67" s="1291"/>
      <c r="BY67" s="1291"/>
      <c r="BZ67" s="1291"/>
      <c r="CA67" s="1291"/>
      <c r="CB67" s="1291"/>
      <c r="CC67" s="1291"/>
      <c r="CD67" s="1291"/>
      <c r="CE67" s="1291"/>
      <c r="CF67" s="1291"/>
      <c r="CG67" s="1291"/>
      <c r="CH67" s="1291"/>
      <c r="CI67" s="1291"/>
      <c r="CJ67" s="1291"/>
      <c r="CK67" s="1291"/>
      <c r="CL67" s="1291"/>
      <c r="CM67" s="1291"/>
      <c r="CN67" s="1291"/>
      <c r="CO67" s="1291"/>
      <c r="CP67" s="1291"/>
      <c r="CQ67" s="1291"/>
      <c r="CR67" s="1291"/>
      <c r="CS67" s="1291"/>
      <c r="CT67" s="1291"/>
      <c r="CU67" s="1291"/>
      <c r="CV67" s="1291"/>
      <c r="CW67" s="1291"/>
      <c r="CX67" s="1291"/>
      <c r="CY67" s="1291"/>
      <c r="CZ67" s="1291"/>
      <c r="DA67" s="1291"/>
      <c r="DB67" s="1291"/>
      <c r="DC67" s="1292"/>
    </row>
    <row r="68" spans="2:107" ht="13.5">
      <c r="B68" s="366"/>
      <c r="AN68" s="1290"/>
      <c r="AO68" s="1291"/>
      <c r="AP68" s="1291"/>
      <c r="AQ68" s="1291"/>
      <c r="AR68" s="1291"/>
      <c r="AS68" s="1291"/>
      <c r="AT68" s="1291"/>
      <c r="AU68" s="1291"/>
      <c r="AV68" s="1291"/>
      <c r="AW68" s="1291"/>
      <c r="AX68" s="1291"/>
      <c r="AY68" s="1291"/>
      <c r="AZ68" s="1291"/>
      <c r="BA68" s="1291"/>
      <c r="BB68" s="1291"/>
      <c r="BC68" s="1291"/>
      <c r="BD68" s="1291"/>
      <c r="BE68" s="1291"/>
      <c r="BF68" s="1291"/>
      <c r="BG68" s="1291"/>
      <c r="BH68" s="1291"/>
      <c r="BI68" s="1291"/>
      <c r="BJ68" s="1291"/>
      <c r="BK68" s="1291"/>
      <c r="BL68" s="1291"/>
      <c r="BM68" s="1291"/>
      <c r="BN68" s="1291"/>
      <c r="BO68" s="1291"/>
      <c r="BP68" s="1291"/>
      <c r="BQ68" s="1291"/>
      <c r="BR68" s="1291"/>
      <c r="BS68" s="1291"/>
      <c r="BT68" s="1291"/>
      <c r="BU68" s="1291"/>
      <c r="BV68" s="1291"/>
      <c r="BW68" s="1291"/>
      <c r="BX68" s="1291"/>
      <c r="BY68" s="1291"/>
      <c r="BZ68" s="1291"/>
      <c r="CA68" s="1291"/>
      <c r="CB68" s="1291"/>
      <c r="CC68" s="1291"/>
      <c r="CD68" s="1291"/>
      <c r="CE68" s="1291"/>
      <c r="CF68" s="1291"/>
      <c r="CG68" s="1291"/>
      <c r="CH68" s="1291"/>
      <c r="CI68" s="1291"/>
      <c r="CJ68" s="1291"/>
      <c r="CK68" s="1291"/>
      <c r="CL68" s="1291"/>
      <c r="CM68" s="1291"/>
      <c r="CN68" s="1291"/>
      <c r="CO68" s="1291"/>
      <c r="CP68" s="1291"/>
      <c r="CQ68" s="1291"/>
      <c r="CR68" s="1291"/>
      <c r="CS68" s="1291"/>
      <c r="CT68" s="1291"/>
      <c r="CU68" s="1291"/>
      <c r="CV68" s="1291"/>
      <c r="CW68" s="1291"/>
      <c r="CX68" s="1291"/>
      <c r="CY68" s="1291"/>
      <c r="CZ68" s="1291"/>
      <c r="DA68" s="1291"/>
      <c r="DB68" s="1291"/>
      <c r="DC68" s="1292"/>
    </row>
    <row r="69" spans="2:107" ht="13.5">
      <c r="B69" s="366"/>
      <c r="AN69" s="1293"/>
      <c r="AO69" s="1294"/>
      <c r="AP69" s="1294"/>
      <c r="AQ69" s="1294"/>
      <c r="AR69" s="1294"/>
      <c r="AS69" s="1294"/>
      <c r="AT69" s="1294"/>
      <c r="AU69" s="1294"/>
      <c r="AV69" s="1294"/>
      <c r="AW69" s="1294"/>
      <c r="AX69" s="1294"/>
      <c r="AY69" s="1294"/>
      <c r="AZ69" s="1294"/>
      <c r="BA69" s="1294"/>
      <c r="BB69" s="1294"/>
      <c r="BC69" s="1294"/>
      <c r="BD69" s="1294"/>
      <c r="BE69" s="1294"/>
      <c r="BF69" s="1294"/>
      <c r="BG69" s="1294"/>
      <c r="BH69" s="1294"/>
      <c r="BI69" s="1294"/>
      <c r="BJ69" s="1294"/>
      <c r="BK69" s="1294"/>
      <c r="BL69" s="1294"/>
      <c r="BM69" s="1294"/>
      <c r="BN69" s="1294"/>
      <c r="BO69" s="1294"/>
      <c r="BP69" s="1294"/>
      <c r="BQ69" s="1294"/>
      <c r="BR69" s="1294"/>
      <c r="BS69" s="1294"/>
      <c r="BT69" s="1294"/>
      <c r="BU69" s="1294"/>
      <c r="BV69" s="1294"/>
      <c r="BW69" s="1294"/>
      <c r="BX69" s="1294"/>
      <c r="BY69" s="1294"/>
      <c r="BZ69" s="1294"/>
      <c r="CA69" s="1294"/>
      <c r="CB69" s="1294"/>
      <c r="CC69" s="1294"/>
      <c r="CD69" s="1294"/>
      <c r="CE69" s="1294"/>
      <c r="CF69" s="1294"/>
      <c r="CG69" s="1294"/>
      <c r="CH69" s="1294"/>
      <c r="CI69" s="1294"/>
      <c r="CJ69" s="1294"/>
      <c r="CK69" s="1294"/>
      <c r="CL69" s="1294"/>
      <c r="CM69" s="1294"/>
      <c r="CN69" s="1294"/>
      <c r="CO69" s="1294"/>
      <c r="CP69" s="1294"/>
      <c r="CQ69" s="1294"/>
      <c r="CR69" s="1294"/>
      <c r="CS69" s="1294"/>
      <c r="CT69" s="1294"/>
      <c r="CU69" s="1294"/>
      <c r="CV69" s="1294"/>
      <c r="CW69" s="1294"/>
      <c r="CX69" s="1294"/>
      <c r="CY69" s="1294"/>
      <c r="CZ69" s="1294"/>
      <c r="DA69" s="1294"/>
      <c r="DB69" s="1294"/>
      <c r="DC69" s="1295"/>
    </row>
    <row r="70" spans="2:107" ht="13.5">
      <c r="B70" s="366"/>
      <c r="H70" s="380"/>
      <c r="I70" s="380"/>
      <c r="J70" s="378"/>
      <c r="K70" s="378"/>
      <c r="L70" s="377"/>
      <c r="M70" s="378"/>
      <c r="N70" s="377"/>
      <c r="AN70" s="373"/>
      <c r="AO70" s="373"/>
      <c r="AP70" s="373"/>
      <c r="AZ70" s="373"/>
      <c r="BA70" s="373"/>
      <c r="BB70" s="373"/>
      <c r="BL70" s="373"/>
      <c r="BM70" s="373"/>
      <c r="BN70" s="373"/>
      <c r="BX70" s="373"/>
      <c r="BY70" s="373"/>
      <c r="BZ70" s="373"/>
      <c r="CJ70" s="373"/>
      <c r="CK70" s="373"/>
      <c r="CL70" s="373"/>
      <c r="CV70" s="373"/>
      <c r="CW70" s="373"/>
      <c r="CX70" s="373"/>
    </row>
    <row r="71" spans="2:107" ht="13.5">
      <c r="B71" s="366"/>
      <c r="G71" s="376"/>
      <c r="I71" s="379"/>
      <c r="J71" s="378"/>
      <c r="K71" s="378"/>
      <c r="L71" s="377"/>
      <c r="M71" s="378"/>
      <c r="N71" s="377"/>
      <c r="AM71" s="376"/>
      <c r="AN71" s="365" t="s">
        <v>596</v>
      </c>
    </row>
    <row r="72" spans="2:107" ht="13.5">
      <c r="B72" s="366"/>
      <c r="G72" s="1281"/>
      <c r="H72" s="1281"/>
      <c r="I72" s="1281"/>
      <c r="J72" s="1281"/>
      <c r="K72" s="375"/>
      <c r="L72" s="375"/>
      <c r="M72" s="374"/>
      <c r="N72" s="374"/>
      <c r="AN72" s="1283"/>
      <c r="AO72" s="1284"/>
      <c r="AP72" s="1284"/>
      <c r="AQ72" s="1284"/>
      <c r="AR72" s="1284"/>
      <c r="AS72" s="1284"/>
      <c r="AT72" s="1284"/>
      <c r="AU72" s="1284"/>
      <c r="AV72" s="1284"/>
      <c r="AW72" s="1284"/>
      <c r="AX72" s="1284"/>
      <c r="AY72" s="1284"/>
      <c r="AZ72" s="1284"/>
      <c r="BA72" s="1284"/>
      <c r="BB72" s="1284"/>
      <c r="BC72" s="1284"/>
      <c r="BD72" s="1284"/>
      <c r="BE72" s="1284"/>
      <c r="BF72" s="1284"/>
      <c r="BG72" s="1284"/>
      <c r="BH72" s="1284"/>
      <c r="BI72" s="1284"/>
      <c r="BJ72" s="1284"/>
      <c r="BK72" s="1284"/>
      <c r="BL72" s="1284"/>
      <c r="BM72" s="1284"/>
      <c r="BN72" s="1284"/>
      <c r="BO72" s="1285"/>
      <c r="BP72" s="1277" t="s">
        <v>553</v>
      </c>
      <c r="BQ72" s="1277"/>
      <c r="BR72" s="1277"/>
      <c r="BS72" s="1277"/>
      <c r="BT72" s="1277"/>
      <c r="BU72" s="1277"/>
      <c r="BV72" s="1277"/>
      <c r="BW72" s="1277"/>
      <c r="BX72" s="1277" t="s">
        <v>554</v>
      </c>
      <c r="BY72" s="1277"/>
      <c r="BZ72" s="1277"/>
      <c r="CA72" s="1277"/>
      <c r="CB72" s="1277"/>
      <c r="CC72" s="1277"/>
      <c r="CD72" s="1277"/>
      <c r="CE72" s="1277"/>
      <c r="CF72" s="1277" t="s">
        <v>555</v>
      </c>
      <c r="CG72" s="1277"/>
      <c r="CH72" s="1277"/>
      <c r="CI72" s="1277"/>
      <c r="CJ72" s="1277"/>
      <c r="CK72" s="1277"/>
      <c r="CL72" s="1277"/>
      <c r="CM72" s="1277"/>
      <c r="CN72" s="1277" t="s">
        <v>556</v>
      </c>
      <c r="CO72" s="1277"/>
      <c r="CP72" s="1277"/>
      <c r="CQ72" s="1277"/>
      <c r="CR72" s="1277"/>
      <c r="CS72" s="1277"/>
      <c r="CT72" s="1277"/>
      <c r="CU72" s="1277"/>
      <c r="CV72" s="1277" t="s">
        <v>557</v>
      </c>
      <c r="CW72" s="1277"/>
      <c r="CX72" s="1277"/>
      <c r="CY72" s="1277"/>
      <c r="CZ72" s="1277"/>
      <c r="DA72" s="1277"/>
      <c r="DB72" s="1277"/>
      <c r="DC72" s="1277"/>
    </row>
    <row r="73" spans="2:107" ht="13.5">
      <c r="B73" s="366"/>
      <c r="G73" s="1286"/>
      <c r="H73" s="1286"/>
      <c r="I73" s="1286"/>
      <c r="J73" s="1286"/>
      <c r="K73" s="1276"/>
      <c r="L73" s="1276"/>
      <c r="M73" s="1276"/>
      <c r="N73" s="1276"/>
      <c r="AM73" s="373"/>
      <c r="AN73" s="1278" t="s">
        <v>595</v>
      </c>
      <c r="AO73" s="1278"/>
      <c r="AP73" s="1278"/>
      <c r="AQ73" s="1278"/>
      <c r="AR73" s="1278"/>
      <c r="AS73" s="1278"/>
      <c r="AT73" s="1278"/>
      <c r="AU73" s="1278"/>
      <c r="AV73" s="1278"/>
      <c r="AW73" s="1278"/>
      <c r="AX73" s="1278"/>
      <c r="AY73" s="1278"/>
      <c r="AZ73" s="1278"/>
      <c r="BA73" s="1278"/>
      <c r="BB73" s="1278" t="s">
        <v>593</v>
      </c>
      <c r="BC73" s="1278"/>
      <c r="BD73" s="1278"/>
      <c r="BE73" s="1278"/>
      <c r="BF73" s="1278"/>
      <c r="BG73" s="1278"/>
      <c r="BH73" s="1278"/>
      <c r="BI73" s="1278"/>
      <c r="BJ73" s="1278"/>
      <c r="BK73" s="1278"/>
      <c r="BL73" s="1278"/>
      <c r="BM73" s="1278"/>
      <c r="BN73" s="1278"/>
      <c r="BO73" s="1278"/>
      <c r="BP73" s="1275"/>
      <c r="BQ73" s="1275"/>
      <c r="BR73" s="1275"/>
      <c r="BS73" s="1275"/>
      <c r="BT73" s="1275"/>
      <c r="BU73" s="1275"/>
      <c r="BV73" s="1275"/>
      <c r="BW73" s="1275"/>
      <c r="BX73" s="1275"/>
      <c r="BY73" s="1275"/>
      <c r="BZ73" s="1275"/>
      <c r="CA73" s="1275"/>
      <c r="CB73" s="1275"/>
      <c r="CC73" s="1275"/>
      <c r="CD73" s="1275"/>
      <c r="CE73" s="1275"/>
      <c r="CF73" s="1275"/>
      <c r="CG73" s="1275"/>
      <c r="CH73" s="1275"/>
      <c r="CI73" s="1275"/>
      <c r="CJ73" s="1275"/>
      <c r="CK73" s="1275"/>
      <c r="CL73" s="1275"/>
      <c r="CM73" s="1275"/>
      <c r="CN73" s="1275"/>
      <c r="CO73" s="1275"/>
      <c r="CP73" s="1275"/>
      <c r="CQ73" s="1275"/>
      <c r="CR73" s="1275"/>
      <c r="CS73" s="1275"/>
      <c r="CT73" s="1275"/>
      <c r="CU73" s="1275"/>
      <c r="CV73" s="1275"/>
      <c r="CW73" s="1275"/>
      <c r="CX73" s="1275"/>
      <c r="CY73" s="1275"/>
      <c r="CZ73" s="1275"/>
      <c r="DA73" s="1275"/>
      <c r="DB73" s="1275"/>
      <c r="DC73" s="1275"/>
    </row>
    <row r="74" spans="2:107" ht="13.5">
      <c r="B74" s="366"/>
      <c r="G74" s="1286"/>
      <c r="H74" s="1286"/>
      <c r="I74" s="1286"/>
      <c r="J74" s="1286"/>
      <c r="K74" s="1276"/>
      <c r="L74" s="1276"/>
      <c r="M74" s="1276"/>
      <c r="N74" s="1276"/>
      <c r="AM74" s="373"/>
      <c r="AN74" s="1278"/>
      <c r="AO74" s="1278"/>
      <c r="AP74" s="1278"/>
      <c r="AQ74" s="1278"/>
      <c r="AR74" s="1278"/>
      <c r="AS74" s="1278"/>
      <c r="AT74" s="1278"/>
      <c r="AU74" s="1278"/>
      <c r="AV74" s="1278"/>
      <c r="AW74" s="1278"/>
      <c r="AX74" s="1278"/>
      <c r="AY74" s="1278"/>
      <c r="AZ74" s="1278"/>
      <c r="BA74" s="1278"/>
      <c r="BB74" s="1278"/>
      <c r="BC74" s="1278"/>
      <c r="BD74" s="1278"/>
      <c r="BE74" s="1278"/>
      <c r="BF74" s="1278"/>
      <c r="BG74" s="1278"/>
      <c r="BH74" s="1278"/>
      <c r="BI74" s="1278"/>
      <c r="BJ74" s="1278"/>
      <c r="BK74" s="1278"/>
      <c r="BL74" s="1278"/>
      <c r="BM74" s="1278"/>
      <c r="BN74" s="1278"/>
      <c r="BO74" s="1278"/>
      <c r="BP74" s="1275"/>
      <c r="BQ74" s="1275"/>
      <c r="BR74" s="1275"/>
      <c r="BS74" s="1275"/>
      <c r="BT74" s="1275"/>
      <c r="BU74" s="1275"/>
      <c r="BV74" s="1275"/>
      <c r="BW74" s="1275"/>
      <c r="BX74" s="1275"/>
      <c r="BY74" s="1275"/>
      <c r="BZ74" s="1275"/>
      <c r="CA74" s="1275"/>
      <c r="CB74" s="1275"/>
      <c r="CC74" s="1275"/>
      <c r="CD74" s="1275"/>
      <c r="CE74" s="1275"/>
      <c r="CF74" s="1275"/>
      <c r="CG74" s="1275"/>
      <c r="CH74" s="1275"/>
      <c r="CI74" s="1275"/>
      <c r="CJ74" s="1275"/>
      <c r="CK74" s="1275"/>
      <c r="CL74" s="1275"/>
      <c r="CM74" s="1275"/>
      <c r="CN74" s="1275"/>
      <c r="CO74" s="1275"/>
      <c r="CP74" s="1275"/>
      <c r="CQ74" s="1275"/>
      <c r="CR74" s="1275"/>
      <c r="CS74" s="1275"/>
      <c r="CT74" s="1275"/>
      <c r="CU74" s="1275"/>
      <c r="CV74" s="1275"/>
      <c r="CW74" s="1275"/>
      <c r="CX74" s="1275"/>
      <c r="CY74" s="1275"/>
      <c r="CZ74" s="1275"/>
      <c r="DA74" s="1275"/>
      <c r="DB74" s="1275"/>
      <c r="DC74" s="1275"/>
    </row>
    <row r="75" spans="2:107" ht="13.5">
      <c r="B75" s="366"/>
      <c r="G75" s="1286"/>
      <c r="H75" s="1286"/>
      <c r="I75" s="1281"/>
      <c r="J75" s="1281"/>
      <c r="K75" s="1282"/>
      <c r="L75" s="1282"/>
      <c r="M75" s="1282"/>
      <c r="N75" s="1282"/>
      <c r="AM75" s="373"/>
      <c r="AN75" s="1278"/>
      <c r="AO75" s="1278"/>
      <c r="AP75" s="1278"/>
      <c r="AQ75" s="1278"/>
      <c r="AR75" s="1278"/>
      <c r="AS75" s="1278"/>
      <c r="AT75" s="1278"/>
      <c r="AU75" s="1278"/>
      <c r="AV75" s="1278"/>
      <c r="AW75" s="1278"/>
      <c r="AX75" s="1278"/>
      <c r="AY75" s="1278"/>
      <c r="AZ75" s="1278"/>
      <c r="BA75" s="1278"/>
      <c r="BB75" s="1278" t="s">
        <v>592</v>
      </c>
      <c r="BC75" s="1278"/>
      <c r="BD75" s="1278"/>
      <c r="BE75" s="1278"/>
      <c r="BF75" s="1278"/>
      <c r="BG75" s="1278"/>
      <c r="BH75" s="1278"/>
      <c r="BI75" s="1278"/>
      <c r="BJ75" s="1278"/>
      <c r="BK75" s="1278"/>
      <c r="BL75" s="1278"/>
      <c r="BM75" s="1278"/>
      <c r="BN75" s="1278"/>
      <c r="BO75" s="1278"/>
      <c r="BP75" s="1275">
        <v>12.5</v>
      </c>
      <c r="BQ75" s="1275"/>
      <c r="BR75" s="1275"/>
      <c r="BS75" s="1275"/>
      <c r="BT75" s="1275"/>
      <c r="BU75" s="1275"/>
      <c r="BV75" s="1275"/>
      <c r="BW75" s="1275"/>
      <c r="BX75" s="1275">
        <v>11.9</v>
      </c>
      <c r="BY75" s="1275"/>
      <c r="BZ75" s="1275"/>
      <c r="CA75" s="1275"/>
      <c r="CB75" s="1275"/>
      <c r="CC75" s="1275"/>
      <c r="CD75" s="1275"/>
      <c r="CE75" s="1275"/>
      <c r="CF75" s="1275">
        <v>11.9</v>
      </c>
      <c r="CG75" s="1275"/>
      <c r="CH75" s="1275"/>
      <c r="CI75" s="1275"/>
      <c r="CJ75" s="1275"/>
      <c r="CK75" s="1275"/>
      <c r="CL75" s="1275"/>
      <c r="CM75" s="1275"/>
      <c r="CN75" s="1275">
        <v>12.2</v>
      </c>
      <c r="CO75" s="1275"/>
      <c r="CP75" s="1275"/>
      <c r="CQ75" s="1275"/>
      <c r="CR75" s="1275"/>
      <c r="CS75" s="1275"/>
      <c r="CT75" s="1275"/>
      <c r="CU75" s="1275"/>
      <c r="CV75" s="1275">
        <v>12</v>
      </c>
      <c r="CW75" s="1275"/>
      <c r="CX75" s="1275"/>
      <c r="CY75" s="1275"/>
      <c r="CZ75" s="1275"/>
      <c r="DA75" s="1275"/>
      <c r="DB75" s="1275"/>
      <c r="DC75" s="1275"/>
    </row>
    <row r="76" spans="2:107" ht="13.5">
      <c r="B76" s="366"/>
      <c r="G76" s="1286"/>
      <c r="H76" s="1286"/>
      <c r="I76" s="1281"/>
      <c r="J76" s="1281"/>
      <c r="K76" s="1282"/>
      <c r="L76" s="1282"/>
      <c r="M76" s="1282"/>
      <c r="N76" s="1282"/>
      <c r="AM76" s="373"/>
      <c r="AN76" s="1278"/>
      <c r="AO76" s="1278"/>
      <c r="AP76" s="1278"/>
      <c r="AQ76" s="1278"/>
      <c r="AR76" s="1278"/>
      <c r="AS76" s="1278"/>
      <c r="AT76" s="1278"/>
      <c r="AU76" s="1278"/>
      <c r="AV76" s="1278"/>
      <c r="AW76" s="1278"/>
      <c r="AX76" s="1278"/>
      <c r="AY76" s="1278"/>
      <c r="AZ76" s="1278"/>
      <c r="BA76" s="1278"/>
      <c r="BB76" s="1278"/>
      <c r="BC76" s="1278"/>
      <c r="BD76" s="1278"/>
      <c r="BE76" s="1278"/>
      <c r="BF76" s="1278"/>
      <c r="BG76" s="1278"/>
      <c r="BH76" s="1278"/>
      <c r="BI76" s="1278"/>
      <c r="BJ76" s="1278"/>
      <c r="BK76" s="1278"/>
      <c r="BL76" s="1278"/>
      <c r="BM76" s="1278"/>
      <c r="BN76" s="1278"/>
      <c r="BO76" s="1278"/>
      <c r="BP76" s="1275"/>
      <c r="BQ76" s="1275"/>
      <c r="BR76" s="1275"/>
      <c r="BS76" s="1275"/>
      <c r="BT76" s="1275"/>
      <c r="BU76" s="1275"/>
      <c r="BV76" s="1275"/>
      <c r="BW76" s="1275"/>
      <c r="BX76" s="1275"/>
      <c r="BY76" s="1275"/>
      <c r="BZ76" s="1275"/>
      <c r="CA76" s="1275"/>
      <c r="CB76" s="1275"/>
      <c r="CC76" s="1275"/>
      <c r="CD76" s="1275"/>
      <c r="CE76" s="1275"/>
      <c r="CF76" s="1275"/>
      <c r="CG76" s="1275"/>
      <c r="CH76" s="1275"/>
      <c r="CI76" s="1275"/>
      <c r="CJ76" s="1275"/>
      <c r="CK76" s="1275"/>
      <c r="CL76" s="1275"/>
      <c r="CM76" s="1275"/>
      <c r="CN76" s="1275"/>
      <c r="CO76" s="1275"/>
      <c r="CP76" s="1275"/>
      <c r="CQ76" s="1275"/>
      <c r="CR76" s="1275"/>
      <c r="CS76" s="1275"/>
      <c r="CT76" s="1275"/>
      <c r="CU76" s="1275"/>
      <c r="CV76" s="1275"/>
      <c r="CW76" s="1275"/>
      <c r="CX76" s="1275"/>
      <c r="CY76" s="1275"/>
      <c r="CZ76" s="1275"/>
      <c r="DA76" s="1275"/>
      <c r="DB76" s="1275"/>
      <c r="DC76" s="1275"/>
    </row>
    <row r="77" spans="2:107" ht="13.5">
      <c r="B77" s="366"/>
      <c r="G77" s="1281"/>
      <c r="H77" s="1281"/>
      <c r="I77" s="1281"/>
      <c r="J77" s="1281"/>
      <c r="K77" s="1276"/>
      <c r="L77" s="1276"/>
      <c r="M77" s="1276"/>
      <c r="N77" s="1276"/>
      <c r="AN77" s="1277" t="s">
        <v>594</v>
      </c>
      <c r="AO77" s="1277"/>
      <c r="AP77" s="1277"/>
      <c r="AQ77" s="1277"/>
      <c r="AR77" s="1277"/>
      <c r="AS77" s="1277"/>
      <c r="AT77" s="1277"/>
      <c r="AU77" s="1277"/>
      <c r="AV77" s="1277"/>
      <c r="AW77" s="1277"/>
      <c r="AX77" s="1277"/>
      <c r="AY77" s="1277"/>
      <c r="AZ77" s="1277"/>
      <c r="BA77" s="1277"/>
      <c r="BB77" s="1278" t="s">
        <v>593</v>
      </c>
      <c r="BC77" s="1278"/>
      <c r="BD77" s="1278"/>
      <c r="BE77" s="1278"/>
      <c r="BF77" s="1278"/>
      <c r="BG77" s="1278"/>
      <c r="BH77" s="1278"/>
      <c r="BI77" s="1278"/>
      <c r="BJ77" s="1278"/>
      <c r="BK77" s="1278"/>
      <c r="BL77" s="1278"/>
      <c r="BM77" s="1278"/>
      <c r="BN77" s="1278"/>
      <c r="BO77" s="1278"/>
      <c r="BP77" s="1275">
        <v>0</v>
      </c>
      <c r="BQ77" s="1275"/>
      <c r="BR77" s="1275"/>
      <c r="BS77" s="1275"/>
      <c r="BT77" s="1275"/>
      <c r="BU77" s="1275"/>
      <c r="BV77" s="1275"/>
      <c r="BW77" s="1275"/>
      <c r="BX77" s="1275">
        <v>0</v>
      </c>
      <c r="BY77" s="1275"/>
      <c r="BZ77" s="1275"/>
      <c r="CA77" s="1275"/>
      <c r="CB77" s="1275"/>
      <c r="CC77" s="1275"/>
      <c r="CD77" s="1275"/>
      <c r="CE77" s="1275"/>
      <c r="CF77" s="1275">
        <v>0</v>
      </c>
      <c r="CG77" s="1275"/>
      <c r="CH77" s="1275"/>
      <c r="CI77" s="1275"/>
      <c r="CJ77" s="1275"/>
      <c r="CK77" s="1275"/>
      <c r="CL77" s="1275"/>
      <c r="CM77" s="1275"/>
      <c r="CN77" s="1275">
        <v>0</v>
      </c>
      <c r="CO77" s="1275"/>
      <c r="CP77" s="1275"/>
      <c r="CQ77" s="1275"/>
      <c r="CR77" s="1275"/>
      <c r="CS77" s="1275"/>
      <c r="CT77" s="1275"/>
      <c r="CU77" s="1275"/>
      <c r="CV77" s="1275">
        <v>0</v>
      </c>
      <c r="CW77" s="1275"/>
      <c r="CX77" s="1275"/>
      <c r="CY77" s="1275"/>
      <c r="CZ77" s="1275"/>
      <c r="DA77" s="1275"/>
      <c r="DB77" s="1275"/>
      <c r="DC77" s="1275"/>
    </row>
    <row r="78" spans="2:107" ht="13.5">
      <c r="B78" s="366"/>
      <c r="G78" s="1281"/>
      <c r="H78" s="1281"/>
      <c r="I78" s="1281"/>
      <c r="J78" s="1281"/>
      <c r="K78" s="1276"/>
      <c r="L78" s="1276"/>
      <c r="M78" s="1276"/>
      <c r="N78" s="1276"/>
      <c r="AN78" s="1277"/>
      <c r="AO78" s="1277"/>
      <c r="AP78" s="1277"/>
      <c r="AQ78" s="1277"/>
      <c r="AR78" s="1277"/>
      <c r="AS78" s="1277"/>
      <c r="AT78" s="1277"/>
      <c r="AU78" s="1277"/>
      <c r="AV78" s="1277"/>
      <c r="AW78" s="1277"/>
      <c r="AX78" s="1277"/>
      <c r="AY78" s="1277"/>
      <c r="AZ78" s="1277"/>
      <c r="BA78" s="1277"/>
      <c r="BB78" s="1278"/>
      <c r="BC78" s="1278"/>
      <c r="BD78" s="1278"/>
      <c r="BE78" s="1278"/>
      <c r="BF78" s="1278"/>
      <c r="BG78" s="1278"/>
      <c r="BH78" s="1278"/>
      <c r="BI78" s="1278"/>
      <c r="BJ78" s="1278"/>
      <c r="BK78" s="1278"/>
      <c r="BL78" s="1278"/>
      <c r="BM78" s="1278"/>
      <c r="BN78" s="1278"/>
      <c r="BO78" s="1278"/>
      <c r="BP78" s="1275"/>
      <c r="BQ78" s="1275"/>
      <c r="BR78" s="1275"/>
      <c r="BS78" s="1275"/>
      <c r="BT78" s="1275"/>
      <c r="BU78" s="1275"/>
      <c r="BV78" s="1275"/>
      <c r="BW78" s="1275"/>
      <c r="BX78" s="1275"/>
      <c r="BY78" s="1275"/>
      <c r="BZ78" s="1275"/>
      <c r="CA78" s="1275"/>
      <c r="CB78" s="1275"/>
      <c r="CC78" s="1275"/>
      <c r="CD78" s="1275"/>
      <c r="CE78" s="1275"/>
      <c r="CF78" s="1275"/>
      <c r="CG78" s="1275"/>
      <c r="CH78" s="1275"/>
      <c r="CI78" s="1275"/>
      <c r="CJ78" s="1275"/>
      <c r="CK78" s="1275"/>
      <c r="CL78" s="1275"/>
      <c r="CM78" s="1275"/>
      <c r="CN78" s="1275"/>
      <c r="CO78" s="1275"/>
      <c r="CP78" s="1275"/>
      <c r="CQ78" s="1275"/>
      <c r="CR78" s="1275"/>
      <c r="CS78" s="1275"/>
      <c r="CT78" s="1275"/>
      <c r="CU78" s="1275"/>
      <c r="CV78" s="1275"/>
      <c r="CW78" s="1275"/>
      <c r="CX78" s="1275"/>
      <c r="CY78" s="1275"/>
      <c r="CZ78" s="1275"/>
      <c r="DA78" s="1275"/>
      <c r="DB78" s="1275"/>
      <c r="DC78" s="1275"/>
    </row>
    <row r="79" spans="2:107" ht="13.5">
      <c r="B79" s="366"/>
      <c r="G79" s="1281"/>
      <c r="H79" s="1281"/>
      <c r="I79" s="1279"/>
      <c r="J79" s="1279"/>
      <c r="K79" s="1280"/>
      <c r="L79" s="1280"/>
      <c r="M79" s="1280"/>
      <c r="N79" s="1280"/>
      <c r="AN79" s="1277"/>
      <c r="AO79" s="1277"/>
      <c r="AP79" s="1277"/>
      <c r="AQ79" s="1277"/>
      <c r="AR79" s="1277"/>
      <c r="AS79" s="1277"/>
      <c r="AT79" s="1277"/>
      <c r="AU79" s="1277"/>
      <c r="AV79" s="1277"/>
      <c r="AW79" s="1277"/>
      <c r="AX79" s="1277"/>
      <c r="AY79" s="1277"/>
      <c r="AZ79" s="1277"/>
      <c r="BA79" s="1277"/>
      <c r="BB79" s="1278" t="s">
        <v>592</v>
      </c>
      <c r="BC79" s="1278"/>
      <c r="BD79" s="1278"/>
      <c r="BE79" s="1278"/>
      <c r="BF79" s="1278"/>
      <c r="BG79" s="1278"/>
      <c r="BH79" s="1278"/>
      <c r="BI79" s="1278"/>
      <c r="BJ79" s="1278"/>
      <c r="BK79" s="1278"/>
      <c r="BL79" s="1278"/>
      <c r="BM79" s="1278"/>
      <c r="BN79" s="1278"/>
      <c r="BO79" s="1278"/>
      <c r="BP79" s="1275">
        <v>8.6</v>
      </c>
      <c r="BQ79" s="1275"/>
      <c r="BR79" s="1275"/>
      <c r="BS79" s="1275"/>
      <c r="BT79" s="1275"/>
      <c r="BU79" s="1275"/>
      <c r="BV79" s="1275"/>
      <c r="BW79" s="1275"/>
      <c r="BX79" s="1275">
        <v>7.7</v>
      </c>
      <c r="BY79" s="1275"/>
      <c r="BZ79" s="1275"/>
      <c r="CA79" s="1275"/>
      <c r="CB79" s="1275"/>
      <c r="CC79" s="1275"/>
      <c r="CD79" s="1275"/>
      <c r="CE79" s="1275"/>
      <c r="CF79" s="1275">
        <v>6.4</v>
      </c>
      <c r="CG79" s="1275"/>
      <c r="CH79" s="1275"/>
      <c r="CI79" s="1275"/>
      <c r="CJ79" s="1275"/>
      <c r="CK79" s="1275"/>
      <c r="CL79" s="1275"/>
      <c r="CM79" s="1275"/>
      <c r="CN79" s="1275">
        <v>6.9</v>
      </c>
      <c r="CO79" s="1275"/>
      <c r="CP79" s="1275"/>
      <c r="CQ79" s="1275"/>
      <c r="CR79" s="1275"/>
      <c r="CS79" s="1275"/>
      <c r="CT79" s="1275"/>
      <c r="CU79" s="1275"/>
      <c r="CV79" s="1275">
        <v>7.1</v>
      </c>
      <c r="CW79" s="1275"/>
      <c r="CX79" s="1275"/>
      <c r="CY79" s="1275"/>
      <c r="CZ79" s="1275"/>
      <c r="DA79" s="1275"/>
      <c r="DB79" s="1275"/>
      <c r="DC79" s="1275"/>
    </row>
    <row r="80" spans="2:107" ht="13.5">
      <c r="B80" s="366"/>
      <c r="G80" s="1281"/>
      <c r="H80" s="1281"/>
      <c r="I80" s="1279"/>
      <c r="J80" s="1279"/>
      <c r="K80" s="1280"/>
      <c r="L80" s="1280"/>
      <c r="M80" s="1280"/>
      <c r="N80" s="1280"/>
      <c r="AN80" s="1277"/>
      <c r="AO80" s="1277"/>
      <c r="AP80" s="1277"/>
      <c r="AQ80" s="1277"/>
      <c r="AR80" s="1277"/>
      <c r="AS80" s="1277"/>
      <c r="AT80" s="1277"/>
      <c r="AU80" s="1277"/>
      <c r="AV80" s="1277"/>
      <c r="AW80" s="1277"/>
      <c r="AX80" s="1277"/>
      <c r="AY80" s="1277"/>
      <c r="AZ80" s="1277"/>
      <c r="BA80" s="1277"/>
      <c r="BB80" s="1278"/>
      <c r="BC80" s="1278"/>
      <c r="BD80" s="1278"/>
      <c r="BE80" s="1278"/>
      <c r="BF80" s="1278"/>
      <c r="BG80" s="1278"/>
      <c r="BH80" s="1278"/>
      <c r="BI80" s="1278"/>
      <c r="BJ80" s="1278"/>
      <c r="BK80" s="1278"/>
      <c r="BL80" s="1278"/>
      <c r="BM80" s="1278"/>
      <c r="BN80" s="1278"/>
      <c r="BO80" s="1278"/>
      <c r="BP80" s="1275"/>
      <c r="BQ80" s="1275"/>
      <c r="BR80" s="1275"/>
      <c r="BS80" s="1275"/>
      <c r="BT80" s="1275"/>
      <c r="BU80" s="1275"/>
      <c r="BV80" s="1275"/>
      <c r="BW80" s="1275"/>
      <c r="BX80" s="1275"/>
      <c r="BY80" s="1275"/>
      <c r="BZ80" s="1275"/>
      <c r="CA80" s="1275"/>
      <c r="CB80" s="1275"/>
      <c r="CC80" s="1275"/>
      <c r="CD80" s="1275"/>
      <c r="CE80" s="1275"/>
      <c r="CF80" s="1275"/>
      <c r="CG80" s="1275"/>
      <c r="CH80" s="1275"/>
      <c r="CI80" s="1275"/>
      <c r="CJ80" s="1275"/>
      <c r="CK80" s="1275"/>
      <c r="CL80" s="1275"/>
      <c r="CM80" s="1275"/>
      <c r="CN80" s="1275"/>
      <c r="CO80" s="1275"/>
      <c r="CP80" s="1275"/>
      <c r="CQ80" s="1275"/>
      <c r="CR80" s="1275"/>
      <c r="CS80" s="1275"/>
      <c r="CT80" s="1275"/>
      <c r="CU80" s="1275"/>
      <c r="CV80" s="1275"/>
      <c r="CW80" s="1275"/>
      <c r="CX80" s="1275"/>
      <c r="CY80" s="1275"/>
      <c r="CZ80" s="1275"/>
      <c r="DA80" s="1275"/>
      <c r="DB80" s="1275"/>
      <c r="DC80" s="1275"/>
    </row>
    <row r="81" spans="2:109" ht="13.5">
      <c r="B81" s="366"/>
    </row>
    <row r="82" spans="2:109" ht="17.25">
      <c r="B82" s="366"/>
      <c r="K82" s="372"/>
      <c r="L82" s="372"/>
      <c r="M82" s="372"/>
      <c r="N82" s="372"/>
      <c r="AQ82" s="372"/>
      <c r="AR82" s="372"/>
      <c r="AS82" s="372"/>
      <c r="AT82" s="372"/>
      <c r="BC82" s="372"/>
      <c r="BD82" s="372"/>
      <c r="BE82" s="372"/>
      <c r="BF82" s="372"/>
      <c r="BO82" s="372"/>
      <c r="BP82" s="372"/>
      <c r="BQ82" s="372"/>
      <c r="BR82" s="372"/>
      <c r="CA82" s="372"/>
      <c r="CB82" s="372"/>
      <c r="CC82" s="372"/>
      <c r="CD82" s="372"/>
      <c r="CM82" s="372"/>
      <c r="CN82" s="372"/>
      <c r="CO82" s="372"/>
      <c r="CP82" s="372"/>
      <c r="CY82" s="372"/>
      <c r="CZ82" s="372"/>
      <c r="DA82" s="372"/>
      <c r="DB82" s="372"/>
      <c r="DC82" s="372"/>
    </row>
    <row r="83" spans="2:109" ht="13.5">
      <c r="B83" s="371"/>
      <c r="C83" s="370"/>
      <c r="D83" s="370"/>
      <c r="E83" s="370"/>
      <c r="F83" s="370"/>
      <c r="G83" s="370"/>
      <c r="H83" s="370"/>
      <c r="I83" s="370"/>
      <c r="J83" s="370"/>
      <c r="K83" s="370"/>
      <c r="L83" s="370"/>
      <c r="M83" s="370"/>
      <c r="N83" s="370"/>
      <c r="O83" s="370"/>
      <c r="P83" s="370"/>
      <c r="Q83" s="370"/>
      <c r="R83" s="370"/>
      <c r="S83" s="370"/>
      <c r="T83" s="370"/>
      <c r="U83" s="370"/>
      <c r="V83" s="370"/>
      <c r="W83" s="370"/>
      <c r="X83" s="370"/>
      <c r="Y83" s="370"/>
      <c r="Z83" s="370"/>
      <c r="AA83" s="370"/>
      <c r="AB83" s="370"/>
      <c r="AC83" s="370"/>
      <c r="AD83" s="370"/>
      <c r="AE83" s="370"/>
      <c r="AF83" s="370"/>
      <c r="AG83" s="370"/>
      <c r="AH83" s="370"/>
      <c r="AI83" s="370"/>
      <c r="AJ83" s="370"/>
      <c r="AK83" s="370"/>
      <c r="AL83" s="370"/>
      <c r="AM83" s="370"/>
      <c r="AN83" s="370"/>
      <c r="AO83" s="370"/>
      <c r="AP83" s="370"/>
      <c r="AQ83" s="370"/>
      <c r="AR83" s="370"/>
      <c r="AS83" s="370"/>
      <c r="AT83" s="370"/>
      <c r="AU83" s="370"/>
      <c r="AV83" s="370"/>
      <c r="AW83" s="370"/>
      <c r="AX83" s="370"/>
      <c r="AY83" s="370"/>
      <c r="AZ83" s="370"/>
      <c r="BA83" s="370"/>
      <c r="BB83" s="370"/>
      <c r="BC83" s="370"/>
      <c r="BD83" s="370"/>
      <c r="BE83" s="370"/>
      <c r="BF83" s="370"/>
      <c r="BG83" s="370"/>
      <c r="BH83" s="370"/>
      <c r="BI83" s="370"/>
      <c r="BJ83" s="370"/>
      <c r="BK83" s="370"/>
      <c r="BL83" s="370"/>
      <c r="BM83" s="370"/>
      <c r="BN83" s="370"/>
      <c r="BO83" s="370"/>
      <c r="BP83" s="370"/>
      <c r="BQ83" s="370"/>
      <c r="BR83" s="370"/>
      <c r="BS83" s="370"/>
      <c r="BT83" s="370"/>
      <c r="BU83" s="370"/>
      <c r="BV83" s="370"/>
      <c r="BW83" s="370"/>
      <c r="BX83" s="370"/>
      <c r="BY83" s="370"/>
      <c r="BZ83" s="370"/>
      <c r="CA83" s="370"/>
      <c r="CB83" s="370"/>
      <c r="CC83" s="370"/>
      <c r="CD83" s="370"/>
      <c r="CE83" s="370"/>
      <c r="CF83" s="370"/>
      <c r="CG83" s="370"/>
      <c r="CH83" s="370"/>
      <c r="CI83" s="370"/>
      <c r="CJ83" s="370"/>
      <c r="CK83" s="370"/>
      <c r="CL83" s="370"/>
      <c r="CM83" s="370"/>
      <c r="CN83" s="370"/>
      <c r="CO83" s="370"/>
      <c r="CP83" s="370"/>
      <c r="CQ83" s="370"/>
      <c r="CR83" s="370"/>
      <c r="CS83" s="370"/>
      <c r="CT83" s="370"/>
      <c r="CU83" s="370"/>
      <c r="CV83" s="370"/>
      <c r="CW83" s="370"/>
      <c r="CX83" s="370"/>
      <c r="CY83" s="370"/>
      <c r="CZ83" s="370"/>
      <c r="DA83" s="370"/>
      <c r="DB83" s="370"/>
      <c r="DC83" s="370"/>
      <c r="DD83" s="369"/>
    </row>
    <row r="84" spans="2:109" ht="13.5">
      <c r="DD84" s="365"/>
      <c r="DE84" s="365"/>
    </row>
    <row r="85" spans="2:109" ht="13.5">
      <c r="DD85" s="365"/>
      <c r="DE85" s="365"/>
    </row>
    <row r="86" spans="2:109" ht="13.5" hidden="1">
      <c r="DD86" s="365"/>
      <c r="DE86" s="365"/>
    </row>
    <row r="87" spans="2:109" ht="13.5" hidden="1">
      <c r="K87" s="368"/>
      <c r="AQ87" s="368"/>
      <c r="BC87" s="368"/>
      <c r="BO87" s="368"/>
      <c r="CA87" s="368"/>
      <c r="CM87" s="368"/>
      <c r="CY87" s="368"/>
      <c r="DD87" s="365"/>
      <c r="DE87" s="365"/>
    </row>
    <row r="88" spans="2:109" ht="13.5" hidden="1">
      <c r="DD88" s="365"/>
      <c r="DE88" s="365"/>
    </row>
    <row r="89" spans="2:109" ht="13.5" hidden="1">
      <c r="DD89" s="365"/>
      <c r="DE89" s="365"/>
    </row>
    <row r="90" spans="2:109" ht="13.5" hidden="1">
      <c r="DD90" s="365"/>
      <c r="DE90" s="365"/>
    </row>
    <row r="91" spans="2:109" ht="13.5" hidden="1">
      <c r="DD91" s="365"/>
      <c r="DE91" s="365"/>
    </row>
    <row r="92" spans="2:109" ht="13.5" hidden="1" customHeight="1">
      <c r="DD92" s="365"/>
      <c r="DE92" s="365"/>
    </row>
    <row r="93" spans="2:109" ht="13.5" hidden="1" customHeight="1">
      <c r="DD93" s="365"/>
      <c r="DE93" s="365"/>
    </row>
    <row r="94" spans="2:109" ht="13.5" hidden="1" customHeight="1">
      <c r="DD94" s="365"/>
      <c r="DE94" s="365"/>
    </row>
    <row r="95" spans="2:109" ht="13.5" hidden="1" customHeight="1">
      <c r="DD95" s="365"/>
      <c r="DE95" s="365"/>
    </row>
    <row r="96" spans="2:109" ht="13.5" hidden="1" customHeight="1">
      <c r="DD96" s="365"/>
      <c r="DE96" s="365"/>
    </row>
    <row r="97" spans="108:109" ht="13.5" hidden="1" customHeight="1">
      <c r="DD97" s="365"/>
      <c r="DE97" s="365"/>
    </row>
    <row r="98" spans="108:109" ht="13.5" hidden="1" customHeight="1">
      <c r="DD98" s="365"/>
      <c r="DE98" s="365"/>
    </row>
    <row r="99" spans="108:109" ht="13.5" hidden="1" customHeight="1">
      <c r="DD99" s="365"/>
      <c r="DE99" s="365"/>
    </row>
    <row r="100" spans="108:109" ht="13.5" hidden="1" customHeight="1">
      <c r="DD100" s="365"/>
      <c r="DE100" s="365"/>
    </row>
    <row r="101" spans="108:109" ht="13.5" hidden="1" customHeight="1">
      <c r="DD101" s="365"/>
      <c r="DE101" s="365"/>
    </row>
    <row r="102" spans="108:109" ht="13.5" hidden="1" customHeight="1">
      <c r="DD102" s="365"/>
      <c r="DE102" s="365"/>
    </row>
    <row r="103" spans="108:109" ht="13.5" hidden="1" customHeight="1">
      <c r="DD103" s="365"/>
      <c r="DE103" s="365"/>
    </row>
    <row r="104" spans="108:109" ht="13.5" hidden="1" customHeight="1">
      <c r="DD104" s="365"/>
      <c r="DE104" s="365"/>
    </row>
    <row r="105" spans="108:109" ht="13.5" hidden="1" customHeight="1">
      <c r="DD105" s="365"/>
      <c r="DE105" s="365"/>
    </row>
    <row r="106" spans="108:109" ht="13.5" hidden="1" customHeight="1">
      <c r="DD106" s="365"/>
      <c r="DE106" s="365"/>
    </row>
    <row r="107" spans="108:109" ht="13.5" hidden="1" customHeight="1">
      <c r="DD107" s="365"/>
      <c r="DE107" s="365"/>
    </row>
    <row r="108" spans="108:109" ht="13.5" hidden="1" customHeight="1">
      <c r="DD108" s="365"/>
      <c r="DE108" s="365"/>
    </row>
    <row r="109" spans="108:109" ht="13.5" hidden="1" customHeight="1">
      <c r="DD109" s="365"/>
      <c r="DE109" s="365"/>
    </row>
    <row r="110" spans="108:109" ht="13.5" hidden="1" customHeight="1">
      <c r="DD110" s="365"/>
      <c r="DE110" s="365"/>
    </row>
    <row r="111" spans="108:109" ht="13.5" hidden="1" customHeight="1">
      <c r="DD111" s="365"/>
      <c r="DE111" s="365"/>
    </row>
    <row r="112" spans="108:109" ht="13.5" hidden="1" customHeight="1">
      <c r="DD112" s="365"/>
      <c r="DE112" s="365"/>
    </row>
    <row r="113" spans="108:109" ht="13.5" hidden="1" customHeight="1">
      <c r="DD113" s="365"/>
      <c r="DE113" s="365"/>
    </row>
    <row r="114" spans="108:109" ht="13.5" hidden="1" customHeight="1">
      <c r="DD114" s="365"/>
      <c r="DE114" s="365"/>
    </row>
    <row r="115" spans="108:109" ht="13.5" hidden="1" customHeight="1">
      <c r="DD115" s="365"/>
      <c r="DE115" s="365"/>
    </row>
    <row r="116" spans="108:109" ht="13.5" hidden="1" customHeight="1">
      <c r="DD116" s="365"/>
      <c r="DE116" s="365"/>
    </row>
    <row r="117" spans="108:109" ht="13.5" hidden="1" customHeight="1">
      <c r="DD117" s="365"/>
      <c r="DE117" s="365"/>
    </row>
    <row r="118" spans="108:109" ht="13.5" hidden="1" customHeight="1">
      <c r="DD118" s="365"/>
      <c r="DE118" s="365"/>
    </row>
    <row r="119" spans="108:109" ht="13.5" hidden="1" customHeight="1">
      <c r="DD119" s="365"/>
      <c r="DE119" s="365"/>
    </row>
    <row r="120" spans="108:109" ht="13.5" hidden="1" customHeight="1">
      <c r="DD120" s="365"/>
      <c r="DE120" s="365"/>
    </row>
    <row r="121" spans="108:109" ht="13.5" hidden="1" customHeight="1">
      <c r="DD121" s="365"/>
      <c r="DE121" s="365"/>
    </row>
    <row r="122" spans="108:109" ht="13.5" hidden="1" customHeight="1">
      <c r="DD122" s="365"/>
      <c r="DE122" s="365"/>
    </row>
    <row r="123" spans="108:109" ht="13.5" hidden="1" customHeight="1">
      <c r="DD123" s="365"/>
      <c r="DE123" s="365"/>
    </row>
    <row r="124" spans="108:109" ht="13.5" hidden="1" customHeight="1">
      <c r="DD124" s="365"/>
      <c r="DE124" s="365"/>
    </row>
    <row r="125" spans="108:109" ht="13.5" hidden="1" customHeight="1">
      <c r="DD125" s="365"/>
      <c r="DE125" s="365"/>
    </row>
    <row r="126" spans="108:109" ht="13.5" hidden="1" customHeight="1">
      <c r="DD126" s="365"/>
      <c r="DE126" s="365"/>
    </row>
    <row r="127" spans="108:109" ht="13.5" hidden="1" customHeight="1">
      <c r="DD127" s="365"/>
      <c r="DE127" s="365"/>
    </row>
    <row r="128" spans="108:109" ht="13.5" hidden="1" customHeight="1">
      <c r="DD128" s="365"/>
      <c r="DE128" s="365"/>
    </row>
    <row r="129" spans="108:109" ht="13.5" hidden="1" customHeight="1">
      <c r="DD129" s="365"/>
      <c r="DE129" s="365"/>
    </row>
    <row r="130" spans="108:109" ht="13.5" hidden="1" customHeight="1">
      <c r="DD130" s="365"/>
      <c r="DE130" s="365"/>
    </row>
    <row r="131" spans="108:109" ht="13.5" hidden="1" customHeight="1">
      <c r="DD131" s="365"/>
      <c r="DE131" s="365"/>
    </row>
    <row r="132" spans="108:109" ht="13.5" hidden="1" customHeight="1">
      <c r="DD132" s="365"/>
      <c r="DE132" s="365"/>
    </row>
    <row r="133" spans="108:109" ht="13.5" hidden="1" customHeight="1">
      <c r="DD133" s="365"/>
      <c r="DE133" s="365"/>
    </row>
    <row r="134" spans="108:109" ht="13.5" hidden="1" customHeight="1">
      <c r="DD134" s="365"/>
      <c r="DE134" s="365"/>
    </row>
    <row r="135" spans="108:109" ht="13.5" hidden="1" customHeight="1">
      <c r="DD135" s="365"/>
      <c r="DE135" s="365"/>
    </row>
    <row r="136" spans="108:109" ht="13.5" hidden="1" customHeight="1">
      <c r="DD136" s="365"/>
      <c r="DE136" s="365"/>
    </row>
    <row r="137" spans="108:109" ht="13.5" hidden="1" customHeight="1">
      <c r="DD137" s="365"/>
      <c r="DE137" s="365"/>
    </row>
    <row r="138" spans="108:109" ht="13.5" hidden="1" customHeight="1">
      <c r="DD138" s="365"/>
      <c r="DE138" s="365"/>
    </row>
    <row r="139" spans="108:109" ht="13.5" hidden="1" customHeight="1">
      <c r="DD139" s="365"/>
      <c r="DE139" s="365"/>
    </row>
    <row r="140" spans="108:109" ht="13.5" hidden="1" customHeight="1">
      <c r="DD140" s="365"/>
      <c r="DE140" s="365"/>
    </row>
    <row r="141" spans="108:109" ht="13.5" hidden="1" customHeight="1">
      <c r="DD141" s="365"/>
      <c r="DE141" s="365"/>
    </row>
    <row r="142" spans="108:109" ht="13.5" hidden="1" customHeight="1">
      <c r="DD142" s="365"/>
      <c r="DE142" s="365"/>
    </row>
    <row r="143" spans="108:109" ht="13.5" hidden="1" customHeight="1">
      <c r="DD143" s="365"/>
      <c r="DE143" s="365"/>
    </row>
    <row r="144" spans="108:109" ht="13.5" hidden="1" customHeight="1">
      <c r="DD144" s="365"/>
      <c r="DE144" s="365"/>
    </row>
    <row r="145" spans="108:109" ht="13.5" hidden="1" customHeight="1">
      <c r="DD145" s="365"/>
      <c r="DE145" s="365"/>
    </row>
    <row r="146" spans="108:109" ht="13.5" hidden="1" customHeight="1">
      <c r="DD146" s="365"/>
      <c r="DE146" s="365"/>
    </row>
    <row r="147" spans="108:109" ht="13.5" hidden="1" customHeight="1">
      <c r="DD147" s="365"/>
      <c r="DE147" s="365"/>
    </row>
    <row r="148" spans="108:109" ht="13.5" hidden="1" customHeight="1">
      <c r="DD148" s="365"/>
      <c r="DE148" s="365"/>
    </row>
    <row r="149" spans="108:109" ht="13.5" hidden="1" customHeight="1">
      <c r="DD149" s="365"/>
      <c r="DE149" s="365"/>
    </row>
    <row r="150" spans="108:109" ht="13.5" hidden="1" customHeight="1">
      <c r="DD150" s="365"/>
      <c r="DE150" s="365"/>
    </row>
    <row r="151" spans="108:109" ht="13.5" hidden="1" customHeight="1">
      <c r="DD151" s="365"/>
      <c r="DE151" s="365"/>
    </row>
    <row r="152" spans="108:109" ht="13.5" hidden="1" customHeight="1">
      <c r="DD152" s="365"/>
      <c r="DE152" s="365"/>
    </row>
    <row r="153" spans="108:109" ht="13.5" hidden="1" customHeight="1">
      <c r="DD153" s="365"/>
      <c r="DE153" s="365"/>
    </row>
    <row r="154" spans="108:109" ht="13.5" hidden="1" customHeight="1">
      <c r="DD154" s="365"/>
      <c r="DE154" s="365"/>
    </row>
    <row r="155" spans="108:109" ht="13.5" hidden="1" customHeight="1">
      <c r="DD155" s="365"/>
      <c r="DE155" s="365"/>
    </row>
    <row r="156" spans="108:109" ht="13.5" hidden="1" customHeight="1">
      <c r="DD156" s="365"/>
      <c r="DE156" s="365"/>
    </row>
    <row r="157" spans="108:109" ht="13.5" hidden="1" customHeight="1">
      <c r="DD157" s="365"/>
      <c r="DE157" s="365"/>
    </row>
    <row r="158" spans="108:109" ht="13.5" hidden="1" customHeight="1">
      <c r="DD158" s="365"/>
      <c r="DE158" s="365"/>
    </row>
    <row r="159" spans="108:109" ht="13.5" hidden="1" customHeight="1">
      <c r="DD159" s="365"/>
      <c r="DE159" s="365"/>
    </row>
    <row r="160" spans="108:109" ht="13.5" hidden="1" customHeight="1">
      <c r="DD160" s="365"/>
      <c r="DE160" s="365"/>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3Nctp0CPLqeFosD9Cqb7TYOnkkl5AwYeARlzU7NSk3sW2gL/cED9lSgIAOGgwLQzSv6z789iFjKwjYrU/PSvVg==" saltValue="yfGhwrwJqIC/SfyYhDgVCQ=="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BB51:BO52"/>
    <mergeCell ref="BP51:BW52"/>
    <mergeCell ref="BX51:CE52"/>
    <mergeCell ref="CF51:CM52"/>
    <mergeCell ref="CN51:CU52"/>
    <mergeCell ref="CN53:CU54"/>
    <mergeCell ref="CV51:DC52"/>
    <mergeCell ref="I53:J54"/>
    <mergeCell ref="K53:K54"/>
    <mergeCell ref="L53:L54"/>
    <mergeCell ref="M53:M54"/>
    <mergeCell ref="N53:N54"/>
    <mergeCell ref="BB53:BO54"/>
    <mergeCell ref="BP53:BW54"/>
    <mergeCell ref="BX53:CE54"/>
    <mergeCell ref="CF53:CM54"/>
    <mergeCell ref="L51:L52"/>
    <mergeCell ref="M51:M52"/>
    <mergeCell ref="N51:N52"/>
    <mergeCell ref="I57:J58"/>
    <mergeCell ref="K57:K58"/>
    <mergeCell ref="L57:L58"/>
    <mergeCell ref="M57:M58"/>
    <mergeCell ref="N57:N58"/>
    <mergeCell ref="AN51:BA54"/>
    <mergeCell ref="CV57:DC58"/>
    <mergeCell ref="AN65:DC69"/>
    <mergeCell ref="BX55:CE56"/>
    <mergeCell ref="CF55:CM56"/>
    <mergeCell ref="CN55:CU56"/>
    <mergeCell ref="CV55:DC56"/>
    <mergeCell ref="BP55:BW56"/>
    <mergeCell ref="G51:H54"/>
    <mergeCell ref="BP57:BW58"/>
    <mergeCell ref="BX57:CE58"/>
    <mergeCell ref="CF57:CM58"/>
    <mergeCell ref="CN57:CU58"/>
    <mergeCell ref="BB57:BO58"/>
    <mergeCell ref="CV53:DC54"/>
    <mergeCell ref="G55:H58"/>
    <mergeCell ref="I55:J56"/>
    <mergeCell ref="K55:K56"/>
    <mergeCell ref="L55:L56"/>
    <mergeCell ref="M55:M56"/>
    <mergeCell ref="N55:N56"/>
    <mergeCell ref="AN55:BA58"/>
    <mergeCell ref="BB55:BO56"/>
    <mergeCell ref="I51:J52"/>
    <mergeCell ref="K51:K52"/>
    <mergeCell ref="G72:J72"/>
    <mergeCell ref="AN72:BO72"/>
    <mergeCell ref="BP72:BW72"/>
    <mergeCell ref="BX72:CE72"/>
    <mergeCell ref="CF72:CM72"/>
    <mergeCell ref="CN72:CU72"/>
    <mergeCell ref="CV72:DC72"/>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CF77:CM78"/>
    <mergeCell ref="CF79:CM80"/>
    <mergeCell ref="BP79:BW80"/>
    <mergeCell ref="BX79:CE80"/>
    <mergeCell ref="N77:N78"/>
    <mergeCell ref="AN77:BA80"/>
    <mergeCell ref="BB77:BO78"/>
    <mergeCell ref="BP77:BW78"/>
    <mergeCell ref="BX77:CE78"/>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DR141"/>
  <sheetViews>
    <sheetView showGridLines="0" zoomScale="70" zoomScaleNormal="70" zoomScaleSheetLayoutView="70"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498</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row r="136" ht="13.5" hidden="1" customHeight="1"/>
    <row r="137" ht="13.5" hidden="1" customHeight="1"/>
    <row r="138" ht="13.5" hidden="1" customHeight="1"/>
    <row r="139" ht="13.5" hidden="1" customHeight="1"/>
    <row r="140" ht="13.5" hidden="1" customHeight="1"/>
    <row r="141" ht="13.5" hidden="1" customHeight="1"/>
  </sheetData>
  <sheetProtection algorithmName="SHA-512" hashValue="NTkWcxrEmG0zoVeicLoaWuucBM8hV53hBxRuTboaRxp1YECTNJs4nzc2j4UriFA/3FvUJkzMb1IhgJ6PXGBxVQ==" saltValue="8B2U7oKHPEERNcFTJQXpN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DR135"/>
  <sheetViews>
    <sheetView showGridLines="0" zoomScale="70" zoomScaleNormal="70" zoomScaleSheetLayoutView="55"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c r="AG59" s="270"/>
      <c r="AH59" s="270"/>
    </row>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498</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uidaZMGmSlBGYeA+4dVF6sHH69EKZMILSphGq+UbnpXrK5QVTGk9KdGZkGskkY0Vz1yYZq6oVieV26lPcQF5tg==" saltValue="RFksQ1Qw9wRDUrhAVTppGA=="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46</v>
      </c>
      <c r="E2" s="134"/>
      <c r="F2" s="135" t="s">
        <v>550</v>
      </c>
      <c r="G2" s="136"/>
      <c r="H2" s="137"/>
    </row>
    <row r="3" spans="1:8">
      <c r="A3" s="133" t="s">
        <v>543</v>
      </c>
      <c r="B3" s="138"/>
      <c r="C3" s="139"/>
      <c r="D3" s="140">
        <v>173954</v>
      </c>
      <c r="E3" s="141"/>
      <c r="F3" s="142">
        <v>238802</v>
      </c>
      <c r="G3" s="143"/>
      <c r="H3" s="144"/>
    </row>
    <row r="4" spans="1:8">
      <c r="A4" s="145"/>
      <c r="B4" s="146"/>
      <c r="C4" s="147"/>
      <c r="D4" s="148">
        <v>71976</v>
      </c>
      <c r="E4" s="149"/>
      <c r="F4" s="150">
        <v>128562</v>
      </c>
      <c r="G4" s="151"/>
      <c r="H4" s="152"/>
    </row>
    <row r="5" spans="1:8">
      <c r="A5" s="133" t="s">
        <v>545</v>
      </c>
      <c r="B5" s="138"/>
      <c r="C5" s="139"/>
      <c r="D5" s="140">
        <v>210788</v>
      </c>
      <c r="E5" s="141"/>
      <c r="F5" s="142">
        <v>288550</v>
      </c>
      <c r="G5" s="143"/>
      <c r="H5" s="144"/>
    </row>
    <row r="6" spans="1:8">
      <c r="A6" s="145"/>
      <c r="B6" s="146"/>
      <c r="C6" s="147"/>
      <c r="D6" s="148">
        <v>63348</v>
      </c>
      <c r="E6" s="149"/>
      <c r="F6" s="150">
        <v>141525</v>
      </c>
      <c r="G6" s="151"/>
      <c r="H6" s="152"/>
    </row>
    <row r="7" spans="1:8">
      <c r="A7" s="133" t="s">
        <v>546</v>
      </c>
      <c r="B7" s="138"/>
      <c r="C7" s="139"/>
      <c r="D7" s="140">
        <v>267912</v>
      </c>
      <c r="E7" s="141"/>
      <c r="F7" s="142">
        <v>287914</v>
      </c>
      <c r="G7" s="143"/>
      <c r="H7" s="144"/>
    </row>
    <row r="8" spans="1:8">
      <c r="A8" s="145"/>
      <c r="B8" s="146"/>
      <c r="C8" s="147"/>
      <c r="D8" s="148">
        <v>73624</v>
      </c>
      <c r="E8" s="149"/>
      <c r="F8" s="150">
        <v>146531</v>
      </c>
      <c r="G8" s="151"/>
      <c r="H8" s="152"/>
    </row>
    <row r="9" spans="1:8">
      <c r="A9" s="133" t="s">
        <v>547</v>
      </c>
      <c r="B9" s="138"/>
      <c r="C9" s="139"/>
      <c r="D9" s="140">
        <v>223964</v>
      </c>
      <c r="E9" s="141"/>
      <c r="F9" s="142">
        <v>310300</v>
      </c>
      <c r="G9" s="143"/>
      <c r="H9" s="144"/>
    </row>
    <row r="10" spans="1:8">
      <c r="A10" s="145"/>
      <c r="B10" s="146"/>
      <c r="C10" s="147"/>
      <c r="D10" s="148">
        <v>148949</v>
      </c>
      <c r="E10" s="149"/>
      <c r="F10" s="150">
        <v>157576</v>
      </c>
      <c r="G10" s="151"/>
      <c r="H10" s="152"/>
    </row>
    <row r="11" spans="1:8">
      <c r="A11" s="133" t="s">
        <v>548</v>
      </c>
      <c r="B11" s="138"/>
      <c r="C11" s="139"/>
      <c r="D11" s="140">
        <v>204198</v>
      </c>
      <c r="E11" s="141"/>
      <c r="F11" s="142">
        <v>317319</v>
      </c>
      <c r="G11" s="143"/>
      <c r="H11" s="144"/>
    </row>
    <row r="12" spans="1:8">
      <c r="A12" s="145"/>
      <c r="B12" s="146"/>
      <c r="C12" s="153"/>
      <c r="D12" s="148">
        <v>108782</v>
      </c>
      <c r="E12" s="149"/>
      <c r="F12" s="150">
        <v>164214</v>
      </c>
      <c r="G12" s="151"/>
      <c r="H12" s="152"/>
    </row>
    <row r="13" spans="1:8">
      <c r="A13" s="133"/>
      <c r="B13" s="138"/>
      <c r="C13" s="154"/>
      <c r="D13" s="155">
        <v>216163</v>
      </c>
      <c r="E13" s="156"/>
      <c r="F13" s="157">
        <v>288577</v>
      </c>
      <c r="G13" s="158"/>
      <c r="H13" s="144"/>
    </row>
    <row r="14" spans="1:8">
      <c r="A14" s="145"/>
      <c r="B14" s="146"/>
      <c r="C14" s="147"/>
      <c r="D14" s="148">
        <v>93336</v>
      </c>
      <c r="E14" s="149"/>
      <c r="F14" s="150">
        <v>147682</v>
      </c>
      <c r="G14" s="151"/>
      <c r="H14" s="152"/>
    </row>
    <row r="17" spans="1:11">
      <c r="A17" s="129" t="s">
        <v>47</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48</v>
      </c>
      <c r="B19" s="159">
        <f>ROUND(VALUE(SUBSTITUTE(実質収支比率等に係る経年分析!F$48,"▲","-")),2)</f>
        <v>3.67</v>
      </c>
      <c r="C19" s="159">
        <f>ROUND(VALUE(SUBSTITUTE(実質収支比率等に係る経年分析!G$48,"▲","-")),2)</f>
        <v>5.01</v>
      </c>
      <c r="D19" s="159">
        <f>ROUND(VALUE(SUBSTITUTE(実質収支比率等に係る経年分析!H$48,"▲","-")),2)</f>
        <v>2.33</v>
      </c>
      <c r="E19" s="159">
        <f>ROUND(VALUE(SUBSTITUTE(実質収支比率等に係る経年分析!I$48,"▲","-")),2)</f>
        <v>2.5</v>
      </c>
      <c r="F19" s="159">
        <f>ROUND(VALUE(SUBSTITUTE(実質収支比率等に係る経年分析!J$48,"▲","-")),2)</f>
        <v>4.1900000000000004</v>
      </c>
    </row>
    <row r="20" spans="1:11">
      <c r="A20" s="159" t="s">
        <v>49</v>
      </c>
      <c r="B20" s="159">
        <f>ROUND(VALUE(SUBSTITUTE(実質収支比率等に係る経年分析!F$47,"▲","-")),2)</f>
        <v>69.16</v>
      </c>
      <c r="C20" s="159">
        <f>ROUND(VALUE(SUBSTITUTE(実質収支比率等に係る経年分析!G$47,"▲","-")),2)</f>
        <v>70.25</v>
      </c>
      <c r="D20" s="159">
        <f>ROUND(VALUE(SUBSTITUTE(実質収支比率等に係る経年分析!H$47,"▲","-")),2)</f>
        <v>69.97</v>
      </c>
      <c r="E20" s="159">
        <f>ROUND(VALUE(SUBSTITUTE(実質収支比率等に係る経年分析!I$47,"▲","-")),2)</f>
        <v>80.739999999999995</v>
      </c>
      <c r="F20" s="159">
        <f>ROUND(VALUE(SUBSTITUTE(実質収支比率等に係る経年分析!J$47,"▲","-")),2)</f>
        <v>79.239999999999995</v>
      </c>
    </row>
    <row r="21" spans="1:11">
      <c r="A21" s="159" t="s">
        <v>50</v>
      </c>
      <c r="B21" s="159">
        <f>IF(ISNUMBER(VALUE(SUBSTITUTE(実質収支比率等に係る経年分析!F$49,"▲","-"))),ROUND(VALUE(SUBSTITUTE(実質収支比率等に係る経年分析!F$49,"▲","-")),2),NA())</f>
        <v>11.4</v>
      </c>
      <c r="C21" s="159">
        <f>IF(ISNUMBER(VALUE(SUBSTITUTE(実質収支比率等に係る経年分析!G$49,"▲","-"))),ROUND(VALUE(SUBSTITUTE(実質収支比率等に係る経年分析!G$49,"▲","-")),2),NA())</f>
        <v>1.45</v>
      </c>
      <c r="D21" s="159">
        <f>IF(ISNUMBER(VALUE(SUBSTITUTE(実質収支比率等に係る経年分析!H$49,"▲","-"))),ROUND(VALUE(SUBSTITUTE(実質収支比率等に係る経年分析!H$49,"▲","-")),2),NA())</f>
        <v>-2.5299999999999998</v>
      </c>
      <c r="E21" s="159">
        <f>IF(ISNUMBER(VALUE(SUBSTITUTE(実質収支比率等に係る経年分析!I$49,"▲","-"))),ROUND(VALUE(SUBSTITUTE(実質収支比率等に係る経年分析!I$49,"▲","-")),2),NA())</f>
        <v>10.220000000000001</v>
      </c>
      <c r="F21" s="159">
        <f>IF(ISNUMBER(VALUE(SUBSTITUTE(実質収支比率等に係る経年分析!J$49,"▲","-"))),ROUND(VALUE(SUBSTITUTE(実質収支比率等に係る経年分析!J$49,"▲","-")),2),NA())</f>
        <v>-2.37</v>
      </c>
    </row>
    <row r="24" spans="1:11">
      <c r="A24" s="129" t="s">
        <v>51</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52</v>
      </c>
      <c r="C26" s="160" t="s">
        <v>53</v>
      </c>
      <c r="D26" s="160" t="s">
        <v>52</v>
      </c>
      <c r="E26" s="160" t="s">
        <v>53</v>
      </c>
      <c r="F26" s="160" t="s">
        <v>52</v>
      </c>
      <c r="G26" s="160" t="s">
        <v>53</v>
      </c>
      <c r="H26" s="160" t="s">
        <v>52</v>
      </c>
      <c r="I26" s="160" t="s">
        <v>53</v>
      </c>
      <c r="J26" s="160" t="s">
        <v>52</v>
      </c>
      <c r="K26" s="160" t="s">
        <v>53</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#VALUE!</v>
      </c>
      <c r="C27" s="160" t="e">
        <f>IF(ROUND(VALUE(SUBSTITUTE(連結実質赤字比率に係る赤字・黒字の構成分析!F$43,"▲", "-")), 2) &gt;= 0, ABS(ROUND(VALUE(SUBSTITUTE(連結実質赤字比率に係る赤字・黒字の構成分析!F$43,"▲", "-")), 2)), NA())</f>
        <v>#VALUE!</v>
      </c>
      <c r="D27" s="160" t="e">
        <f>IF(ROUND(VALUE(SUBSTITUTE(連結実質赤字比率に係る赤字・黒字の構成分析!G$43,"▲", "-")), 2) &lt; 0, ABS(ROUND(VALUE(SUBSTITUTE(連結実質赤字比率に係る赤字・黒字の構成分析!G$43,"▲", "-")), 2)), NA())</f>
        <v>#VALUE!</v>
      </c>
      <c r="E27" s="160" t="e">
        <f>IF(ROUND(VALUE(SUBSTITUTE(連結実質赤字比率に係る赤字・黒字の構成分析!G$43,"▲", "-")), 2) &gt;= 0, ABS(ROUND(VALUE(SUBSTITUTE(連結実質赤字比率に係る赤字・黒字の構成分析!G$43,"▲", "-")), 2)), NA())</f>
        <v>#VALUE!</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e">
        <f>IF(連結実質赤字比率に係る赤字・黒字の構成分析!C$41="",NA(),連結実質赤字比率に係る赤字・黒字の構成分析!C$41)</f>
        <v>#N/A</v>
      </c>
      <c r="B29" s="160" t="e">
        <f>IF(ROUND(VALUE(SUBSTITUTE(連結実質赤字比率に係る赤字・黒字の構成分析!F$41,"▲", "-")), 2) &lt; 0, ABS(ROUND(VALUE(SUBSTITUTE(連結実質赤字比率に係る赤字・黒字の構成分析!F$41,"▲", "-")), 2)), NA())</f>
        <v>#VALUE!</v>
      </c>
      <c r="C29" s="160" t="e">
        <f>IF(ROUND(VALUE(SUBSTITUTE(連結実質赤字比率に係る赤字・黒字の構成分析!F$41,"▲", "-")), 2) &gt;= 0, ABS(ROUND(VALUE(SUBSTITUTE(連結実質赤字比率に係る赤字・黒字の構成分析!F$41,"▲", "-")), 2)), NA())</f>
        <v>#VALUE!</v>
      </c>
      <c r="D29" s="160" t="e">
        <f>IF(ROUND(VALUE(SUBSTITUTE(連結実質赤字比率に係る赤字・黒字の構成分析!G$41,"▲", "-")), 2) &lt; 0, ABS(ROUND(VALUE(SUBSTITUTE(連結実質赤字比率に係る赤字・黒字の構成分析!G$41,"▲", "-")), 2)), NA())</f>
        <v>#VALUE!</v>
      </c>
      <c r="E29" s="160" t="e">
        <f>IF(ROUND(VALUE(SUBSTITUTE(連結実質赤字比率に係る赤字・黒字の構成分析!G$41,"▲", "-")), 2) &gt;= 0, ABS(ROUND(VALUE(SUBSTITUTE(連結実質赤字比率に係る赤字・黒字の構成分析!G$41,"▲", "-")), 2)), NA())</f>
        <v>#VALUE!</v>
      </c>
      <c r="F29" s="160" t="e">
        <f>IF(ROUND(VALUE(SUBSTITUTE(連結実質赤字比率に係る赤字・黒字の構成分析!H$41,"▲", "-")), 2) &lt; 0, ABS(ROUND(VALUE(SUBSTITUTE(連結実質赤字比率に係る赤字・黒字の構成分析!H$41,"▲", "-")), 2)), NA())</f>
        <v>#VALUE!</v>
      </c>
      <c r="G29" s="160" t="e">
        <f>IF(ROUND(VALUE(SUBSTITUTE(連結実質赤字比率に係る赤字・黒字の構成分析!H$41,"▲", "-")), 2) &gt;= 0, ABS(ROUND(VALUE(SUBSTITUTE(連結実質赤字比率に係る赤字・黒字の構成分析!H$41,"▲", "-")), 2)), NA())</f>
        <v>#VALUE!</v>
      </c>
      <c r="H29" s="160" t="e">
        <f>IF(ROUND(VALUE(SUBSTITUTE(連結実質赤字比率に係る赤字・黒字の構成分析!I$41,"▲", "-")), 2) &lt; 0, ABS(ROUND(VALUE(SUBSTITUTE(連結実質赤字比率に係る赤字・黒字の構成分析!I$41,"▲", "-")), 2)), NA())</f>
        <v>#VALUE!</v>
      </c>
      <c r="I29" s="160" t="e">
        <f>IF(ROUND(VALUE(SUBSTITUTE(連結実質赤字比率に係る赤字・黒字の構成分析!I$41,"▲", "-")), 2) &gt;= 0, ABS(ROUND(VALUE(SUBSTITUTE(連結実質赤字比率に係る赤字・黒字の構成分析!I$41,"▲", "-")), 2)), NA())</f>
        <v>#VALUE!</v>
      </c>
      <c r="J29" s="160" t="e">
        <f>IF(ROUND(VALUE(SUBSTITUTE(連結実質赤字比率に係る赤字・黒字の構成分析!J$41,"▲", "-")), 2) &lt; 0, ABS(ROUND(VALUE(SUBSTITUTE(連結実質赤字比率に係る赤字・黒字の構成分析!J$41,"▲", "-")), 2)), NA())</f>
        <v>#VALUE!</v>
      </c>
      <c r="K29" s="160" t="e">
        <f>IF(ROUND(VALUE(SUBSTITUTE(連結実質赤字比率に係る赤字・黒字の構成分析!J$41,"▲", "-")), 2) &gt;= 0, ABS(ROUND(VALUE(SUBSTITUTE(連結実質赤字比率に係る赤字・黒字の構成分析!J$41,"▲", "-")), 2)), NA())</f>
        <v>#VALUE!</v>
      </c>
    </row>
    <row r="30" spans="1:11">
      <c r="A30" s="160" t="str">
        <f>IF(連結実質赤字比率に係る赤字・黒字の構成分析!C$40="",NA(),連結実質赤字比率に係る赤字・黒字の構成分析!C$40)</f>
        <v>国民健康保険診療施設特別会計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v>
      </c>
    </row>
    <row r="31" spans="1:11">
      <c r="A31" s="160" t="str">
        <f>IF(連結実質赤字比率に係る赤字・黒字の構成分析!C$39="",NA(),連結実質赤字比率に係る赤字・黒字の構成分析!C$39)</f>
        <v>後期高齢者医療特別会計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v>
      </c>
    </row>
    <row r="32" spans="1:11">
      <c r="A32" s="160" t="str">
        <f>IF(連結実質赤字比率に係る赤字・黒字の構成分析!C$38="",NA(),連結実質赤字比率に係る赤字・黒字の構成分析!C$38)</f>
        <v>農業集落排水事業特別会計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0.01</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0.01</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0.01</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v>
      </c>
    </row>
    <row r="33" spans="1:16">
      <c r="A33" s="160" t="str">
        <f>IF(連結実質赤字比率に係る赤字・黒字の構成分析!C$37="",NA(),連結実質赤字比率に係る赤字・黒字の構成分析!C$37)</f>
        <v>公共下水道事業特別会計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0.01</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0.01</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0.01</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0.01</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0.01</v>
      </c>
    </row>
    <row r="34" spans="1:16">
      <c r="A34" s="160" t="str">
        <f>IF(連結実質赤字比率に係る赤字・黒字の構成分析!C$36="",NA(),連結実質赤字比率に係る赤字・黒字の構成分析!C$36)</f>
        <v>国民健康保険特別会計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0.04</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0.14000000000000001</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0.4</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0.38</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0.01</v>
      </c>
    </row>
    <row r="35" spans="1:16">
      <c r="A35" s="160" t="str">
        <f>IF(連結実質赤字比率に係る赤字・黒字の構成分析!C$35="",NA(),連結実質赤字比率に係る赤字・黒字の構成分析!C$35)</f>
        <v>簡易水道事業特別会計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0.02</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0.11</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0</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0</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0.05</v>
      </c>
    </row>
    <row r="36" spans="1:16">
      <c r="A36" s="160" t="str">
        <f>IF(連結実質赤字比率に係る赤字・黒字の構成分析!C$34="",NA(),連結実質赤字比率に係る赤字・黒字の構成分析!C$34)</f>
        <v>一般会計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3.67</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5.01</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2.33</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2.5</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4.1900000000000004</v>
      </c>
    </row>
    <row r="39" spans="1:16">
      <c r="A39" s="129" t="s">
        <v>54</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c r="A42" s="161" t="s">
        <v>57</v>
      </c>
      <c r="B42" s="161"/>
      <c r="C42" s="161"/>
      <c r="D42" s="161">
        <f>'実質公債費比率（分子）の構造'!K$52</f>
        <v>641</v>
      </c>
      <c r="E42" s="161"/>
      <c r="F42" s="161"/>
      <c r="G42" s="161">
        <f>'実質公債費比率（分子）の構造'!L$52</f>
        <v>667</v>
      </c>
      <c r="H42" s="161"/>
      <c r="I42" s="161"/>
      <c r="J42" s="161">
        <f>'実質公債費比率（分子）の構造'!M$52</f>
        <v>642</v>
      </c>
      <c r="K42" s="161"/>
      <c r="L42" s="161"/>
      <c r="M42" s="161">
        <f>'実質公債費比率（分子）の構造'!N$52</f>
        <v>646</v>
      </c>
      <c r="N42" s="161"/>
      <c r="O42" s="161"/>
      <c r="P42" s="161">
        <f>'実質公債費比率（分子）の構造'!O$52</f>
        <v>631</v>
      </c>
    </row>
    <row r="43" spans="1:16">
      <c r="A43" s="161" t="s">
        <v>58</v>
      </c>
      <c r="B43" s="161" t="str">
        <f>'実質公債費比率（分子）の構造'!K$51</f>
        <v>-</v>
      </c>
      <c r="C43" s="161"/>
      <c r="D43" s="161"/>
      <c r="E43" s="161">
        <f>'実質公債費比率（分子）の構造'!L$51</f>
        <v>0</v>
      </c>
      <c r="F43" s="161"/>
      <c r="G43" s="161"/>
      <c r="H43" s="161">
        <f>'実質公債費比率（分子）の構造'!M$51</f>
        <v>1</v>
      </c>
      <c r="I43" s="161"/>
      <c r="J43" s="161"/>
      <c r="K43" s="161" t="str">
        <f>'実質公債費比率（分子）の構造'!N$51</f>
        <v>-</v>
      </c>
      <c r="L43" s="161"/>
      <c r="M43" s="161"/>
      <c r="N43" s="161" t="str">
        <f>'実質公債費比率（分子）の構造'!O$51</f>
        <v>-</v>
      </c>
      <c r="O43" s="161"/>
      <c r="P43" s="161"/>
    </row>
    <row r="44" spans="1:16">
      <c r="A44" s="161" t="s">
        <v>59</v>
      </c>
      <c r="B44" s="161" t="str">
        <f>'実質公債費比率（分子）の構造'!K$50</f>
        <v>-</v>
      </c>
      <c r="C44" s="161"/>
      <c r="D44" s="161"/>
      <c r="E44" s="161" t="str">
        <f>'実質公債費比率（分子）の構造'!L$50</f>
        <v>-</v>
      </c>
      <c r="F44" s="161"/>
      <c r="G44" s="161"/>
      <c r="H44" s="161" t="str">
        <f>'実質公債費比率（分子）の構造'!M$50</f>
        <v>-</v>
      </c>
      <c r="I44" s="161"/>
      <c r="J44" s="161"/>
      <c r="K44" s="161" t="str">
        <f>'実質公債費比率（分子）の構造'!N$50</f>
        <v>-</v>
      </c>
      <c r="L44" s="161"/>
      <c r="M44" s="161"/>
      <c r="N44" s="161" t="str">
        <f>'実質公債費比率（分子）の構造'!O$50</f>
        <v>-</v>
      </c>
      <c r="O44" s="161"/>
      <c r="P44" s="161"/>
    </row>
    <row r="45" spans="1:16">
      <c r="A45" s="161" t="s">
        <v>60</v>
      </c>
      <c r="B45" s="161">
        <f>'実質公債費比率（分子）の構造'!K$49</f>
        <v>0</v>
      </c>
      <c r="C45" s="161"/>
      <c r="D45" s="161"/>
      <c r="E45" s="161">
        <f>'実質公債費比率（分子）の構造'!L$49</f>
        <v>8</v>
      </c>
      <c r="F45" s="161"/>
      <c r="G45" s="161"/>
      <c r="H45" s="161">
        <f>'実質公債費比率（分子）の構造'!M$49</f>
        <v>8</v>
      </c>
      <c r="I45" s="161"/>
      <c r="J45" s="161"/>
      <c r="K45" s="161">
        <f>'実質公債費比率（分子）の構造'!N$49</f>
        <v>7</v>
      </c>
      <c r="L45" s="161"/>
      <c r="M45" s="161"/>
      <c r="N45" s="161">
        <f>'実質公債費比率（分子）の構造'!O$49</f>
        <v>4</v>
      </c>
      <c r="O45" s="161"/>
      <c r="P45" s="161"/>
    </row>
    <row r="46" spans="1:16">
      <c r="A46" s="161" t="s">
        <v>61</v>
      </c>
      <c r="B46" s="161">
        <f>'実質公債費比率（分子）の構造'!K$48</f>
        <v>121</v>
      </c>
      <c r="C46" s="161"/>
      <c r="D46" s="161"/>
      <c r="E46" s="161">
        <f>'実質公債費比率（分子）の構造'!L$48</f>
        <v>132</v>
      </c>
      <c r="F46" s="161"/>
      <c r="G46" s="161"/>
      <c r="H46" s="161">
        <f>'実質公債費比率（分子）の構造'!M$48</f>
        <v>122</v>
      </c>
      <c r="I46" s="161"/>
      <c r="J46" s="161"/>
      <c r="K46" s="161">
        <f>'実質公債費比率（分子）の構造'!N$48</f>
        <v>134</v>
      </c>
      <c r="L46" s="161"/>
      <c r="M46" s="161"/>
      <c r="N46" s="161">
        <f>'実質公債費比率（分子）の構造'!O$48</f>
        <v>125</v>
      </c>
      <c r="O46" s="161"/>
      <c r="P46" s="161"/>
    </row>
    <row r="47" spans="1:16">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64</v>
      </c>
      <c r="B49" s="161">
        <f>'実質公債費比率（分子）の構造'!K$45</f>
        <v>743</v>
      </c>
      <c r="C49" s="161"/>
      <c r="D49" s="161"/>
      <c r="E49" s="161">
        <f>'実質公債費比率（分子）の構造'!L$45</f>
        <v>764</v>
      </c>
      <c r="F49" s="161"/>
      <c r="G49" s="161"/>
      <c r="H49" s="161">
        <f>'実質公債費比率（分子）の構造'!M$45</f>
        <v>734</v>
      </c>
      <c r="I49" s="161"/>
      <c r="J49" s="161"/>
      <c r="K49" s="161">
        <f>'実質公債費比率（分子）の構造'!N$45</f>
        <v>739</v>
      </c>
      <c r="L49" s="161"/>
      <c r="M49" s="161"/>
      <c r="N49" s="161">
        <f>'実質公債費比率（分子）の構造'!O$45</f>
        <v>723</v>
      </c>
      <c r="O49" s="161"/>
      <c r="P49" s="161"/>
    </row>
    <row r="50" spans="1:16">
      <c r="A50" s="161" t="s">
        <v>65</v>
      </c>
      <c r="B50" s="161" t="e">
        <f>NA()</f>
        <v>#N/A</v>
      </c>
      <c r="C50" s="161">
        <f>IF(ISNUMBER('実質公債費比率（分子）の構造'!K$53),'実質公債費比率（分子）の構造'!K$53,NA())</f>
        <v>223</v>
      </c>
      <c r="D50" s="161" t="e">
        <f>NA()</f>
        <v>#N/A</v>
      </c>
      <c r="E50" s="161" t="e">
        <f>NA()</f>
        <v>#N/A</v>
      </c>
      <c r="F50" s="161">
        <f>IF(ISNUMBER('実質公債費比率（分子）の構造'!L$53),'実質公債費比率（分子）の構造'!L$53,NA())</f>
        <v>237</v>
      </c>
      <c r="G50" s="161" t="e">
        <f>NA()</f>
        <v>#N/A</v>
      </c>
      <c r="H50" s="161" t="e">
        <f>NA()</f>
        <v>#N/A</v>
      </c>
      <c r="I50" s="161">
        <f>IF(ISNUMBER('実質公債費比率（分子）の構造'!M$53),'実質公債費比率（分子）の構造'!M$53,NA())</f>
        <v>223</v>
      </c>
      <c r="J50" s="161" t="e">
        <f>NA()</f>
        <v>#N/A</v>
      </c>
      <c r="K50" s="161" t="e">
        <f>NA()</f>
        <v>#N/A</v>
      </c>
      <c r="L50" s="161">
        <f>IF(ISNUMBER('実質公債費比率（分子）の構造'!N$53),'実質公債費比率（分子）の構造'!N$53,NA())</f>
        <v>234</v>
      </c>
      <c r="M50" s="161" t="e">
        <f>NA()</f>
        <v>#N/A</v>
      </c>
      <c r="N50" s="161" t="e">
        <f>NA()</f>
        <v>#N/A</v>
      </c>
      <c r="O50" s="161">
        <f>IF(ISNUMBER('実質公債費比率（分子）の構造'!O$53),'実質公債費比率（分子）の構造'!O$53,NA())</f>
        <v>221</v>
      </c>
      <c r="P50" s="161" t="e">
        <f>NA()</f>
        <v>#N/A</v>
      </c>
    </row>
    <row r="53" spans="1:16">
      <c r="A53" s="129" t="s">
        <v>66</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c r="A56" s="160" t="s">
        <v>37</v>
      </c>
      <c r="B56" s="160"/>
      <c r="C56" s="160"/>
      <c r="D56" s="160">
        <f>'将来負担比率（分子）の構造'!I$52</f>
        <v>5359</v>
      </c>
      <c r="E56" s="160"/>
      <c r="F56" s="160"/>
      <c r="G56" s="160">
        <f>'将来負担比率（分子）の構造'!J$52</f>
        <v>5142</v>
      </c>
      <c r="H56" s="160"/>
      <c r="I56" s="160"/>
      <c r="J56" s="160">
        <f>'将来負担比率（分子）の構造'!K$52</f>
        <v>5071</v>
      </c>
      <c r="K56" s="160"/>
      <c r="L56" s="160"/>
      <c r="M56" s="160">
        <f>'将来負担比率（分子）の構造'!L$52</f>
        <v>4985</v>
      </c>
      <c r="N56" s="160"/>
      <c r="O56" s="160"/>
      <c r="P56" s="160">
        <f>'将来負担比率（分子）の構造'!M$52</f>
        <v>4631</v>
      </c>
    </row>
    <row r="57" spans="1:16">
      <c r="A57" s="160" t="s">
        <v>36</v>
      </c>
      <c r="B57" s="160"/>
      <c r="C57" s="160"/>
      <c r="D57" s="160">
        <f>'将来負担比率（分子）の構造'!I$51</f>
        <v>18</v>
      </c>
      <c r="E57" s="160"/>
      <c r="F57" s="160"/>
      <c r="G57" s="160">
        <f>'将来負担比率（分子）の構造'!J$51</f>
        <v>30</v>
      </c>
      <c r="H57" s="160"/>
      <c r="I57" s="160"/>
      <c r="J57" s="160">
        <f>'将来負担比率（分子）の構造'!K$51</f>
        <v>33</v>
      </c>
      <c r="K57" s="160"/>
      <c r="L57" s="160"/>
      <c r="M57" s="160">
        <f>'将来負担比率（分子）の構造'!L$51</f>
        <v>29</v>
      </c>
      <c r="N57" s="160"/>
      <c r="O57" s="160"/>
      <c r="P57" s="160">
        <f>'将来負担比率（分子）の構造'!M$51</f>
        <v>43</v>
      </c>
    </row>
    <row r="58" spans="1:16">
      <c r="A58" s="160" t="s">
        <v>35</v>
      </c>
      <c r="B58" s="160"/>
      <c r="C58" s="160"/>
      <c r="D58" s="160">
        <f>'将来負担比率（分子）の構造'!I$50</f>
        <v>3205</v>
      </c>
      <c r="E58" s="160"/>
      <c r="F58" s="160"/>
      <c r="G58" s="160">
        <f>'将来負担比率（分子）の構造'!J$50</f>
        <v>3235</v>
      </c>
      <c r="H58" s="160"/>
      <c r="I58" s="160"/>
      <c r="J58" s="160">
        <f>'将来負担比率（分子）の構造'!K$50</f>
        <v>3282</v>
      </c>
      <c r="K58" s="160"/>
      <c r="L58" s="160"/>
      <c r="M58" s="160">
        <f>'将来負担比率（分子）の構造'!L$50</f>
        <v>4867</v>
      </c>
      <c r="N58" s="160"/>
      <c r="O58" s="160"/>
      <c r="P58" s="160">
        <f>'将来負担比率（分子）の構造'!M$50</f>
        <v>5701</v>
      </c>
    </row>
    <row r="59" spans="1:16">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c r="A62" s="160" t="s">
        <v>29</v>
      </c>
      <c r="B62" s="160">
        <f>'将来負担比率（分子）の構造'!I$45</f>
        <v>719</v>
      </c>
      <c r="C62" s="160"/>
      <c r="D62" s="160"/>
      <c r="E62" s="160">
        <f>'将来負担比率（分子）の構造'!J$45</f>
        <v>718</v>
      </c>
      <c r="F62" s="160"/>
      <c r="G62" s="160"/>
      <c r="H62" s="160">
        <f>'将来負担比率（分子）の構造'!K$45</f>
        <v>718</v>
      </c>
      <c r="I62" s="160"/>
      <c r="J62" s="160"/>
      <c r="K62" s="160">
        <f>'将来負担比率（分子）の構造'!L$45</f>
        <v>691</v>
      </c>
      <c r="L62" s="160"/>
      <c r="M62" s="160"/>
      <c r="N62" s="160">
        <f>'将来負担比率（分子）の構造'!M$45</f>
        <v>694</v>
      </c>
      <c r="O62" s="160"/>
      <c r="P62" s="160"/>
    </row>
    <row r="63" spans="1:16">
      <c r="A63" s="160" t="s">
        <v>28</v>
      </c>
      <c r="B63" s="160">
        <f>'将来負担比率（分子）の構造'!I$44</f>
        <v>58</v>
      </c>
      <c r="C63" s="160"/>
      <c r="D63" s="160"/>
      <c r="E63" s="160">
        <f>'将来負担比率（分子）の構造'!J$44</f>
        <v>50</v>
      </c>
      <c r="F63" s="160"/>
      <c r="G63" s="160"/>
      <c r="H63" s="160">
        <f>'将来負担比率（分子）の構造'!K$44</f>
        <v>52</v>
      </c>
      <c r="I63" s="160"/>
      <c r="J63" s="160"/>
      <c r="K63" s="160">
        <f>'将来負担比率（分子）の構造'!L$44</f>
        <v>46</v>
      </c>
      <c r="L63" s="160"/>
      <c r="M63" s="160"/>
      <c r="N63" s="160">
        <f>'将来負担比率（分子）の構造'!M$44</f>
        <v>40</v>
      </c>
      <c r="O63" s="160"/>
      <c r="P63" s="160"/>
    </row>
    <row r="64" spans="1:16">
      <c r="A64" s="160" t="s">
        <v>27</v>
      </c>
      <c r="B64" s="160">
        <f>'将来負担比率（分子）の構造'!I$43</f>
        <v>1357</v>
      </c>
      <c r="C64" s="160"/>
      <c r="D64" s="160"/>
      <c r="E64" s="160">
        <f>'将来負担比率（分子）の構造'!J$43</f>
        <v>1344</v>
      </c>
      <c r="F64" s="160"/>
      <c r="G64" s="160"/>
      <c r="H64" s="160">
        <f>'将来負担比率（分子）の構造'!K$43</f>
        <v>1265</v>
      </c>
      <c r="I64" s="160"/>
      <c r="J64" s="160"/>
      <c r="K64" s="160">
        <f>'将来負担比率（分子）の構造'!L$43</f>
        <v>1236</v>
      </c>
      <c r="L64" s="160"/>
      <c r="M64" s="160"/>
      <c r="N64" s="160">
        <f>'将来負担比率（分子）の構造'!M$43</f>
        <v>1142</v>
      </c>
      <c r="O64" s="160"/>
      <c r="P64" s="160"/>
    </row>
    <row r="65" spans="1:16">
      <c r="A65" s="160" t="s">
        <v>26</v>
      </c>
      <c r="B65" s="160" t="str">
        <f>'将来負担比率（分子）の構造'!I$42</f>
        <v>-</v>
      </c>
      <c r="C65" s="160"/>
      <c r="D65" s="160"/>
      <c r="E65" s="160" t="str">
        <f>'将来負担比率（分子）の構造'!J$42</f>
        <v>-</v>
      </c>
      <c r="F65" s="160"/>
      <c r="G65" s="160"/>
      <c r="H65" s="160">
        <f>'将来負担比率（分子）の構造'!K$42</f>
        <v>324</v>
      </c>
      <c r="I65" s="160"/>
      <c r="J65" s="160"/>
      <c r="K65" s="160" t="str">
        <f>'将来負担比率（分子）の構造'!L$42</f>
        <v>-</v>
      </c>
      <c r="L65" s="160"/>
      <c r="M65" s="160"/>
      <c r="N65" s="160">
        <f>'将来負担比率（分子）の構造'!M$42</f>
        <v>6</v>
      </c>
      <c r="O65" s="160"/>
      <c r="P65" s="160"/>
    </row>
    <row r="66" spans="1:16">
      <c r="A66" s="160" t="s">
        <v>25</v>
      </c>
      <c r="B66" s="160">
        <f>'将来負担比率（分子）の構造'!I$41</f>
        <v>5964</v>
      </c>
      <c r="C66" s="160"/>
      <c r="D66" s="160"/>
      <c r="E66" s="160">
        <f>'将来負担比率（分子）の構造'!J$41</f>
        <v>5772</v>
      </c>
      <c r="F66" s="160"/>
      <c r="G66" s="160"/>
      <c r="H66" s="160">
        <f>'将来負担比率（分子）の構造'!K$41</f>
        <v>5687</v>
      </c>
      <c r="I66" s="160"/>
      <c r="J66" s="160"/>
      <c r="K66" s="160">
        <f>'将来負担比率（分子）の構造'!L$41</f>
        <v>5602</v>
      </c>
      <c r="L66" s="160"/>
      <c r="M66" s="160"/>
      <c r="N66" s="160">
        <f>'将来負担比率（分子）の構造'!M$41</f>
        <v>5554</v>
      </c>
      <c r="O66" s="160"/>
      <c r="P66" s="160"/>
    </row>
    <row r="67" spans="1:16">
      <c r="A67" s="160" t="s">
        <v>69</v>
      </c>
      <c r="B67" s="160" t="e">
        <f>NA()</f>
        <v>#N/A</v>
      </c>
      <c r="C67" s="160">
        <f>IF(ISNUMBER('将来負担比率（分子）の構造'!I$53), IF('将来負担比率（分子）の構造'!I$53 &lt; 0, 0, '将来負担比率（分子）の構造'!I$53), NA())</f>
        <v>0</v>
      </c>
      <c r="D67" s="160" t="e">
        <f>NA()</f>
        <v>#N/A</v>
      </c>
      <c r="E67" s="160" t="e">
        <f>NA()</f>
        <v>#N/A</v>
      </c>
      <c r="F67" s="160">
        <f>IF(ISNUMBER('将来負担比率（分子）の構造'!J$53), IF('将来負担比率（分子）の構造'!J$53 &lt; 0, 0, '将来負担比率（分子）の構造'!J$53), NA())</f>
        <v>0</v>
      </c>
      <c r="G67" s="160" t="e">
        <f>NA()</f>
        <v>#N/A</v>
      </c>
      <c r="H67" s="160" t="e">
        <f>NA()</f>
        <v>#N/A</v>
      </c>
      <c r="I67" s="160">
        <f>IF(ISNUMBER('将来負担比率（分子）の構造'!K$53), IF('将来負担比率（分子）の構造'!K$53 &lt; 0, 0, '将来負担比率（分子）の構造'!K$53), NA())</f>
        <v>0</v>
      </c>
      <c r="J67" s="160" t="e">
        <f>NA()</f>
        <v>#N/A</v>
      </c>
      <c r="K67" s="160" t="e">
        <f>NA()</f>
        <v>#N/A</v>
      </c>
      <c r="L67" s="160">
        <f>IF(ISNUMBER('将来負担比率（分子）の構造'!L$53), IF('将来負担比率（分子）の構造'!L$53 &lt; 0, 0, '将来負担比率（分子）の構造'!L$53), NA())</f>
        <v>0</v>
      </c>
      <c r="M67" s="160" t="e">
        <f>NA()</f>
        <v>#N/A</v>
      </c>
      <c r="N67" s="160" t="e">
        <f>NA()</f>
        <v>#N/A</v>
      </c>
      <c r="O67" s="160">
        <f>IF(ISNUMBER('将来負担比率（分子）の構造'!M$53), IF('将来負担比率（分子）の構造'!M$53 &lt; 0, 0, '将来負担比率（分子）の構造'!M$53), NA())</f>
        <v>0</v>
      </c>
      <c r="P67" s="160" t="e">
        <f>NA()</f>
        <v>#N/A</v>
      </c>
    </row>
    <row r="70" spans="1:16">
      <c r="A70" s="162" t="s">
        <v>70</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71</v>
      </c>
      <c r="B72" s="164">
        <f>基金残高に係る経年分析!F55</f>
        <v>1786</v>
      </c>
      <c r="C72" s="164">
        <f>基金残高に係る経年分析!G55</f>
        <v>2041</v>
      </c>
      <c r="D72" s="164">
        <f>基金残高に係る経年分析!H55</f>
        <v>1943</v>
      </c>
    </row>
    <row r="73" spans="1:16">
      <c r="A73" s="163" t="s">
        <v>72</v>
      </c>
      <c r="B73" s="164">
        <f>基金残高に係る経年分析!F56</f>
        <v>64</v>
      </c>
      <c r="C73" s="164">
        <f>基金残高に係る経年分析!G56</f>
        <v>65</v>
      </c>
      <c r="D73" s="164">
        <f>基金残高に係る経年分析!H56</f>
        <v>65</v>
      </c>
    </row>
    <row r="74" spans="1:16">
      <c r="A74" s="163" t="s">
        <v>73</v>
      </c>
      <c r="B74" s="164">
        <f>基金残高に係る経年分析!F57</f>
        <v>1327</v>
      </c>
      <c r="C74" s="164">
        <f>基金残高に係る経年分析!G57</f>
        <v>2656</v>
      </c>
      <c r="D74" s="164">
        <f>基金残高に係る経年分析!H57</f>
        <v>3599</v>
      </c>
    </row>
  </sheetData>
  <sheetProtection algorithmName="SHA-512" hashValue="aPdbHrdX+WGx5vCb/wP/6JvYYeLmwlrBuAIlPsqqIyDhZxCXUAa5aYkgF0QmLRXFyE/um0xy3LQPbR2Sda8Xew==" saltValue="rfqc07oZziWzvrwdiRfN3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B1:EM53"/>
  <sheetViews>
    <sheetView showGridLines="0" workbookViewId="0"/>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35" t="s">
        <v>206</v>
      </c>
      <c r="DI1" s="636"/>
      <c r="DJ1" s="636"/>
      <c r="DK1" s="636"/>
      <c r="DL1" s="636"/>
      <c r="DM1" s="636"/>
      <c r="DN1" s="637"/>
      <c r="DO1" s="205"/>
      <c r="DP1" s="635" t="s">
        <v>207</v>
      </c>
      <c r="DQ1" s="636"/>
      <c r="DR1" s="636"/>
      <c r="DS1" s="636"/>
      <c r="DT1" s="636"/>
      <c r="DU1" s="636"/>
      <c r="DV1" s="636"/>
      <c r="DW1" s="636"/>
      <c r="DX1" s="636"/>
      <c r="DY1" s="636"/>
      <c r="DZ1" s="636"/>
      <c r="EA1" s="636"/>
      <c r="EB1" s="636"/>
      <c r="EC1" s="637"/>
      <c r="ED1" s="203"/>
      <c r="EE1" s="203"/>
      <c r="EF1" s="203"/>
      <c r="EG1" s="203"/>
      <c r="EH1" s="203"/>
      <c r="EI1" s="203"/>
      <c r="EJ1" s="203"/>
      <c r="EK1" s="203"/>
      <c r="EL1" s="203"/>
      <c r="EM1" s="203"/>
    </row>
    <row r="2" spans="2:143" ht="22.5" customHeight="1">
      <c r="B2" s="206" t="s">
        <v>208</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638" t="s">
        <v>209</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210</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41" t="s">
        <v>211</v>
      </c>
      <c r="CE3" s="642"/>
      <c r="CF3" s="642"/>
      <c r="CG3" s="642"/>
      <c r="CH3" s="642"/>
      <c r="CI3" s="642"/>
      <c r="CJ3" s="642"/>
      <c r="CK3" s="642"/>
      <c r="CL3" s="642"/>
      <c r="CM3" s="642"/>
      <c r="CN3" s="642"/>
      <c r="CO3" s="642"/>
      <c r="CP3" s="642"/>
      <c r="CQ3" s="642"/>
      <c r="CR3" s="642"/>
      <c r="CS3" s="642"/>
      <c r="CT3" s="642"/>
      <c r="CU3" s="642"/>
      <c r="CV3" s="642"/>
      <c r="CW3" s="642"/>
      <c r="CX3" s="642"/>
      <c r="CY3" s="642"/>
      <c r="CZ3" s="642"/>
      <c r="DA3" s="642"/>
      <c r="DB3" s="642"/>
      <c r="DC3" s="642"/>
      <c r="DD3" s="642"/>
      <c r="DE3" s="642"/>
      <c r="DF3" s="642"/>
      <c r="DG3" s="642"/>
      <c r="DH3" s="642"/>
      <c r="DI3" s="642"/>
      <c r="DJ3" s="642"/>
      <c r="DK3" s="642"/>
      <c r="DL3" s="642"/>
      <c r="DM3" s="642"/>
      <c r="DN3" s="642"/>
      <c r="DO3" s="642"/>
      <c r="DP3" s="642"/>
      <c r="DQ3" s="642"/>
      <c r="DR3" s="642"/>
      <c r="DS3" s="642"/>
      <c r="DT3" s="642"/>
      <c r="DU3" s="642"/>
      <c r="DV3" s="642"/>
      <c r="DW3" s="642"/>
      <c r="DX3" s="642"/>
      <c r="DY3" s="642"/>
      <c r="DZ3" s="642"/>
      <c r="EA3" s="642"/>
      <c r="EB3" s="642"/>
      <c r="EC3" s="643"/>
    </row>
    <row r="4" spans="2:143" ht="11.25" customHeight="1">
      <c r="B4" s="638" t="s">
        <v>1</v>
      </c>
      <c r="C4" s="639"/>
      <c r="D4" s="639"/>
      <c r="E4" s="639"/>
      <c r="F4" s="639"/>
      <c r="G4" s="639"/>
      <c r="H4" s="639"/>
      <c r="I4" s="639"/>
      <c r="J4" s="639"/>
      <c r="K4" s="639"/>
      <c r="L4" s="639"/>
      <c r="M4" s="639"/>
      <c r="N4" s="639"/>
      <c r="O4" s="639"/>
      <c r="P4" s="639"/>
      <c r="Q4" s="640"/>
      <c r="R4" s="638" t="s">
        <v>212</v>
      </c>
      <c r="S4" s="639"/>
      <c r="T4" s="639"/>
      <c r="U4" s="639"/>
      <c r="V4" s="639"/>
      <c r="W4" s="639"/>
      <c r="X4" s="639"/>
      <c r="Y4" s="640"/>
      <c r="Z4" s="638" t="s">
        <v>213</v>
      </c>
      <c r="AA4" s="639"/>
      <c r="AB4" s="639"/>
      <c r="AC4" s="640"/>
      <c r="AD4" s="638" t="s">
        <v>214</v>
      </c>
      <c r="AE4" s="639"/>
      <c r="AF4" s="639"/>
      <c r="AG4" s="639"/>
      <c r="AH4" s="639"/>
      <c r="AI4" s="639"/>
      <c r="AJ4" s="639"/>
      <c r="AK4" s="640"/>
      <c r="AL4" s="638" t="s">
        <v>213</v>
      </c>
      <c r="AM4" s="639"/>
      <c r="AN4" s="639"/>
      <c r="AO4" s="640"/>
      <c r="AP4" s="644" t="s">
        <v>215</v>
      </c>
      <c r="AQ4" s="644"/>
      <c r="AR4" s="644"/>
      <c r="AS4" s="644"/>
      <c r="AT4" s="644"/>
      <c r="AU4" s="644"/>
      <c r="AV4" s="644"/>
      <c r="AW4" s="644"/>
      <c r="AX4" s="644"/>
      <c r="AY4" s="644"/>
      <c r="AZ4" s="644"/>
      <c r="BA4" s="644"/>
      <c r="BB4" s="644"/>
      <c r="BC4" s="644"/>
      <c r="BD4" s="644"/>
      <c r="BE4" s="644"/>
      <c r="BF4" s="644"/>
      <c r="BG4" s="644" t="s">
        <v>216</v>
      </c>
      <c r="BH4" s="644"/>
      <c r="BI4" s="644"/>
      <c r="BJ4" s="644"/>
      <c r="BK4" s="644"/>
      <c r="BL4" s="644"/>
      <c r="BM4" s="644"/>
      <c r="BN4" s="644"/>
      <c r="BO4" s="644" t="s">
        <v>213</v>
      </c>
      <c r="BP4" s="644"/>
      <c r="BQ4" s="644"/>
      <c r="BR4" s="644"/>
      <c r="BS4" s="644" t="s">
        <v>217</v>
      </c>
      <c r="BT4" s="644"/>
      <c r="BU4" s="644"/>
      <c r="BV4" s="644"/>
      <c r="BW4" s="644"/>
      <c r="BX4" s="644"/>
      <c r="BY4" s="644"/>
      <c r="BZ4" s="644"/>
      <c r="CA4" s="644"/>
      <c r="CB4" s="644"/>
      <c r="CD4" s="641" t="s">
        <v>218</v>
      </c>
      <c r="CE4" s="642"/>
      <c r="CF4" s="642"/>
      <c r="CG4" s="642"/>
      <c r="CH4" s="642"/>
      <c r="CI4" s="642"/>
      <c r="CJ4" s="642"/>
      <c r="CK4" s="642"/>
      <c r="CL4" s="642"/>
      <c r="CM4" s="642"/>
      <c r="CN4" s="642"/>
      <c r="CO4" s="642"/>
      <c r="CP4" s="642"/>
      <c r="CQ4" s="642"/>
      <c r="CR4" s="642"/>
      <c r="CS4" s="642"/>
      <c r="CT4" s="642"/>
      <c r="CU4" s="642"/>
      <c r="CV4" s="642"/>
      <c r="CW4" s="642"/>
      <c r="CX4" s="642"/>
      <c r="CY4" s="642"/>
      <c r="CZ4" s="642"/>
      <c r="DA4" s="642"/>
      <c r="DB4" s="642"/>
      <c r="DC4" s="642"/>
      <c r="DD4" s="642"/>
      <c r="DE4" s="642"/>
      <c r="DF4" s="642"/>
      <c r="DG4" s="642"/>
      <c r="DH4" s="642"/>
      <c r="DI4" s="642"/>
      <c r="DJ4" s="642"/>
      <c r="DK4" s="642"/>
      <c r="DL4" s="642"/>
      <c r="DM4" s="642"/>
      <c r="DN4" s="642"/>
      <c r="DO4" s="642"/>
      <c r="DP4" s="642"/>
      <c r="DQ4" s="642"/>
      <c r="DR4" s="642"/>
      <c r="DS4" s="642"/>
      <c r="DT4" s="642"/>
      <c r="DU4" s="642"/>
      <c r="DV4" s="642"/>
      <c r="DW4" s="642"/>
      <c r="DX4" s="642"/>
      <c r="DY4" s="642"/>
      <c r="DZ4" s="642"/>
      <c r="EA4" s="642"/>
      <c r="EB4" s="642"/>
      <c r="EC4" s="643"/>
    </row>
    <row r="5" spans="2:143" s="209" customFormat="1" ht="11.25" customHeight="1">
      <c r="B5" s="645" t="s">
        <v>219</v>
      </c>
      <c r="C5" s="646"/>
      <c r="D5" s="646"/>
      <c r="E5" s="646"/>
      <c r="F5" s="646"/>
      <c r="G5" s="646"/>
      <c r="H5" s="646"/>
      <c r="I5" s="646"/>
      <c r="J5" s="646"/>
      <c r="K5" s="646"/>
      <c r="L5" s="646"/>
      <c r="M5" s="646"/>
      <c r="N5" s="646"/>
      <c r="O5" s="646"/>
      <c r="P5" s="646"/>
      <c r="Q5" s="647"/>
      <c r="R5" s="648">
        <v>560521</v>
      </c>
      <c r="S5" s="649"/>
      <c r="T5" s="649"/>
      <c r="U5" s="649"/>
      <c r="V5" s="649"/>
      <c r="W5" s="649"/>
      <c r="X5" s="649"/>
      <c r="Y5" s="650"/>
      <c r="Z5" s="651">
        <v>7.5</v>
      </c>
      <c r="AA5" s="651"/>
      <c r="AB5" s="651"/>
      <c r="AC5" s="651"/>
      <c r="AD5" s="652">
        <v>560521</v>
      </c>
      <c r="AE5" s="652"/>
      <c r="AF5" s="652"/>
      <c r="AG5" s="652"/>
      <c r="AH5" s="652"/>
      <c r="AI5" s="652"/>
      <c r="AJ5" s="652"/>
      <c r="AK5" s="652"/>
      <c r="AL5" s="653">
        <v>23.3</v>
      </c>
      <c r="AM5" s="654"/>
      <c r="AN5" s="654"/>
      <c r="AO5" s="655"/>
      <c r="AP5" s="645" t="s">
        <v>220</v>
      </c>
      <c r="AQ5" s="646"/>
      <c r="AR5" s="646"/>
      <c r="AS5" s="646"/>
      <c r="AT5" s="646"/>
      <c r="AU5" s="646"/>
      <c r="AV5" s="646"/>
      <c r="AW5" s="646"/>
      <c r="AX5" s="646"/>
      <c r="AY5" s="646"/>
      <c r="AZ5" s="646"/>
      <c r="BA5" s="646"/>
      <c r="BB5" s="646"/>
      <c r="BC5" s="646"/>
      <c r="BD5" s="646"/>
      <c r="BE5" s="646"/>
      <c r="BF5" s="647"/>
      <c r="BG5" s="659">
        <v>531818</v>
      </c>
      <c r="BH5" s="660"/>
      <c r="BI5" s="660"/>
      <c r="BJ5" s="660"/>
      <c r="BK5" s="660"/>
      <c r="BL5" s="660"/>
      <c r="BM5" s="660"/>
      <c r="BN5" s="661"/>
      <c r="BO5" s="662">
        <v>94.9</v>
      </c>
      <c r="BP5" s="662"/>
      <c r="BQ5" s="662"/>
      <c r="BR5" s="662"/>
      <c r="BS5" s="663" t="s">
        <v>221</v>
      </c>
      <c r="BT5" s="663"/>
      <c r="BU5" s="663"/>
      <c r="BV5" s="663"/>
      <c r="BW5" s="663"/>
      <c r="BX5" s="663"/>
      <c r="BY5" s="663"/>
      <c r="BZ5" s="663"/>
      <c r="CA5" s="663"/>
      <c r="CB5" s="667"/>
      <c r="CD5" s="641" t="s">
        <v>215</v>
      </c>
      <c r="CE5" s="642"/>
      <c r="CF5" s="642"/>
      <c r="CG5" s="642"/>
      <c r="CH5" s="642"/>
      <c r="CI5" s="642"/>
      <c r="CJ5" s="642"/>
      <c r="CK5" s="642"/>
      <c r="CL5" s="642"/>
      <c r="CM5" s="642"/>
      <c r="CN5" s="642"/>
      <c r="CO5" s="642"/>
      <c r="CP5" s="642"/>
      <c r="CQ5" s="643"/>
      <c r="CR5" s="641" t="s">
        <v>222</v>
      </c>
      <c r="CS5" s="642"/>
      <c r="CT5" s="642"/>
      <c r="CU5" s="642"/>
      <c r="CV5" s="642"/>
      <c r="CW5" s="642"/>
      <c r="CX5" s="642"/>
      <c r="CY5" s="643"/>
      <c r="CZ5" s="641" t="s">
        <v>213</v>
      </c>
      <c r="DA5" s="642"/>
      <c r="DB5" s="642"/>
      <c r="DC5" s="643"/>
      <c r="DD5" s="641" t="s">
        <v>223</v>
      </c>
      <c r="DE5" s="642"/>
      <c r="DF5" s="642"/>
      <c r="DG5" s="642"/>
      <c r="DH5" s="642"/>
      <c r="DI5" s="642"/>
      <c r="DJ5" s="642"/>
      <c r="DK5" s="642"/>
      <c r="DL5" s="642"/>
      <c r="DM5" s="642"/>
      <c r="DN5" s="642"/>
      <c r="DO5" s="642"/>
      <c r="DP5" s="643"/>
      <c r="DQ5" s="641" t="s">
        <v>224</v>
      </c>
      <c r="DR5" s="642"/>
      <c r="DS5" s="642"/>
      <c r="DT5" s="642"/>
      <c r="DU5" s="642"/>
      <c r="DV5" s="642"/>
      <c r="DW5" s="642"/>
      <c r="DX5" s="642"/>
      <c r="DY5" s="642"/>
      <c r="DZ5" s="642"/>
      <c r="EA5" s="642"/>
      <c r="EB5" s="642"/>
      <c r="EC5" s="643"/>
    </row>
    <row r="6" spans="2:143" ht="11.25" customHeight="1">
      <c r="B6" s="656" t="s">
        <v>225</v>
      </c>
      <c r="C6" s="657"/>
      <c r="D6" s="657"/>
      <c r="E6" s="657"/>
      <c r="F6" s="657"/>
      <c r="G6" s="657"/>
      <c r="H6" s="657"/>
      <c r="I6" s="657"/>
      <c r="J6" s="657"/>
      <c r="K6" s="657"/>
      <c r="L6" s="657"/>
      <c r="M6" s="657"/>
      <c r="N6" s="657"/>
      <c r="O6" s="657"/>
      <c r="P6" s="657"/>
      <c r="Q6" s="658"/>
      <c r="R6" s="659">
        <v>48342</v>
      </c>
      <c r="S6" s="660"/>
      <c r="T6" s="660"/>
      <c r="U6" s="660"/>
      <c r="V6" s="660"/>
      <c r="W6" s="660"/>
      <c r="X6" s="660"/>
      <c r="Y6" s="661"/>
      <c r="Z6" s="662">
        <v>0.6</v>
      </c>
      <c r="AA6" s="662"/>
      <c r="AB6" s="662"/>
      <c r="AC6" s="662"/>
      <c r="AD6" s="663">
        <v>48342</v>
      </c>
      <c r="AE6" s="663"/>
      <c r="AF6" s="663"/>
      <c r="AG6" s="663"/>
      <c r="AH6" s="663"/>
      <c r="AI6" s="663"/>
      <c r="AJ6" s="663"/>
      <c r="AK6" s="663"/>
      <c r="AL6" s="664">
        <v>2</v>
      </c>
      <c r="AM6" s="665"/>
      <c r="AN6" s="665"/>
      <c r="AO6" s="666"/>
      <c r="AP6" s="656" t="s">
        <v>226</v>
      </c>
      <c r="AQ6" s="657"/>
      <c r="AR6" s="657"/>
      <c r="AS6" s="657"/>
      <c r="AT6" s="657"/>
      <c r="AU6" s="657"/>
      <c r="AV6" s="657"/>
      <c r="AW6" s="657"/>
      <c r="AX6" s="657"/>
      <c r="AY6" s="657"/>
      <c r="AZ6" s="657"/>
      <c r="BA6" s="657"/>
      <c r="BB6" s="657"/>
      <c r="BC6" s="657"/>
      <c r="BD6" s="657"/>
      <c r="BE6" s="657"/>
      <c r="BF6" s="658"/>
      <c r="BG6" s="659">
        <v>531818</v>
      </c>
      <c r="BH6" s="660"/>
      <c r="BI6" s="660"/>
      <c r="BJ6" s="660"/>
      <c r="BK6" s="660"/>
      <c r="BL6" s="660"/>
      <c r="BM6" s="660"/>
      <c r="BN6" s="661"/>
      <c r="BO6" s="662">
        <v>94.9</v>
      </c>
      <c r="BP6" s="662"/>
      <c r="BQ6" s="662"/>
      <c r="BR6" s="662"/>
      <c r="BS6" s="663" t="s">
        <v>221</v>
      </c>
      <c r="BT6" s="663"/>
      <c r="BU6" s="663"/>
      <c r="BV6" s="663"/>
      <c r="BW6" s="663"/>
      <c r="BX6" s="663"/>
      <c r="BY6" s="663"/>
      <c r="BZ6" s="663"/>
      <c r="CA6" s="663"/>
      <c r="CB6" s="667"/>
      <c r="CD6" s="670" t="s">
        <v>227</v>
      </c>
      <c r="CE6" s="671"/>
      <c r="CF6" s="671"/>
      <c r="CG6" s="671"/>
      <c r="CH6" s="671"/>
      <c r="CI6" s="671"/>
      <c r="CJ6" s="671"/>
      <c r="CK6" s="671"/>
      <c r="CL6" s="671"/>
      <c r="CM6" s="671"/>
      <c r="CN6" s="671"/>
      <c r="CO6" s="671"/>
      <c r="CP6" s="671"/>
      <c r="CQ6" s="672"/>
      <c r="CR6" s="659">
        <v>44661</v>
      </c>
      <c r="CS6" s="660"/>
      <c r="CT6" s="660"/>
      <c r="CU6" s="660"/>
      <c r="CV6" s="660"/>
      <c r="CW6" s="660"/>
      <c r="CX6" s="660"/>
      <c r="CY6" s="661"/>
      <c r="CZ6" s="653">
        <v>0.6</v>
      </c>
      <c r="DA6" s="654"/>
      <c r="DB6" s="654"/>
      <c r="DC6" s="673"/>
      <c r="DD6" s="668" t="s">
        <v>221</v>
      </c>
      <c r="DE6" s="660"/>
      <c r="DF6" s="660"/>
      <c r="DG6" s="660"/>
      <c r="DH6" s="660"/>
      <c r="DI6" s="660"/>
      <c r="DJ6" s="660"/>
      <c r="DK6" s="660"/>
      <c r="DL6" s="660"/>
      <c r="DM6" s="660"/>
      <c r="DN6" s="660"/>
      <c r="DO6" s="660"/>
      <c r="DP6" s="661"/>
      <c r="DQ6" s="668">
        <v>44661</v>
      </c>
      <c r="DR6" s="660"/>
      <c r="DS6" s="660"/>
      <c r="DT6" s="660"/>
      <c r="DU6" s="660"/>
      <c r="DV6" s="660"/>
      <c r="DW6" s="660"/>
      <c r="DX6" s="660"/>
      <c r="DY6" s="660"/>
      <c r="DZ6" s="660"/>
      <c r="EA6" s="660"/>
      <c r="EB6" s="660"/>
      <c r="EC6" s="669"/>
    </row>
    <row r="7" spans="2:143" ht="11.25" customHeight="1">
      <c r="B7" s="656" t="s">
        <v>228</v>
      </c>
      <c r="C7" s="657"/>
      <c r="D7" s="657"/>
      <c r="E7" s="657"/>
      <c r="F7" s="657"/>
      <c r="G7" s="657"/>
      <c r="H7" s="657"/>
      <c r="I7" s="657"/>
      <c r="J7" s="657"/>
      <c r="K7" s="657"/>
      <c r="L7" s="657"/>
      <c r="M7" s="657"/>
      <c r="N7" s="657"/>
      <c r="O7" s="657"/>
      <c r="P7" s="657"/>
      <c r="Q7" s="658"/>
      <c r="R7" s="659">
        <v>393</v>
      </c>
      <c r="S7" s="660"/>
      <c r="T7" s="660"/>
      <c r="U7" s="660"/>
      <c r="V7" s="660"/>
      <c r="W7" s="660"/>
      <c r="X7" s="660"/>
      <c r="Y7" s="661"/>
      <c r="Z7" s="662">
        <v>0</v>
      </c>
      <c r="AA7" s="662"/>
      <c r="AB7" s="662"/>
      <c r="AC7" s="662"/>
      <c r="AD7" s="663">
        <v>393</v>
      </c>
      <c r="AE7" s="663"/>
      <c r="AF7" s="663"/>
      <c r="AG7" s="663"/>
      <c r="AH7" s="663"/>
      <c r="AI7" s="663"/>
      <c r="AJ7" s="663"/>
      <c r="AK7" s="663"/>
      <c r="AL7" s="664">
        <v>0</v>
      </c>
      <c r="AM7" s="665"/>
      <c r="AN7" s="665"/>
      <c r="AO7" s="666"/>
      <c r="AP7" s="656" t="s">
        <v>229</v>
      </c>
      <c r="AQ7" s="657"/>
      <c r="AR7" s="657"/>
      <c r="AS7" s="657"/>
      <c r="AT7" s="657"/>
      <c r="AU7" s="657"/>
      <c r="AV7" s="657"/>
      <c r="AW7" s="657"/>
      <c r="AX7" s="657"/>
      <c r="AY7" s="657"/>
      <c r="AZ7" s="657"/>
      <c r="BA7" s="657"/>
      <c r="BB7" s="657"/>
      <c r="BC7" s="657"/>
      <c r="BD7" s="657"/>
      <c r="BE7" s="657"/>
      <c r="BF7" s="658"/>
      <c r="BG7" s="659">
        <v>125904</v>
      </c>
      <c r="BH7" s="660"/>
      <c r="BI7" s="660"/>
      <c r="BJ7" s="660"/>
      <c r="BK7" s="660"/>
      <c r="BL7" s="660"/>
      <c r="BM7" s="660"/>
      <c r="BN7" s="661"/>
      <c r="BO7" s="662">
        <v>22.5</v>
      </c>
      <c r="BP7" s="662"/>
      <c r="BQ7" s="662"/>
      <c r="BR7" s="662"/>
      <c r="BS7" s="663" t="s">
        <v>230</v>
      </c>
      <c r="BT7" s="663"/>
      <c r="BU7" s="663"/>
      <c r="BV7" s="663"/>
      <c r="BW7" s="663"/>
      <c r="BX7" s="663"/>
      <c r="BY7" s="663"/>
      <c r="BZ7" s="663"/>
      <c r="CA7" s="663"/>
      <c r="CB7" s="667"/>
      <c r="CD7" s="674" t="s">
        <v>231</v>
      </c>
      <c r="CE7" s="675"/>
      <c r="CF7" s="675"/>
      <c r="CG7" s="675"/>
      <c r="CH7" s="675"/>
      <c r="CI7" s="675"/>
      <c r="CJ7" s="675"/>
      <c r="CK7" s="675"/>
      <c r="CL7" s="675"/>
      <c r="CM7" s="675"/>
      <c r="CN7" s="675"/>
      <c r="CO7" s="675"/>
      <c r="CP7" s="675"/>
      <c r="CQ7" s="676"/>
      <c r="CR7" s="659">
        <v>2856615</v>
      </c>
      <c r="CS7" s="660"/>
      <c r="CT7" s="660"/>
      <c r="CU7" s="660"/>
      <c r="CV7" s="660"/>
      <c r="CW7" s="660"/>
      <c r="CX7" s="660"/>
      <c r="CY7" s="661"/>
      <c r="CZ7" s="662">
        <v>38.6</v>
      </c>
      <c r="DA7" s="662"/>
      <c r="DB7" s="662"/>
      <c r="DC7" s="662"/>
      <c r="DD7" s="668">
        <v>83848</v>
      </c>
      <c r="DE7" s="660"/>
      <c r="DF7" s="660"/>
      <c r="DG7" s="660"/>
      <c r="DH7" s="660"/>
      <c r="DI7" s="660"/>
      <c r="DJ7" s="660"/>
      <c r="DK7" s="660"/>
      <c r="DL7" s="660"/>
      <c r="DM7" s="660"/>
      <c r="DN7" s="660"/>
      <c r="DO7" s="660"/>
      <c r="DP7" s="661"/>
      <c r="DQ7" s="668">
        <v>342274</v>
      </c>
      <c r="DR7" s="660"/>
      <c r="DS7" s="660"/>
      <c r="DT7" s="660"/>
      <c r="DU7" s="660"/>
      <c r="DV7" s="660"/>
      <c r="DW7" s="660"/>
      <c r="DX7" s="660"/>
      <c r="DY7" s="660"/>
      <c r="DZ7" s="660"/>
      <c r="EA7" s="660"/>
      <c r="EB7" s="660"/>
      <c r="EC7" s="669"/>
    </row>
    <row r="8" spans="2:143" ht="11.25" customHeight="1">
      <c r="B8" s="656" t="s">
        <v>232</v>
      </c>
      <c r="C8" s="657"/>
      <c r="D8" s="657"/>
      <c r="E8" s="657"/>
      <c r="F8" s="657"/>
      <c r="G8" s="657"/>
      <c r="H8" s="657"/>
      <c r="I8" s="657"/>
      <c r="J8" s="657"/>
      <c r="K8" s="657"/>
      <c r="L8" s="657"/>
      <c r="M8" s="657"/>
      <c r="N8" s="657"/>
      <c r="O8" s="657"/>
      <c r="P8" s="657"/>
      <c r="Q8" s="658"/>
      <c r="R8" s="659">
        <v>942</v>
      </c>
      <c r="S8" s="660"/>
      <c r="T8" s="660"/>
      <c r="U8" s="660"/>
      <c r="V8" s="660"/>
      <c r="W8" s="660"/>
      <c r="X8" s="660"/>
      <c r="Y8" s="661"/>
      <c r="Z8" s="662">
        <v>0</v>
      </c>
      <c r="AA8" s="662"/>
      <c r="AB8" s="662"/>
      <c r="AC8" s="662"/>
      <c r="AD8" s="663">
        <v>942</v>
      </c>
      <c r="AE8" s="663"/>
      <c r="AF8" s="663"/>
      <c r="AG8" s="663"/>
      <c r="AH8" s="663"/>
      <c r="AI8" s="663"/>
      <c r="AJ8" s="663"/>
      <c r="AK8" s="663"/>
      <c r="AL8" s="664">
        <v>0</v>
      </c>
      <c r="AM8" s="665"/>
      <c r="AN8" s="665"/>
      <c r="AO8" s="666"/>
      <c r="AP8" s="656" t="s">
        <v>233</v>
      </c>
      <c r="AQ8" s="657"/>
      <c r="AR8" s="657"/>
      <c r="AS8" s="657"/>
      <c r="AT8" s="657"/>
      <c r="AU8" s="657"/>
      <c r="AV8" s="657"/>
      <c r="AW8" s="657"/>
      <c r="AX8" s="657"/>
      <c r="AY8" s="657"/>
      <c r="AZ8" s="657"/>
      <c r="BA8" s="657"/>
      <c r="BB8" s="657"/>
      <c r="BC8" s="657"/>
      <c r="BD8" s="657"/>
      <c r="BE8" s="657"/>
      <c r="BF8" s="658"/>
      <c r="BG8" s="659">
        <v>5966</v>
      </c>
      <c r="BH8" s="660"/>
      <c r="BI8" s="660"/>
      <c r="BJ8" s="660"/>
      <c r="BK8" s="660"/>
      <c r="BL8" s="660"/>
      <c r="BM8" s="660"/>
      <c r="BN8" s="661"/>
      <c r="BO8" s="662">
        <v>1.1000000000000001</v>
      </c>
      <c r="BP8" s="662"/>
      <c r="BQ8" s="662"/>
      <c r="BR8" s="662"/>
      <c r="BS8" s="668" t="s">
        <v>122</v>
      </c>
      <c r="BT8" s="660"/>
      <c r="BU8" s="660"/>
      <c r="BV8" s="660"/>
      <c r="BW8" s="660"/>
      <c r="BX8" s="660"/>
      <c r="BY8" s="660"/>
      <c r="BZ8" s="660"/>
      <c r="CA8" s="660"/>
      <c r="CB8" s="669"/>
      <c r="CD8" s="674" t="s">
        <v>234</v>
      </c>
      <c r="CE8" s="675"/>
      <c r="CF8" s="675"/>
      <c r="CG8" s="675"/>
      <c r="CH8" s="675"/>
      <c r="CI8" s="675"/>
      <c r="CJ8" s="675"/>
      <c r="CK8" s="675"/>
      <c r="CL8" s="675"/>
      <c r="CM8" s="675"/>
      <c r="CN8" s="675"/>
      <c r="CO8" s="675"/>
      <c r="CP8" s="675"/>
      <c r="CQ8" s="676"/>
      <c r="CR8" s="659">
        <v>510001</v>
      </c>
      <c r="CS8" s="660"/>
      <c r="CT8" s="660"/>
      <c r="CU8" s="660"/>
      <c r="CV8" s="660"/>
      <c r="CW8" s="660"/>
      <c r="CX8" s="660"/>
      <c r="CY8" s="661"/>
      <c r="CZ8" s="662">
        <v>6.9</v>
      </c>
      <c r="DA8" s="662"/>
      <c r="DB8" s="662"/>
      <c r="DC8" s="662"/>
      <c r="DD8" s="668">
        <v>3881</v>
      </c>
      <c r="DE8" s="660"/>
      <c r="DF8" s="660"/>
      <c r="DG8" s="660"/>
      <c r="DH8" s="660"/>
      <c r="DI8" s="660"/>
      <c r="DJ8" s="660"/>
      <c r="DK8" s="660"/>
      <c r="DL8" s="660"/>
      <c r="DM8" s="660"/>
      <c r="DN8" s="660"/>
      <c r="DO8" s="660"/>
      <c r="DP8" s="661"/>
      <c r="DQ8" s="668">
        <v>287356</v>
      </c>
      <c r="DR8" s="660"/>
      <c r="DS8" s="660"/>
      <c r="DT8" s="660"/>
      <c r="DU8" s="660"/>
      <c r="DV8" s="660"/>
      <c r="DW8" s="660"/>
      <c r="DX8" s="660"/>
      <c r="DY8" s="660"/>
      <c r="DZ8" s="660"/>
      <c r="EA8" s="660"/>
      <c r="EB8" s="660"/>
      <c r="EC8" s="669"/>
    </row>
    <row r="9" spans="2:143" ht="11.25" customHeight="1">
      <c r="B9" s="656" t="s">
        <v>235</v>
      </c>
      <c r="C9" s="657"/>
      <c r="D9" s="657"/>
      <c r="E9" s="657"/>
      <c r="F9" s="657"/>
      <c r="G9" s="657"/>
      <c r="H9" s="657"/>
      <c r="I9" s="657"/>
      <c r="J9" s="657"/>
      <c r="K9" s="657"/>
      <c r="L9" s="657"/>
      <c r="M9" s="657"/>
      <c r="N9" s="657"/>
      <c r="O9" s="657"/>
      <c r="P9" s="657"/>
      <c r="Q9" s="658"/>
      <c r="R9" s="659">
        <v>1028</v>
      </c>
      <c r="S9" s="660"/>
      <c r="T9" s="660"/>
      <c r="U9" s="660"/>
      <c r="V9" s="660"/>
      <c r="W9" s="660"/>
      <c r="X9" s="660"/>
      <c r="Y9" s="661"/>
      <c r="Z9" s="662">
        <v>0</v>
      </c>
      <c r="AA9" s="662"/>
      <c r="AB9" s="662"/>
      <c r="AC9" s="662"/>
      <c r="AD9" s="663">
        <v>1028</v>
      </c>
      <c r="AE9" s="663"/>
      <c r="AF9" s="663"/>
      <c r="AG9" s="663"/>
      <c r="AH9" s="663"/>
      <c r="AI9" s="663"/>
      <c r="AJ9" s="663"/>
      <c r="AK9" s="663"/>
      <c r="AL9" s="664">
        <v>0</v>
      </c>
      <c r="AM9" s="665"/>
      <c r="AN9" s="665"/>
      <c r="AO9" s="666"/>
      <c r="AP9" s="656" t="s">
        <v>236</v>
      </c>
      <c r="AQ9" s="657"/>
      <c r="AR9" s="657"/>
      <c r="AS9" s="657"/>
      <c r="AT9" s="657"/>
      <c r="AU9" s="657"/>
      <c r="AV9" s="657"/>
      <c r="AW9" s="657"/>
      <c r="AX9" s="657"/>
      <c r="AY9" s="657"/>
      <c r="AZ9" s="657"/>
      <c r="BA9" s="657"/>
      <c r="BB9" s="657"/>
      <c r="BC9" s="657"/>
      <c r="BD9" s="657"/>
      <c r="BE9" s="657"/>
      <c r="BF9" s="658"/>
      <c r="BG9" s="659">
        <v>91862</v>
      </c>
      <c r="BH9" s="660"/>
      <c r="BI9" s="660"/>
      <c r="BJ9" s="660"/>
      <c r="BK9" s="660"/>
      <c r="BL9" s="660"/>
      <c r="BM9" s="660"/>
      <c r="BN9" s="661"/>
      <c r="BO9" s="662">
        <v>16.399999999999999</v>
      </c>
      <c r="BP9" s="662"/>
      <c r="BQ9" s="662"/>
      <c r="BR9" s="662"/>
      <c r="BS9" s="668" t="s">
        <v>230</v>
      </c>
      <c r="BT9" s="660"/>
      <c r="BU9" s="660"/>
      <c r="BV9" s="660"/>
      <c r="BW9" s="660"/>
      <c r="BX9" s="660"/>
      <c r="BY9" s="660"/>
      <c r="BZ9" s="660"/>
      <c r="CA9" s="660"/>
      <c r="CB9" s="669"/>
      <c r="CD9" s="674" t="s">
        <v>237</v>
      </c>
      <c r="CE9" s="675"/>
      <c r="CF9" s="675"/>
      <c r="CG9" s="675"/>
      <c r="CH9" s="675"/>
      <c r="CI9" s="675"/>
      <c r="CJ9" s="675"/>
      <c r="CK9" s="675"/>
      <c r="CL9" s="675"/>
      <c r="CM9" s="675"/>
      <c r="CN9" s="675"/>
      <c r="CO9" s="675"/>
      <c r="CP9" s="675"/>
      <c r="CQ9" s="676"/>
      <c r="CR9" s="659">
        <v>462943</v>
      </c>
      <c r="CS9" s="660"/>
      <c r="CT9" s="660"/>
      <c r="CU9" s="660"/>
      <c r="CV9" s="660"/>
      <c r="CW9" s="660"/>
      <c r="CX9" s="660"/>
      <c r="CY9" s="661"/>
      <c r="CZ9" s="662">
        <v>6.2</v>
      </c>
      <c r="DA9" s="662"/>
      <c r="DB9" s="662"/>
      <c r="DC9" s="662"/>
      <c r="DD9" s="668" t="s">
        <v>230</v>
      </c>
      <c r="DE9" s="660"/>
      <c r="DF9" s="660"/>
      <c r="DG9" s="660"/>
      <c r="DH9" s="660"/>
      <c r="DI9" s="660"/>
      <c r="DJ9" s="660"/>
      <c r="DK9" s="660"/>
      <c r="DL9" s="660"/>
      <c r="DM9" s="660"/>
      <c r="DN9" s="660"/>
      <c r="DO9" s="660"/>
      <c r="DP9" s="661"/>
      <c r="DQ9" s="668">
        <v>165596</v>
      </c>
      <c r="DR9" s="660"/>
      <c r="DS9" s="660"/>
      <c r="DT9" s="660"/>
      <c r="DU9" s="660"/>
      <c r="DV9" s="660"/>
      <c r="DW9" s="660"/>
      <c r="DX9" s="660"/>
      <c r="DY9" s="660"/>
      <c r="DZ9" s="660"/>
      <c r="EA9" s="660"/>
      <c r="EB9" s="660"/>
      <c r="EC9" s="669"/>
    </row>
    <row r="10" spans="2:143" ht="11.25" customHeight="1">
      <c r="B10" s="656" t="s">
        <v>238</v>
      </c>
      <c r="C10" s="657"/>
      <c r="D10" s="657"/>
      <c r="E10" s="657"/>
      <c r="F10" s="657"/>
      <c r="G10" s="657"/>
      <c r="H10" s="657"/>
      <c r="I10" s="657"/>
      <c r="J10" s="657"/>
      <c r="K10" s="657"/>
      <c r="L10" s="657"/>
      <c r="M10" s="657"/>
      <c r="N10" s="657"/>
      <c r="O10" s="657"/>
      <c r="P10" s="657"/>
      <c r="Q10" s="658"/>
      <c r="R10" s="659" t="s">
        <v>221</v>
      </c>
      <c r="S10" s="660"/>
      <c r="T10" s="660"/>
      <c r="U10" s="660"/>
      <c r="V10" s="660"/>
      <c r="W10" s="660"/>
      <c r="X10" s="660"/>
      <c r="Y10" s="661"/>
      <c r="Z10" s="662" t="s">
        <v>230</v>
      </c>
      <c r="AA10" s="662"/>
      <c r="AB10" s="662"/>
      <c r="AC10" s="662"/>
      <c r="AD10" s="663" t="s">
        <v>122</v>
      </c>
      <c r="AE10" s="663"/>
      <c r="AF10" s="663"/>
      <c r="AG10" s="663"/>
      <c r="AH10" s="663"/>
      <c r="AI10" s="663"/>
      <c r="AJ10" s="663"/>
      <c r="AK10" s="663"/>
      <c r="AL10" s="664" t="s">
        <v>221</v>
      </c>
      <c r="AM10" s="665"/>
      <c r="AN10" s="665"/>
      <c r="AO10" s="666"/>
      <c r="AP10" s="656" t="s">
        <v>239</v>
      </c>
      <c r="AQ10" s="657"/>
      <c r="AR10" s="657"/>
      <c r="AS10" s="657"/>
      <c r="AT10" s="657"/>
      <c r="AU10" s="657"/>
      <c r="AV10" s="657"/>
      <c r="AW10" s="657"/>
      <c r="AX10" s="657"/>
      <c r="AY10" s="657"/>
      <c r="AZ10" s="657"/>
      <c r="BA10" s="657"/>
      <c r="BB10" s="657"/>
      <c r="BC10" s="657"/>
      <c r="BD10" s="657"/>
      <c r="BE10" s="657"/>
      <c r="BF10" s="658"/>
      <c r="BG10" s="659">
        <v>14192</v>
      </c>
      <c r="BH10" s="660"/>
      <c r="BI10" s="660"/>
      <c r="BJ10" s="660"/>
      <c r="BK10" s="660"/>
      <c r="BL10" s="660"/>
      <c r="BM10" s="660"/>
      <c r="BN10" s="661"/>
      <c r="BO10" s="662">
        <v>2.5</v>
      </c>
      <c r="BP10" s="662"/>
      <c r="BQ10" s="662"/>
      <c r="BR10" s="662"/>
      <c r="BS10" s="668" t="s">
        <v>221</v>
      </c>
      <c r="BT10" s="660"/>
      <c r="BU10" s="660"/>
      <c r="BV10" s="660"/>
      <c r="BW10" s="660"/>
      <c r="BX10" s="660"/>
      <c r="BY10" s="660"/>
      <c r="BZ10" s="660"/>
      <c r="CA10" s="660"/>
      <c r="CB10" s="669"/>
      <c r="CD10" s="674" t="s">
        <v>240</v>
      </c>
      <c r="CE10" s="675"/>
      <c r="CF10" s="675"/>
      <c r="CG10" s="675"/>
      <c r="CH10" s="675"/>
      <c r="CI10" s="675"/>
      <c r="CJ10" s="675"/>
      <c r="CK10" s="675"/>
      <c r="CL10" s="675"/>
      <c r="CM10" s="675"/>
      <c r="CN10" s="675"/>
      <c r="CO10" s="675"/>
      <c r="CP10" s="675"/>
      <c r="CQ10" s="676"/>
      <c r="CR10" s="659" t="s">
        <v>122</v>
      </c>
      <c r="CS10" s="660"/>
      <c r="CT10" s="660"/>
      <c r="CU10" s="660"/>
      <c r="CV10" s="660"/>
      <c r="CW10" s="660"/>
      <c r="CX10" s="660"/>
      <c r="CY10" s="661"/>
      <c r="CZ10" s="662" t="s">
        <v>221</v>
      </c>
      <c r="DA10" s="662"/>
      <c r="DB10" s="662"/>
      <c r="DC10" s="662"/>
      <c r="DD10" s="668" t="s">
        <v>122</v>
      </c>
      <c r="DE10" s="660"/>
      <c r="DF10" s="660"/>
      <c r="DG10" s="660"/>
      <c r="DH10" s="660"/>
      <c r="DI10" s="660"/>
      <c r="DJ10" s="660"/>
      <c r="DK10" s="660"/>
      <c r="DL10" s="660"/>
      <c r="DM10" s="660"/>
      <c r="DN10" s="660"/>
      <c r="DO10" s="660"/>
      <c r="DP10" s="661"/>
      <c r="DQ10" s="668" t="s">
        <v>122</v>
      </c>
      <c r="DR10" s="660"/>
      <c r="DS10" s="660"/>
      <c r="DT10" s="660"/>
      <c r="DU10" s="660"/>
      <c r="DV10" s="660"/>
      <c r="DW10" s="660"/>
      <c r="DX10" s="660"/>
      <c r="DY10" s="660"/>
      <c r="DZ10" s="660"/>
      <c r="EA10" s="660"/>
      <c r="EB10" s="660"/>
      <c r="EC10" s="669"/>
    </row>
    <row r="11" spans="2:143" ht="11.25" customHeight="1">
      <c r="B11" s="656" t="s">
        <v>241</v>
      </c>
      <c r="C11" s="657"/>
      <c r="D11" s="657"/>
      <c r="E11" s="657"/>
      <c r="F11" s="657"/>
      <c r="G11" s="657"/>
      <c r="H11" s="657"/>
      <c r="I11" s="657"/>
      <c r="J11" s="657"/>
      <c r="K11" s="657"/>
      <c r="L11" s="657"/>
      <c r="M11" s="657"/>
      <c r="N11" s="657"/>
      <c r="O11" s="657"/>
      <c r="P11" s="657"/>
      <c r="Q11" s="658"/>
      <c r="R11" s="659" t="s">
        <v>122</v>
      </c>
      <c r="S11" s="660"/>
      <c r="T11" s="660"/>
      <c r="U11" s="660"/>
      <c r="V11" s="660"/>
      <c r="W11" s="660"/>
      <c r="X11" s="660"/>
      <c r="Y11" s="661"/>
      <c r="Z11" s="662" t="s">
        <v>122</v>
      </c>
      <c r="AA11" s="662"/>
      <c r="AB11" s="662"/>
      <c r="AC11" s="662"/>
      <c r="AD11" s="663" t="s">
        <v>221</v>
      </c>
      <c r="AE11" s="663"/>
      <c r="AF11" s="663"/>
      <c r="AG11" s="663"/>
      <c r="AH11" s="663"/>
      <c r="AI11" s="663"/>
      <c r="AJ11" s="663"/>
      <c r="AK11" s="663"/>
      <c r="AL11" s="664" t="s">
        <v>221</v>
      </c>
      <c r="AM11" s="665"/>
      <c r="AN11" s="665"/>
      <c r="AO11" s="666"/>
      <c r="AP11" s="656" t="s">
        <v>242</v>
      </c>
      <c r="AQ11" s="657"/>
      <c r="AR11" s="657"/>
      <c r="AS11" s="657"/>
      <c r="AT11" s="657"/>
      <c r="AU11" s="657"/>
      <c r="AV11" s="657"/>
      <c r="AW11" s="657"/>
      <c r="AX11" s="657"/>
      <c r="AY11" s="657"/>
      <c r="AZ11" s="657"/>
      <c r="BA11" s="657"/>
      <c r="BB11" s="657"/>
      <c r="BC11" s="657"/>
      <c r="BD11" s="657"/>
      <c r="BE11" s="657"/>
      <c r="BF11" s="658"/>
      <c r="BG11" s="659">
        <v>13884</v>
      </c>
      <c r="BH11" s="660"/>
      <c r="BI11" s="660"/>
      <c r="BJ11" s="660"/>
      <c r="BK11" s="660"/>
      <c r="BL11" s="660"/>
      <c r="BM11" s="660"/>
      <c r="BN11" s="661"/>
      <c r="BO11" s="662">
        <v>2.5</v>
      </c>
      <c r="BP11" s="662"/>
      <c r="BQ11" s="662"/>
      <c r="BR11" s="662"/>
      <c r="BS11" s="668" t="s">
        <v>230</v>
      </c>
      <c r="BT11" s="660"/>
      <c r="BU11" s="660"/>
      <c r="BV11" s="660"/>
      <c r="BW11" s="660"/>
      <c r="BX11" s="660"/>
      <c r="BY11" s="660"/>
      <c r="BZ11" s="660"/>
      <c r="CA11" s="660"/>
      <c r="CB11" s="669"/>
      <c r="CD11" s="674" t="s">
        <v>243</v>
      </c>
      <c r="CE11" s="675"/>
      <c r="CF11" s="675"/>
      <c r="CG11" s="675"/>
      <c r="CH11" s="675"/>
      <c r="CI11" s="675"/>
      <c r="CJ11" s="675"/>
      <c r="CK11" s="675"/>
      <c r="CL11" s="675"/>
      <c r="CM11" s="675"/>
      <c r="CN11" s="675"/>
      <c r="CO11" s="675"/>
      <c r="CP11" s="675"/>
      <c r="CQ11" s="676"/>
      <c r="CR11" s="659">
        <v>584439</v>
      </c>
      <c r="CS11" s="660"/>
      <c r="CT11" s="660"/>
      <c r="CU11" s="660"/>
      <c r="CV11" s="660"/>
      <c r="CW11" s="660"/>
      <c r="CX11" s="660"/>
      <c r="CY11" s="661"/>
      <c r="CZ11" s="662">
        <v>7.9</v>
      </c>
      <c r="DA11" s="662"/>
      <c r="DB11" s="662"/>
      <c r="DC11" s="662"/>
      <c r="DD11" s="668">
        <v>146370</v>
      </c>
      <c r="DE11" s="660"/>
      <c r="DF11" s="660"/>
      <c r="DG11" s="660"/>
      <c r="DH11" s="660"/>
      <c r="DI11" s="660"/>
      <c r="DJ11" s="660"/>
      <c r="DK11" s="660"/>
      <c r="DL11" s="660"/>
      <c r="DM11" s="660"/>
      <c r="DN11" s="660"/>
      <c r="DO11" s="660"/>
      <c r="DP11" s="661"/>
      <c r="DQ11" s="668">
        <v>330113</v>
      </c>
      <c r="DR11" s="660"/>
      <c r="DS11" s="660"/>
      <c r="DT11" s="660"/>
      <c r="DU11" s="660"/>
      <c r="DV11" s="660"/>
      <c r="DW11" s="660"/>
      <c r="DX11" s="660"/>
      <c r="DY11" s="660"/>
      <c r="DZ11" s="660"/>
      <c r="EA11" s="660"/>
      <c r="EB11" s="660"/>
      <c r="EC11" s="669"/>
    </row>
    <row r="12" spans="2:143" ht="11.25" customHeight="1">
      <c r="B12" s="656" t="s">
        <v>244</v>
      </c>
      <c r="C12" s="657"/>
      <c r="D12" s="657"/>
      <c r="E12" s="657"/>
      <c r="F12" s="657"/>
      <c r="G12" s="657"/>
      <c r="H12" s="657"/>
      <c r="I12" s="657"/>
      <c r="J12" s="657"/>
      <c r="K12" s="657"/>
      <c r="L12" s="657"/>
      <c r="M12" s="657"/>
      <c r="N12" s="657"/>
      <c r="O12" s="657"/>
      <c r="P12" s="657"/>
      <c r="Q12" s="658"/>
      <c r="R12" s="659">
        <v>59902</v>
      </c>
      <c r="S12" s="660"/>
      <c r="T12" s="660"/>
      <c r="U12" s="660"/>
      <c r="V12" s="660"/>
      <c r="W12" s="660"/>
      <c r="X12" s="660"/>
      <c r="Y12" s="661"/>
      <c r="Z12" s="662">
        <v>0.8</v>
      </c>
      <c r="AA12" s="662"/>
      <c r="AB12" s="662"/>
      <c r="AC12" s="662"/>
      <c r="AD12" s="663">
        <v>59902</v>
      </c>
      <c r="AE12" s="663"/>
      <c r="AF12" s="663"/>
      <c r="AG12" s="663"/>
      <c r="AH12" s="663"/>
      <c r="AI12" s="663"/>
      <c r="AJ12" s="663"/>
      <c r="AK12" s="663"/>
      <c r="AL12" s="664">
        <v>2.5</v>
      </c>
      <c r="AM12" s="665"/>
      <c r="AN12" s="665"/>
      <c r="AO12" s="666"/>
      <c r="AP12" s="656" t="s">
        <v>245</v>
      </c>
      <c r="AQ12" s="657"/>
      <c r="AR12" s="657"/>
      <c r="AS12" s="657"/>
      <c r="AT12" s="657"/>
      <c r="AU12" s="657"/>
      <c r="AV12" s="657"/>
      <c r="AW12" s="657"/>
      <c r="AX12" s="657"/>
      <c r="AY12" s="657"/>
      <c r="AZ12" s="657"/>
      <c r="BA12" s="657"/>
      <c r="BB12" s="657"/>
      <c r="BC12" s="657"/>
      <c r="BD12" s="657"/>
      <c r="BE12" s="657"/>
      <c r="BF12" s="658"/>
      <c r="BG12" s="659">
        <v>383826</v>
      </c>
      <c r="BH12" s="660"/>
      <c r="BI12" s="660"/>
      <c r="BJ12" s="660"/>
      <c r="BK12" s="660"/>
      <c r="BL12" s="660"/>
      <c r="BM12" s="660"/>
      <c r="BN12" s="661"/>
      <c r="BO12" s="662">
        <v>68.5</v>
      </c>
      <c r="BP12" s="662"/>
      <c r="BQ12" s="662"/>
      <c r="BR12" s="662"/>
      <c r="BS12" s="668" t="s">
        <v>221</v>
      </c>
      <c r="BT12" s="660"/>
      <c r="BU12" s="660"/>
      <c r="BV12" s="660"/>
      <c r="BW12" s="660"/>
      <c r="BX12" s="660"/>
      <c r="BY12" s="660"/>
      <c r="BZ12" s="660"/>
      <c r="CA12" s="660"/>
      <c r="CB12" s="669"/>
      <c r="CD12" s="674" t="s">
        <v>246</v>
      </c>
      <c r="CE12" s="675"/>
      <c r="CF12" s="675"/>
      <c r="CG12" s="675"/>
      <c r="CH12" s="675"/>
      <c r="CI12" s="675"/>
      <c r="CJ12" s="675"/>
      <c r="CK12" s="675"/>
      <c r="CL12" s="675"/>
      <c r="CM12" s="675"/>
      <c r="CN12" s="675"/>
      <c r="CO12" s="675"/>
      <c r="CP12" s="675"/>
      <c r="CQ12" s="676"/>
      <c r="CR12" s="659">
        <v>390005</v>
      </c>
      <c r="CS12" s="660"/>
      <c r="CT12" s="660"/>
      <c r="CU12" s="660"/>
      <c r="CV12" s="660"/>
      <c r="CW12" s="660"/>
      <c r="CX12" s="660"/>
      <c r="CY12" s="661"/>
      <c r="CZ12" s="662">
        <v>5.3</v>
      </c>
      <c r="DA12" s="662"/>
      <c r="DB12" s="662"/>
      <c r="DC12" s="662"/>
      <c r="DD12" s="668">
        <v>106138</v>
      </c>
      <c r="DE12" s="660"/>
      <c r="DF12" s="660"/>
      <c r="DG12" s="660"/>
      <c r="DH12" s="660"/>
      <c r="DI12" s="660"/>
      <c r="DJ12" s="660"/>
      <c r="DK12" s="660"/>
      <c r="DL12" s="660"/>
      <c r="DM12" s="660"/>
      <c r="DN12" s="660"/>
      <c r="DO12" s="660"/>
      <c r="DP12" s="661"/>
      <c r="DQ12" s="668">
        <v>229788</v>
      </c>
      <c r="DR12" s="660"/>
      <c r="DS12" s="660"/>
      <c r="DT12" s="660"/>
      <c r="DU12" s="660"/>
      <c r="DV12" s="660"/>
      <c r="DW12" s="660"/>
      <c r="DX12" s="660"/>
      <c r="DY12" s="660"/>
      <c r="DZ12" s="660"/>
      <c r="EA12" s="660"/>
      <c r="EB12" s="660"/>
      <c r="EC12" s="669"/>
    </row>
    <row r="13" spans="2:143" ht="11.25" customHeight="1">
      <c r="B13" s="656" t="s">
        <v>247</v>
      </c>
      <c r="C13" s="657"/>
      <c r="D13" s="657"/>
      <c r="E13" s="657"/>
      <c r="F13" s="657"/>
      <c r="G13" s="657"/>
      <c r="H13" s="657"/>
      <c r="I13" s="657"/>
      <c r="J13" s="657"/>
      <c r="K13" s="657"/>
      <c r="L13" s="657"/>
      <c r="M13" s="657"/>
      <c r="N13" s="657"/>
      <c r="O13" s="657"/>
      <c r="P13" s="657"/>
      <c r="Q13" s="658"/>
      <c r="R13" s="659" t="s">
        <v>221</v>
      </c>
      <c r="S13" s="660"/>
      <c r="T13" s="660"/>
      <c r="U13" s="660"/>
      <c r="V13" s="660"/>
      <c r="W13" s="660"/>
      <c r="X13" s="660"/>
      <c r="Y13" s="661"/>
      <c r="Z13" s="662" t="s">
        <v>122</v>
      </c>
      <c r="AA13" s="662"/>
      <c r="AB13" s="662"/>
      <c r="AC13" s="662"/>
      <c r="AD13" s="663" t="s">
        <v>122</v>
      </c>
      <c r="AE13" s="663"/>
      <c r="AF13" s="663"/>
      <c r="AG13" s="663"/>
      <c r="AH13" s="663"/>
      <c r="AI13" s="663"/>
      <c r="AJ13" s="663"/>
      <c r="AK13" s="663"/>
      <c r="AL13" s="664" t="s">
        <v>221</v>
      </c>
      <c r="AM13" s="665"/>
      <c r="AN13" s="665"/>
      <c r="AO13" s="666"/>
      <c r="AP13" s="656" t="s">
        <v>248</v>
      </c>
      <c r="AQ13" s="657"/>
      <c r="AR13" s="657"/>
      <c r="AS13" s="657"/>
      <c r="AT13" s="657"/>
      <c r="AU13" s="657"/>
      <c r="AV13" s="657"/>
      <c r="AW13" s="657"/>
      <c r="AX13" s="657"/>
      <c r="AY13" s="657"/>
      <c r="AZ13" s="657"/>
      <c r="BA13" s="657"/>
      <c r="BB13" s="657"/>
      <c r="BC13" s="657"/>
      <c r="BD13" s="657"/>
      <c r="BE13" s="657"/>
      <c r="BF13" s="658"/>
      <c r="BG13" s="659">
        <v>378495</v>
      </c>
      <c r="BH13" s="660"/>
      <c r="BI13" s="660"/>
      <c r="BJ13" s="660"/>
      <c r="BK13" s="660"/>
      <c r="BL13" s="660"/>
      <c r="BM13" s="660"/>
      <c r="BN13" s="661"/>
      <c r="BO13" s="662">
        <v>67.5</v>
      </c>
      <c r="BP13" s="662"/>
      <c r="BQ13" s="662"/>
      <c r="BR13" s="662"/>
      <c r="BS13" s="668" t="s">
        <v>221</v>
      </c>
      <c r="BT13" s="660"/>
      <c r="BU13" s="660"/>
      <c r="BV13" s="660"/>
      <c r="BW13" s="660"/>
      <c r="BX13" s="660"/>
      <c r="BY13" s="660"/>
      <c r="BZ13" s="660"/>
      <c r="CA13" s="660"/>
      <c r="CB13" s="669"/>
      <c r="CD13" s="674" t="s">
        <v>249</v>
      </c>
      <c r="CE13" s="675"/>
      <c r="CF13" s="675"/>
      <c r="CG13" s="675"/>
      <c r="CH13" s="675"/>
      <c r="CI13" s="675"/>
      <c r="CJ13" s="675"/>
      <c r="CK13" s="675"/>
      <c r="CL13" s="675"/>
      <c r="CM13" s="675"/>
      <c r="CN13" s="675"/>
      <c r="CO13" s="675"/>
      <c r="CP13" s="675"/>
      <c r="CQ13" s="676"/>
      <c r="CR13" s="659">
        <v>601948</v>
      </c>
      <c r="CS13" s="660"/>
      <c r="CT13" s="660"/>
      <c r="CU13" s="660"/>
      <c r="CV13" s="660"/>
      <c r="CW13" s="660"/>
      <c r="CX13" s="660"/>
      <c r="CY13" s="661"/>
      <c r="CZ13" s="662">
        <v>8.1</v>
      </c>
      <c r="DA13" s="662"/>
      <c r="DB13" s="662"/>
      <c r="DC13" s="662"/>
      <c r="DD13" s="668">
        <v>157860</v>
      </c>
      <c r="DE13" s="660"/>
      <c r="DF13" s="660"/>
      <c r="DG13" s="660"/>
      <c r="DH13" s="660"/>
      <c r="DI13" s="660"/>
      <c r="DJ13" s="660"/>
      <c r="DK13" s="660"/>
      <c r="DL13" s="660"/>
      <c r="DM13" s="660"/>
      <c r="DN13" s="660"/>
      <c r="DO13" s="660"/>
      <c r="DP13" s="661"/>
      <c r="DQ13" s="668">
        <v>414755</v>
      </c>
      <c r="DR13" s="660"/>
      <c r="DS13" s="660"/>
      <c r="DT13" s="660"/>
      <c r="DU13" s="660"/>
      <c r="DV13" s="660"/>
      <c r="DW13" s="660"/>
      <c r="DX13" s="660"/>
      <c r="DY13" s="660"/>
      <c r="DZ13" s="660"/>
      <c r="EA13" s="660"/>
      <c r="EB13" s="660"/>
      <c r="EC13" s="669"/>
    </row>
    <row r="14" spans="2:143" ht="11.25" customHeight="1">
      <c r="B14" s="656" t="s">
        <v>250</v>
      </c>
      <c r="C14" s="657"/>
      <c r="D14" s="657"/>
      <c r="E14" s="657"/>
      <c r="F14" s="657"/>
      <c r="G14" s="657"/>
      <c r="H14" s="657"/>
      <c r="I14" s="657"/>
      <c r="J14" s="657"/>
      <c r="K14" s="657"/>
      <c r="L14" s="657"/>
      <c r="M14" s="657"/>
      <c r="N14" s="657"/>
      <c r="O14" s="657"/>
      <c r="P14" s="657"/>
      <c r="Q14" s="658"/>
      <c r="R14" s="659" t="s">
        <v>122</v>
      </c>
      <c r="S14" s="660"/>
      <c r="T14" s="660"/>
      <c r="U14" s="660"/>
      <c r="V14" s="660"/>
      <c r="W14" s="660"/>
      <c r="X14" s="660"/>
      <c r="Y14" s="661"/>
      <c r="Z14" s="662" t="s">
        <v>221</v>
      </c>
      <c r="AA14" s="662"/>
      <c r="AB14" s="662"/>
      <c r="AC14" s="662"/>
      <c r="AD14" s="663" t="s">
        <v>122</v>
      </c>
      <c r="AE14" s="663"/>
      <c r="AF14" s="663"/>
      <c r="AG14" s="663"/>
      <c r="AH14" s="663"/>
      <c r="AI14" s="663"/>
      <c r="AJ14" s="663"/>
      <c r="AK14" s="663"/>
      <c r="AL14" s="664" t="s">
        <v>122</v>
      </c>
      <c r="AM14" s="665"/>
      <c r="AN14" s="665"/>
      <c r="AO14" s="666"/>
      <c r="AP14" s="656" t="s">
        <v>251</v>
      </c>
      <c r="AQ14" s="657"/>
      <c r="AR14" s="657"/>
      <c r="AS14" s="657"/>
      <c r="AT14" s="657"/>
      <c r="AU14" s="657"/>
      <c r="AV14" s="657"/>
      <c r="AW14" s="657"/>
      <c r="AX14" s="657"/>
      <c r="AY14" s="657"/>
      <c r="AZ14" s="657"/>
      <c r="BA14" s="657"/>
      <c r="BB14" s="657"/>
      <c r="BC14" s="657"/>
      <c r="BD14" s="657"/>
      <c r="BE14" s="657"/>
      <c r="BF14" s="658"/>
      <c r="BG14" s="659">
        <v>10715</v>
      </c>
      <c r="BH14" s="660"/>
      <c r="BI14" s="660"/>
      <c r="BJ14" s="660"/>
      <c r="BK14" s="660"/>
      <c r="BL14" s="660"/>
      <c r="BM14" s="660"/>
      <c r="BN14" s="661"/>
      <c r="BO14" s="662">
        <v>1.9</v>
      </c>
      <c r="BP14" s="662"/>
      <c r="BQ14" s="662"/>
      <c r="BR14" s="662"/>
      <c r="BS14" s="668" t="s">
        <v>122</v>
      </c>
      <c r="BT14" s="660"/>
      <c r="BU14" s="660"/>
      <c r="BV14" s="660"/>
      <c r="BW14" s="660"/>
      <c r="BX14" s="660"/>
      <c r="BY14" s="660"/>
      <c r="BZ14" s="660"/>
      <c r="CA14" s="660"/>
      <c r="CB14" s="669"/>
      <c r="CD14" s="674" t="s">
        <v>252</v>
      </c>
      <c r="CE14" s="675"/>
      <c r="CF14" s="675"/>
      <c r="CG14" s="675"/>
      <c r="CH14" s="675"/>
      <c r="CI14" s="675"/>
      <c r="CJ14" s="675"/>
      <c r="CK14" s="675"/>
      <c r="CL14" s="675"/>
      <c r="CM14" s="675"/>
      <c r="CN14" s="675"/>
      <c r="CO14" s="675"/>
      <c r="CP14" s="675"/>
      <c r="CQ14" s="676"/>
      <c r="CR14" s="659">
        <v>208347</v>
      </c>
      <c r="CS14" s="660"/>
      <c r="CT14" s="660"/>
      <c r="CU14" s="660"/>
      <c r="CV14" s="660"/>
      <c r="CW14" s="660"/>
      <c r="CX14" s="660"/>
      <c r="CY14" s="661"/>
      <c r="CZ14" s="662">
        <v>2.8</v>
      </c>
      <c r="DA14" s="662"/>
      <c r="DB14" s="662"/>
      <c r="DC14" s="662"/>
      <c r="DD14" s="668">
        <v>48934</v>
      </c>
      <c r="DE14" s="660"/>
      <c r="DF14" s="660"/>
      <c r="DG14" s="660"/>
      <c r="DH14" s="660"/>
      <c r="DI14" s="660"/>
      <c r="DJ14" s="660"/>
      <c r="DK14" s="660"/>
      <c r="DL14" s="660"/>
      <c r="DM14" s="660"/>
      <c r="DN14" s="660"/>
      <c r="DO14" s="660"/>
      <c r="DP14" s="661"/>
      <c r="DQ14" s="668">
        <v>130154</v>
      </c>
      <c r="DR14" s="660"/>
      <c r="DS14" s="660"/>
      <c r="DT14" s="660"/>
      <c r="DU14" s="660"/>
      <c r="DV14" s="660"/>
      <c r="DW14" s="660"/>
      <c r="DX14" s="660"/>
      <c r="DY14" s="660"/>
      <c r="DZ14" s="660"/>
      <c r="EA14" s="660"/>
      <c r="EB14" s="660"/>
      <c r="EC14" s="669"/>
    </row>
    <row r="15" spans="2:143" ht="11.25" customHeight="1">
      <c r="B15" s="656" t="s">
        <v>253</v>
      </c>
      <c r="C15" s="657"/>
      <c r="D15" s="657"/>
      <c r="E15" s="657"/>
      <c r="F15" s="657"/>
      <c r="G15" s="657"/>
      <c r="H15" s="657"/>
      <c r="I15" s="657"/>
      <c r="J15" s="657"/>
      <c r="K15" s="657"/>
      <c r="L15" s="657"/>
      <c r="M15" s="657"/>
      <c r="N15" s="657"/>
      <c r="O15" s="657"/>
      <c r="P15" s="657"/>
      <c r="Q15" s="658"/>
      <c r="R15" s="659">
        <v>12440</v>
      </c>
      <c r="S15" s="660"/>
      <c r="T15" s="660"/>
      <c r="U15" s="660"/>
      <c r="V15" s="660"/>
      <c r="W15" s="660"/>
      <c r="X15" s="660"/>
      <c r="Y15" s="661"/>
      <c r="Z15" s="662">
        <v>0.2</v>
      </c>
      <c r="AA15" s="662"/>
      <c r="AB15" s="662"/>
      <c r="AC15" s="662"/>
      <c r="AD15" s="663">
        <v>12440</v>
      </c>
      <c r="AE15" s="663"/>
      <c r="AF15" s="663"/>
      <c r="AG15" s="663"/>
      <c r="AH15" s="663"/>
      <c r="AI15" s="663"/>
      <c r="AJ15" s="663"/>
      <c r="AK15" s="663"/>
      <c r="AL15" s="664">
        <v>0.5</v>
      </c>
      <c r="AM15" s="665"/>
      <c r="AN15" s="665"/>
      <c r="AO15" s="666"/>
      <c r="AP15" s="656" t="s">
        <v>254</v>
      </c>
      <c r="AQ15" s="657"/>
      <c r="AR15" s="657"/>
      <c r="AS15" s="657"/>
      <c r="AT15" s="657"/>
      <c r="AU15" s="657"/>
      <c r="AV15" s="657"/>
      <c r="AW15" s="657"/>
      <c r="AX15" s="657"/>
      <c r="AY15" s="657"/>
      <c r="AZ15" s="657"/>
      <c r="BA15" s="657"/>
      <c r="BB15" s="657"/>
      <c r="BC15" s="657"/>
      <c r="BD15" s="657"/>
      <c r="BE15" s="657"/>
      <c r="BF15" s="658"/>
      <c r="BG15" s="659">
        <v>11373</v>
      </c>
      <c r="BH15" s="660"/>
      <c r="BI15" s="660"/>
      <c r="BJ15" s="660"/>
      <c r="BK15" s="660"/>
      <c r="BL15" s="660"/>
      <c r="BM15" s="660"/>
      <c r="BN15" s="661"/>
      <c r="BO15" s="662">
        <v>2</v>
      </c>
      <c r="BP15" s="662"/>
      <c r="BQ15" s="662"/>
      <c r="BR15" s="662"/>
      <c r="BS15" s="668" t="s">
        <v>230</v>
      </c>
      <c r="BT15" s="660"/>
      <c r="BU15" s="660"/>
      <c r="BV15" s="660"/>
      <c r="BW15" s="660"/>
      <c r="BX15" s="660"/>
      <c r="BY15" s="660"/>
      <c r="BZ15" s="660"/>
      <c r="CA15" s="660"/>
      <c r="CB15" s="669"/>
      <c r="CD15" s="674" t="s">
        <v>255</v>
      </c>
      <c r="CE15" s="675"/>
      <c r="CF15" s="675"/>
      <c r="CG15" s="675"/>
      <c r="CH15" s="675"/>
      <c r="CI15" s="675"/>
      <c r="CJ15" s="675"/>
      <c r="CK15" s="675"/>
      <c r="CL15" s="675"/>
      <c r="CM15" s="675"/>
      <c r="CN15" s="675"/>
      <c r="CO15" s="675"/>
      <c r="CP15" s="675"/>
      <c r="CQ15" s="676"/>
      <c r="CR15" s="659">
        <v>371280</v>
      </c>
      <c r="CS15" s="660"/>
      <c r="CT15" s="660"/>
      <c r="CU15" s="660"/>
      <c r="CV15" s="660"/>
      <c r="CW15" s="660"/>
      <c r="CX15" s="660"/>
      <c r="CY15" s="661"/>
      <c r="CZ15" s="662">
        <v>5</v>
      </c>
      <c r="DA15" s="662"/>
      <c r="DB15" s="662"/>
      <c r="DC15" s="662"/>
      <c r="DD15" s="668">
        <v>62501</v>
      </c>
      <c r="DE15" s="660"/>
      <c r="DF15" s="660"/>
      <c r="DG15" s="660"/>
      <c r="DH15" s="660"/>
      <c r="DI15" s="660"/>
      <c r="DJ15" s="660"/>
      <c r="DK15" s="660"/>
      <c r="DL15" s="660"/>
      <c r="DM15" s="660"/>
      <c r="DN15" s="660"/>
      <c r="DO15" s="660"/>
      <c r="DP15" s="661"/>
      <c r="DQ15" s="668">
        <v>212883</v>
      </c>
      <c r="DR15" s="660"/>
      <c r="DS15" s="660"/>
      <c r="DT15" s="660"/>
      <c r="DU15" s="660"/>
      <c r="DV15" s="660"/>
      <c r="DW15" s="660"/>
      <c r="DX15" s="660"/>
      <c r="DY15" s="660"/>
      <c r="DZ15" s="660"/>
      <c r="EA15" s="660"/>
      <c r="EB15" s="660"/>
      <c r="EC15" s="669"/>
    </row>
    <row r="16" spans="2:143" ht="11.25" customHeight="1">
      <c r="B16" s="656" t="s">
        <v>256</v>
      </c>
      <c r="C16" s="657"/>
      <c r="D16" s="657"/>
      <c r="E16" s="657"/>
      <c r="F16" s="657"/>
      <c r="G16" s="657"/>
      <c r="H16" s="657"/>
      <c r="I16" s="657"/>
      <c r="J16" s="657"/>
      <c r="K16" s="657"/>
      <c r="L16" s="657"/>
      <c r="M16" s="657"/>
      <c r="N16" s="657"/>
      <c r="O16" s="657"/>
      <c r="P16" s="657"/>
      <c r="Q16" s="658"/>
      <c r="R16" s="659" t="s">
        <v>122</v>
      </c>
      <c r="S16" s="660"/>
      <c r="T16" s="660"/>
      <c r="U16" s="660"/>
      <c r="V16" s="660"/>
      <c r="W16" s="660"/>
      <c r="X16" s="660"/>
      <c r="Y16" s="661"/>
      <c r="Z16" s="662" t="s">
        <v>221</v>
      </c>
      <c r="AA16" s="662"/>
      <c r="AB16" s="662"/>
      <c r="AC16" s="662"/>
      <c r="AD16" s="663" t="s">
        <v>122</v>
      </c>
      <c r="AE16" s="663"/>
      <c r="AF16" s="663"/>
      <c r="AG16" s="663"/>
      <c r="AH16" s="663"/>
      <c r="AI16" s="663"/>
      <c r="AJ16" s="663"/>
      <c r="AK16" s="663"/>
      <c r="AL16" s="664" t="s">
        <v>122</v>
      </c>
      <c r="AM16" s="665"/>
      <c r="AN16" s="665"/>
      <c r="AO16" s="666"/>
      <c r="AP16" s="656" t="s">
        <v>257</v>
      </c>
      <c r="AQ16" s="657"/>
      <c r="AR16" s="657"/>
      <c r="AS16" s="657"/>
      <c r="AT16" s="657"/>
      <c r="AU16" s="657"/>
      <c r="AV16" s="657"/>
      <c r="AW16" s="657"/>
      <c r="AX16" s="657"/>
      <c r="AY16" s="657"/>
      <c r="AZ16" s="657"/>
      <c r="BA16" s="657"/>
      <c r="BB16" s="657"/>
      <c r="BC16" s="657"/>
      <c r="BD16" s="657"/>
      <c r="BE16" s="657"/>
      <c r="BF16" s="658"/>
      <c r="BG16" s="659" t="s">
        <v>122</v>
      </c>
      <c r="BH16" s="660"/>
      <c r="BI16" s="660"/>
      <c r="BJ16" s="660"/>
      <c r="BK16" s="660"/>
      <c r="BL16" s="660"/>
      <c r="BM16" s="660"/>
      <c r="BN16" s="661"/>
      <c r="BO16" s="662" t="s">
        <v>230</v>
      </c>
      <c r="BP16" s="662"/>
      <c r="BQ16" s="662"/>
      <c r="BR16" s="662"/>
      <c r="BS16" s="668" t="s">
        <v>122</v>
      </c>
      <c r="BT16" s="660"/>
      <c r="BU16" s="660"/>
      <c r="BV16" s="660"/>
      <c r="BW16" s="660"/>
      <c r="BX16" s="660"/>
      <c r="BY16" s="660"/>
      <c r="BZ16" s="660"/>
      <c r="CA16" s="660"/>
      <c r="CB16" s="669"/>
      <c r="CD16" s="674" t="s">
        <v>258</v>
      </c>
      <c r="CE16" s="675"/>
      <c r="CF16" s="675"/>
      <c r="CG16" s="675"/>
      <c r="CH16" s="675"/>
      <c r="CI16" s="675"/>
      <c r="CJ16" s="675"/>
      <c r="CK16" s="675"/>
      <c r="CL16" s="675"/>
      <c r="CM16" s="675"/>
      <c r="CN16" s="675"/>
      <c r="CO16" s="675"/>
      <c r="CP16" s="675"/>
      <c r="CQ16" s="676"/>
      <c r="CR16" s="659">
        <v>654161</v>
      </c>
      <c r="CS16" s="660"/>
      <c r="CT16" s="660"/>
      <c r="CU16" s="660"/>
      <c r="CV16" s="660"/>
      <c r="CW16" s="660"/>
      <c r="CX16" s="660"/>
      <c r="CY16" s="661"/>
      <c r="CZ16" s="662">
        <v>8.8000000000000007</v>
      </c>
      <c r="DA16" s="662"/>
      <c r="DB16" s="662"/>
      <c r="DC16" s="662"/>
      <c r="DD16" s="668" t="s">
        <v>122</v>
      </c>
      <c r="DE16" s="660"/>
      <c r="DF16" s="660"/>
      <c r="DG16" s="660"/>
      <c r="DH16" s="660"/>
      <c r="DI16" s="660"/>
      <c r="DJ16" s="660"/>
      <c r="DK16" s="660"/>
      <c r="DL16" s="660"/>
      <c r="DM16" s="660"/>
      <c r="DN16" s="660"/>
      <c r="DO16" s="660"/>
      <c r="DP16" s="661"/>
      <c r="DQ16" s="668">
        <v>146376</v>
      </c>
      <c r="DR16" s="660"/>
      <c r="DS16" s="660"/>
      <c r="DT16" s="660"/>
      <c r="DU16" s="660"/>
      <c r="DV16" s="660"/>
      <c r="DW16" s="660"/>
      <c r="DX16" s="660"/>
      <c r="DY16" s="660"/>
      <c r="DZ16" s="660"/>
      <c r="EA16" s="660"/>
      <c r="EB16" s="660"/>
      <c r="EC16" s="669"/>
    </row>
    <row r="17" spans="2:133" ht="11.25" customHeight="1">
      <c r="B17" s="656" t="s">
        <v>259</v>
      </c>
      <c r="C17" s="657"/>
      <c r="D17" s="657"/>
      <c r="E17" s="657"/>
      <c r="F17" s="657"/>
      <c r="G17" s="657"/>
      <c r="H17" s="657"/>
      <c r="I17" s="657"/>
      <c r="J17" s="657"/>
      <c r="K17" s="657"/>
      <c r="L17" s="657"/>
      <c r="M17" s="657"/>
      <c r="N17" s="657"/>
      <c r="O17" s="657"/>
      <c r="P17" s="657"/>
      <c r="Q17" s="658"/>
      <c r="R17" s="659">
        <v>336</v>
      </c>
      <c r="S17" s="660"/>
      <c r="T17" s="660"/>
      <c r="U17" s="660"/>
      <c r="V17" s="660"/>
      <c r="W17" s="660"/>
      <c r="X17" s="660"/>
      <c r="Y17" s="661"/>
      <c r="Z17" s="662">
        <v>0</v>
      </c>
      <c r="AA17" s="662"/>
      <c r="AB17" s="662"/>
      <c r="AC17" s="662"/>
      <c r="AD17" s="663">
        <v>336</v>
      </c>
      <c r="AE17" s="663"/>
      <c r="AF17" s="663"/>
      <c r="AG17" s="663"/>
      <c r="AH17" s="663"/>
      <c r="AI17" s="663"/>
      <c r="AJ17" s="663"/>
      <c r="AK17" s="663"/>
      <c r="AL17" s="664">
        <v>0</v>
      </c>
      <c r="AM17" s="665"/>
      <c r="AN17" s="665"/>
      <c r="AO17" s="666"/>
      <c r="AP17" s="656" t="s">
        <v>260</v>
      </c>
      <c r="AQ17" s="657"/>
      <c r="AR17" s="657"/>
      <c r="AS17" s="657"/>
      <c r="AT17" s="657"/>
      <c r="AU17" s="657"/>
      <c r="AV17" s="657"/>
      <c r="AW17" s="657"/>
      <c r="AX17" s="657"/>
      <c r="AY17" s="657"/>
      <c r="AZ17" s="657"/>
      <c r="BA17" s="657"/>
      <c r="BB17" s="657"/>
      <c r="BC17" s="657"/>
      <c r="BD17" s="657"/>
      <c r="BE17" s="657"/>
      <c r="BF17" s="658"/>
      <c r="BG17" s="659" t="s">
        <v>122</v>
      </c>
      <c r="BH17" s="660"/>
      <c r="BI17" s="660"/>
      <c r="BJ17" s="660"/>
      <c r="BK17" s="660"/>
      <c r="BL17" s="660"/>
      <c r="BM17" s="660"/>
      <c r="BN17" s="661"/>
      <c r="BO17" s="662" t="s">
        <v>230</v>
      </c>
      <c r="BP17" s="662"/>
      <c r="BQ17" s="662"/>
      <c r="BR17" s="662"/>
      <c r="BS17" s="668" t="s">
        <v>221</v>
      </c>
      <c r="BT17" s="660"/>
      <c r="BU17" s="660"/>
      <c r="BV17" s="660"/>
      <c r="BW17" s="660"/>
      <c r="BX17" s="660"/>
      <c r="BY17" s="660"/>
      <c r="BZ17" s="660"/>
      <c r="CA17" s="660"/>
      <c r="CB17" s="669"/>
      <c r="CD17" s="674" t="s">
        <v>261</v>
      </c>
      <c r="CE17" s="675"/>
      <c r="CF17" s="675"/>
      <c r="CG17" s="675"/>
      <c r="CH17" s="675"/>
      <c r="CI17" s="675"/>
      <c r="CJ17" s="675"/>
      <c r="CK17" s="675"/>
      <c r="CL17" s="675"/>
      <c r="CM17" s="675"/>
      <c r="CN17" s="675"/>
      <c r="CO17" s="675"/>
      <c r="CP17" s="675"/>
      <c r="CQ17" s="676"/>
      <c r="CR17" s="659">
        <v>722716</v>
      </c>
      <c r="CS17" s="660"/>
      <c r="CT17" s="660"/>
      <c r="CU17" s="660"/>
      <c r="CV17" s="660"/>
      <c r="CW17" s="660"/>
      <c r="CX17" s="660"/>
      <c r="CY17" s="661"/>
      <c r="CZ17" s="662">
        <v>9.8000000000000007</v>
      </c>
      <c r="DA17" s="662"/>
      <c r="DB17" s="662"/>
      <c r="DC17" s="662"/>
      <c r="DD17" s="668" t="s">
        <v>230</v>
      </c>
      <c r="DE17" s="660"/>
      <c r="DF17" s="660"/>
      <c r="DG17" s="660"/>
      <c r="DH17" s="660"/>
      <c r="DI17" s="660"/>
      <c r="DJ17" s="660"/>
      <c r="DK17" s="660"/>
      <c r="DL17" s="660"/>
      <c r="DM17" s="660"/>
      <c r="DN17" s="660"/>
      <c r="DO17" s="660"/>
      <c r="DP17" s="661"/>
      <c r="DQ17" s="668">
        <v>714679</v>
      </c>
      <c r="DR17" s="660"/>
      <c r="DS17" s="660"/>
      <c r="DT17" s="660"/>
      <c r="DU17" s="660"/>
      <c r="DV17" s="660"/>
      <c r="DW17" s="660"/>
      <c r="DX17" s="660"/>
      <c r="DY17" s="660"/>
      <c r="DZ17" s="660"/>
      <c r="EA17" s="660"/>
      <c r="EB17" s="660"/>
      <c r="EC17" s="669"/>
    </row>
    <row r="18" spans="2:133" ht="11.25" customHeight="1">
      <c r="B18" s="656" t="s">
        <v>262</v>
      </c>
      <c r="C18" s="657"/>
      <c r="D18" s="657"/>
      <c r="E18" s="657"/>
      <c r="F18" s="657"/>
      <c r="G18" s="657"/>
      <c r="H18" s="657"/>
      <c r="I18" s="657"/>
      <c r="J18" s="657"/>
      <c r="K18" s="657"/>
      <c r="L18" s="657"/>
      <c r="M18" s="657"/>
      <c r="N18" s="657"/>
      <c r="O18" s="657"/>
      <c r="P18" s="657"/>
      <c r="Q18" s="658"/>
      <c r="R18" s="659">
        <v>2060927</v>
      </c>
      <c r="S18" s="660"/>
      <c r="T18" s="660"/>
      <c r="U18" s="660"/>
      <c r="V18" s="660"/>
      <c r="W18" s="660"/>
      <c r="X18" s="660"/>
      <c r="Y18" s="661"/>
      <c r="Z18" s="662">
        <v>27.4</v>
      </c>
      <c r="AA18" s="662"/>
      <c r="AB18" s="662"/>
      <c r="AC18" s="662"/>
      <c r="AD18" s="663">
        <v>1699871</v>
      </c>
      <c r="AE18" s="663"/>
      <c r="AF18" s="663"/>
      <c r="AG18" s="663"/>
      <c r="AH18" s="663"/>
      <c r="AI18" s="663"/>
      <c r="AJ18" s="663"/>
      <c r="AK18" s="663"/>
      <c r="AL18" s="664">
        <v>70.7</v>
      </c>
      <c r="AM18" s="665"/>
      <c r="AN18" s="665"/>
      <c r="AO18" s="666"/>
      <c r="AP18" s="656" t="s">
        <v>263</v>
      </c>
      <c r="AQ18" s="657"/>
      <c r="AR18" s="657"/>
      <c r="AS18" s="657"/>
      <c r="AT18" s="657"/>
      <c r="AU18" s="657"/>
      <c r="AV18" s="657"/>
      <c r="AW18" s="657"/>
      <c r="AX18" s="657"/>
      <c r="AY18" s="657"/>
      <c r="AZ18" s="657"/>
      <c r="BA18" s="657"/>
      <c r="BB18" s="657"/>
      <c r="BC18" s="657"/>
      <c r="BD18" s="657"/>
      <c r="BE18" s="657"/>
      <c r="BF18" s="658"/>
      <c r="BG18" s="659" t="s">
        <v>230</v>
      </c>
      <c r="BH18" s="660"/>
      <c r="BI18" s="660"/>
      <c r="BJ18" s="660"/>
      <c r="BK18" s="660"/>
      <c r="BL18" s="660"/>
      <c r="BM18" s="660"/>
      <c r="BN18" s="661"/>
      <c r="BO18" s="662" t="s">
        <v>221</v>
      </c>
      <c r="BP18" s="662"/>
      <c r="BQ18" s="662"/>
      <c r="BR18" s="662"/>
      <c r="BS18" s="668" t="s">
        <v>230</v>
      </c>
      <c r="BT18" s="660"/>
      <c r="BU18" s="660"/>
      <c r="BV18" s="660"/>
      <c r="BW18" s="660"/>
      <c r="BX18" s="660"/>
      <c r="BY18" s="660"/>
      <c r="BZ18" s="660"/>
      <c r="CA18" s="660"/>
      <c r="CB18" s="669"/>
      <c r="CD18" s="674" t="s">
        <v>264</v>
      </c>
      <c r="CE18" s="675"/>
      <c r="CF18" s="675"/>
      <c r="CG18" s="675"/>
      <c r="CH18" s="675"/>
      <c r="CI18" s="675"/>
      <c r="CJ18" s="675"/>
      <c r="CK18" s="675"/>
      <c r="CL18" s="675"/>
      <c r="CM18" s="675"/>
      <c r="CN18" s="675"/>
      <c r="CO18" s="675"/>
      <c r="CP18" s="675"/>
      <c r="CQ18" s="676"/>
      <c r="CR18" s="659" t="s">
        <v>230</v>
      </c>
      <c r="CS18" s="660"/>
      <c r="CT18" s="660"/>
      <c r="CU18" s="660"/>
      <c r="CV18" s="660"/>
      <c r="CW18" s="660"/>
      <c r="CX18" s="660"/>
      <c r="CY18" s="661"/>
      <c r="CZ18" s="662" t="s">
        <v>122</v>
      </c>
      <c r="DA18" s="662"/>
      <c r="DB18" s="662"/>
      <c r="DC18" s="662"/>
      <c r="DD18" s="668" t="s">
        <v>230</v>
      </c>
      <c r="DE18" s="660"/>
      <c r="DF18" s="660"/>
      <c r="DG18" s="660"/>
      <c r="DH18" s="660"/>
      <c r="DI18" s="660"/>
      <c r="DJ18" s="660"/>
      <c r="DK18" s="660"/>
      <c r="DL18" s="660"/>
      <c r="DM18" s="660"/>
      <c r="DN18" s="660"/>
      <c r="DO18" s="660"/>
      <c r="DP18" s="661"/>
      <c r="DQ18" s="668" t="s">
        <v>122</v>
      </c>
      <c r="DR18" s="660"/>
      <c r="DS18" s="660"/>
      <c r="DT18" s="660"/>
      <c r="DU18" s="660"/>
      <c r="DV18" s="660"/>
      <c r="DW18" s="660"/>
      <c r="DX18" s="660"/>
      <c r="DY18" s="660"/>
      <c r="DZ18" s="660"/>
      <c r="EA18" s="660"/>
      <c r="EB18" s="660"/>
      <c r="EC18" s="669"/>
    </row>
    <row r="19" spans="2:133" ht="11.25" customHeight="1">
      <c r="B19" s="656" t="s">
        <v>265</v>
      </c>
      <c r="C19" s="657"/>
      <c r="D19" s="657"/>
      <c r="E19" s="657"/>
      <c r="F19" s="657"/>
      <c r="G19" s="657"/>
      <c r="H19" s="657"/>
      <c r="I19" s="657"/>
      <c r="J19" s="657"/>
      <c r="K19" s="657"/>
      <c r="L19" s="657"/>
      <c r="M19" s="657"/>
      <c r="N19" s="657"/>
      <c r="O19" s="657"/>
      <c r="P19" s="657"/>
      <c r="Q19" s="658"/>
      <c r="R19" s="659">
        <v>1699871</v>
      </c>
      <c r="S19" s="660"/>
      <c r="T19" s="660"/>
      <c r="U19" s="660"/>
      <c r="V19" s="660"/>
      <c r="W19" s="660"/>
      <c r="X19" s="660"/>
      <c r="Y19" s="661"/>
      <c r="Z19" s="662">
        <v>22.6</v>
      </c>
      <c r="AA19" s="662"/>
      <c r="AB19" s="662"/>
      <c r="AC19" s="662"/>
      <c r="AD19" s="663">
        <v>1699871</v>
      </c>
      <c r="AE19" s="663"/>
      <c r="AF19" s="663"/>
      <c r="AG19" s="663"/>
      <c r="AH19" s="663"/>
      <c r="AI19" s="663"/>
      <c r="AJ19" s="663"/>
      <c r="AK19" s="663"/>
      <c r="AL19" s="664">
        <v>70.7</v>
      </c>
      <c r="AM19" s="665"/>
      <c r="AN19" s="665"/>
      <c r="AO19" s="666"/>
      <c r="AP19" s="656" t="s">
        <v>266</v>
      </c>
      <c r="AQ19" s="657"/>
      <c r="AR19" s="657"/>
      <c r="AS19" s="657"/>
      <c r="AT19" s="657"/>
      <c r="AU19" s="657"/>
      <c r="AV19" s="657"/>
      <c r="AW19" s="657"/>
      <c r="AX19" s="657"/>
      <c r="AY19" s="657"/>
      <c r="AZ19" s="657"/>
      <c r="BA19" s="657"/>
      <c r="BB19" s="657"/>
      <c r="BC19" s="657"/>
      <c r="BD19" s="657"/>
      <c r="BE19" s="657"/>
      <c r="BF19" s="658"/>
      <c r="BG19" s="659">
        <v>28703</v>
      </c>
      <c r="BH19" s="660"/>
      <c r="BI19" s="660"/>
      <c r="BJ19" s="660"/>
      <c r="BK19" s="660"/>
      <c r="BL19" s="660"/>
      <c r="BM19" s="660"/>
      <c r="BN19" s="661"/>
      <c r="BO19" s="662">
        <v>5.0999999999999996</v>
      </c>
      <c r="BP19" s="662"/>
      <c r="BQ19" s="662"/>
      <c r="BR19" s="662"/>
      <c r="BS19" s="668" t="s">
        <v>122</v>
      </c>
      <c r="BT19" s="660"/>
      <c r="BU19" s="660"/>
      <c r="BV19" s="660"/>
      <c r="BW19" s="660"/>
      <c r="BX19" s="660"/>
      <c r="BY19" s="660"/>
      <c r="BZ19" s="660"/>
      <c r="CA19" s="660"/>
      <c r="CB19" s="669"/>
      <c r="CD19" s="674" t="s">
        <v>267</v>
      </c>
      <c r="CE19" s="675"/>
      <c r="CF19" s="675"/>
      <c r="CG19" s="675"/>
      <c r="CH19" s="675"/>
      <c r="CI19" s="675"/>
      <c r="CJ19" s="675"/>
      <c r="CK19" s="675"/>
      <c r="CL19" s="675"/>
      <c r="CM19" s="675"/>
      <c r="CN19" s="675"/>
      <c r="CO19" s="675"/>
      <c r="CP19" s="675"/>
      <c r="CQ19" s="676"/>
      <c r="CR19" s="659" t="s">
        <v>122</v>
      </c>
      <c r="CS19" s="660"/>
      <c r="CT19" s="660"/>
      <c r="CU19" s="660"/>
      <c r="CV19" s="660"/>
      <c r="CW19" s="660"/>
      <c r="CX19" s="660"/>
      <c r="CY19" s="661"/>
      <c r="CZ19" s="662" t="s">
        <v>221</v>
      </c>
      <c r="DA19" s="662"/>
      <c r="DB19" s="662"/>
      <c r="DC19" s="662"/>
      <c r="DD19" s="668" t="s">
        <v>230</v>
      </c>
      <c r="DE19" s="660"/>
      <c r="DF19" s="660"/>
      <c r="DG19" s="660"/>
      <c r="DH19" s="660"/>
      <c r="DI19" s="660"/>
      <c r="DJ19" s="660"/>
      <c r="DK19" s="660"/>
      <c r="DL19" s="660"/>
      <c r="DM19" s="660"/>
      <c r="DN19" s="660"/>
      <c r="DO19" s="660"/>
      <c r="DP19" s="661"/>
      <c r="DQ19" s="668" t="s">
        <v>122</v>
      </c>
      <c r="DR19" s="660"/>
      <c r="DS19" s="660"/>
      <c r="DT19" s="660"/>
      <c r="DU19" s="660"/>
      <c r="DV19" s="660"/>
      <c r="DW19" s="660"/>
      <c r="DX19" s="660"/>
      <c r="DY19" s="660"/>
      <c r="DZ19" s="660"/>
      <c r="EA19" s="660"/>
      <c r="EB19" s="660"/>
      <c r="EC19" s="669"/>
    </row>
    <row r="20" spans="2:133" ht="11.25" customHeight="1">
      <c r="B20" s="656" t="s">
        <v>268</v>
      </c>
      <c r="C20" s="657"/>
      <c r="D20" s="657"/>
      <c r="E20" s="657"/>
      <c r="F20" s="657"/>
      <c r="G20" s="657"/>
      <c r="H20" s="657"/>
      <c r="I20" s="657"/>
      <c r="J20" s="657"/>
      <c r="K20" s="657"/>
      <c r="L20" s="657"/>
      <c r="M20" s="657"/>
      <c r="N20" s="657"/>
      <c r="O20" s="657"/>
      <c r="P20" s="657"/>
      <c r="Q20" s="658"/>
      <c r="R20" s="659">
        <v>361056</v>
      </c>
      <c r="S20" s="660"/>
      <c r="T20" s="660"/>
      <c r="U20" s="660"/>
      <c r="V20" s="660"/>
      <c r="W20" s="660"/>
      <c r="X20" s="660"/>
      <c r="Y20" s="661"/>
      <c r="Z20" s="662">
        <v>4.8</v>
      </c>
      <c r="AA20" s="662"/>
      <c r="AB20" s="662"/>
      <c r="AC20" s="662"/>
      <c r="AD20" s="663" t="s">
        <v>122</v>
      </c>
      <c r="AE20" s="663"/>
      <c r="AF20" s="663"/>
      <c r="AG20" s="663"/>
      <c r="AH20" s="663"/>
      <c r="AI20" s="663"/>
      <c r="AJ20" s="663"/>
      <c r="AK20" s="663"/>
      <c r="AL20" s="664" t="s">
        <v>221</v>
      </c>
      <c r="AM20" s="665"/>
      <c r="AN20" s="665"/>
      <c r="AO20" s="666"/>
      <c r="AP20" s="656" t="s">
        <v>269</v>
      </c>
      <c r="AQ20" s="657"/>
      <c r="AR20" s="657"/>
      <c r="AS20" s="657"/>
      <c r="AT20" s="657"/>
      <c r="AU20" s="657"/>
      <c r="AV20" s="657"/>
      <c r="AW20" s="657"/>
      <c r="AX20" s="657"/>
      <c r="AY20" s="657"/>
      <c r="AZ20" s="657"/>
      <c r="BA20" s="657"/>
      <c r="BB20" s="657"/>
      <c r="BC20" s="657"/>
      <c r="BD20" s="657"/>
      <c r="BE20" s="657"/>
      <c r="BF20" s="658"/>
      <c r="BG20" s="659">
        <v>28703</v>
      </c>
      <c r="BH20" s="660"/>
      <c r="BI20" s="660"/>
      <c r="BJ20" s="660"/>
      <c r="BK20" s="660"/>
      <c r="BL20" s="660"/>
      <c r="BM20" s="660"/>
      <c r="BN20" s="661"/>
      <c r="BO20" s="662">
        <v>5.0999999999999996</v>
      </c>
      <c r="BP20" s="662"/>
      <c r="BQ20" s="662"/>
      <c r="BR20" s="662"/>
      <c r="BS20" s="668" t="s">
        <v>221</v>
      </c>
      <c r="BT20" s="660"/>
      <c r="BU20" s="660"/>
      <c r="BV20" s="660"/>
      <c r="BW20" s="660"/>
      <c r="BX20" s="660"/>
      <c r="BY20" s="660"/>
      <c r="BZ20" s="660"/>
      <c r="CA20" s="660"/>
      <c r="CB20" s="669"/>
      <c r="CD20" s="674" t="s">
        <v>270</v>
      </c>
      <c r="CE20" s="675"/>
      <c r="CF20" s="675"/>
      <c r="CG20" s="675"/>
      <c r="CH20" s="675"/>
      <c r="CI20" s="675"/>
      <c r="CJ20" s="675"/>
      <c r="CK20" s="675"/>
      <c r="CL20" s="675"/>
      <c r="CM20" s="675"/>
      <c r="CN20" s="675"/>
      <c r="CO20" s="675"/>
      <c r="CP20" s="675"/>
      <c r="CQ20" s="676"/>
      <c r="CR20" s="659">
        <v>7407116</v>
      </c>
      <c r="CS20" s="660"/>
      <c r="CT20" s="660"/>
      <c r="CU20" s="660"/>
      <c r="CV20" s="660"/>
      <c r="CW20" s="660"/>
      <c r="CX20" s="660"/>
      <c r="CY20" s="661"/>
      <c r="CZ20" s="662">
        <v>100</v>
      </c>
      <c r="DA20" s="662"/>
      <c r="DB20" s="662"/>
      <c r="DC20" s="662"/>
      <c r="DD20" s="668">
        <v>609532</v>
      </c>
      <c r="DE20" s="660"/>
      <c r="DF20" s="660"/>
      <c r="DG20" s="660"/>
      <c r="DH20" s="660"/>
      <c r="DI20" s="660"/>
      <c r="DJ20" s="660"/>
      <c r="DK20" s="660"/>
      <c r="DL20" s="660"/>
      <c r="DM20" s="660"/>
      <c r="DN20" s="660"/>
      <c r="DO20" s="660"/>
      <c r="DP20" s="661"/>
      <c r="DQ20" s="668">
        <v>3018635</v>
      </c>
      <c r="DR20" s="660"/>
      <c r="DS20" s="660"/>
      <c r="DT20" s="660"/>
      <c r="DU20" s="660"/>
      <c r="DV20" s="660"/>
      <c r="DW20" s="660"/>
      <c r="DX20" s="660"/>
      <c r="DY20" s="660"/>
      <c r="DZ20" s="660"/>
      <c r="EA20" s="660"/>
      <c r="EB20" s="660"/>
      <c r="EC20" s="669"/>
    </row>
    <row r="21" spans="2:133" ht="11.25" customHeight="1">
      <c r="B21" s="656" t="s">
        <v>271</v>
      </c>
      <c r="C21" s="657"/>
      <c r="D21" s="657"/>
      <c r="E21" s="657"/>
      <c r="F21" s="657"/>
      <c r="G21" s="657"/>
      <c r="H21" s="657"/>
      <c r="I21" s="657"/>
      <c r="J21" s="657"/>
      <c r="K21" s="657"/>
      <c r="L21" s="657"/>
      <c r="M21" s="657"/>
      <c r="N21" s="657"/>
      <c r="O21" s="657"/>
      <c r="P21" s="657"/>
      <c r="Q21" s="658"/>
      <c r="R21" s="659" t="s">
        <v>230</v>
      </c>
      <c r="S21" s="660"/>
      <c r="T21" s="660"/>
      <c r="U21" s="660"/>
      <c r="V21" s="660"/>
      <c r="W21" s="660"/>
      <c r="X21" s="660"/>
      <c r="Y21" s="661"/>
      <c r="Z21" s="662" t="s">
        <v>221</v>
      </c>
      <c r="AA21" s="662"/>
      <c r="AB21" s="662"/>
      <c r="AC21" s="662"/>
      <c r="AD21" s="663" t="s">
        <v>230</v>
      </c>
      <c r="AE21" s="663"/>
      <c r="AF21" s="663"/>
      <c r="AG21" s="663"/>
      <c r="AH21" s="663"/>
      <c r="AI21" s="663"/>
      <c r="AJ21" s="663"/>
      <c r="AK21" s="663"/>
      <c r="AL21" s="664" t="s">
        <v>230</v>
      </c>
      <c r="AM21" s="665"/>
      <c r="AN21" s="665"/>
      <c r="AO21" s="666"/>
      <c r="AP21" s="677" t="s">
        <v>272</v>
      </c>
      <c r="AQ21" s="678"/>
      <c r="AR21" s="678"/>
      <c r="AS21" s="678"/>
      <c r="AT21" s="678"/>
      <c r="AU21" s="678"/>
      <c r="AV21" s="678"/>
      <c r="AW21" s="678"/>
      <c r="AX21" s="678"/>
      <c r="AY21" s="678"/>
      <c r="AZ21" s="678"/>
      <c r="BA21" s="678"/>
      <c r="BB21" s="678"/>
      <c r="BC21" s="678"/>
      <c r="BD21" s="678"/>
      <c r="BE21" s="678"/>
      <c r="BF21" s="679"/>
      <c r="BG21" s="659">
        <v>28703</v>
      </c>
      <c r="BH21" s="660"/>
      <c r="BI21" s="660"/>
      <c r="BJ21" s="660"/>
      <c r="BK21" s="660"/>
      <c r="BL21" s="660"/>
      <c r="BM21" s="660"/>
      <c r="BN21" s="661"/>
      <c r="BO21" s="662">
        <v>5.0999999999999996</v>
      </c>
      <c r="BP21" s="662"/>
      <c r="BQ21" s="662"/>
      <c r="BR21" s="662"/>
      <c r="BS21" s="668" t="s">
        <v>221</v>
      </c>
      <c r="BT21" s="660"/>
      <c r="BU21" s="660"/>
      <c r="BV21" s="660"/>
      <c r="BW21" s="660"/>
      <c r="BX21" s="660"/>
      <c r="BY21" s="660"/>
      <c r="BZ21" s="660"/>
      <c r="CA21" s="660"/>
      <c r="CB21" s="669"/>
      <c r="CD21" s="685"/>
      <c r="CE21" s="686"/>
      <c r="CF21" s="686"/>
      <c r="CG21" s="686"/>
      <c r="CH21" s="686"/>
      <c r="CI21" s="686"/>
      <c r="CJ21" s="686"/>
      <c r="CK21" s="686"/>
      <c r="CL21" s="686"/>
      <c r="CM21" s="686"/>
      <c r="CN21" s="686"/>
      <c r="CO21" s="686"/>
      <c r="CP21" s="686"/>
      <c r="CQ21" s="687"/>
      <c r="CR21" s="688"/>
      <c r="CS21" s="681"/>
      <c r="CT21" s="681"/>
      <c r="CU21" s="681"/>
      <c r="CV21" s="681"/>
      <c r="CW21" s="681"/>
      <c r="CX21" s="681"/>
      <c r="CY21" s="689"/>
      <c r="CZ21" s="690"/>
      <c r="DA21" s="690"/>
      <c r="DB21" s="690"/>
      <c r="DC21" s="690"/>
      <c r="DD21" s="680"/>
      <c r="DE21" s="681"/>
      <c r="DF21" s="681"/>
      <c r="DG21" s="681"/>
      <c r="DH21" s="681"/>
      <c r="DI21" s="681"/>
      <c r="DJ21" s="681"/>
      <c r="DK21" s="681"/>
      <c r="DL21" s="681"/>
      <c r="DM21" s="681"/>
      <c r="DN21" s="681"/>
      <c r="DO21" s="681"/>
      <c r="DP21" s="689"/>
      <c r="DQ21" s="680"/>
      <c r="DR21" s="681"/>
      <c r="DS21" s="681"/>
      <c r="DT21" s="681"/>
      <c r="DU21" s="681"/>
      <c r="DV21" s="681"/>
      <c r="DW21" s="681"/>
      <c r="DX21" s="681"/>
      <c r="DY21" s="681"/>
      <c r="DZ21" s="681"/>
      <c r="EA21" s="681"/>
      <c r="EB21" s="681"/>
      <c r="EC21" s="682"/>
    </row>
    <row r="22" spans="2:133" ht="11.25" customHeight="1">
      <c r="B22" s="656" t="s">
        <v>273</v>
      </c>
      <c r="C22" s="657"/>
      <c r="D22" s="657"/>
      <c r="E22" s="657"/>
      <c r="F22" s="657"/>
      <c r="G22" s="657"/>
      <c r="H22" s="657"/>
      <c r="I22" s="657"/>
      <c r="J22" s="657"/>
      <c r="K22" s="657"/>
      <c r="L22" s="657"/>
      <c r="M22" s="657"/>
      <c r="N22" s="657"/>
      <c r="O22" s="657"/>
      <c r="P22" s="657"/>
      <c r="Q22" s="658"/>
      <c r="R22" s="659">
        <v>2744831</v>
      </c>
      <c r="S22" s="660"/>
      <c r="T22" s="660"/>
      <c r="U22" s="660"/>
      <c r="V22" s="660"/>
      <c r="W22" s="660"/>
      <c r="X22" s="660"/>
      <c r="Y22" s="661"/>
      <c r="Z22" s="662">
        <v>36.5</v>
      </c>
      <c r="AA22" s="662"/>
      <c r="AB22" s="662"/>
      <c r="AC22" s="662"/>
      <c r="AD22" s="663">
        <v>2383775</v>
      </c>
      <c r="AE22" s="663"/>
      <c r="AF22" s="663"/>
      <c r="AG22" s="663"/>
      <c r="AH22" s="663"/>
      <c r="AI22" s="663"/>
      <c r="AJ22" s="663"/>
      <c r="AK22" s="663"/>
      <c r="AL22" s="664">
        <v>99.2</v>
      </c>
      <c r="AM22" s="665"/>
      <c r="AN22" s="665"/>
      <c r="AO22" s="666"/>
      <c r="AP22" s="677" t="s">
        <v>274</v>
      </c>
      <c r="AQ22" s="678"/>
      <c r="AR22" s="678"/>
      <c r="AS22" s="678"/>
      <c r="AT22" s="678"/>
      <c r="AU22" s="678"/>
      <c r="AV22" s="678"/>
      <c r="AW22" s="678"/>
      <c r="AX22" s="678"/>
      <c r="AY22" s="678"/>
      <c r="AZ22" s="678"/>
      <c r="BA22" s="678"/>
      <c r="BB22" s="678"/>
      <c r="BC22" s="678"/>
      <c r="BD22" s="678"/>
      <c r="BE22" s="678"/>
      <c r="BF22" s="679"/>
      <c r="BG22" s="659" t="s">
        <v>122</v>
      </c>
      <c r="BH22" s="660"/>
      <c r="BI22" s="660"/>
      <c r="BJ22" s="660"/>
      <c r="BK22" s="660"/>
      <c r="BL22" s="660"/>
      <c r="BM22" s="660"/>
      <c r="BN22" s="661"/>
      <c r="BO22" s="662" t="s">
        <v>221</v>
      </c>
      <c r="BP22" s="662"/>
      <c r="BQ22" s="662"/>
      <c r="BR22" s="662"/>
      <c r="BS22" s="668" t="s">
        <v>122</v>
      </c>
      <c r="BT22" s="660"/>
      <c r="BU22" s="660"/>
      <c r="BV22" s="660"/>
      <c r="BW22" s="660"/>
      <c r="BX22" s="660"/>
      <c r="BY22" s="660"/>
      <c r="BZ22" s="660"/>
      <c r="CA22" s="660"/>
      <c r="CB22" s="669"/>
      <c r="CD22" s="641" t="s">
        <v>275</v>
      </c>
      <c r="CE22" s="642"/>
      <c r="CF22" s="642"/>
      <c r="CG22" s="642"/>
      <c r="CH22" s="642"/>
      <c r="CI22" s="642"/>
      <c r="CJ22" s="642"/>
      <c r="CK22" s="642"/>
      <c r="CL22" s="642"/>
      <c r="CM22" s="642"/>
      <c r="CN22" s="642"/>
      <c r="CO22" s="642"/>
      <c r="CP22" s="642"/>
      <c r="CQ22" s="642"/>
      <c r="CR22" s="642"/>
      <c r="CS22" s="642"/>
      <c r="CT22" s="642"/>
      <c r="CU22" s="642"/>
      <c r="CV22" s="642"/>
      <c r="CW22" s="642"/>
      <c r="CX22" s="642"/>
      <c r="CY22" s="642"/>
      <c r="CZ22" s="642"/>
      <c r="DA22" s="642"/>
      <c r="DB22" s="642"/>
      <c r="DC22" s="642"/>
      <c r="DD22" s="642"/>
      <c r="DE22" s="642"/>
      <c r="DF22" s="642"/>
      <c r="DG22" s="642"/>
      <c r="DH22" s="642"/>
      <c r="DI22" s="642"/>
      <c r="DJ22" s="642"/>
      <c r="DK22" s="642"/>
      <c r="DL22" s="642"/>
      <c r="DM22" s="642"/>
      <c r="DN22" s="642"/>
      <c r="DO22" s="642"/>
      <c r="DP22" s="642"/>
      <c r="DQ22" s="642"/>
      <c r="DR22" s="642"/>
      <c r="DS22" s="642"/>
      <c r="DT22" s="642"/>
      <c r="DU22" s="642"/>
      <c r="DV22" s="642"/>
      <c r="DW22" s="642"/>
      <c r="DX22" s="642"/>
      <c r="DY22" s="642"/>
      <c r="DZ22" s="642"/>
      <c r="EA22" s="642"/>
      <c r="EB22" s="642"/>
      <c r="EC22" s="643"/>
    </row>
    <row r="23" spans="2:133" ht="11.25" customHeight="1">
      <c r="B23" s="656" t="s">
        <v>276</v>
      </c>
      <c r="C23" s="657"/>
      <c r="D23" s="657"/>
      <c r="E23" s="657"/>
      <c r="F23" s="657"/>
      <c r="G23" s="657"/>
      <c r="H23" s="657"/>
      <c r="I23" s="657"/>
      <c r="J23" s="657"/>
      <c r="K23" s="657"/>
      <c r="L23" s="657"/>
      <c r="M23" s="657"/>
      <c r="N23" s="657"/>
      <c r="O23" s="657"/>
      <c r="P23" s="657"/>
      <c r="Q23" s="658"/>
      <c r="R23" s="659">
        <v>678</v>
      </c>
      <c r="S23" s="660"/>
      <c r="T23" s="660"/>
      <c r="U23" s="660"/>
      <c r="V23" s="660"/>
      <c r="W23" s="660"/>
      <c r="X23" s="660"/>
      <c r="Y23" s="661"/>
      <c r="Z23" s="662">
        <v>0</v>
      </c>
      <c r="AA23" s="662"/>
      <c r="AB23" s="662"/>
      <c r="AC23" s="662"/>
      <c r="AD23" s="663">
        <v>678</v>
      </c>
      <c r="AE23" s="663"/>
      <c r="AF23" s="663"/>
      <c r="AG23" s="663"/>
      <c r="AH23" s="663"/>
      <c r="AI23" s="663"/>
      <c r="AJ23" s="663"/>
      <c r="AK23" s="663"/>
      <c r="AL23" s="664">
        <v>0</v>
      </c>
      <c r="AM23" s="665"/>
      <c r="AN23" s="665"/>
      <c r="AO23" s="666"/>
      <c r="AP23" s="677" t="s">
        <v>277</v>
      </c>
      <c r="AQ23" s="678"/>
      <c r="AR23" s="678"/>
      <c r="AS23" s="678"/>
      <c r="AT23" s="678"/>
      <c r="AU23" s="678"/>
      <c r="AV23" s="678"/>
      <c r="AW23" s="678"/>
      <c r="AX23" s="678"/>
      <c r="AY23" s="678"/>
      <c r="AZ23" s="678"/>
      <c r="BA23" s="678"/>
      <c r="BB23" s="678"/>
      <c r="BC23" s="678"/>
      <c r="BD23" s="678"/>
      <c r="BE23" s="678"/>
      <c r="BF23" s="679"/>
      <c r="BG23" s="659" t="s">
        <v>221</v>
      </c>
      <c r="BH23" s="660"/>
      <c r="BI23" s="660"/>
      <c r="BJ23" s="660"/>
      <c r="BK23" s="660"/>
      <c r="BL23" s="660"/>
      <c r="BM23" s="660"/>
      <c r="BN23" s="661"/>
      <c r="BO23" s="662" t="s">
        <v>122</v>
      </c>
      <c r="BP23" s="662"/>
      <c r="BQ23" s="662"/>
      <c r="BR23" s="662"/>
      <c r="BS23" s="668" t="s">
        <v>122</v>
      </c>
      <c r="BT23" s="660"/>
      <c r="BU23" s="660"/>
      <c r="BV23" s="660"/>
      <c r="BW23" s="660"/>
      <c r="BX23" s="660"/>
      <c r="BY23" s="660"/>
      <c r="BZ23" s="660"/>
      <c r="CA23" s="660"/>
      <c r="CB23" s="669"/>
      <c r="CD23" s="641" t="s">
        <v>215</v>
      </c>
      <c r="CE23" s="642"/>
      <c r="CF23" s="642"/>
      <c r="CG23" s="642"/>
      <c r="CH23" s="642"/>
      <c r="CI23" s="642"/>
      <c r="CJ23" s="642"/>
      <c r="CK23" s="642"/>
      <c r="CL23" s="642"/>
      <c r="CM23" s="642"/>
      <c r="CN23" s="642"/>
      <c r="CO23" s="642"/>
      <c r="CP23" s="642"/>
      <c r="CQ23" s="643"/>
      <c r="CR23" s="641" t="s">
        <v>278</v>
      </c>
      <c r="CS23" s="642"/>
      <c r="CT23" s="642"/>
      <c r="CU23" s="642"/>
      <c r="CV23" s="642"/>
      <c r="CW23" s="642"/>
      <c r="CX23" s="642"/>
      <c r="CY23" s="643"/>
      <c r="CZ23" s="641" t="s">
        <v>279</v>
      </c>
      <c r="DA23" s="642"/>
      <c r="DB23" s="642"/>
      <c r="DC23" s="643"/>
      <c r="DD23" s="641" t="s">
        <v>280</v>
      </c>
      <c r="DE23" s="642"/>
      <c r="DF23" s="642"/>
      <c r="DG23" s="642"/>
      <c r="DH23" s="642"/>
      <c r="DI23" s="642"/>
      <c r="DJ23" s="642"/>
      <c r="DK23" s="643"/>
      <c r="DL23" s="691" t="s">
        <v>281</v>
      </c>
      <c r="DM23" s="692"/>
      <c r="DN23" s="692"/>
      <c r="DO23" s="692"/>
      <c r="DP23" s="692"/>
      <c r="DQ23" s="692"/>
      <c r="DR23" s="692"/>
      <c r="DS23" s="692"/>
      <c r="DT23" s="692"/>
      <c r="DU23" s="692"/>
      <c r="DV23" s="693"/>
      <c r="DW23" s="641" t="s">
        <v>282</v>
      </c>
      <c r="DX23" s="642"/>
      <c r="DY23" s="642"/>
      <c r="DZ23" s="642"/>
      <c r="EA23" s="642"/>
      <c r="EB23" s="642"/>
      <c r="EC23" s="643"/>
    </row>
    <row r="24" spans="2:133" ht="11.25" customHeight="1">
      <c r="B24" s="656" t="s">
        <v>283</v>
      </c>
      <c r="C24" s="657"/>
      <c r="D24" s="657"/>
      <c r="E24" s="657"/>
      <c r="F24" s="657"/>
      <c r="G24" s="657"/>
      <c r="H24" s="657"/>
      <c r="I24" s="657"/>
      <c r="J24" s="657"/>
      <c r="K24" s="657"/>
      <c r="L24" s="657"/>
      <c r="M24" s="657"/>
      <c r="N24" s="657"/>
      <c r="O24" s="657"/>
      <c r="P24" s="657"/>
      <c r="Q24" s="658"/>
      <c r="R24" s="659">
        <v>21612</v>
      </c>
      <c r="S24" s="660"/>
      <c r="T24" s="660"/>
      <c r="U24" s="660"/>
      <c r="V24" s="660"/>
      <c r="W24" s="660"/>
      <c r="X24" s="660"/>
      <c r="Y24" s="661"/>
      <c r="Z24" s="662">
        <v>0.3</v>
      </c>
      <c r="AA24" s="662"/>
      <c r="AB24" s="662"/>
      <c r="AC24" s="662"/>
      <c r="AD24" s="663" t="s">
        <v>230</v>
      </c>
      <c r="AE24" s="663"/>
      <c r="AF24" s="663"/>
      <c r="AG24" s="663"/>
      <c r="AH24" s="663"/>
      <c r="AI24" s="663"/>
      <c r="AJ24" s="663"/>
      <c r="AK24" s="663"/>
      <c r="AL24" s="664" t="s">
        <v>230</v>
      </c>
      <c r="AM24" s="665"/>
      <c r="AN24" s="665"/>
      <c r="AO24" s="666"/>
      <c r="AP24" s="677" t="s">
        <v>284</v>
      </c>
      <c r="AQ24" s="678"/>
      <c r="AR24" s="678"/>
      <c r="AS24" s="678"/>
      <c r="AT24" s="678"/>
      <c r="AU24" s="678"/>
      <c r="AV24" s="678"/>
      <c r="AW24" s="678"/>
      <c r="AX24" s="678"/>
      <c r="AY24" s="678"/>
      <c r="AZ24" s="678"/>
      <c r="BA24" s="678"/>
      <c r="BB24" s="678"/>
      <c r="BC24" s="678"/>
      <c r="BD24" s="678"/>
      <c r="BE24" s="678"/>
      <c r="BF24" s="679"/>
      <c r="BG24" s="659" t="s">
        <v>122</v>
      </c>
      <c r="BH24" s="660"/>
      <c r="BI24" s="660"/>
      <c r="BJ24" s="660"/>
      <c r="BK24" s="660"/>
      <c r="BL24" s="660"/>
      <c r="BM24" s="660"/>
      <c r="BN24" s="661"/>
      <c r="BO24" s="662" t="s">
        <v>122</v>
      </c>
      <c r="BP24" s="662"/>
      <c r="BQ24" s="662"/>
      <c r="BR24" s="662"/>
      <c r="BS24" s="668" t="s">
        <v>122</v>
      </c>
      <c r="BT24" s="660"/>
      <c r="BU24" s="660"/>
      <c r="BV24" s="660"/>
      <c r="BW24" s="660"/>
      <c r="BX24" s="660"/>
      <c r="BY24" s="660"/>
      <c r="BZ24" s="660"/>
      <c r="CA24" s="660"/>
      <c r="CB24" s="669"/>
      <c r="CD24" s="670" t="s">
        <v>285</v>
      </c>
      <c r="CE24" s="671"/>
      <c r="CF24" s="671"/>
      <c r="CG24" s="671"/>
      <c r="CH24" s="671"/>
      <c r="CI24" s="671"/>
      <c r="CJ24" s="671"/>
      <c r="CK24" s="671"/>
      <c r="CL24" s="671"/>
      <c r="CM24" s="671"/>
      <c r="CN24" s="671"/>
      <c r="CO24" s="671"/>
      <c r="CP24" s="671"/>
      <c r="CQ24" s="672"/>
      <c r="CR24" s="648">
        <v>1474113</v>
      </c>
      <c r="CS24" s="649"/>
      <c r="CT24" s="649"/>
      <c r="CU24" s="649"/>
      <c r="CV24" s="649"/>
      <c r="CW24" s="649"/>
      <c r="CX24" s="649"/>
      <c r="CY24" s="650"/>
      <c r="CZ24" s="653">
        <v>19.899999999999999</v>
      </c>
      <c r="DA24" s="654"/>
      <c r="DB24" s="654"/>
      <c r="DC24" s="673"/>
      <c r="DD24" s="694">
        <v>1336654</v>
      </c>
      <c r="DE24" s="649"/>
      <c r="DF24" s="649"/>
      <c r="DG24" s="649"/>
      <c r="DH24" s="649"/>
      <c r="DI24" s="649"/>
      <c r="DJ24" s="649"/>
      <c r="DK24" s="650"/>
      <c r="DL24" s="694">
        <v>1281720</v>
      </c>
      <c r="DM24" s="649"/>
      <c r="DN24" s="649"/>
      <c r="DO24" s="649"/>
      <c r="DP24" s="649"/>
      <c r="DQ24" s="649"/>
      <c r="DR24" s="649"/>
      <c r="DS24" s="649"/>
      <c r="DT24" s="649"/>
      <c r="DU24" s="649"/>
      <c r="DV24" s="650"/>
      <c r="DW24" s="653">
        <v>51.2</v>
      </c>
      <c r="DX24" s="654"/>
      <c r="DY24" s="654"/>
      <c r="DZ24" s="654"/>
      <c r="EA24" s="654"/>
      <c r="EB24" s="654"/>
      <c r="EC24" s="655"/>
    </row>
    <row r="25" spans="2:133" ht="11.25" customHeight="1">
      <c r="B25" s="656" t="s">
        <v>286</v>
      </c>
      <c r="C25" s="657"/>
      <c r="D25" s="657"/>
      <c r="E25" s="657"/>
      <c r="F25" s="657"/>
      <c r="G25" s="657"/>
      <c r="H25" s="657"/>
      <c r="I25" s="657"/>
      <c r="J25" s="657"/>
      <c r="K25" s="657"/>
      <c r="L25" s="657"/>
      <c r="M25" s="657"/>
      <c r="N25" s="657"/>
      <c r="O25" s="657"/>
      <c r="P25" s="657"/>
      <c r="Q25" s="658"/>
      <c r="R25" s="659">
        <v>64039</v>
      </c>
      <c r="S25" s="660"/>
      <c r="T25" s="660"/>
      <c r="U25" s="660"/>
      <c r="V25" s="660"/>
      <c r="W25" s="660"/>
      <c r="X25" s="660"/>
      <c r="Y25" s="661"/>
      <c r="Z25" s="662">
        <v>0.9</v>
      </c>
      <c r="AA25" s="662"/>
      <c r="AB25" s="662"/>
      <c r="AC25" s="662"/>
      <c r="AD25" s="663">
        <v>15072</v>
      </c>
      <c r="AE25" s="663"/>
      <c r="AF25" s="663"/>
      <c r="AG25" s="663"/>
      <c r="AH25" s="663"/>
      <c r="AI25" s="663"/>
      <c r="AJ25" s="663"/>
      <c r="AK25" s="663"/>
      <c r="AL25" s="664">
        <v>0.6</v>
      </c>
      <c r="AM25" s="665"/>
      <c r="AN25" s="665"/>
      <c r="AO25" s="666"/>
      <c r="AP25" s="677" t="s">
        <v>287</v>
      </c>
      <c r="AQ25" s="678"/>
      <c r="AR25" s="678"/>
      <c r="AS25" s="678"/>
      <c r="AT25" s="678"/>
      <c r="AU25" s="678"/>
      <c r="AV25" s="678"/>
      <c r="AW25" s="678"/>
      <c r="AX25" s="678"/>
      <c r="AY25" s="678"/>
      <c r="AZ25" s="678"/>
      <c r="BA25" s="678"/>
      <c r="BB25" s="678"/>
      <c r="BC25" s="678"/>
      <c r="BD25" s="678"/>
      <c r="BE25" s="678"/>
      <c r="BF25" s="679"/>
      <c r="BG25" s="659" t="s">
        <v>122</v>
      </c>
      <c r="BH25" s="660"/>
      <c r="BI25" s="660"/>
      <c r="BJ25" s="660"/>
      <c r="BK25" s="660"/>
      <c r="BL25" s="660"/>
      <c r="BM25" s="660"/>
      <c r="BN25" s="661"/>
      <c r="BO25" s="662" t="s">
        <v>221</v>
      </c>
      <c r="BP25" s="662"/>
      <c r="BQ25" s="662"/>
      <c r="BR25" s="662"/>
      <c r="BS25" s="668" t="s">
        <v>221</v>
      </c>
      <c r="BT25" s="660"/>
      <c r="BU25" s="660"/>
      <c r="BV25" s="660"/>
      <c r="BW25" s="660"/>
      <c r="BX25" s="660"/>
      <c r="BY25" s="660"/>
      <c r="BZ25" s="660"/>
      <c r="CA25" s="660"/>
      <c r="CB25" s="669"/>
      <c r="CD25" s="674" t="s">
        <v>288</v>
      </c>
      <c r="CE25" s="675"/>
      <c r="CF25" s="675"/>
      <c r="CG25" s="675"/>
      <c r="CH25" s="675"/>
      <c r="CI25" s="675"/>
      <c r="CJ25" s="675"/>
      <c r="CK25" s="675"/>
      <c r="CL25" s="675"/>
      <c r="CM25" s="675"/>
      <c r="CN25" s="675"/>
      <c r="CO25" s="675"/>
      <c r="CP25" s="675"/>
      <c r="CQ25" s="676"/>
      <c r="CR25" s="659">
        <v>633862</v>
      </c>
      <c r="CS25" s="683"/>
      <c r="CT25" s="683"/>
      <c r="CU25" s="683"/>
      <c r="CV25" s="683"/>
      <c r="CW25" s="683"/>
      <c r="CX25" s="683"/>
      <c r="CY25" s="684"/>
      <c r="CZ25" s="664">
        <v>8.6</v>
      </c>
      <c r="DA25" s="695"/>
      <c r="DB25" s="695"/>
      <c r="DC25" s="697"/>
      <c r="DD25" s="668">
        <v>587798</v>
      </c>
      <c r="DE25" s="683"/>
      <c r="DF25" s="683"/>
      <c r="DG25" s="683"/>
      <c r="DH25" s="683"/>
      <c r="DI25" s="683"/>
      <c r="DJ25" s="683"/>
      <c r="DK25" s="684"/>
      <c r="DL25" s="668">
        <v>533477</v>
      </c>
      <c r="DM25" s="683"/>
      <c r="DN25" s="683"/>
      <c r="DO25" s="683"/>
      <c r="DP25" s="683"/>
      <c r="DQ25" s="683"/>
      <c r="DR25" s="683"/>
      <c r="DS25" s="683"/>
      <c r="DT25" s="683"/>
      <c r="DU25" s="683"/>
      <c r="DV25" s="684"/>
      <c r="DW25" s="664">
        <v>21.3</v>
      </c>
      <c r="DX25" s="695"/>
      <c r="DY25" s="695"/>
      <c r="DZ25" s="695"/>
      <c r="EA25" s="695"/>
      <c r="EB25" s="695"/>
      <c r="EC25" s="696"/>
    </row>
    <row r="26" spans="2:133" ht="11.25" customHeight="1">
      <c r="B26" s="656" t="s">
        <v>289</v>
      </c>
      <c r="C26" s="657"/>
      <c r="D26" s="657"/>
      <c r="E26" s="657"/>
      <c r="F26" s="657"/>
      <c r="G26" s="657"/>
      <c r="H26" s="657"/>
      <c r="I26" s="657"/>
      <c r="J26" s="657"/>
      <c r="K26" s="657"/>
      <c r="L26" s="657"/>
      <c r="M26" s="657"/>
      <c r="N26" s="657"/>
      <c r="O26" s="657"/>
      <c r="P26" s="657"/>
      <c r="Q26" s="658"/>
      <c r="R26" s="659">
        <v>9060</v>
      </c>
      <c r="S26" s="660"/>
      <c r="T26" s="660"/>
      <c r="U26" s="660"/>
      <c r="V26" s="660"/>
      <c r="W26" s="660"/>
      <c r="X26" s="660"/>
      <c r="Y26" s="661"/>
      <c r="Z26" s="662">
        <v>0.1</v>
      </c>
      <c r="AA26" s="662"/>
      <c r="AB26" s="662"/>
      <c r="AC26" s="662"/>
      <c r="AD26" s="663" t="s">
        <v>122</v>
      </c>
      <c r="AE26" s="663"/>
      <c r="AF26" s="663"/>
      <c r="AG26" s="663"/>
      <c r="AH26" s="663"/>
      <c r="AI26" s="663"/>
      <c r="AJ26" s="663"/>
      <c r="AK26" s="663"/>
      <c r="AL26" s="664" t="s">
        <v>221</v>
      </c>
      <c r="AM26" s="665"/>
      <c r="AN26" s="665"/>
      <c r="AO26" s="666"/>
      <c r="AP26" s="677" t="s">
        <v>290</v>
      </c>
      <c r="AQ26" s="698"/>
      <c r="AR26" s="698"/>
      <c r="AS26" s="698"/>
      <c r="AT26" s="698"/>
      <c r="AU26" s="698"/>
      <c r="AV26" s="698"/>
      <c r="AW26" s="698"/>
      <c r="AX26" s="698"/>
      <c r="AY26" s="698"/>
      <c r="AZ26" s="698"/>
      <c r="BA26" s="698"/>
      <c r="BB26" s="698"/>
      <c r="BC26" s="698"/>
      <c r="BD26" s="698"/>
      <c r="BE26" s="698"/>
      <c r="BF26" s="679"/>
      <c r="BG26" s="659" t="s">
        <v>122</v>
      </c>
      <c r="BH26" s="660"/>
      <c r="BI26" s="660"/>
      <c r="BJ26" s="660"/>
      <c r="BK26" s="660"/>
      <c r="BL26" s="660"/>
      <c r="BM26" s="660"/>
      <c r="BN26" s="661"/>
      <c r="BO26" s="662" t="s">
        <v>221</v>
      </c>
      <c r="BP26" s="662"/>
      <c r="BQ26" s="662"/>
      <c r="BR26" s="662"/>
      <c r="BS26" s="668" t="s">
        <v>230</v>
      </c>
      <c r="BT26" s="660"/>
      <c r="BU26" s="660"/>
      <c r="BV26" s="660"/>
      <c r="BW26" s="660"/>
      <c r="BX26" s="660"/>
      <c r="BY26" s="660"/>
      <c r="BZ26" s="660"/>
      <c r="CA26" s="660"/>
      <c r="CB26" s="669"/>
      <c r="CD26" s="674" t="s">
        <v>291</v>
      </c>
      <c r="CE26" s="675"/>
      <c r="CF26" s="675"/>
      <c r="CG26" s="675"/>
      <c r="CH26" s="675"/>
      <c r="CI26" s="675"/>
      <c r="CJ26" s="675"/>
      <c r="CK26" s="675"/>
      <c r="CL26" s="675"/>
      <c r="CM26" s="675"/>
      <c r="CN26" s="675"/>
      <c r="CO26" s="675"/>
      <c r="CP26" s="675"/>
      <c r="CQ26" s="676"/>
      <c r="CR26" s="659">
        <v>308959</v>
      </c>
      <c r="CS26" s="660"/>
      <c r="CT26" s="660"/>
      <c r="CU26" s="660"/>
      <c r="CV26" s="660"/>
      <c r="CW26" s="660"/>
      <c r="CX26" s="660"/>
      <c r="CY26" s="661"/>
      <c r="CZ26" s="664">
        <v>4.2</v>
      </c>
      <c r="DA26" s="695"/>
      <c r="DB26" s="695"/>
      <c r="DC26" s="697"/>
      <c r="DD26" s="668">
        <v>272182</v>
      </c>
      <c r="DE26" s="660"/>
      <c r="DF26" s="660"/>
      <c r="DG26" s="660"/>
      <c r="DH26" s="660"/>
      <c r="DI26" s="660"/>
      <c r="DJ26" s="660"/>
      <c r="DK26" s="661"/>
      <c r="DL26" s="668" t="s">
        <v>221</v>
      </c>
      <c r="DM26" s="660"/>
      <c r="DN26" s="660"/>
      <c r="DO26" s="660"/>
      <c r="DP26" s="660"/>
      <c r="DQ26" s="660"/>
      <c r="DR26" s="660"/>
      <c r="DS26" s="660"/>
      <c r="DT26" s="660"/>
      <c r="DU26" s="660"/>
      <c r="DV26" s="661"/>
      <c r="DW26" s="664" t="s">
        <v>230</v>
      </c>
      <c r="DX26" s="695"/>
      <c r="DY26" s="695"/>
      <c r="DZ26" s="695"/>
      <c r="EA26" s="695"/>
      <c r="EB26" s="695"/>
      <c r="EC26" s="696"/>
    </row>
    <row r="27" spans="2:133" ht="11.25" customHeight="1">
      <c r="B27" s="656" t="s">
        <v>292</v>
      </c>
      <c r="C27" s="657"/>
      <c r="D27" s="657"/>
      <c r="E27" s="657"/>
      <c r="F27" s="657"/>
      <c r="G27" s="657"/>
      <c r="H27" s="657"/>
      <c r="I27" s="657"/>
      <c r="J27" s="657"/>
      <c r="K27" s="657"/>
      <c r="L27" s="657"/>
      <c r="M27" s="657"/>
      <c r="N27" s="657"/>
      <c r="O27" s="657"/>
      <c r="P27" s="657"/>
      <c r="Q27" s="658"/>
      <c r="R27" s="659">
        <v>251033</v>
      </c>
      <c r="S27" s="660"/>
      <c r="T27" s="660"/>
      <c r="U27" s="660"/>
      <c r="V27" s="660"/>
      <c r="W27" s="660"/>
      <c r="X27" s="660"/>
      <c r="Y27" s="661"/>
      <c r="Z27" s="662">
        <v>3.3</v>
      </c>
      <c r="AA27" s="662"/>
      <c r="AB27" s="662"/>
      <c r="AC27" s="662"/>
      <c r="AD27" s="663" t="s">
        <v>122</v>
      </c>
      <c r="AE27" s="663"/>
      <c r="AF27" s="663"/>
      <c r="AG27" s="663"/>
      <c r="AH27" s="663"/>
      <c r="AI27" s="663"/>
      <c r="AJ27" s="663"/>
      <c r="AK27" s="663"/>
      <c r="AL27" s="664" t="s">
        <v>230</v>
      </c>
      <c r="AM27" s="665"/>
      <c r="AN27" s="665"/>
      <c r="AO27" s="666"/>
      <c r="AP27" s="656" t="s">
        <v>293</v>
      </c>
      <c r="AQ27" s="657"/>
      <c r="AR27" s="657"/>
      <c r="AS27" s="657"/>
      <c r="AT27" s="657"/>
      <c r="AU27" s="657"/>
      <c r="AV27" s="657"/>
      <c r="AW27" s="657"/>
      <c r="AX27" s="657"/>
      <c r="AY27" s="657"/>
      <c r="AZ27" s="657"/>
      <c r="BA27" s="657"/>
      <c r="BB27" s="657"/>
      <c r="BC27" s="657"/>
      <c r="BD27" s="657"/>
      <c r="BE27" s="657"/>
      <c r="BF27" s="658"/>
      <c r="BG27" s="659">
        <v>560521</v>
      </c>
      <c r="BH27" s="660"/>
      <c r="BI27" s="660"/>
      <c r="BJ27" s="660"/>
      <c r="BK27" s="660"/>
      <c r="BL27" s="660"/>
      <c r="BM27" s="660"/>
      <c r="BN27" s="661"/>
      <c r="BO27" s="662">
        <v>100</v>
      </c>
      <c r="BP27" s="662"/>
      <c r="BQ27" s="662"/>
      <c r="BR27" s="662"/>
      <c r="BS27" s="668" t="s">
        <v>122</v>
      </c>
      <c r="BT27" s="660"/>
      <c r="BU27" s="660"/>
      <c r="BV27" s="660"/>
      <c r="BW27" s="660"/>
      <c r="BX27" s="660"/>
      <c r="BY27" s="660"/>
      <c r="BZ27" s="660"/>
      <c r="CA27" s="660"/>
      <c r="CB27" s="669"/>
      <c r="CD27" s="674" t="s">
        <v>294</v>
      </c>
      <c r="CE27" s="675"/>
      <c r="CF27" s="675"/>
      <c r="CG27" s="675"/>
      <c r="CH27" s="675"/>
      <c r="CI27" s="675"/>
      <c r="CJ27" s="675"/>
      <c r="CK27" s="675"/>
      <c r="CL27" s="675"/>
      <c r="CM27" s="675"/>
      <c r="CN27" s="675"/>
      <c r="CO27" s="675"/>
      <c r="CP27" s="675"/>
      <c r="CQ27" s="676"/>
      <c r="CR27" s="659">
        <v>117535</v>
      </c>
      <c r="CS27" s="683"/>
      <c r="CT27" s="683"/>
      <c r="CU27" s="683"/>
      <c r="CV27" s="683"/>
      <c r="CW27" s="683"/>
      <c r="CX27" s="683"/>
      <c r="CY27" s="684"/>
      <c r="CZ27" s="664">
        <v>1.6</v>
      </c>
      <c r="DA27" s="695"/>
      <c r="DB27" s="695"/>
      <c r="DC27" s="697"/>
      <c r="DD27" s="668">
        <v>34177</v>
      </c>
      <c r="DE27" s="683"/>
      <c r="DF27" s="683"/>
      <c r="DG27" s="683"/>
      <c r="DH27" s="683"/>
      <c r="DI27" s="683"/>
      <c r="DJ27" s="683"/>
      <c r="DK27" s="684"/>
      <c r="DL27" s="668">
        <v>33602</v>
      </c>
      <c r="DM27" s="683"/>
      <c r="DN27" s="683"/>
      <c r="DO27" s="683"/>
      <c r="DP27" s="683"/>
      <c r="DQ27" s="683"/>
      <c r="DR27" s="683"/>
      <c r="DS27" s="683"/>
      <c r="DT27" s="683"/>
      <c r="DU27" s="683"/>
      <c r="DV27" s="684"/>
      <c r="DW27" s="664">
        <v>1.3</v>
      </c>
      <c r="DX27" s="695"/>
      <c r="DY27" s="695"/>
      <c r="DZ27" s="695"/>
      <c r="EA27" s="695"/>
      <c r="EB27" s="695"/>
      <c r="EC27" s="696"/>
    </row>
    <row r="28" spans="2:133" ht="11.25" customHeight="1">
      <c r="B28" s="701" t="s">
        <v>295</v>
      </c>
      <c r="C28" s="702"/>
      <c r="D28" s="702"/>
      <c r="E28" s="702"/>
      <c r="F28" s="702"/>
      <c r="G28" s="702"/>
      <c r="H28" s="702"/>
      <c r="I28" s="702"/>
      <c r="J28" s="702"/>
      <c r="K28" s="702"/>
      <c r="L28" s="702"/>
      <c r="M28" s="702"/>
      <c r="N28" s="702"/>
      <c r="O28" s="702"/>
      <c r="P28" s="702"/>
      <c r="Q28" s="703"/>
      <c r="R28" s="659" t="s">
        <v>230</v>
      </c>
      <c r="S28" s="660"/>
      <c r="T28" s="660"/>
      <c r="U28" s="660"/>
      <c r="V28" s="660"/>
      <c r="W28" s="660"/>
      <c r="X28" s="660"/>
      <c r="Y28" s="661"/>
      <c r="Z28" s="662" t="s">
        <v>122</v>
      </c>
      <c r="AA28" s="662"/>
      <c r="AB28" s="662"/>
      <c r="AC28" s="662"/>
      <c r="AD28" s="663" t="s">
        <v>122</v>
      </c>
      <c r="AE28" s="663"/>
      <c r="AF28" s="663"/>
      <c r="AG28" s="663"/>
      <c r="AH28" s="663"/>
      <c r="AI28" s="663"/>
      <c r="AJ28" s="663"/>
      <c r="AK28" s="663"/>
      <c r="AL28" s="664" t="s">
        <v>221</v>
      </c>
      <c r="AM28" s="665"/>
      <c r="AN28" s="665"/>
      <c r="AO28" s="666"/>
      <c r="AP28" s="704"/>
      <c r="AQ28" s="705"/>
      <c r="AR28" s="705"/>
      <c r="AS28" s="705"/>
      <c r="AT28" s="705"/>
      <c r="AU28" s="705"/>
      <c r="AV28" s="705"/>
      <c r="AW28" s="705"/>
      <c r="AX28" s="705"/>
      <c r="AY28" s="705"/>
      <c r="AZ28" s="705"/>
      <c r="BA28" s="705"/>
      <c r="BB28" s="705"/>
      <c r="BC28" s="705"/>
      <c r="BD28" s="705"/>
      <c r="BE28" s="705"/>
      <c r="BF28" s="706"/>
      <c r="BG28" s="659"/>
      <c r="BH28" s="660"/>
      <c r="BI28" s="660"/>
      <c r="BJ28" s="660"/>
      <c r="BK28" s="660"/>
      <c r="BL28" s="660"/>
      <c r="BM28" s="660"/>
      <c r="BN28" s="661"/>
      <c r="BO28" s="662"/>
      <c r="BP28" s="662"/>
      <c r="BQ28" s="662"/>
      <c r="BR28" s="662"/>
      <c r="BS28" s="663"/>
      <c r="BT28" s="663"/>
      <c r="BU28" s="663"/>
      <c r="BV28" s="663"/>
      <c r="BW28" s="663"/>
      <c r="BX28" s="663"/>
      <c r="BY28" s="663"/>
      <c r="BZ28" s="663"/>
      <c r="CA28" s="663"/>
      <c r="CB28" s="667"/>
      <c r="CD28" s="674" t="s">
        <v>296</v>
      </c>
      <c r="CE28" s="675"/>
      <c r="CF28" s="675"/>
      <c r="CG28" s="675"/>
      <c r="CH28" s="675"/>
      <c r="CI28" s="675"/>
      <c r="CJ28" s="675"/>
      <c r="CK28" s="675"/>
      <c r="CL28" s="675"/>
      <c r="CM28" s="675"/>
      <c r="CN28" s="675"/>
      <c r="CO28" s="675"/>
      <c r="CP28" s="675"/>
      <c r="CQ28" s="676"/>
      <c r="CR28" s="659">
        <v>722716</v>
      </c>
      <c r="CS28" s="660"/>
      <c r="CT28" s="660"/>
      <c r="CU28" s="660"/>
      <c r="CV28" s="660"/>
      <c r="CW28" s="660"/>
      <c r="CX28" s="660"/>
      <c r="CY28" s="661"/>
      <c r="CZ28" s="664">
        <v>9.8000000000000007</v>
      </c>
      <c r="DA28" s="695"/>
      <c r="DB28" s="695"/>
      <c r="DC28" s="697"/>
      <c r="DD28" s="668">
        <v>714679</v>
      </c>
      <c r="DE28" s="660"/>
      <c r="DF28" s="660"/>
      <c r="DG28" s="660"/>
      <c r="DH28" s="660"/>
      <c r="DI28" s="660"/>
      <c r="DJ28" s="660"/>
      <c r="DK28" s="661"/>
      <c r="DL28" s="668">
        <v>714641</v>
      </c>
      <c r="DM28" s="660"/>
      <c r="DN28" s="660"/>
      <c r="DO28" s="660"/>
      <c r="DP28" s="660"/>
      <c r="DQ28" s="660"/>
      <c r="DR28" s="660"/>
      <c r="DS28" s="660"/>
      <c r="DT28" s="660"/>
      <c r="DU28" s="660"/>
      <c r="DV28" s="661"/>
      <c r="DW28" s="664">
        <v>28.5</v>
      </c>
      <c r="DX28" s="695"/>
      <c r="DY28" s="695"/>
      <c r="DZ28" s="695"/>
      <c r="EA28" s="695"/>
      <c r="EB28" s="695"/>
      <c r="EC28" s="696"/>
    </row>
    <row r="29" spans="2:133" ht="11.25" customHeight="1">
      <c r="B29" s="656" t="s">
        <v>297</v>
      </c>
      <c r="C29" s="657"/>
      <c r="D29" s="657"/>
      <c r="E29" s="657"/>
      <c r="F29" s="657"/>
      <c r="G29" s="657"/>
      <c r="H29" s="657"/>
      <c r="I29" s="657"/>
      <c r="J29" s="657"/>
      <c r="K29" s="657"/>
      <c r="L29" s="657"/>
      <c r="M29" s="657"/>
      <c r="N29" s="657"/>
      <c r="O29" s="657"/>
      <c r="P29" s="657"/>
      <c r="Q29" s="658"/>
      <c r="R29" s="659">
        <v>714614</v>
      </c>
      <c r="S29" s="660"/>
      <c r="T29" s="660"/>
      <c r="U29" s="660"/>
      <c r="V29" s="660"/>
      <c r="W29" s="660"/>
      <c r="X29" s="660"/>
      <c r="Y29" s="661"/>
      <c r="Z29" s="662">
        <v>9.5</v>
      </c>
      <c r="AA29" s="662"/>
      <c r="AB29" s="662"/>
      <c r="AC29" s="662"/>
      <c r="AD29" s="663" t="s">
        <v>122</v>
      </c>
      <c r="AE29" s="663"/>
      <c r="AF29" s="663"/>
      <c r="AG29" s="663"/>
      <c r="AH29" s="663"/>
      <c r="AI29" s="663"/>
      <c r="AJ29" s="663"/>
      <c r="AK29" s="663"/>
      <c r="AL29" s="664" t="s">
        <v>122</v>
      </c>
      <c r="AM29" s="665"/>
      <c r="AN29" s="665"/>
      <c r="AO29" s="666"/>
      <c r="AP29" s="638" t="s">
        <v>215</v>
      </c>
      <c r="AQ29" s="639"/>
      <c r="AR29" s="639"/>
      <c r="AS29" s="639"/>
      <c r="AT29" s="639"/>
      <c r="AU29" s="639"/>
      <c r="AV29" s="639"/>
      <c r="AW29" s="639"/>
      <c r="AX29" s="639"/>
      <c r="AY29" s="639"/>
      <c r="AZ29" s="639"/>
      <c r="BA29" s="639"/>
      <c r="BB29" s="639"/>
      <c r="BC29" s="639"/>
      <c r="BD29" s="639"/>
      <c r="BE29" s="639"/>
      <c r="BF29" s="640"/>
      <c r="BG29" s="638" t="s">
        <v>298</v>
      </c>
      <c r="BH29" s="699"/>
      <c r="BI29" s="699"/>
      <c r="BJ29" s="699"/>
      <c r="BK29" s="699"/>
      <c r="BL29" s="699"/>
      <c r="BM29" s="699"/>
      <c r="BN29" s="699"/>
      <c r="BO29" s="699"/>
      <c r="BP29" s="699"/>
      <c r="BQ29" s="700"/>
      <c r="BR29" s="638" t="s">
        <v>299</v>
      </c>
      <c r="BS29" s="699"/>
      <c r="BT29" s="699"/>
      <c r="BU29" s="699"/>
      <c r="BV29" s="699"/>
      <c r="BW29" s="699"/>
      <c r="BX29" s="699"/>
      <c r="BY29" s="699"/>
      <c r="BZ29" s="699"/>
      <c r="CA29" s="699"/>
      <c r="CB29" s="700"/>
      <c r="CD29" s="722" t="s">
        <v>300</v>
      </c>
      <c r="CE29" s="723"/>
      <c r="CF29" s="674" t="s">
        <v>301</v>
      </c>
      <c r="CG29" s="675"/>
      <c r="CH29" s="675"/>
      <c r="CI29" s="675"/>
      <c r="CJ29" s="675"/>
      <c r="CK29" s="675"/>
      <c r="CL29" s="675"/>
      <c r="CM29" s="675"/>
      <c r="CN29" s="675"/>
      <c r="CO29" s="675"/>
      <c r="CP29" s="675"/>
      <c r="CQ29" s="676"/>
      <c r="CR29" s="659">
        <v>722674</v>
      </c>
      <c r="CS29" s="683"/>
      <c r="CT29" s="683"/>
      <c r="CU29" s="683"/>
      <c r="CV29" s="683"/>
      <c r="CW29" s="683"/>
      <c r="CX29" s="683"/>
      <c r="CY29" s="684"/>
      <c r="CZ29" s="664">
        <v>9.8000000000000007</v>
      </c>
      <c r="DA29" s="695"/>
      <c r="DB29" s="695"/>
      <c r="DC29" s="697"/>
      <c r="DD29" s="668">
        <v>714637</v>
      </c>
      <c r="DE29" s="683"/>
      <c r="DF29" s="683"/>
      <c r="DG29" s="683"/>
      <c r="DH29" s="683"/>
      <c r="DI29" s="683"/>
      <c r="DJ29" s="683"/>
      <c r="DK29" s="684"/>
      <c r="DL29" s="668">
        <v>714599</v>
      </c>
      <c r="DM29" s="683"/>
      <c r="DN29" s="683"/>
      <c r="DO29" s="683"/>
      <c r="DP29" s="683"/>
      <c r="DQ29" s="683"/>
      <c r="DR29" s="683"/>
      <c r="DS29" s="683"/>
      <c r="DT29" s="683"/>
      <c r="DU29" s="683"/>
      <c r="DV29" s="684"/>
      <c r="DW29" s="664">
        <v>28.5</v>
      </c>
      <c r="DX29" s="695"/>
      <c r="DY29" s="695"/>
      <c r="DZ29" s="695"/>
      <c r="EA29" s="695"/>
      <c r="EB29" s="695"/>
      <c r="EC29" s="696"/>
    </row>
    <row r="30" spans="2:133" ht="11.25" customHeight="1">
      <c r="B30" s="656" t="s">
        <v>302</v>
      </c>
      <c r="C30" s="657"/>
      <c r="D30" s="657"/>
      <c r="E30" s="657"/>
      <c r="F30" s="657"/>
      <c r="G30" s="657"/>
      <c r="H30" s="657"/>
      <c r="I30" s="657"/>
      <c r="J30" s="657"/>
      <c r="K30" s="657"/>
      <c r="L30" s="657"/>
      <c r="M30" s="657"/>
      <c r="N30" s="657"/>
      <c r="O30" s="657"/>
      <c r="P30" s="657"/>
      <c r="Q30" s="658"/>
      <c r="R30" s="659">
        <v>31645</v>
      </c>
      <c r="S30" s="660"/>
      <c r="T30" s="660"/>
      <c r="U30" s="660"/>
      <c r="V30" s="660"/>
      <c r="W30" s="660"/>
      <c r="X30" s="660"/>
      <c r="Y30" s="661"/>
      <c r="Z30" s="662">
        <v>0.4</v>
      </c>
      <c r="AA30" s="662"/>
      <c r="AB30" s="662"/>
      <c r="AC30" s="662"/>
      <c r="AD30" s="663">
        <v>3758</v>
      </c>
      <c r="AE30" s="663"/>
      <c r="AF30" s="663"/>
      <c r="AG30" s="663"/>
      <c r="AH30" s="663"/>
      <c r="AI30" s="663"/>
      <c r="AJ30" s="663"/>
      <c r="AK30" s="663"/>
      <c r="AL30" s="664">
        <v>0.2</v>
      </c>
      <c r="AM30" s="665"/>
      <c r="AN30" s="665"/>
      <c r="AO30" s="666"/>
      <c r="AP30" s="707" t="s">
        <v>303</v>
      </c>
      <c r="AQ30" s="708"/>
      <c r="AR30" s="708"/>
      <c r="AS30" s="708"/>
      <c r="AT30" s="713" t="s">
        <v>304</v>
      </c>
      <c r="AU30" s="210"/>
      <c r="AV30" s="210"/>
      <c r="AW30" s="210"/>
      <c r="AX30" s="645" t="s">
        <v>178</v>
      </c>
      <c r="AY30" s="646"/>
      <c r="AZ30" s="646"/>
      <c r="BA30" s="646"/>
      <c r="BB30" s="646"/>
      <c r="BC30" s="646"/>
      <c r="BD30" s="646"/>
      <c r="BE30" s="646"/>
      <c r="BF30" s="647"/>
      <c r="BG30" s="719">
        <v>98.5</v>
      </c>
      <c r="BH30" s="720"/>
      <c r="BI30" s="720"/>
      <c r="BJ30" s="720"/>
      <c r="BK30" s="720"/>
      <c r="BL30" s="720"/>
      <c r="BM30" s="654">
        <v>80.5</v>
      </c>
      <c r="BN30" s="720"/>
      <c r="BO30" s="720"/>
      <c r="BP30" s="720"/>
      <c r="BQ30" s="721"/>
      <c r="BR30" s="719">
        <v>98.5</v>
      </c>
      <c r="BS30" s="720"/>
      <c r="BT30" s="720"/>
      <c r="BU30" s="720"/>
      <c r="BV30" s="720"/>
      <c r="BW30" s="720"/>
      <c r="BX30" s="654">
        <v>75</v>
      </c>
      <c r="BY30" s="720"/>
      <c r="BZ30" s="720"/>
      <c r="CA30" s="720"/>
      <c r="CB30" s="721"/>
      <c r="CD30" s="724"/>
      <c r="CE30" s="725"/>
      <c r="CF30" s="674" t="s">
        <v>305</v>
      </c>
      <c r="CG30" s="675"/>
      <c r="CH30" s="675"/>
      <c r="CI30" s="675"/>
      <c r="CJ30" s="675"/>
      <c r="CK30" s="675"/>
      <c r="CL30" s="675"/>
      <c r="CM30" s="675"/>
      <c r="CN30" s="675"/>
      <c r="CO30" s="675"/>
      <c r="CP30" s="675"/>
      <c r="CQ30" s="676"/>
      <c r="CR30" s="659">
        <v>690808</v>
      </c>
      <c r="CS30" s="660"/>
      <c r="CT30" s="660"/>
      <c r="CU30" s="660"/>
      <c r="CV30" s="660"/>
      <c r="CW30" s="660"/>
      <c r="CX30" s="660"/>
      <c r="CY30" s="661"/>
      <c r="CZ30" s="664">
        <v>9.3000000000000007</v>
      </c>
      <c r="DA30" s="695"/>
      <c r="DB30" s="695"/>
      <c r="DC30" s="697"/>
      <c r="DD30" s="668">
        <v>682771</v>
      </c>
      <c r="DE30" s="660"/>
      <c r="DF30" s="660"/>
      <c r="DG30" s="660"/>
      <c r="DH30" s="660"/>
      <c r="DI30" s="660"/>
      <c r="DJ30" s="660"/>
      <c r="DK30" s="661"/>
      <c r="DL30" s="668">
        <v>682733</v>
      </c>
      <c r="DM30" s="660"/>
      <c r="DN30" s="660"/>
      <c r="DO30" s="660"/>
      <c r="DP30" s="660"/>
      <c r="DQ30" s="660"/>
      <c r="DR30" s="660"/>
      <c r="DS30" s="660"/>
      <c r="DT30" s="660"/>
      <c r="DU30" s="660"/>
      <c r="DV30" s="661"/>
      <c r="DW30" s="664">
        <v>27.3</v>
      </c>
      <c r="DX30" s="695"/>
      <c r="DY30" s="695"/>
      <c r="DZ30" s="695"/>
      <c r="EA30" s="695"/>
      <c r="EB30" s="695"/>
      <c r="EC30" s="696"/>
    </row>
    <row r="31" spans="2:133" ht="11.25" customHeight="1">
      <c r="B31" s="656" t="s">
        <v>306</v>
      </c>
      <c r="C31" s="657"/>
      <c r="D31" s="657"/>
      <c r="E31" s="657"/>
      <c r="F31" s="657"/>
      <c r="G31" s="657"/>
      <c r="H31" s="657"/>
      <c r="I31" s="657"/>
      <c r="J31" s="657"/>
      <c r="K31" s="657"/>
      <c r="L31" s="657"/>
      <c r="M31" s="657"/>
      <c r="N31" s="657"/>
      <c r="O31" s="657"/>
      <c r="P31" s="657"/>
      <c r="Q31" s="658"/>
      <c r="R31" s="659">
        <v>2425938</v>
      </c>
      <c r="S31" s="660"/>
      <c r="T31" s="660"/>
      <c r="U31" s="660"/>
      <c r="V31" s="660"/>
      <c r="W31" s="660"/>
      <c r="X31" s="660"/>
      <c r="Y31" s="661"/>
      <c r="Z31" s="662">
        <v>32.299999999999997</v>
      </c>
      <c r="AA31" s="662"/>
      <c r="AB31" s="662"/>
      <c r="AC31" s="662"/>
      <c r="AD31" s="663" t="s">
        <v>230</v>
      </c>
      <c r="AE31" s="663"/>
      <c r="AF31" s="663"/>
      <c r="AG31" s="663"/>
      <c r="AH31" s="663"/>
      <c r="AI31" s="663"/>
      <c r="AJ31" s="663"/>
      <c r="AK31" s="663"/>
      <c r="AL31" s="664" t="s">
        <v>221</v>
      </c>
      <c r="AM31" s="665"/>
      <c r="AN31" s="665"/>
      <c r="AO31" s="666"/>
      <c r="AP31" s="709"/>
      <c r="AQ31" s="710"/>
      <c r="AR31" s="710"/>
      <c r="AS31" s="710"/>
      <c r="AT31" s="714"/>
      <c r="AU31" s="209" t="s">
        <v>307</v>
      </c>
      <c r="AV31" s="209"/>
      <c r="AW31" s="209"/>
      <c r="AX31" s="656" t="s">
        <v>308</v>
      </c>
      <c r="AY31" s="657"/>
      <c r="AZ31" s="657"/>
      <c r="BA31" s="657"/>
      <c r="BB31" s="657"/>
      <c r="BC31" s="657"/>
      <c r="BD31" s="657"/>
      <c r="BE31" s="657"/>
      <c r="BF31" s="658"/>
      <c r="BG31" s="716">
        <v>99.5</v>
      </c>
      <c r="BH31" s="683"/>
      <c r="BI31" s="683"/>
      <c r="BJ31" s="683"/>
      <c r="BK31" s="683"/>
      <c r="BL31" s="683"/>
      <c r="BM31" s="665">
        <v>98.2</v>
      </c>
      <c r="BN31" s="717"/>
      <c r="BO31" s="717"/>
      <c r="BP31" s="717"/>
      <c r="BQ31" s="718"/>
      <c r="BR31" s="716">
        <v>99.7</v>
      </c>
      <c r="BS31" s="683"/>
      <c r="BT31" s="683"/>
      <c r="BU31" s="683"/>
      <c r="BV31" s="683"/>
      <c r="BW31" s="683"/>
      <c r="BX31" s="665">
        <v>97</v>
      </c>
      <c r="BY31" s="717"/>
      <c r="BZ31" s="717"/>
      <c r="CA31" s="717"/>
      <c r="CB31" s="718"/>
      <c r="CD31" s="724"/>
      <c r="CE31" s="725"/>
      <c r="CF31" s="674" t="s">
        <v>309</v>
      </c>
      <c r="CG31" s="675"/>
      <c r="CH31" s="675"/>
      <c r="CI31" s="675"/>
      <c r="CJ31" s="675"/>
      <c r="CK31" s="675"/>
      <c r="CL31" s="675"/>
      <c r="CM31" s="675"/>
      <c r="CN31" s="675"/>
      <c r="CO31" s="675"/>
      <c r="CP31" s="675"/>
      <c r="CQ31" s="676"/>
      <c r="CR31" s="659">
        <v>31866</v>
      </c>
      <c r="CS31" s="683"/>
      <c r="CT31" s="683"/>
      <c r="CU31" s="683"/>
      <c r="CV31" s="683"/>
      <c r="CW31" s="683"/>
      <c r="CX31" s="683"/>
      <c r="CY31" s="684"/>
      <c r="CZ31" s="664">
        <v>0.4</v>
      </c>
      <c r="DA31" s="695"/>
      <c r="DB31" s="695"/>
      <c r="DC31" s="697"/>
      <c r="DD31" s="668">
        <v>31866</v>
      </c>
      <c r="DE31" s="683"/>
      <c r="DF31" s="683"/>
      <c r="DG31" s="683"/>
      <c r="DH31" s="683"/>
      <c r="DI31" s="683"/>
      <c r="DJ31" s="683"/>
      <c r="DK31" s="684"/>
      <c r="DL31" s="668">
        <v>31866</v>
      </c>
      <c r="DM31" s="683"/>
      <c r="DN31" s="683"/>
      <c r="DO31" s="683"/>
      <c r="DP31" s="683"/>
      <c r="DQ31" s="683"/>
      <c r="DR31" s="683"/>
      <c r="DS31" s="683"/>
      <c r="DT31" s="683"/>
      <c r="DU31" s="683"/>
      <c r="DV31" s="684"/>
      <c r="DW31" s="664">
        <v>1.3</v>
      </c>
      <c r="DX31" s="695"/>
      <c r="DY31" s="695"/>
      <c r="DZ31" s="695"/>
      <c r="EA31" s="695"/>
      <c r="EB31" s="695"/>
      <c r="EC31" s="696"/>
    </row>
    <row r="32" spans="2:133" ht="11.25" customHeight="1">
      <c r="B32" s="656" t="s">
        <v>310</v>
      </c>
      <c r="C32" s="657"/>
      <c r="D32" s="657"/>
      <c r="E32" s="657"/>
      <c r="F32" s="657"/>
      <c r="G32" s="657"/>
      <c r="H32" s="657"/>
      <c r="I32" s="657"/>
      <c r="J32" s="657"/>
      <c r="K32" s="657"/>
      <c r="L32" s="657"/>
      <c r="M32" s="657"/>
      <c r="N32" s="657"/>
      <c r="O32" s="657"/>
      <c r="P32" s="657"/>
      <c r="Q32" s="658"/>
      <c r="R32" s="659">
        <v>391739</v>
      </c>
      <c r="S32" s="660"/>
      <c r="T32" s="660"/>
      <c r="U32" s="660"/>
      <c r="V32" s="660"/>
      <c r="W32" s="660"/>
      <c r="X32" s="660"/>
      <c r="Y32" s="661"/>
      <c r="Z32" s="662">
        <v>5.2</v>
      </c>
      <c r="AA32" s="662"/>
      <c r="AB32" s="662"/>
      <c r="AC32" s="662"/>
      <c r="AD32" s="663" t="s">
        <v>122</v>
      </c>
      <c r="AE32" s="663"/>
      <c r="AF32" s="663"/>
      <c r="AG32" s="663"/>
      <c r="AH32" s="663"/>
      <c r="AI32" s="663"/>
      <c r="AJ32" s="663"/>
      <c r="AK32" s="663"/>
      <c r="AL32" s="664" t="s">
        <v>122</v>
      </c>
      <c r="AM32" s="665"/>
      <c r="AN32" s="665"/>
      <c r="AO32" s="666"/>
      <c r="AP32" s="711"/>
      <c r="AQ32" s="712"/>
      <c r="AR32" s="712"/>
      <c r="AS32" s="712"/>
      <c r="AT32" s="715"/>
      <c r="AU32" s="211"/>
      <c r="AV32" s="211"/>
      <c r="AW32" s="211"/>
      <c r="AX32" s="704" t="s">
        <v>311</v>
      </c>
      <c r="AY32" s="705"/>
      <c r="AZ32" s="705"/>
      <c r="BA32" s="705"/>
      <c r="BB32" s="705"/>
      <c r="BC32" s="705"/>
      <c r="BD32" s="705"/>
      <c r="BE32" s="705"/>
      <c r="BF32" s="706"/>
      <c r="BG32" s="728">
        <v>98</v>
      </c>
      <c r="BH32" s="729"/>
      <c r="BI32" s="729"/>
      <c r="BJ32" s="729"/>
      <c r="BK32" s="729"/>
      <c r="BL32" s="729"/>
      <c r="BM32" s="730">
        <v>73.900000000000006</v>
      </c>
      <c r="BN32" s="729"/>
      <c r="BO32" s="729"/>
      <c r="BP32" s="729"/>
      <c r="BQ32" s="731"/>
      <c r="BR32" s="728">
        <v>97.8</v>
      </c>
      <c r="BS32" s="729"/>
      <c r="BT32" s="729"/>
      <c r="BU32" s="729"/>
      <c r="BV32" s="729"/>
      <c r="BW32" s="729"/>
      <c r="BX32" s="730">
        <v>67.7</v>
      </c>
      <c r="BY32" s="729"/>
      <c r="BZ32" s="729"/>
      <c r="CA32" s="729"/>
      <c r="CB32" s="731"/>
      <c r="CD32" s="726"/>
      <c r="CE32" s="727"/>
      <c r="CF32" s="674" t="s">
        <v>312</v>
      </c>
      <c r="CG32" s="675"/>
      <c r="CH32" s="675"/>
      <c r="CI32" s="675"/>
      <c r="CJ32" s="675"/>
      <c r="CK32" s="675"/>
      <c r="CL32" s="675"/>
      <c r="CM32" s="675"/>
      <c r="CN32" s="675"/>
      <c r="CO32" s="675"/>
      <c r="CP32" s="675"/>
      <c r="CQ32" s="676"/>
      <c r="CR32" s="659">
        <v>42</v>
      </c>
      <c r="CS32" s="660"/>
      <c r="CT32" s="660"/>
      <c r="CU32" s="660"/>
      <c r="CV32" s="660"/>
      <c r="CW32" s="660"/>
      <c r="CX32" s="660"/>
      <c r="CY32" s="661"/>
      <c r="CZ32" s="664">
        <v>0</v>
      </c>
      <c r="DA32" s="695"/>
      <c r="DB32" s="695"/>
      <c r="DC32" s="697"/>
      <c r="DD32" s="668">
        <v>42</v>
      </c>
      <c r="DE32" s="660"/>
      <c r="DF32" s="660"/>
      <c r="DG32" s="660"/>
      <c r="DH32" s="660"/>
      <c r="DI32" s="660"/>
      <c r="DJ32" s="660"/>
      <c r="DK32" s="661"/>
      <c r="DL32" s="668">
        <v>42</v>
      </c>
      <c r="DM32" s="660"/>
      <c r="DN32" s="660"/>
      <c r="DO32" s="660"/>
      <c r="DP32" s="660"/>
      <c r="DQ32" s="660"/>
      <c r="DR32" s="660"/>
      <c r="DS32" s="660"/>
      <c r="DT32" s="660"/>
      <c r="DU32" s="660"/>
      <c r="DV32" s="661"/>
      <c r="DW32" s="664">
        <v>0</v>
      </c>
      <c r="DX32" s="695"/>
      <c r="DY32" s="695"/>
      <c r="DZ32" s="695"/>
      <c r="EA32" s="695"/>
      <c r="EB32" s="695"/>
      <c r="EC32" s="696"/>
    </row>
    <row r="33" spans="2:133" ht="11.25" customHeight="1">
      <c r="B33" s="656" t="s">
        <v>313</v>
      </c>
      <c r="C33" s="657"/>
      <c r="D33" s="657"/>
      <c r="E33" s="657"/>
      <c r="F33" s="657"/>
      <c r="G33" s="657"/>
      <c r="H33" s="657"/>
      <c r="I33" s="657"/>
      <c r="J33" s="657"/>
      <c r="K33" s="657"/>
      <c r="L33" s="657"/>
      <c r="M33" s="657"/>
      <c r="N33" s="657"/>
      <c r="O33" s="657"/>
      <c r="P33" s="657"/>
      <c r="Q33" s="658"/>
      <c r="R33" s="659">
        <v>123289</v>
      </c>
      <c r="S33" s="660"/>
      <c r="T33" s="660"/>
      <c r="U33" s="660"/>
      <c r="V33" s="660"/>
      <c r="W33" s="660"/>
      <c r="X33" s="660"/>
      <c r="Y33" s="661"/>
      <c r="Z33" s="662">
        <v>1.6</v>
      </c>
      <c r="AA33" s="662"/>
      <c r="AB33" s="662"/>
      <c r="AC33" s="662"/>
      <c r="AD33" s="663" t="s">
        <v>221</v>
      </c>
      <c r="AE33" s="663"/>
      <c r="AF33" s="663"/>
      <c r="AG33" s="663"/>
      <c r="AH33" s="663"/>
      <c r="AI33" s="663"/>
      <c r="AJ33" s="663"/>
      <c r="AK33" s="663"/>
      <c r="AL33" s="664" t="s">
        <v>122</v>
      </c>
      <c r="AM33" s="665"/>
      <c r="AN33" s="665"/>
      <c r="AO33" s="666"/>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74" t="s">
        <v>314</v>
      </c>
      <c r="CE33" s="675"/>
      <c r="CF33" s="675"/>
      <c r="CG33" s="675"/>
      <c r="CH33" s="675"/>
      <c r="CI33" s="675"/>
      <c r="CJ33" s="675"/>
      <c r="CK33" s="675"/>
      <c r="CL33" s="675"/>
      <c r="CM33" s="675"/>
      <c r="CN33" s="675"/>
      <c r="CO33" s="675"/>
      <c r="CP33" s="675"/>
      <c r="CQ33" s="676"/>
      <c r="CR33" s="659">
        <v>4669310</v>
      </c>
      <c r="CS33" s="683"/>
      <c r="CT33" s="683"/>
      <c r="CU33" s="683"/>
      <c r="CV33" s="683"/>
      <c r="CW33" s="683"/>
      <c r="CX33" s="683"/>
      <c r="CY33" s="684"/>
      <c r="CZ33" s="664">
        <v>63</v>
      </c>
      <c r="DA33" s="695"/>
      <c r="DB33" s="695"/>
      <c r="DC33" s="697"/>
      <c r="DD33" s="668">
        <v>1354435</v>
      </c>
      <c r="DE33" s="683"/>
      <c r="DF33" s="683"/>
      <c r="DG33" s="683"/>
      <c r="DH33" s="683"/>
      <c r="DI33" s="683"/>
      <c r="DJ33" s="683"/>
      <c r="DK33" s="684"/>
      <c r="DL33" s="668">
        <v>689373</v>
      </c>
      <c r="DM33" s="683"/>
      <c r="DN33" s="683"/>
      <c r="DO33" s="683"/>
      <c r="DP33" s="683"/>
      <c r="DQ33" s="683"/>
      <c r="DR33" s="683"/>
      <c r="DS33" s="683"/>
      <c r="DT33" s="683"/>
      <c r="DU33" s="683"/>
      <c r="DV33" s="684"/>
      <c r="DW33" s="664">
        <v>27.5</v>
      </c>
      <c r="DX33" s="695"/>
      <c r="DY33" s="695"/>
      <c r="DZ33" s="695"/>
      <c r="EA33" s="695"/>
      <c r="EB33" s="695"/>
      <c r="EC33" s="696"/>
    </row>
    <row r="34" spans="2:133" ht="11.25" customHeight="1">
      <c r="B34" s="656" t="s">
        <v>315</v>
      </c>
      <c r="C34" s="657"/>
      <c r="D34" s="657"/>
      <c r="E34" s="657"/>
      <c r="F34" s="657"/>
      <c r="G34" s="657"/>
      <c r="H34" s="657"/>
      <c r="I34" s="657"/>
      <c r="J34" s="657"/>
      <c r="K34" s="657"/>
      <c r="L34" s="657"/>
      <c r="M34" s="657"/>
      <c r="N34" s="657"/>
      <c r="O34" s="657"/>
      <c r="P34" s="657"/>
      <c r="Q34" s="658"/>
      <c r="R34" s="659">
        <v>91712</v>
      </c>
      <c r="S34" s="660"/>
      <c r="T34" s="660"/>
      <c r="U34" s="660"/>
      <c r="V34" s="660"/>
      <c r="W34" s="660"/>
      <c r="X34" s="660"/>
      <c r="Y34" s="661"/>
      <c r="Z34" s="662">
        <v>1.2</v>
      </c>
      <c r="AA34" s="662"/>
      <c r="AB34" s="662"/>
      <c r="AC34" s="662"/>
      <c r="AD34" s="663" t="s">
        <v>230</v>
      </c>
      <c r="AE34" s="663"/>
      <c r="AF34" s="663"/>
      <c r="AG34" s="663"/>
      <c r="AH34" s="663"/>
      <c r="AI34" s="663"/>
      <c r="AJ34" s="663"/>
      <c r="AK34" s="663"/>
      <c r="AL34" s="664" t="s">
        <v>122</v>
      </c>
      <c r="AM34" s="665"/>
      <c r="AN34" s="665"/>
      <c r="AO34" s="666"/>
      <c r="AP34" s="214"/>
      <c r="AQ34" s="638" t="s">
        <v>316</v>
      </c>
      <c r="AR34" s="639"/>
      <c r="AS34" s="639"/>
      <c r="AT34" s="639"/>
      <c r="AU34" s="639"/>
      <c r="AV34" s="639"/>
      <c r="AW34" s="639"/>
      <c r="AX34" s="639"/>
      <c r="AY34" s="639"/>
      <c r="AZ34" s="639"/>
      <c r="BA34" s="639"/>
      <c r="BB34" s="639"/>
      <c r="BC34" s="639"/>
      <c r="BD34" s="639"/>
      <c r="BE34" s="639"/>
      <c r="BF34" s="640"/>
      <c r="BG34" s="638" t="s">
        <v>317</v>
      </c>
      <c r="BH34" s="639"/>
      <c r="BI34" s="639"/>
      <c r="BJ34" s="639"/>
      <c r="BK34" s="639"/>
      <c r="BL34" s="639"/>
      <c r="BM34" s="639"/>
      <c r="BN34" s="639"/>
      <c r="BO34" s="639"/>
      <c r="BP34" s="639"/>
      <c r="BQ34" s="639"/>
      <c r="BR34" s="639"/>
      <c r="BS34" s="639"/>
      <c r="BT34" s="639"/>
      <c r="BU34" s="639"/>
      <c r="BV34" s="639"/>
      <c r="BW34" s="639"/>
      <c r="BX34" s="639"/>
      <c r="BY34" s="639"/>
      <c r="BZ34" s="639"/>
      <c r="CA34" s="639"/>
      <c r="CB34" s="640"/>
      <c r="CD34" s="674" t="s">
        <v>318</v>
      </c>
      <c r="CE34" s="675"/>
      <c r="CF34" s="675"/>
      <c r="CG34" s="675"/>
      <c r="CH34" s="675"/>
      <c r="CI34" s="675"/>
      <c r="CJ34" s="675"/>
      <c r="CK34" s="675"/>
      <c r="CL34" s="675"/>
      <c r="CM34" s="675"/>
      <c r="CN34" s="675"/>
      <c r="CO34" s="675"/>
      <c r="CP34" s="675"/>
      <c r="CQ34" s="676"/>
      <c r="CR34" s="659">
        <v>1952457</v>
      </c>
      <c r="CS34" s="660"/>
      <c r="CT34" s="660"/>
      <c r="CU34" s="660"/>
      <c r="CV34" s="660"/>
      <c r="CW34" s="660"/>
      <c r="CX34" s="660"/>
      <c r="CY34" s="661"/>
      <c r="CZ34" s="664">
        <v>26.4</v>
      </c>
      <c r="DA34" s="695"/>
      <c r="DB34" s="695"/>
      <c r="DC34" s="697"/>
      <c r="DD34" s="668">
        <v>370300</v>
      </c>
      <c r="DE34" s="660"/>
      <c r="DF34" s="660"/>
      <c r="DG34" s="660"/>
      <c r="DH34" s="660"/>
      <c r="DI34" s="660"/>
      <c r="DJ34" s="660"/>
      <c r="DK34" s="661"/>
      <c r="DL34" s="668">
        <v>136983</v>
      </c>
      <c r="DM34" s="660"/>
      <c r="DN34" s="660"/>
      <c r="DO34" s="660"/>
      <c r="DP34" s="660"/>
      <c r="DQ34" s="660"/>
      <c r="DR34" s="660"/>
      <c r="DS34" s="660"/>
      <c r="DT34" s="660"/>
      <c r="DU34" s="660"/>
      <c r="DV34" s="661"/>
      <c r="DW34" s="664">
        <v>5.5</v>
      </c>
      <c r="DX34" s="695"/>
      <c r="DY34" s="695"/>
      <c r="DZ34" s="695"/>
      <c r="EA34" s="695"/>
      <c r="EB34" s="695"/>
      <c r="EC34" s="696"/>
    </row>
    <row r="35" spans="2:133" ht="11.25" customHeight="1">
      <c r="B35" s="656" t="s">
        <v>319</v>
      </c>
      <c r="C35" s="657"/>
      <c r="D35" s="657"/>
      <c r="E35" s="657"/>
      <c r="F35" s="657"/>
      <c r="G35" s="657"/>
      <c r="H35" s="657"/>
      <c r="I35" s="657"/>
      <c r="J35" s="657"/>
      <c r="K35" s="657"/>
      <c r="L35" s="657"/>
      <c r="M35" s="657"/>
      <c r="N35" s="657"/>
      <c r="O35" s="657"/>
      <c r="P35" s="657"/>
      <c r="Q35" s="658"/>
      <c r="R35" s="659">
        <v>643056</v>
      </c>
      <c r="S35" s="660"/>
      <c r="T35" s="660"/>
      <c r="U35" s="660"/>
      <c r="V35" s="660"/>
      <c r="W35" s="660"/>
      <c r="X35" s="660"/>
      <c r="Y35" s="661"/>
      <c r="Z35" s="662">
        <v>8.6</v>
      </c>
      <c r="AA35" s="662"/>
      <c r="AB35" s="662"/>
      <c r="AC35" s="662"/>
      <c r="AD35" s="663" t="s">
        <v>221</v>
      </c>
      <c r="AE35" s="663"/>
      <c r="AF35" s="663"/>
      <c r="AG35" s="663"/>
      <c r="AH35" s="663"/>
      <c r="AI35" s="663"/>
      <c r="AJ35" s="663"/>
      <c r="AK35" s="663"/>
      <c r="AL35" s="664" t="s">
        <v>122</v>
      </c>
      <c r="AM35" s="665"/>
      <c r="AN35" s="665"/>
      <c r="AO35" s="666"/>
      <c r="AP35" s="214"/>
      <c r="AQ35" s="732" t="s">
        <v>320</v>
      </c>
      <c r="AR35" s="733"/>
      <c r="AS35" s="733"/>
      <c r="AT35" s="733"/>
      <c r="AU35" s="733"/>
      <c r="AV35" s="733"/>
      <c r="AW35" s="733"/>
      <c r="AX35" s="733"/>
      <c r="AY35" s="734"/>
      <c r="AZ35" s="648">
        <v>257951</v>
      </c>
      <c r="BA35" s="649"/>
      <c r="BB35" s="649"/>
      <c r="BC35" s="649"/>
      <c r="BD35" s="649"/>
      <c r="BE35" s="649"/>
      <c r="BF35" s="735"/>
      <c r="BG35" s="670" t="s">
        <v>321</v>
      </c>
      <c r="BH35" s="671"/>
      <c r="BI35" s="671"/>
      <c r="BJ35" s="671"/>
      <c r="BK35" s="671"/>
      <c r="BL35" s="671"/>
      <c r="BM35" s="671"/>
      <c r="BN35" s="671"/>
      <c r="BO35" s="671"/>
      <c r="BP35" s="671"/>
      <c r="BQ35" s="671"/>
      <c r="BR35" s="671"/>
      <c r="BS35" s="671"/>
      <c r="BT35" s="671"/>
      <c r="BU35" s="672"/>
      <c r="BV35" s="648">
        <v>425</v>
      </c>
      <c r="BW35" s="649"/>
      <c r="BX35" s="649"/>
      <c r="BY35" s="649"/>
      <c r="BZ35" s="649"/>
      <c r="CA35" s="649"/>
      <c r="CB35" s="735"/>
      <c r="CD35" s="674" t="s">
        <v>322</v>
      </c>
      <c r="CE35" s="675"/>
      <c r="CF35" s="675"/>
      <c r="CG35" s="675"/>
      <c r="CH35" s="675"/>
      <c r="CI35" s="675"/>
      <c r="CJ35" s="675"/>
      <c r="CK35" s="675"/>
      <c r="CL35" s="675"/>
      <c r="CM35" s="675"/>
      <c r="CN35" s="675"/>
      <c r="CO35" s="675"/>
      <c r="CP35" s="675"/>
      <c r="CQ35" s="676"/>
      <c r="CR35" s="659">
        <v>320841</v>
      </c>
      <c r="CS35" s="683"/>
      <c r="CT35" s="683"/>
      <c r="CU35" s="683"/>
      <c r="CV35" s="683"/>
      <c r="CW35" s="683"/>
      <c r="CX35" s="683"/>
      <c r="CY35" s="684"/>
      <c r="CZ35" s="664">
        <v>4.3</v>
      </c>
      <c r="DA35" s="695"/>
      <c r="DB35" s="695"/>
      <c r="DC35" s="697"/>
      <c r="DD35" s="668">
        <v>297933</v>
      </c>
      <c r="DE35" s="683"/>
      <c r="DF35" s="683"/>
      <c r="DG35" s="683"/>
      <c r="DH35" s="683"/>
      <c r="DI35" s="683"/>
      <c r="DJ35" s="683"/>
      <c r="DK35" s="684"/>
      <c r="DL35" s="668">
        <v>97115</v>
      </c>
      <c r="DM35" s="683"/>
      <c r="DN35" s="683"/>
      <c r="DO35" s="683"/>
      <c r="DP35" s="683"/>
      <c r="DQ35" s="683"/>
      <c r="DR35" s="683"/>
      <c r="DS35" s="683"/>
      <c r="DT35" s="683"/>
      <c r="DU35" s="683"/>
      <c r="DV35" s="684"/>
      <c r="DW35" s="664">
        <v>3.9</v>
      </c>
      <c r="DX35" s="695"/>
      <c r="DY35" s="695"/>
      <c r="DZ35" s="695"/>
      <c r="EA35" s="695"/>
      <c r="EB35" s="695"/>
      <c r="EC35" s="696"/>
    </row>
    <row r="36" spans="2:133" ht="11.25" customHeight="1">
      <c r="B36" s="656" t="s">
        <v>323</v>
      </c>
      <c r="C36" s="657"/>
      <c r="D36" s="657"/>
      <c r="E36" s="657"/>
      <c r="F36" s="657"/>
      <c r="G36" s="657"/>
      <c r="H36" s="657"/>
      <c r="I36" s="657"/>
      <c r="J36" s="657"/>
      <c r="K36" s="657"/>
      <c r="L36" s="657"/>
      <c r="M36" s="657"/>
      <c r="N36" s="657"/>
      <c r="O36" s="657"/>
      <c r="P36" s="657"/>
      <c r="Q36" s="658"/>
      <c r="R36" s="659" t="s">
        <v>122</v>
      </c>
      <c r="S36" s="660"/>
      <c r="T36" s="660"/>
      <c r="U36" s="660"/>
      <c r="V36" s="660"/>
      <c r="W36" s="660"/>
      <c r="X36" s="660"/>
      <c r="Y36" s="661"/>
      <c r="Z36" s="662" t="s">
        <v>122</v>
      </c>
      <c r="AA36" s="662"/>
      <c r="AB36" s="662"/>
      <c r="AC36" s="662"/>
      <c r="AD36" s="663" t="s">
        <v>221</v>
      </c>
      <c r="AE36" s="663"/>
      <c r="AF36" s="663"/>
      <c r="AG36" s="663"/>
      <c r="AH36" s="663"/>
      <c r="AI36" s="663"/>
      <c r="AJ36" s="663"/>
      <c r="AK36" s="663"/>
      <c r="AL36" s="664" t="s">
        <v>122</v>
      </c>
      <c r="AM36" s="665"/>
      <c r="AN36" s="665"/>
      <c r="AO36" s="666"/>
      <c r="AQ36" s="736" t="s">
        <v>324</v>
      </c>
      <c r="AR36" s="737"/>
      <c r="AS36" s="737"/>
      <c r="AT36" s="737"/>
      <c r="AU36" s="737"/>
      <c r="AV36" s="737"/>
      <c r="AW36" s="737"/>
      <c r="AX36" s="737"/>
      <c r="AY36" s="738"/>
      <c r="AZ36" s="659">
        <v>140992</v>
      </c>
      <c r="BA36" s="660"/>
      <c r="BB36" s="660"/>
      <c r="BC36" s="660"/>
      <c r="BD36" s="683"/>
      <c r="BE36" s="683"/>
      <c r="BF36" s="718"/>
      <c r="BG36" s="674" t="s">
        <v>325</v>
      </c>
      <c r="BH36" s="675"/>
      <c r="BI36" s="675"/>
      <c r="BJ36" s="675"/>
      <c r="BK36" s="675"/>
      <c r="BL36" s="675"/>
      <c r="BM36" s="675"/>
      <c r="BN36" s="675"/>
      <c r="BO36" s="675"/>
      <c r="BP36" s="675"/>
      <c r="BQ36" s="675"/>
      <c r="BR36" s="675"/>
      <c r="BS36" s="675"/>
      <c r="BT36" s="675"/>
      <c r="BU36" s="676"/>
      <c r="BV36" s="659">
        <v>-9846</v>
      </c>
      <c r="BW36" s="660"/>
      <c r="BX36" s="660"/>
      <c r="BY36" s="660"/>
      <c r="BZ36" s="660"/>
      <c r="CA36" s="660"/>
      <c r="CB36" s="669"/>
      <c r="CD36" s="674" t="s">
        <v>326</v>
      </c>
      <c r="CE36" s="675"/>
      <c r="CF36" s="675"/>
      <c r="CG36" s="675"/>
      <c r="CH36" s="675"/>
      <c r="CI36" s="675"/>
      <c r="CJ36" s="675"/>
      <c r="CK36" s="675"/>
      <c r="CL36" s="675"/>
      <c r="CM36" s="675"/>
      <c r="CN36" s="675"/>
      <c r="CO36" s="675"/>
      <c r="CP36" s="675"/>
      <c r="CQ36" s="676"/>
      <c r="CR36" s="659">
        <v>888020</v>
      </c>
      <c r="CS36" s="660"/>
      <c r="CT36" s="660"/>
      <c r="CU36" s="660"/>
      <c r="CV36" s="660"/>
      <c r="CW36" s="660"/>
      <c r="CX36" s="660"/>
      <c r="CY36" s="661"/>
      <c r="CZ36" s="664">
        <v>12</v>
      </c>
      <c r="DA36" s="695"/>
      <c r="DB36" s="695"/>
      <c r="DC36" s="697"/>
      <c r="DD36" s="668">
        <v>428082</v>
      </c>
      <c r="DE36" s="660"/>
      <c r="DF36" s="660"/>
      <c r="DG36" s="660"/>
      <c r="DH36" s="660"/>
      <c r="DI36" s="660"/>
      <c r="DJ36" s="660"/>
      <c r="DK36" s="661"/>
      <c r="DL36" s="668">
        <v>242329</v>
      </c>
      <c r="DM36" s="660"/>
      <c r="DN36" s="660"/>
      <c r="DO36" s="660"/>
      <c r="DP36" s="660"/>
      <c r="DQ36" s="660"/>
      <c r="DR36" s="660"/>
      <c r="DS36" s="660"/>
      <c r="DT36" s="660"/>
      <c r="DU36" s="660"/>
      <c r="DV36" s="661"/>
      <c r="DW36" s="664">
        <v>9.6999999999999993</v>
      </c>
      <c r="DX36" s="695"/>
      <c r="DY36" s="695"/>
      <c r="DZ36" s="695"/>
      <c r="EA36" s="695"/>
      <c r="EB36" s="695"/>
      <c r="EC36" s="696"/>
    </row>
    <row r="37" spans="2:133" ht="11.25" customHeight="1">
      <c r="B37" s="656" t="s">
        <v>327</v>
      </c>
      <c r="C37" s="657"/>
      <c r="D37" s="657"/>
      <c r="E37" s="657"/>
      <c r="F37" s="657"/>
      <c r="G37" s="657"/>
      <c r="H37" s="657"/>
      <c r="I37" s="657"/>
      <c r="J37" s="657"/>
      <c r="K37" s="657"/>
      <c r="L37" s="657"/>
      <c r="M37" s="657"/>
      <c r="N37" s="657"/>
      <c r="O37" s="657"/>
      <c r="P37" s="657"/>
      <c r="Q37" s="658"/>
      <c r="R37" s="659">
        <v>101956</v>
      </c>
      <c r="S37" s="660"/>
      <c r="T37" s="660"/>
      <c r="U37" s="660"/>
      <c r="V37" s="660"/>
      <c r="W37" s="660"/>
      <c r="X37" s="660"/>
      <c r="Y37" s="661"/>
      <c r="Z37" s="662">
        <v>1.4</v>
      </c>
      <c r="AA37" s="662"/>
      <c r="AB37" s="662"/>
      <c r="AC37" s="662"/>
      <c r="AD37" s="663" t="s">
        <v>221</v>
      </c>
      <c r="AE37" s="663"/>
      <c r="AF37" s="663"/>
      <c r="AG37" s="663"/>
      <c r="AH37" s="663"/>
      <c r="AI37" s="663"/>
      <c r="AJ37" s="663"/>
      <c r="AK37" s="663"/>
      <c r="AL37" s="664" t="s">
        <v>230</v>
      </c>
      <c r="AM37" s="665"/>
      <c r="AN37" s="665"/>
      <c r="AO37" s="666"/>
      <c r="AQ37" s="736" t="s">
        <v>328</v>
      </c>
      <c r="AR37" s="737"/>
      <c r="AS37" s="737"/>
      <c r="AT37" s="737"/>
      <c r="AU37" s="737"/>
      <c r="AV37" s="737"/>
      <c r="AW37" s="737"/>
      <c r="AX37" s="737"/>
      <c r="AY37" s="738"/>
      <c r="AZ37" s="659">
        <v>13095</v>
      </c>
      <c r="BA37" s="660"/>
      <c r="BB37" s="660"/>
      <c r="BC37" s="660"/>
      <c r="BD37" s="683"/>
      <c r="BE37" s="683"/>
      <c r="BF37" s="718"/>
      <c r="BG37" s="674" t="s">
        <v>329</v>
      </c>
      <c r="BH37" s="675"/>
      <c r="BI37" s="675"/>
      <c r="BJ37" s="675"/>
      <c r="BK37" s="675"/>
      <c r="BL37" s="675"/>
      <c r="BM37" s="675"/>
      <c r="BN37" s="675"/>
      <c r="BO37" s="675"/>
      <c r="BP37" s="675"/>
      <c r="BQ37" s="675"/>
      <c r="BR37" s="675"/>
      <c r="BS37" s="675"/>
      <c r="BT37" s="675"/>
      <c r="BU37" s="676"/>
      <c r="BV37" s="659">
        <v>577</v>
      </c>
      <c r="BW37" s="660"/>
      <c r="BX37" s="660"/>
      <c r="BY37" s="660"/>
      <c r="BZ37" s="660"/>
      <c r="CA37" s="660"/>
      <c r="CB37" s="669"/>
      <c r="CD37" s="674" t="s">
        <v>330</v>
      </c>
      <c r="CE37" s="675"/>
      <c r="CF37" s="675"/>
      <c r="CG37" s="675"/>
      <c r="CH37" s="675"/>
      <c r="CI37" s="675"/>
      <c r="CJ37" s="675"/>
      <c r="CK37" s="675"/>
      <c r="CL37" s="675"/>
      <c r="CM37" s="675"/>
      <c r="CN37" s="675"/>
      <c r="CO37" s="675"/>
      <c r="CP37" s="675"/>
      <c r="CQ37" s="676"/>
      <c r="CR37" s="659">
        <v>542908</v>
      </c>
      <c r="CS37" s="683"/>
      <c r="CT37" s="683"/>
      <c r="CU37" s="683"/>
      <c r="CV37" s="683"/>
      <c r="CW37" s="683"/>
      <c r="CX37" s="683"/>
      <c r="CY37" s="684"/>
      <c r="CZ37" s="664">
        <v>7.3</v>
      </c>
      <c r="DA37" s="695"/>
      <c r="DB37" s="695"/>
      <c r="DC37" s="697"/>
      <c r="DD37" s="668">
        <v>243338</v>
      </c>
      <c r="DE37" s="683"/>
      <c r="DF37" s="683"/>
      <c r="DG37" s="683"/>
      <c r="DH37" s="683"/>
      <c r="DI37" s="683"/>
      <c r="DJ37" s="683"/>
      <c r="DK37" s="684"/>
      <c r="DL37" s="668">
        <v>135487</v>
      </c>
      <c r="DM37" s="683"/>
      <c r="DN37" s="683"/>
      <c r="DO37" s="683"/>
      <c r="DP37" s="683"/>
      <c r="DQ37" s="683"/>
      <c r="DR37" s="683"/>
      <c r="DS37" s="683"/>
      <c r="DT37" s="683"/>
      <c r="DU37" s="683"/>
      <c r="DV37" s="684"/>
      <c r="DW37" s="664">
        <v>5.4</v>
      </c>
      <c r="DX37" s="695"/>
      <c r="DY37" s="695"/>
      <c r="DZ37" s="695"/>
      <c r="EA37" s="695"/>
      <c r="EB37" s="695"/>
      <c r="EC37" s="696"/>
    </row>
    <row r="38" spans="2:133" ht="11.25" customHeight="1">
      <c r="B38" s="704" t="s">
        <v>331</v>
      </c>
      <c r="C38" s="705"/>
      <c r="D38" s="705"/>
      <c r="E38" s="705"/>
      <c r="F38" s="705"/>
      <c r="G38" s="705"/>
      <c r="H38" s="705"/>
      <c r="I38" s="705"/>
      <c r="J38" s="705"/>
      <c r="K38" s="705"/>
      <c r="L38" s="705"/>
      <c r="M38" s="705"/>
      <c r="N38" s="705"/>
      <c r="O38" s="705"/>
      <c r="P38" s="705"/>
      <c r="Q38" s="706"/>
      <c r="R38" s="739">
        <v>7513246</v>
      </c>
      <c r="S38" s="740"/>
      <c r="T38" s="740"/>
      <c r="U38" s="740"/>
      <c r="V38" s="740"/>
      <c r="W38" s="740"/>
      <c r="X38" s="740"/>
      <c r="Y38" s="741"/>
      <c r="Z38" s="742">
        <v>100</v>
      </c>
      <c r="AA38" s="742"/>
      <c r="AB38" s="742"/>
      <c r="AC38" s="742"/>
      <c r="AD38" s="743">
        <v>2403283</v>
      </c>
      <c r="AE38" s="743"/>
      <c r="AF38" s="743"/>
      <c r="AG38" s="743"/>
      <c r="AH38" s="743"/>
      <c r="AI38" s="743"/>
      <c r="AJ38" s="743"/>
      <c r="AK38" s="743"/>
      <c r="AL38" s="744">
        <v>100</v>
      </c>
      <c r="AM38" s="730"/>
      <c r="AN38" s="730"/>
      <c r="AO38" s="745"/>
      <c r="AQ38" s="736" t="s">
        <v>332</v>
      </c>
      <c r="AR38" s="737"/>
      <c r="AS38" s="737"/>
      <c r="AT38" s="737"/>
      <c r="AU38" s="737"/>
      <c r="AV38" s="737"/>
      <c r="AW38" s="737"/>
      <c r="AX38" s="737"/>
      <c r="AY38" s="738"/>
      <c r="AZ38" s="659" t="s">
        <v>230</v>
      </c>
      <c r="BA38" s="660"/>
      <c r="BB38" s="660"/>
      <c r="BC38" s="660"/>
      <c r="BD38" s="683"/>
      <c r="BE38" s="683"/>
      <c r="BF38" s="718"/>
      <c r="BG38" s="674" t="s">
        <v>333</v>
      </c>
      <c r="BH38" s="675"/>
      <c r="BI38" s="675"/>
      <c r="BJ38" s="675"/>
      <c r="BK38" s="675"/>
      <c r="BL38" s="675"/>
      <c r="BM38" s="675"/>
      <c r="BN38" s="675"/>
      <c r="BO38" s="675"/>
      <c r="BP38" s="675"/>
      <c r="BQ38" s="675"/>
      <c r="BR38" s="675"/>
      <c r="BS38" s="675"/>
      <c r="BT38" s="675"/>
      <c r="BU38" s="676"/>
      <c r="BV38" s="659">
        <v>999</v>
      </c>
      <c r="BW38" s="660"/>
      <c r="BX38" s="660"/>
      <c r="BY38" s="660"/>
      <c r="BZ38" s="660"/>
      <c r="CA38" s="660"/>
      <c r="CB38" s="669"/>
      <c r="CD38" s="674" t="s">
        <v>334</v>
      </c>
      <c r="CE38" s="675"/>
      <c r="CF38" s="675"/>
      <c r="CG38" s="675"/>
      <c r="CH38" s="675"/>
      <c r="CI38" s="675"/>
      <c r="CJ38" s="675"/>
      <c r="CK38" s="675"/>
      <c r="CL38" s="675"/>
      <c r="CM38" s="675"/>
      <c r="CN38" s="675"/>
      <c r="CO38" s="675"/>
      <c r="CP38" s="675"/>
      <c r="CQ38" s="676"/>
      <c r="CR38" s="659">
        <v>257951</v>
      </c>
      <c r="CS38" s="660"/>
      <c r="CT38" s="660"/>
      <c r="CU38" s="660"/>
      <c r="CV38" s="660"/>
      <c r="CW38" s="660"/>
      <c r="CX38" s="660"/>
      <c r="CY38" s="661"/>
      <c r="CZ38" s="664">
        <v>3.5</v>
      </c>
      <c r="DA38" s="695"/>
      <c r="DB38" s="695"/>
      <c r="DC38" s="697"/>
      <c r="DD38" s="668">
        <v>229756</v>
      </c>
      <c r="DE38" s="660"/>
      <c r="DF38" s="660"/>
      <c r="DG38" s="660"/>
      <c r="DH38" s="660"/>
      <c r="DI38" s="660"/>
      <c r="DJ38" s="660"/>
      <c r="DK38" s="661"/>
      <c r="DL38" s="668">
        <v>212946</v>
      </c>
      <c r="DM38" s="660"/>
      <c r="DN38" s="660"/>
      <c r="DO38" s="660"/>
      <c r="DP38" s="660"/>
      <c r="DQ38" s="660"/>
      <c r="DR38" s="660"/>
      <c r="DS38" s="660"/>
      <c r="DT38" s="660"/>
      <c r="DU38" s="660"/>
      <c r="DV38" s="661"/>
      <c r="DW38" s="664">
        <v>8.5</v>
      </c>
      <c r="DX38" s="695"/>
      <c r="DY38" s="695"/>
      <c r="DZ38" s="695"/>
      <c r="EA38" s="695"/>
      <c r="EB38" s="695"/>
      <c r="EC38" s="696"/>
    </row>
    <row r="39" spans="2:133" ht="11.25" customHeight="1">
      <c r="AQ39" s="736" t="s">
        <v>335</v>
      </c>
      <c r="AR39" s="737"/>
      <c r="AS39" s="737"/>
      <c r="AT39" s="737"/>
      <c r="AU39" s="737"/>
      <c r="AV39" s="737"/>
      <c r="AW39" s="737"/>
      <c r="AX39" s="737"/>
      <c r="AY39" s="738"/>
      <c r="AZ39" s="659" t="s">
        <v>122</v>
      </c>
      <c r="BA39" s="660"/>
      <c r="BB39" s="660"/>
      <c r="BC39" s="660"/>
      <c r="BD39" s="683"/>
      <c r="BE39" s="683"/>
      <c r="BF39" s="718"/>
      <c r="BG39" s="750" t="s">
        <v>336</v>
      </c>
      <c r="BH39" s="751"/>
      <c r="BI39" s="751"/>
      <c r="BJ39" s="751"/>
      <c r="BK39" s="751"/>
      <c r="BL39" s="215"/>
      <c r="BM39" s="675" t="s">
        <v>337</v>
      </c>
      <c r="BN39" s="675"/>
      <c r="BO39" s="675"/>
      <c r="BP39" s="675"/>
      <c r="BQ39" s="675"/>
      <c r="BR39" s="675"/>
      <c r="BS39" s="675"/>
      <c r="BT39" s="675"/>
      <c r="BU39" s="676"/>
      <c r="BV39" s="659">
        <v>81</v>
      </c>
      <c r="BW39" s="660"/>
      <c r="BX39" s="660"/>
      <c r="BY39" s="660"/>
      <c r="BZ39" s="660"/>
      <c r="CA39" s="660"/>
      <c r="CB39" s="669"/>
      <c r="CD39" s="674" t="s">
        <v>338</v>
      </c>
      <c r="CE39" s="675"/>
      <c r="CF39" s="675"/>
      <c r="CG39" s="675"/>
      <c r="CH39" s="675"/>
      <c r="CI39" s="675"/>
      <c r="CJ39" s="675"/>
      <c r="CK39" s="675"/>
      <c r="CL39" s="675"/>
      <c r="CM39" s="675"/>
      <c r="CN39" s="675"/>
      <c r="CO39" s="675"/>
      <c r="CP39" s="675"/>
      <c r="CQ39" s="676"/>
      <c r="CR39" s="659">
        <v>1235041</v>
      </c>
      <c r="CS39" s="683"/>
      <c r="CT39" s="683"/>
      <c r="CU39" s="683"/>
      <c r="CV39" s="683"/>
      <c r="CW39" s="683"/>
      <c r="CX39" s="683"/>
      <c r="CY39" s="684"/>
      <c r="CZ39" s="664">
        <v>16.7</v>
      </c>
      <c r="DA39" s="695"/>
      <c r="DB39" s="695"/>
      <c r="DC39" s="697"/>
      <c r="DD39" s="668">
        <v>28364</v>
      </c>
      <c r="DE39" s="683"/>
      <c r="DF39" s="683"/>
      <c r="DG39" s="683"/>
      <c r="DH39" s="683"/>
      <c r="DI39" s="683"/>
      <c r="DJ39" s="683"/>
      <c r="DK39" s="684"/>
      <c r="DL39" s="668" t="s">
        <v>122</v>
      </c>
      <c r="DM39" s="683"/>
      <c r="DN39" s="683"/>
      <c r="DO39" s="683"/>
      <c r="DP39" s="683"/>
      <c r="DQ39" s="683"/>
      <c r="DR39" s="683"/>
      <c r="DS39" s="683"/>
      <c r="DT39" s="683"/>
      <c r="DU39" s="683"/>
      <c r="DV39" s="684"/>
      <c r="DW39" s="664" t="s">
        <v>230</v>
      </c>
      <c r="DX39" s="695"/>
      <c r="DY39" s="695"/>
      <c r="DZ39" s="695"/>
      <c r="EA39" s="695"/>
      <c r="EB39" s="695"/>
      <c r="EC39" s="696"/>
    </row>
    <row r="40" spans="2:133" ht="11.25" customHeight="1">
      <c r="AQ40" s="736" t="s">
        <v>339</v>
      </c>
      <c r="AR40" s="737"/>
      <c r="AS40" s="737"/>
      <c r="AT40" s="737"/>
      <c r="AU40" s="737"/>
      <c r="AV40" s="737"/>
      <c r="AW40" s="737"/>
      <c r="AX40" s="737"/>
      <c r="AY40" s="738"/>
      <c r="AZ40" s="659">
        <v>27252</v>
      </c>
      <c r="BA40" s="660"/>
      <c r="BB40" s="660"/>
      <c r="BC40" s="660"/>
      <c r="BD40" s="683"/>
      <c r="BE40" s="683"/>
      <c r="BF40" s="718"/>
      <c r="BG40" s="750"/>
      <c r="BH40" s="751"/>
      <c r="BI40" s="751"/>
      <c r="BJ40" s="751"/>
      <c r="BK40" s="751"/>
      <c r="BL40" s="215"/>
      <c r="BM40" s="675" t="s">
        <v>340</v>
      </c>
      <c r="BN40" s="675"/>
      <c r="BO40" s="675"/>
      <c r="BP40" s="675"/>
      <c r="BQ40" s="675"/>
      <c r="BR40" s="675"/>
      <c r="BS40" s="675"/>
      <c r="BT40" s="675"/>
      <c r="BU40" s="676"/>
      <c r="BV40" s="659">
        <v>147</v>
      </c>
      <c r="BW40" s="660"/>
      <c r="BX40" s="660"/>
      <c r="BY40" s="660"/>
      <c r="BZ40" s="660"/>
      <c r="CA40" s="660"/>
      <c r="CB40" s="669"/>
      <c r="CD40" s="674" t="s">
        <v>341</v>
      </c>
      <c r="CE40" s="675"/>
      <c r="CF40" s="675"/>
      <c r="CG40" s="675"/>
      <c r="CH40" s="675"/>
      <c r="CI40" s="675"/>
      <c r="CJ40" s="675"/>
      <c r="CK40" s="675"/>
      <c r="CL40" s="675"/>
      <c r="CM40" s="675"/>
      <c r="CN40" s="675"/>
      <c r="CO40" s="675"/>
      <c r="CP40" s="675"/>
      <c r="CQ40" s="676"/>
      <c r="CR40" s="659">
        <v>15000</v>
      </c>
      <c r="CS40" s="660"/>
      <c r="CT40" s="660"/>
      <c r="CU40" s="660"/>
      <c r="CV40" s="660"/>
      <c r="CW40" s="660"/>
      <c r="CX40" s="660"/>
      <c r="CY40" s="661"/>
      <c r="CZ40" s="664">
        <v>0.2</v>
      </c>
      <c r="DA40" s="695"/>
      <c r="DB40" s="695"/>
      <c r="DC40" s="697"/>
      <c r="DD40" s="668" t="s">
        <v>122</v>
      </c>
      <c r="DE40" s="660"/>
      <c r="DF40" s="660"/>
      <c r="DG40" s="660"/>
      <c r="DH40" s="660"/>
      <c r="DI40" s="660"/>
      <c r="DJ40" s="660"/>
      <c r="DK40" s="661"/>
      <c r="DL40" s="668" t="s">
        <v>221</v>
      </c>
      <c r="DM40" s="660"/>
      <c r="DN40" s="660"/>
      <c r="DO40" s="660"/>
      <c r="DP40" s="660"/>
      <c r="DQ40" s="660"/>
      <c r="DR40" s="660"/>
      <c r="DS40" s="660"/>
      <c r="DT40" s="660"/>
      <c r="DU40" s="660"/>
      <c r="DV40" s="661"/>
      <c r="DW40" s="664" t="s">
        <v>122</v>
      </c>
      <c r="DX40" s="695"/>
      <c r="DY40" s="695"/>
      <c r="DZ40" s="695"/>
      <c r="EA40" s="695"/>
      <c r="EB40" s="695"/>
      <c r="EC40" s="696"/>
    </row>
    <row r="41" spans="2:133" ht="11.25" customHeight="1">
      <c r="AQ41" s="746" t="s">
        <v>342</v>
      </c>
      <c r="AR41" s="747"/>
      <c r="AS41" s="747"/>
      <c r="AT41" s="747"/>
      <c r="AU41" s="747"/>
      <c r="AV41" s="747"/>
      <c r="AW41" s="747"/>
      <c r="AX41" s="747"/>
      <c r="AY41" s="748"/>
      <c r="AZ41" s="739">
        <v>76612</v>
      </c>
      <c r="BA41" s="740"/>
      <c r="BB41" s="740"/>
      <c r="BC41" s="740"/>
      <c r="BD41" s="729"/>
      <c r="BE41" s="729"/>
      <c r="BF41" s="731"/>
      <c r="BG41" s="752"/>
      <c r="BH41" s="753"/>
      <c r="BI41" s="753"/>
      <c r="BJ41" s="753"/>
      <c r="BK41" s="753"/>
      <c r="BL41" s="216"/>
      <c r="BM41" s="686" t="s">
        <v>343</v>
      </c>
      <c r="BN41" s="686"/>
      <c r="BO41" s="686"/>
      <c r="BP41" s="686"/>
      <c r="BQ41" s="686"/>
      <c r="BR41" s="686"/>
      <c r="BS41" s="686"/>
      <c r="BT41" s="686"/>
      <c r="BU41" s="687"/>
      <c r="BV41" s="739">
        <v>224</v>
      </c>
      <c r="BW41" s="740"/>
      <c r="BX41" s="740"/>
      <c r="BY41" s="740"/>
      <c r="BZ41" s="740"/>
      <c r="CA41" s="740"/>
      <c r="CB41" s="749"/>
      <c r="CD41" s="674" t="s">
        <v>344</v>
      </c>
      <c r="CE41" s="675"/>
      <c r="CF41" s="675"/>
      <c r="CG41" s="675"/>
      <c r="CH41" s="675"/>
      <c r="CI41" s="675"/>
      <c r="CJ41" s="675"/>
      <c r="CK41" s="675"/>
      <c r="CL41" s="675"/>
      <c r="CM41" s="675"/>
      <c r="CN41" s="675"/>
      <c r="CO41" s="675"/>
      <c r="CP41" s="675"/>
      <c r="CQ41" s="676"/>
      <c r="CR41" s="659" t="s">
        <v>122</v>
      </c>
      <c r="CS41" s="683"/>
      <c r="CT41" s="683"/>
      <c r="CU41" s="683"/>
      <c r="CV41" s="683"/>
      <c r="CW41" s="683"/>
      <c r="CX41" s="683"/>
      <c r="CY41" s="684"/>
      <c r="CZ41" s="664" t="s">
        <v>230</v>
      </c>
      <c r="DA41" s="695"/>
      <c r="DB41" s="695"/>
      <c r="DC41" s="697"/>
      <c r="DD41" s="668" t="s">
        <v>221</v>
      </c>
      <c r="DE41" s="683"/>
      <c r="DF41" s="683"/>
      <c r="DG41" s="683"/>
      <c r="DH41" s="683"/>
      <c r="DI41" s="683"/>
      <c r="DJ41" s="683"/>
      <c r="DK41" s="684"/>
      <c r="DL41" s="754"/>
      <c r="DM41" s="755"/>
      <c r="DN41" s="755"/>
      <c r="DO41" s="755"/>
      <c r="DP41" s="755"/>
      <c r="DQ41" s="755"/>
      <c r="DR41" s="755"/>
      <c r="DS41" s="755"/>
      <c r="DT41" s="755"/>
      <c r="DU41" s="755"/>
      <c r="DV41" s="756"/>
      <c r="DW41" s="757"/>
      <c r="DX41" s="758"/>
      <c r="DY41" s="758"/>
      <c r="DZ41" s="758"/>
      <c r="EA41" s="758"/>
      <c r="EB41" s="758"/>
      <c r="EC41" s="759"/>
    </row>
    <row r="42" spans="2:133" ht="11.25" customHeight="1">
      <c r="B42" s="209" t="s">
        <v>345</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56" t="s">
        <v>346</v>
      </c>
      <c r="CE42" s="657"/>
      <c r="CF42" s="657"/>
      <c r="CG42" s="657"/>
      <c r="CH42" s="657"/>
      <c r="CI42" s="657"/>
      <c r="CJ42" s="657"/>
      <c r="CK42" s="657"/>
      <c r="CL42" s="657"/>
      <c r="CM42" s="657"/>
      <c r="CN42" s="657"/>
      <c r="CO42" s="657"/>
      <c r="CP42" s="657"/>
      <c r="CQ42" s="658"/>
      <c r="CR42" s="659">
        <v>1263693</v>
      </c>
      <c r="CS42" s="660"/>
      <c r="CT42" s="660"/>
      <c r="CU42" s="660"/>
      <c r="CV42" s="660"/>
      <c r="CW42" s="660"/>
      <c r="CX42" s="660"/>
      <c r="CY42" s="661"/>
      <c r="CZ42" s="664">
        <v>17.100000000000001</v>
      </c>
      <c r="DA42" s="665"/>
      <c r="DB42" s="665"/>
      <c r="DC42" s="760"/>
      <c r="DD42" s="668">
        <v>327546</v>
      </c>
      <c r="DE42" s="660"/>
      <c r="DF42" s="660"/>
      <c r="DG42" s="660"/>
      <c r="DH42" s="660"/>
      <c r="DI42" s="660"/>
      <c r="DJ42" s="660"/>
      <c r="DK42" s="661"/>
      <c r="DL42" s="754"/>
      <c r="DM42" s="755"/>
      <c r="DN42" s="755"/>
      <c r="DO42" s="755"/>
      <c r="DP42" s="755"/>
      <c r="DQ42" s="755"/>
      <c r="DR42" s="755"/>
      <c r="DS42" s="755"/>
      <c r="DT42" s="755"/>
      <c r="DU42" s="755"/>
      <c r="DV42" s="756"/>
      <c r="DW42" s="757"/>
      <c r="DX42" s="758"/>
      <c r="DY42" s="758"/>
      <c r="DZ42" s="758"/>
      <c r="EA42" s="758"/>
      <c r="EB42" s="758"/>
      <c r="EC42" s="759"/>
    </row>
    <row r="43" spans="2:133" ht="11.25" customHeight="1">
      <c r="B43" s="219" t="s">
        <v>347</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56" t="s">
        <v>348</v>
      </c>
      <c r="CE43" s="657"/>
      <c r="CF43" s="657"/>
      <c r="CG43" s="657"/>
      <c r="CH43" s="657"/>
      <c r="CI43" s="657"/>
      <c r="CJ43" s="657"/>
      <c r="CK43" s="657"/>
      <c r="CL43" s="657"/>
      <c r="CM43" s="657"/>
      <c r="CN43" s="657"/>
      <c r="CO43" s="657"/>
      <c r="CP43" s="657"/>
      <c r="CQ43" s="658"/>
      <c r="CR43" s="659">
        <v>24540</v>
      </c>
      <c r="CS43" s="683"/>
      <c r="CT43" s="683"/>
      <c r="CU43" s="683"/>
      <c r="CV43" s="683"/>
      <c r="CW43" s="683"/>
      <c r="CX43" s="683"/>
      <c r="CY43" s="684"/>
      <c r="CZ43" s="664">
        <v>0.3</v>
      </c>
      <c r="DA43" s="695"/>
      <c r="DB43" s="695"/>
      <c r="DC43" s="697"/>
      <c r="DD43" s="668">
        <v>8042</v>
      </c>
      <c r="DE43" s="683"/>
      <c r="DF43" s="683"/>
      <c r="DG43" s="683"/>
      <c r="DH43" s="683"/>
      <c r="DI43" s="683"/>
      <c r="DJ43" s="683"/>
      <c r="DK43" s="684"/>
      <c r="DL43" s="754"/>
      <c r="DM43" s="755"/>
      <c r="DN43" s="755"/>
      <c r="DO43" s="755"/>
      <c r="DP43" s="755"/>
      <c r="DQ43" s="755"/>
      <c r="DR43" s="755"/>
      <c r="DS43" s="755"/>
      <c r="DT43" s="755"/>
      <c r="DU43" s="755"/>
      <c r="DV43" s="756"/>
      <c r="DW43" s="757"/>
      <c r="DX43" s="758"/>
      <c r="DY43" s="758"/>
      <c r="DZ43" s="758"/>
      <c r="EA43" s="758"/>
      <c r="EB43" s="758"/>
      <c r="EC43" s="759"/>
    </row>
    <row r="44" spans="2:133" ht="11.25" customHeight="1">
      <c r="B44" s="220" t="s">
        <v>349</v>
      </c>
      <c r="CD44" s="771" t="s">
        <v>300</v>
      </c>
      <c r="CE44" s="772"/>
      <c r="CF44" s="656" t="s">
        <v>350</v>
      </c>
      <c r="CG44" s="657"/>
      <c r="CH44" s="657"/>
      <c r="CI44" s="657"/>
      <c r="CJ44" s="657"/>
      <c r="CK44" s="657"/>
      <c r="CL44" s="657"/>
      <c r="CM44" s="657"/>
      <c r="CN44" s="657"/>
      <c r="CO44" s="657"/>
      <c r="CP44" s="657"/>
      <c r="CQ44" s="658"/>
      <c r="CR44" s="659">
        <v>609532</v>
      </c>
      <c r="CS44" s="660"/>
      <c r="CT44" s="660"/>
      <c r="CU44" s="660"/>
      <c r="CV44" s="660"/>
      <c r="CW44" s="660"/>
      <c r="CX44" s="660"/>
      <c r="CY44" s="661"/>
      <c r="CZ44" s="664">
        <v>8.1999999999999993</v>
      </c>
      <c r="DA44" s="665"/>
      <c r="DB44" s="665"/>
      <c r="DC44" s="760"/>
      <c r="DD44" s="668">
        <v>181170</v>
      </c>
      <c r="DE44" s="660"/>
      <c r="DF44" s="660"/>
      <c r="DG44" s="660"/>
      <c r="DH44" s="660"/>
      <c r="DI44" s="660"/>
      <c r="DJ44" s="660"/>
      <c r="DK44" s="661"/>
      <c r="DL44" s="754"/>
      <c r="DM44" s="755"/>
      <c r="DN44" s="755"/>
      <c r="DO44" s="755"/>
      <c r="DP44" s="755"/>
      <c r="DQ44" s="755"/>
      <c r="DR44" s="755"/>
      <c r="DS44" s="755"/>
      <c r="DT44" s="755"/>
      <c r="DU44" s="755"/>
      <c r="DV44" s="756"/>
      <c r="DW44" s="757"/>
      <c r="DX44" s="758"/>
      <c r="DY44" s="758"/>
      <c r="DZ44" s="758"/>
      <c r="EA44" s="758"/>
      <c r="EB44" s="758"/>
      <c r="EC44" s="759"/>
    </row>
    <row r="45" spans="2:133" ht="11.25" customHeight="1">
      <c r="CD45" s="773"/>
      <c r="CE45" s="774"/>
      <c r="CF45" s="656" t="s">
        <v>351</v>
      </c>
      <c r="CG45" s="657"/>
      <c r="CH45" s="657"/>
      <c r="CI45" s="657"/>
      <c r="CJ45" s="657"/>
      <c r="CK45" s="657"/>
      <c r="CL45" s="657"/>
      <c r="CM45" s="657"/>
      <c r="CN45" s="657"/>
      <c r="CO45" s="657"/>
      <c r="CP45" s="657"/>
      <c r="CQ45" s="658"/>
      <c r="CR45" s="659">
        <v>265159</v>
      </c>
      <c r="CS45" s="683"/>
      <c r="CT45" s="683"/>
      <c r="CU45" s="683"/>
      <c r="CV45" s="683"/>
      <c r="CW45" s="683"/>
      <c r="CX45" s="683"/>
      <c r="CY45" s="684"/>
      <c r="CZ45" s="664">
        <v>3.6</v>
      </c>
      <c r="DA45" s="695"/>
      <c r="DB45" s="695"/>
      <c r="DC45" s="697"/>
      <c r="DD45" s="668">
        <v>85673</v>
      </c>
      <c r="DE45" s="683"/>
      <c r="DF45" s="683"/>
      <c r="DG45" s="683"/>
      <c r="DH45" s="683"/>
      <c r="DI45" s="683"/>
      <c r="DJ45" s="683"/>
      <c r="DK45" s="684"/>
      <c r="DL45" s="754"/>
      <c r="DM45" s="755"/>
      <c r="DN45" s="755"/>
      <c r="DO45" s="755"/>
      <c r="DP45" s="755"/>
      <c r="DQ45" s="755"/>
      <c r="DR45" s="755"/>
      <c r="DS45" s="755"/>
      <c r="DT45" s="755"/>
      <c r="DU45" s="755"/>
      <c r="DV45" s="756"/>
      <c r="DW45" s="757"/>
      <c r="DX45" s="758"/>
      <c r="DY45" s="758"/>
      <c r="DZ45" s="758"/>
      <c r="EA45" s="758"/>
      <c r="EB45" s="758"/>
      <c r="EC45" s="759"/>
    </row>
    <row r="46" spans="2:133" ht="11.25" customHeight="1">
      <c r="CD46" s="773"/>
      <c r="CE46" s="774"/>
      <c r="CF46" s="656" t="s">
        <v>352</v>
      </c>
      <c r="CG46" s="657"/>
      <c r="CH46" s="657"/>
      <c r="CI46" s="657"/>
      <c r="CJ46" s="657"/>
      <c r="CK46" s="657"/>
      <c r="CL46" s="657"/>
      <c r="CM46" s="657"/>
      <c r="CN46" s="657"/>
      <c r="CO46" s="657"/>
      <c r="CP46" s="657"/>
      <c r="CQ46" s="658"/>
      <c r="CR46" s="659">
        <v>324714</v>
      </c>
      <c r="CS46" s="660"/>
      <c r="CT46" s="660"/>
      <c r="CU46" s="660"/>
      <c r="CV46" s="660"/>
      <c r="CW46" s="660"/>
      <c r="CX46" s="660"/>
      <c r="CY46" s="661"/>
      <c r="CZ46" s="664">
        <v>4.4000000000000004</v>
      </c>
      <c r="DA46" s="665"/>
      <c r="DB46" s="665"/>
      <c r="DC46" s="760"/>
      <c r="DD46" s="668">
        <v>95338</v>
      </c>
      <c r="DE46" s="660"/>
      <c r="DF46" s="660"/>
      <c r="DG46" s="660"/>
      <c r="DH46" s="660"/>
      <c r="DI46" s="660"/>
      <c r="DJ46" s="660"/>
      <c r="DK46" s="661"/>
      <c r="DL46" s="754"/>
      <c r="DM46" s="755"/>
      <c r="DN46" s="755"/>
      <c r="DO46" s="755"/>
      <c r="DP46" s="755"/>
      <c r="DQ46" s="755"/>
      <c r="DR46" s="755"/>
      <c r="DS46" s="755"/>
      <c r="DT46" s="755"/>
      <c r="DU46" s="755"/>
      <c r="DV46" s="756"/>
      <c r="DW46" s="757"/>
      <c r="DX46" s="758"/>
      <c r="DY46" s="758"/>
      <c r="DZ46" s="758"/>
      <c r="EA46" s="758"/>
      <c r="EB46" s="758"/>
      <c r="EC46" s="759"/>
    </row>
    <row r="47" spans="2:133" ht="11.25" customHeight="1">
      <c r="CD47" s="773"/>
      <c r="CE47" s="774"/>
      <c r="CF47" s="656" t="s">
        <v>353</v>
      </c>
      <c r="CG47" s="657"/>
      <c r="CH47" s="657"/>
      <c r="CI47" s="657"/>
      <c r="CJ47" s="657"/>
      <c r="CK47" s="657"/>
      <c r="CL47" s="657"/>
      <c r="CM47" s="657"/>
      <c r="CN47" s="657"/>
      <c r="CO47" s="657"/>
      <c r="CP47" s="657"/>
      <c r="CQ47" s="658"/>
      <c r="CR47" s="659">
        <v>654161</v>
      </c>
      <c r="CS47" s="683"/>
      <c r="CT47" s="683"/>
      <c r="CU47" s="683"/>
      <c r="CV47" s="683"/>
      <c r="CW47" s="683"/>
      <c r="CX47" s="683"/>
      <c r="CY47" s="684"/>
      <c r="CZ47" s="664">
        <v>8.8000000000000007</v>
      </c>
      <c r="DA47" s="695"/>
      <c r="DB47" s="695"/>
      <c r="DC47" s="697"/>
      <c r="DD47" s="668">
        <v>146376</v>
      </c>
      <c r="DE47" s="683"/>
      <c r="DF47" s="683"/>
      <c r="DG47" s="683"/>
      <c r="DH47" s="683"/>
      <c r="DI47" s="683"/>
      <c r="DJ47" s="683"/>
      <c r="DK47" s="684"/>
      <c r="DL47" s="754"/>
      <c r="DM47" s="755"/>
      <c r="DN47" s="755"/>
      <c r="DO47" s="755"/>
      <c r="DP47" s="755"/>
      <c r="DQ47" s="755"/>
      <c r="DR47" s="755"/>
      <c r="DS47" s="755"/>
      <c r="DT47" s="755"/>
      <c r="DU47" s="755"/>
      <c r="DV47" s="756"/>
      <c r="DW47" s="757"/>
      <c r="DX47" s="758"/>
      <c r="DY47" s="758"/>
      <c r="DZ47" s="758"/>
      <c r="EA47" s="758"/>
      <c r="EB47" s="758"/>
      <c r="EC47" s="759"/>
    </row>
    <row r="48" spans="2:133">
      <c r="CD48" s="775"/>
      <c r="CE48" s="776"/>
      <c r="CF48" s="656" t="s">
        <v>354</v>
      </c>
      <c r="CG48" s="657"/>
      <c r="CH48" s="657"/>
      <c r="CI48" s="657"/>
      <c r="CJ48" s="657"/>
      <c r="CK48" s="657"/>
      <c r="CL48" s="657"/>
      <c r="CM48" s="657"/>
      <c r="CN48" s="657"/>
      <c r="CO48" s="657"/>
      <c r="CP48" s="657"/>
      <c r="CQ48" s="658"/>
      <c r="CR48" s="659" t="s">
        <v>122</v>
      </c>
      <c r="CS48" s="660"/>
      <c r="CT48" s="660"/>
      <c r="CU48" s="660"/>
      <c r="CV48" s="660"/>
      <c r="CW48" s="660"/>
      <c r="CX48" s="660"/>
      <c r="CY48" s="661"/>
      <c r="CZ48" s="664" t="s">
        <v>230</v>
      </c>
      <c r="DA48" s="665"/>
      <c r="DB48" s="665"/>
      <c r="DC48" s="760"/>
      <c r="DD48" s="668" t="s">
        <v>122</v>
      </c>
      <c r="DE48" s="660"/>
      <c r="DF48" s="660"/>
      <c r="DG48" s="660"/>
      <c r="DH48" s="660"/>
      <c r="DI48" s="660"/>
      <c r="DJ48" s="660"/>
      <c r="DK48" s="661"/>
      <c r="DL48" s="754"/>
      <c r="DM48" s="755"/>
      <c r="DN48" s="755"/>
      <c r="DO48" s="755"/>
      <c r="DP48" s="755"/>
      <c r="DQ48" s="755"/>
      <c r="DR48" s="755"/>
      <c r="DS48" s="755"/>
      <c r="DT48" s="755"/>
      <c r="DU48" s="755"/>
      <c r="DV48" s="756"/>
      <c r="DW48" s="757"/>
      <c r="DX48" s="758"/>
      <c r="DY48" s="758"/>
      <c r="DZ48" s="758"/>
      <c r="EA48" s="758"/>
      <c r="EB48" s="758"/>
      <c r="EC48" s="759"/>
    </row>
    <row r="49" spans="82:133" ht="11.25" customHeight="1">
      <c r="CD49" s="704" t="s">
        <v>355</v>
      </c>
      <c r="CE49" s="705"/>
      <c r="CF49" s="705"/>
      <c r="CG49" s="705"/>
      <c r="CH49" s="705"/>
      <c r="CI49" s="705"/>
      <c r="CJ49" s="705"/>
      <c r="CK49" s="705"/>
      <c r="CL49" s="705"/>
      <c r="CM49" s="705"/>
      <c r="CN49" s="705"/>
      <c r="CO49" s="705"/>
      <c r="CP49" s="705"/>
      <c r="CQ49" s="706"/>
      <c r="CR49" s="739">
        <v>7407116</v>
      </c>
      <c r="CS49" s="729"/>
      <c r="CT49" s="729"/>
      <c r="CU49" s="729"/>
      <c r="CV49" s="729"/>
      <c r="CW49" s="729"/>
      <c r="CX49" s="729"/>
      <c r="CY49" s="761"/>
      <c r="CZ49" s="744">
        <v>100</v>
      </c>
      <c r="DA49" s="762"/>
      <c r="DB49" s="762"/>
      <c r="DC49" s="763"/>
      <c r="DD49" s="764">
        <v>3018635</v>
      </c>
      <c r="DE49" s="729"/>
      <c r="DF49" s="729"/>
      <c r="DG49" s="729"/>
      <c r="DH49" s="729"/>
      <c r="DI49" s="729"/>
      <c r="DJ49" s="729"/>
      <c r="DK49" s="761"/>
      <c r="DL49" s="765"/>
      <c r="DM49" s="766"/>
      <c r="DN49" s="766"/>
      <c r="DO49" s="766"/>
      <c r="DP49" s="766"/>
      <c r="DQ49" s="766"/>
      <c r="DR49" s="766"/>
      <c r="DS49" s="766"/>
      <c r="DT49" s="766"/>
      <c r="DU49" s="766"/>
      <c r="DV49" s="767"/>
      <c r="DW49" s="768"/>
      <c r="DX49" s="769"/>
      <c r="DY49" s="769"/>
      <c r="DZ49" s="769"/>
      <c r="EA49" s="769"/>
      <c r="EB49" s="769"/>
      <c r="EC49" s="770"/>
    </row>
    <row r="50" spans="82:133" hidden="1"/>
    <row r="51" spans="82:133" hidden="1"/>
    <row r="52" spans="82:133" hidden="1"/>
    <row r="53" spans="82:133" hidden="1"/>
  </sheetData>
  <sheetProtection algorithmName="SHA-512" hashValue="X1dJMg5g7ZqH5hccCLYk4WCcS/dr326FZMiLb1CZ4X2/RV0i/2Cd93nSYqYo0NooHTKVqr8OxRSM+F5x7RRogQ==" saltValue="64a+G9/ybe+f2Y3LARAfSg=="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horizontalDpi="300" verticalDpi="300"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EA136"/>
  <sheetViews>
    <sheetView zoomScale="70" zoomScaleNormal="70" zoomScaleSheetLayoutView="70" workbookViewId="0"/>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356</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806" t="s">
        <v>357</v>
      </c>
      <c r="DK2" s="807"/>
      <c r="DL2" s="807"/>
      <c r="DM2" s="807"/>
      <c r="DN2" s="807"/>
      <c r="DO2" s="808"/>
      <c r="DP2" s="229"/>
      <c r="DQ2" s="806" t="s">
        <v>358</v>
      </c>
      <c r="DR2" s="807"/>
      <c r="DS2" s="807"/>
      <c r="DT2" s="807"/>
      <c r="DU2" s="807"/>
      <c r="DV2" s="807"/>
      <c r="DW2" s="807"/>
      <c r="DX2" s="807"/>
      <c r="DY2" s="807"/>
      <c r="DZ2" s="808"/>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809" t="s">
        <v>359</v>
      </c>
      <c r="B4" s="809"/>
      <c r="C4" s="809"/>
      <c r="D4" s="809"/>
      <c r="E4" s="809"/>
      <c r="F4" s="809"/>
      <c r="G4" s="809"/>
      <c r="H4" s="809"/>
      <c r="I4" s="809"/>
      <c r="J4" s="809"/>
      <c r="K4" s="809"/>
      <c r="L4" s="809"/>
      <c r="M4" s="809"/>
      <c r="N4" s="809"/>
      <c r="O4" s="809"/>
      <c r="P4" s="809"/>
      <c r="Q4" s="809"/>
      <c r="R4" s="809"/>
      <c r="S4" s="809"/>
      <c r="T4" s="809"/>
      <c r="U4" s="809"/>
      <c r="V4" s="809"/>
      <c r="W4" s="809"/>
      <c r="X4" s="809"/>
      <c r="Y4" s="809"/>
      <c r="Z4" s="809"/>
      <c r="AA4" s="809"/>
      <c r="AB4" s="809"/>
      <c r="AC4" s="809"/>
      <c r="AD4" s="809"/>
      <c r="AE4" s="809"/>
      <c r="AF4" s="809"/>
      <c r="AG4" s="809"/>
      <c r="AH4" s="809"/>
      <c r="AI4" s="809"/>
      <c r="AJ4" s="809"/>
      <c r="AK4" s="809"/>
      <c r="AL4" s="809"/>
      <c r="AM4" s="809"/>
      <c r="AN4" s="809"/>
      <c r="AO4" s="809"/>
      <c r="AP4" s="809"/>
      <c r="AQ4" s="809"/>
      <c r="AR4" s="809"/>
      <c r="AS4" s="809"/>
      <c r="AT4" s="809"/>
      <c r="AU4" s="809"/>
      <c r="AV4" s="809"/>
      <c r="AW4" s="809"/>
      <c r="AX4" s="809"/>
      <c r="AY4" s="809"/>
      <c r="AZ4" s="232"/>
      <c r="BA4" s="232"/>
      <c r="BB4" s="232"/>
      <c r="BC4" s="232"/>
      <c r="BD4" s="232"/>
      <c r="BE4" s="233"/>
      <c r="BF4" s="233"/>
      <c r="BG4" s="233"/>
      <c r="BH4" s="233"/>
      <c r="BI4" s="233"/>
      <c r="BJ4" s="233"/>
      <c r="BK4" s="233"/>
      <c r="BL4" s="233"/>
      <c r="BM4" s="233"/>
      <c r="BN4" s="233"/>
      <c r="BO4" s="233"/>
      <c r="BP4" s="233"/>
      <c r="BQ4" s="232" t="s">
        <v>360</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800" t="s">
        <v>361</v>
      </c>
      <c r="B5" s="801"/>
      <c r="C5" s="801"/>
      <c r="D5" s="801"/>
      <c r="E5" s="801"/>
      <c r="F5" s="801"/>
      <c r="G5" s="801"/>
      <c r="H5" s="801"/>
      <c r="I5" s="801"/>
      <c r="J5" s="801"/>
      <c r="K5" s="801"/>
      <c r="L5" s="801"/>
      <c r="M5" s="801"/>
      <c r="N5" s="801"/>
      <c r="O5" s="801"/>
      <c r="P5" s="802"/>
      <c r="Q5" s="777" t="s">
        <v>362</v>
      </c>
      <c r="R5" s="778"/>
      <c r="S5" s="778"/>
      <c r="T5" s="778"/>
      <c r="U5" s="779"/>
      <c r="V5" s="777" t="s">
        <v>363</v>
      </c>
      <c r="W5" s="778"/>
      <c r="X5" s="778"/>
      <c r="Y5" s="778"/>
      <c r="Z5" s="779"/>
      <c r="AA5" s="777" t="s">
        <v>364</v>
      </c>
      <c r="AB5" s="778"/>
      <c r="AC5" s="778"/>
      <c r="AD5" s="778"/>
      <c r="AE5" s="778"/>
      <c r="AF5" s="810" t="s">
        <v>365</v>
      </c>
      <c r="AG5" s="778"/>
      <c r="AH5" s="778"/>
      <c r="AI5" s="778"/>
      <c r="AJ5" s="789"/>
      <c r="AK5" s="778" t="s">
        <v>366</v>
      </c>
      <c r="AL5" s="778"/>
      <c r="AM5" s="778"/>
      <c r="AN5" s="778"/>
      <c r="AO5" s="779"/>
      <c r="AP5" s="777" t="s">
        <v>367</v>
      </c>
      <c r="AQ5" s="778"/>
      <c r="AR5" s="778"/>
      <c r="AS5" s="778"/>
      <c r="AT5" s="779"/>
      <c r="AU5" s="777" t="s">
        <v>368</v>
      </c>
      <c r="AV5" s="778"/>
      <c r="AW5" s="778"/>
      <c r="AX5" s="778"/>
      <c r="AY5" s="789"/>
      <c r="AZ5" s="236"/>
      <c r="BA5" s="236"/>
      <c r="BB5" s="236"/>
      <c r="BC5" s="236"/>
      <c r="BD5" s="236"/>
      <c r="BE5" s="237"/>
      <c r="BF5" s="237"/>
      <c r="BG5" s="237"/>
      <c r="BH5" s="237"/>
      <c r="BI5" s="237"/>
      <c r="BJ5" s="237"/>
      <c r="BK5" s="237"/>
      <c r="BL5" s="237"/>
      <c r="BM5" s="237"/>
      <c r="BN5" s="237"/>
      <c r="BO5" s="237"/>
      <c r="BP5" s="237"/>
      <c r="BQ5" s="800" t="s">
        <v>369</v>
      </c>
      <c r="BR5" s="801"/>
      <c r="BS5" s="801"/>
      <c r="BT5" s="801"/>
      <c r="BU5" s="801"/>
      <c r="BV5" s="801"/>
      <c r="BW5" s="801"/>
      <c r="BX5" s="801"/>
      <c r="BY5" s="801"/>
      <c r="BZ5" s="801"/>
      <c r="CA5" s="801"/>
      <c r="CB5" s="801"/>
      <c r="CC5" s="801"/>
      <c r="CD5" s="801"/>
      <c r="CE5" s="801"/>
      <c r="CF5" s="801"/>
      <c r="CG5" s="802"/>
      <c r="CH5" s="777" t="s">
        <v>370</v>
      </c>
      <c r="CI5" s="778"/>
      <c r="CJ5" s="778"/>
      <c r="CK5" s="778"/>
      <c r="CL5" s="779"/>
      <c r="CM5" s="777" t="s">
        <v>371</v>
      </c>
      <c r="CN5" s="778"/>
      <c r="CO5" s="778"/>
      <c r="CP5" s="778"/>
      <c r="CQ5" s="779"/>
      <c r="CR5" s="777" t="s">
        <v>372</v>
      </c>
      <c r="CS5" s="778"/>
      <c r="CT5" s="778"/>
      <c r="CU5" s="778"/>
      <c r="CV5" s="779"/>
      <c r="CW5" s="777" t="s">
        <v>373</v>
      </c>
      <c r="CX5" s="778"/>
      <c r="CY5" s="778"/>
      <c r="CZ5" s="778"/>
      <c r="DA5" s="779"/>
      <c r="DB5" s="777" t="s">
        <v>374</v>
      </c>
      <c r="DC5" s="778"/>
      <c r="DD5" s="778"/>
      <c r="DE5" s="778"/>
      <c r="DF5" s="779"/>
      <c r="DG5" s="783" t="s">
        <v>375</v>
      </c>
      <c r="DH5" s="784"/>
      <c r="DI5" s="784"/>
      <c r="DJ5" s="784"/>
      <c r="DK5" s="785"/>
      <c r="DL5" s="783" t="s">
        <v>376</v>
      </c>
      <c r="DM5" s="784"/>
      <c r="DN5" s="784"/>
      <c r="DO5" s="784"/>
      <c r="DP5" s="785"/>
      <c r="DQ5" s="777" t="s">
        <v>377</v>
      </c>
      <c r="DR5" s="778"/>
      <c r="DS5" s="778"/>
      <c r="DT5" s="778"/>
      <c r="DU5" s="779"/>
      <c r="DV5" s="777" t="s">
        <v>368</v>
      </c>
      <c r="DW5" s="778"/>
      <c r="DX5" s="778"/>
      <c r="DY5" s="778"/>
      <c r="DZ5" s="789"/>
      <c r="EA5" s="234"/>
    </row>
    <row r="6" spans="1:131" s="235" customFormat="1" ht="26.25" customHeight="1" thickBot="1">
      <c r="A6" s="803"/>
      <c r="B6" s="804"/>
      <c r="C6" s="804"/>
      <c r="D6" s="804"/>
      <c r="E6" s="804"/>
      <c r="F6" s="804"/>
      <c r="G6" s="804"/>
      <c r="H6" s="804"/>
      <c r="I6" s="804"/>
      <c r="J6" s="804"/>
      <c r="K6" s="804"/>
      <c r="L6" s="804"/>
      <c r="M6" s="804"/>
      <c r="N6" s="804"/>
      <c r="O6" s="804"/>
      <c r="P6" s="805"/>
      <c r="Q6" s="780"/>
      <c r="R6" s="781"/>
      <c r="S6" s="781"/>
      <c r="T6" s="781"/>
      <c r="U6" s="782"/>
      <c r="V6" s="780"/>
      <c r="W6" s="781"/>
      <c r="X6" s="781"/>
      <c r="Y6" s="781"/>
      <c r="Z6" s="782"/>
      <c r="AA6" s="780"/>
      <c r="AB6" s="781"/>
      <c r="AC6" s="781"/>
      <c r="AD6" s="781"/>
      <c r="AE6" s="781"/>
      <c r="AF6" s="811"/>
      <c r="AG6" s="781"/>
      <c r="AH6" s="781"/>
      <c r="AI6" s="781"/>
      <c r="AJ6" s="790"/>
      <c r="AK6" s="781"/>
      <c r="AL6" s="781"/>
      <c r="AM6" s="781"/>
      <c r="AN6" s="781"/>
      <c r="AO6" s="782"/>
      <c r="AP6" s="780"/>
      <c r="AQ6" s="781"/>
      <c r="AR6" s="781"/>
      <c r="AS6" s="781"/>
      <c r="AT6" s="782"/>
      <c r="AU6" s="780"/>
      <c r="AV6" s="781"/>
      <c r="AW6" s="781"/>
      <c r="AX6" s="781"/>
      <c r="AY6" s="790"/>
      <c r="AZ6" s="232"/>
      <c r="BA6" s="232"/>
      <c r="BB6" s="232"/>
      <c r="BC6" s="232"/>
      <c r="BD6" s="232"/>
      <c r="BE6" s="233"/>
      <c r="BF6" s="233"/>
      <c r="BG6" s="233"/>
      <c r="BH6" s="233"/>
      <c r="BI6" s="233"/>
      <c r="BJ6" s="233"/>
      <c r="BK6" s="233"/>
      <c r="BL6" s="233"/>
      <c r="BM6" s="233"/>
      <c r="BN6" s="233"/>
      <c r="BO6" s="233"/>
      <c r="BP6" s="233"/>
      <c r="BQ6" s="803"/>
      <c r="BR6" s="804"/>
      <c r="BS6" s="804"/>
      <c r="BT6" s="804"/>
      <c r="BU6" s="804"/>
      <c r="BV6" s="804"/>
      <c r="BW6" s="804"/>
      <c r="BX6" s="804"/>
      <c r="BY6" s="804"/>
      <c r="BZ6" s="804"/>
      <c r="CA6" s="804"/>
      <c r="CB6" s="804"/>
      <c r="CC6" s="804"/>
      <c r="CD6" s="804"/>
      <c r="CE6" s="804"/>
      <c r="CF6" s="804"/>
      <c r="CG6" s="805"/>
      <c r="CH6" s="780"/>
      <c r="CI6" s="781"/>
      <c r="CJ6" s="781"/>
      <c r="CK6" s="781"/>
      <c r="CL6" s="782"/>
      <c r="CM6" s="780"/>
      <c r="CN6" s="781"/>
      <c r="CO6" s="781"/>
      <c r="CP6" s="781"/>
      <c r="CQ6" s="782"/>
      <c r="CR6" s="780"/>
      <c r="CS6" s="781"/>
      <c r="CT6" s="781"/>
      <c r="CU6" s="781"/>
      <c r="CV6" s="782"/>
      <c r="CW6" s="780"/>
      <c r="CX6" s="781"/>
      <c r="CY6" s="781"/>
      <c r="CZ6" s="781"/>
      <c r="DA6" s="782"/>
      <c r="DB6" s="780"/>
      <c r="DC6" s="781"/>
      <c r="DD6" s="781"/>
      <c r="DE6" s="781"/>
      <c r="DF6" s="782"/>
      <c r="DG6" s="786"/>
      <c r="DH6" s="787"/>
      <c r="DI6" s="787"/>
      <c r="DJ6" s="787"/>
      <c r="DK6" s="788"/>
      <c r="DL6" s="786"/>
      <c r="DM6" s="787"/>
      <c r="DN6" s="787"/>
      <c r="DO6" s="787"/>
      <c r="DP6" s="788"/>
      <c r="DQ6" s="780"/>
      <c r="DR6" s="781"/>
      <c r="DS6" s="781"/>
      <c r="DT6" s="781"/>
      <c r="DU6" s="782"/>
      <c r="DV6" s="780"/>
      <c r="DW6" s="781"/>
      <c r="DX6" s="781"/>
      <c r="DY6" s="781"/>
      <c r="DZ6" s="790"/>
      <c r="EA6" s="234"/>
    </row>
    <row r="7" spans="1:131" s="235" customFormat="1" ht="26.25" customHeight="1" thickTop="1">
      <c r="A7" s="238">
        <v>1</v>
      </c>
      <c r="B7" s="791" t="s">
        <v>378</v>
      </c>
      <c r="C7" s="792"/>
      <c r="D7" s="792"/>
      <c r="E7" s="792"/>
      <c r="F7" s="792"/>
      <c r="G7" s="792"/>
      <c r="H7" s="792"/>
      <c r="I7" s="792"/>
      <c r="J7" s="792"/>
      <c r="K7" s="792"/>
      <c r="L7" s="792"/>
      <c r="M7" s="792"/>
      <c r="N7" s="792"/>
      <c r="O7" s="792"/>
      <c r="P7" s="793"/>
      <c r="Q7" s="794">
        <v>7513</v>
      </c>
      <c r="R7" s="795"/>
      <c r="S7" s="795"/>
      <c r="T7" s="795"/>
      <c r="U7" s="795"/>
      <c r="V7" s="795">
        <v>7407</v>
      </c>
      <c r="W7" s="795"/>
      <c r="X7" s="795"/>
      <c r="Y7" s="795"/>
      <c r="Z7" s="795"/>
      <c r="AA7" s="795">
        <f>Q7-V7</f>
        <v>106</v>
      </c>
      <c r="AB7" s="795"/>
      <c r="AC7" s="795"/>
      <c r="AD7" s="795"/>
      <c r="AE7" s="796"/>
      <c r="AF7" s="797">
        <v>103</v>
      </c>
      <c r="AG7" s="798"/>
      <c r="AH7" s="798"/>
      <c r="AI7" s="798"/>
      <c r="AJ7" s="799"/>
      <c r="AK7" s="834">
        <v>392</v>
      </c>
      <c r="AL7" s="835"/>
      <c r="AM7" s="835"/>
      <c r="AN7" s="835"/>
      <c r="AO7" s="835"/>
      <c r="AP7" s="835">
        <v>5554</v>
      </c>
      <c r="AQ7" s="835"/>
      <c r="AR7" s="835"/>
      <c r="AS7" s="835"/>
      <c r="AT7" s="835"/>
      <c r="AU7" s="836"/>
      <c r="AV7" s="836"/>
      <c r="AW7" s="836"/>
      <c r="AX7" s="836"/>
      <c r="AY7" s="837"/>
      <c r="AZ7" s="232"/>
      <c r="BA7" s="232"/>
      <c r="BB7" s="232"/>
      <c r="BC7" s="232"/>
      <c r="BD7" s="232"/>
      <c r="BE7" s="233"/>
      <c r="BF7" s="233"/>
      <c r="BG7" s="233"/>
      <c r="BH7" s="233"/>
      <c r="BI7" s="233"/>
      <c r="BJ7" s="233"/>
      <c r="BK7" s="233"/>
      <c r="BL7" s="233"/>
      <c r="BM7" s="233"/>
      <c r="BN7" s="233"/>
      <c r="BO7" s="233"/>
      <c r="BP7" s="233"/>
      <c r="BQ7" s="239">
        <v>1</v>
      </c>
      <c r="BR7" s="240"/>
      <c r="BS7" s="838" t="s">
        <v>583</v>
      </c>
      <c r="BT7" s="839"/>
      <c r="BU7" s="839"/>
      <c r="BV7" s="839"/>
      <c r="BW7" s="839"/>
      <c r="BX7" s="839"/>
      <c r="BY7" s="839"/>
      <c r="BZ7" s="839"/>
      <c r="CA7" s="839"/>
      <c r="CB7" s="839"/>
      <c r="CC7" s="839"/>
      <c r="CD7" s="839"/>
      <c r="CE7" s="839"/>
      <c r="CF7" s="839"/>
      <c r="CG7" s="840"/>
      <c r="CH7" s="831">
        <v>2</v>
      </c>
      <c r="CI7" s="832"/>
      <c r="CJ7" s="832"/>
      <c r="CK7" s="832"/>
      <c r="CL7" s="833"/>
      <c r="CM7" s="831">
        <v>35</v>
      </c>
      <c r="CN7" s="832"/>
      <c r="CO7" s="832"/>
      <c r="CP7" s="832"/>
      <c r="CQ7" s="833"/>
      <c r="CR7" s="831">
        <v>7</v>
      </c>
      <c r="CS7" s="832"/>
      <c r="CT7" s="832"/>
      <c r="CU7" s="832"/>
      <c r="CV7" s="833"/>
      <c r="CW7" s="831" t="s">
        <v>585</v>
      </c>
      <c r="CX7" s="832"/>
      <c r="CY7" s="832"/>
      <c r="CZ7" s="832"/>
      <c r="DA7" s="833"/>
      <c r="DB7" s="831" t="s">
        <v>585</v>
      </c>
      <c r="DC7" s="832"/>
      <c r="DD7" s="832"/>
      <c r="DE7" s="832"/>
      <c r="DF7" s="833"/>
      <c r="DG7" s="831" t="s">
        <v>585</v>
      </c>
      <c r="DH7" s="832"/>
      <c r="DI7" s="832"/>
      <c r="DJ7" s="832"/>
      <c r="DK7" s="833"/>
      <c r="DL7" s="831" t="s">
        <v>585</v>
      </c>
      <c r="DM7" s="832"/>
      <c r="DN7" s="832"/>
      <c r="DO7" s="832"/>
      <c r="DP7" s="833"/>
      <c r="DQ7" s="831" t="s">
        <v>585</v>
      </c>
      <c r="DR7" s="832"/>
      <c r="DS7" s="832"/>
      <c r="DT7" s="832"/>
      <c r="DU7" s="833"/>
      <c r="DV7" s="812"/>
      <c r="DW7" s="813"/>
      <c r="DX7" s="813"/>
      <c r="DY7" s="813"/>
      <c r="DZ7" s="814"/>
      <c r="EA7" s="234"/>
    </row>
    <row r="8" spans="1:131" s="235" customFormat="1" ht="26.25" customHeight="1">
      <c r="A8" s="241">
        <v>2</v>
      </c>
      <c r="B8" s="815"/>
      <c r="C8" s="816"/>
      <c r="D8" s="816"/>
      <c r="E8" s="816"/>
      <c r="F8" s="816"/>
      <c r="G8" s="816"/>
      <c r="H8" s="816"/>
      <c r="I8" s="816"/>
      <c r="J8" s="816"/>
      <c r="K8" s="816"/>
      <c r="L8" s="816"/>
      <c r="M8" s="816"/>
      <c r="N8" s="816"/>
      <c r="O8" s="816"/>
      <c r="P8" s="817"/>
      <c r="Q8" s="818"/>
      <c r="R8" s="819"/>
      <c r="S8" s="819"/>
      <c r="T8" s="819"/>
      <c r="U8" s="819"/>
      <c r="V8" s="819"/>
      <c r="W8" s="819"/>
      <c r="X8" s="819"/>
      <c r="Y8" s="819"/>
      <c r="Z8" s="819"/>
      <c r="AA8" s="819"/>
      <c r="AB8" s="819"/>
      <c r="AC8" s="819"/>
      <c r="AD8" s="819"/>
      <c r="AE8" s="820"/>
      <c r="AF8" s="821"/>
      <c r="AG8" s="822"/>
      <c r="AH8" s="822"/>
      <c r="AI8" s="822"/>
      <c r="AJ8" s="823"/>
      <c r="AK8" s="824"/>
      <c r="AL8" s="825"/>
      <c r="AM8" s="825"/>
      <c r="AN8" s="825"/>
      <c r="AO8" s="825"/>
      <c r="AP8" s="825"/>
      <c r="AQ8" s="825"/>
      <c r="AR8" s="825"/>
      <c r="AS8" s="825"/>
      <c r="AT8" s="825"/>
      <c r="AU8" s="826"/>
      <c r="AV8" s="826"/>
      <c r="AW8" s="826"/>
      <c r="AX8" s="826"/>
      <c r="AY8" s="827"/>
      <c r="AZ8" s="232"/>
      <c r="BA8" s="232"/>
      <c r="BB8" s="232"/>
      <c r="BC8" s="232"/>
      <c r="BD8" s="232"/>
      <c r="BE8" s="233"/>
      <c r="BF8" s="233"/>
      <c r="BG8" s="233"/>
      <c r="BH8" s="233"/>
      <c r="BI8" s="233"/>
      <c r="BJ8" s="233"/>
      <c r="BK8" s="233"/>
      <c r="BL8" s="233"/>
      <c r="BM8" s="233"/>
      <c r="BN8" s="233"/>
      <c r="BO8" s="233"/>
      <c r="BP8" s="233"/>
      <c r="BQ8" s="242">
        <v>2</v>
      </c>
      <c r="BR8" s="243"/>
      <c r="BS8" s="828" t="s">
        <v>584</v>
      </c>
      <c r="BT8" s="829"/>
      <c r="BU8" s="829"/>
      <c r="BV8" s="829"/>
      <c r="BW8" s="829"/>
      <c r="BX8" s="829"/>
      <c r="BY8" s="829"/>
      <c r="BZ8" s="829"/>
      <c r="CA8" s="829"/>
      <c r="CB8" s="829"/>
      <c r="CC8" s="829"/>
      <c r="CD8" s="829"/>
      <c r="CE8" s="829"/>
      <c r="CF8" s="829"/>
      <c r="CG8" s="830"/>
      <c r="CH8" s="841">
        <v>0</v>
      </c>
      <c r="CI8" s="842"/>
      <c r="CJ8" s="842"/>
      <c r="CK8" s="842"/>
      <c r="CL8" s="843"/>
      <c r="CM8" s="841">
        <v>14</v>
      </c>
      <c r="CN8" s="842"/>
      <c r="CO8" s="842"/>
      <c r="CP8" s="842"/>
      <c r="CQ8" s="843"/>
      <c r="CR8" s="841">
        <v>12</v>
      </c>
      <c r="CS8" s="842"/>
      <c r="CT8" s="842"/>
      <c r="CU8" s="842"/>
      <c r="CV8" s="843"/>
      <c r="CW8" s="841" t="s">
        <v>585</v>
      </c>
      <c r="CX8" s="842"/>
      <c r="CY8" s="842"/>
      <c r="CZ8" s="842"/>
      <c r="DA8" s="843"/>
      <c r="DB8" s="841" t="s">
        <v>585</v>
      </c>
      <c r="DC8" s="842"/>
      <c r="DD8" s="842"/>
      <c r="DE8" s="842"/>
      <c r="DF8" s="843"/>
      <c r="DG8" s="841" t="s">
        <v>585</v>
      </c>
      <c r="DH8" s="842"/>
      <c r="DI8" s="842"/>
      <c r="DJ8" s="842"/>
      <c r="DK8" s="843"/>
      <c r="DL8" s="841" t="s">
        <v>585</v>
      </c>
      <c r="DM8" s="842"/>
      <c r="DN8" s="842"/>
      <c r="DO8" s="842"/>
      <c r="DP8" s="843"/>
      <c r="DQ8" s="841" t="s">
        <v>585</v>
      </c>
      <c r="DR8" s="842"/>
      <c r="DS8" s="842"/>
      <c r="DT8" s="842"/>
      <c r="DU8" s="843"/>
      <c r="DV8" s="844"/>
      <c r="DW8" s="845"/>
      <c r="DX8" s="845"/>
      <c r="DY8" s="845"/>
      <c r="DZ8" s="846"/>
      <c r="EA8" s="234"/>
    </row>
    <row r="9" spans="1:131" s="235" customFormat="1" ht="26.25" customHeight="1">
      <c r="A9" s="241">
        <v>3</v>
      </c>
      <c r="B9" s="815"/>
      <c r="C9" s="816"/>
      <c r="D9" s="816"/>
      <c r="E9" s="816"/>
      <c r="F9" s="816"/>
      <c r="G9" s="816"/>
      <c r="H9" s="816"/>
      <c r="I9" s="816"/>
      <c r="J9" s="816"/>
      <c r="K9" s="816"/>
      <c r="L9" s="816"/>
      <c r="M9" s="816"/>
      <c r="N9" s="816"/>
      <c r="O9" s="816"/>
      <c r="P9" s="817"/>
      <c r="Q9" s="818"/>
      <c r="R9" s="819"/>
      <c r="S9" s="819"/>
      <c r="T9" s="819"/>
      <c r="U9" s="819"/>
      <c r="V9" s="819"/>
      <c r="W9" s="819"/>
      <c r="X9" s="819"/>
      <c r="Y9" s="819"/>
      <c r="Z9" s="819"/>
      <c r="AA9" s="819"/>
      <c r="AB9" s="819"/>
      <c r="AC9" s="819"/>
      <c r="AD9" s="819"/>
      <c r="AE9" s="820"/>
      <c r="AF9" s="821"/>
      <c r="AG9" s="822"/>
      <c r="AH9" s="822"/>
      <c r="AI9" s="822"/>
      <c r="AJ9" s="823"/>
      <c r="AK9" s="824"/>
      <c r="AL9" s="825"/>
      <c r="AM9" s="825"/>
      <c r="AN9" s="825"/>
      <c r="AO9" s="825"/>
      <c r="AP9" s="825"/>
      <c r="AQ9" s="825"/>
      <c r="AR9" s="825"/>
      <c r="AS9" s="825"/>
      <c r="AT9" s="825"/>
      <c r="AU9" s="826"/>
      <c r="AV9" s="826"/>
      <c r="AW9" s="826"/>
      <c r="AX9" s="826"/>
      <c r="AY9" s="827"/>
      <c r="AZ9" s="232"/>
      <c r="BA9" s="232"/>
      <c r="BB9" s="232"/>
      <c r="BC9" s="232"/>
      <c r="BD9" s="232"/>
      <c r="BE9" s="233"/>
      <c r="BF9" s="233"/>
      <c r="BG9" s="233"/>
      <c r="BH9" s="233"/>
      <c r="BI9" s="233"/>
      <c r="BJ9" s="233"/>
      <c r="BK9" s="233"/>
      <c r="BL9" s="233"/>
      <c r="BM9" s="233"/>
      <c r="BN9" s="233"/>
      <c r="BO9" s="233"/>
      <c r="BP9" s="233"/>
      <c r="BQ9" s="242">
        <v>3</v>
      </c>
      <c r="BR9" s="243"/>
      <c r="BS9" s="828"/>
      <c r="BT9" s="829"/>
      <c r="BU9" s="829"/>
      <c r="BV9" s="829"/>
      <c r="BW9" s="829"/>
      <c r="BX9" s="829"/>
      <c r="BY9" s="829"/>
      <c r="BZ9" s="829"/>
      <c r="CA9" s="829"/>
      <c r="CB9" s="829"/>
      <c r="CC9" s="829"/>
      <c r="CD9" s="829"/>
      <c r="CE9" s="829"/>
      <c r="CF9" s="829"/>
      <c r="CG9" s="830"/>
      <c r="CH9" s="841"/>
      <c r="CI9" s="842"/>
      <c r="CJ9" s="842"/>
      <c r="CK9" s="842"/>
      <c r="CL9" s="843"/>
      <c r="CM9" s="841"/>
      <c r="CN9" s="842"/>
      <c r="CO9" s="842"/>
      <c r="CP9" s="842"/>
      <c r="CQ9" s="843"/>
      <c r="CR9" s="841"/>
      <c r="CS9" s="842"/>
      <c r="CT9" s="842"/>
      <c r="CU9" s="842"/>
      <c r="CV9" s="843"/>
      <c r="CW9" s="841"/>
      <c r="CX9" s="842"/>
      <c r="CY9" s="842"/>
      <c r="CZ9" s="842"/>
      <c r="DA9" s="843"/>
      <c r="DB9" s="841"/>
      <c r="DC9" s="842"/>
      <c r="DD9" s="842"/>
      <c r="DE9" s="842"/>
      <c r="DF9" s="843"/>
      <c r="DG9" s="841"/>
      <c r="DH9" s="842"/>
      <c r="DI9" s="842"/>
      <c r="DJ9" s="842"/>
      <c r="DK9" s="843"/>
      <c r="DL9" s="841"/>
      <c r="DM9" s="842"/>
      <c r="DN9" s="842"/>
      <c r="DO9" s="842"/>
      <c r="DP9" s="843"/>
      <c r="DQ9" s="841"/>
      <c r="DR9" s="842"/>
      <c r="DS9" s="842"/>
      <c r="DT9" s="842"/>
      <c r="DU9" s="843"/>
      <c r="DV9" s="844"/>
      <c r="DW9" s="845"/>
      <c r="DX9" s="845"/>
      <c r="DY9" s="845"/>
      <c r="DZ9" s="846"/>
      <c r="EA9" s="234"/>
    </row>
    <row r="10" spans="1:131" s="235" customFormat="1" ht="26.25" customHeight="1">
      <c r="A10" s="241">
        <v>4</v>
      </c>
      <c r="B10" s="815"/>
      <c r="C10" s="816"/>
      <c r="D10" s="816"/>
      <c r="E10" s="816"/>
      <c r="F10" s="816"/>
      <c r="G10" s="816"/>
      <c r="H10" s="816"/>
      <c r="I10" s="816"/>
      <c r="J10" s="816"/>
      <c r="K10" s="816"/>
      <c r="L10" s="816"/>
      <c r="M10" s="816"/>
      <c r="N10" s="816"/>
      <c r="O10" s="816"/>
      <c r="P10" s="817"/>
      <c r="Q10" s="818"/>
      <c r="R10" s="819"/>
      <c r="S10" s="819"/>
      <c r="T10" s="819"/>
      <c r="U10" s="819"/>
      <c r="V10" s="819"/>
      <c r="W10" s="819"/>
      <c r="X10" s="819"/>
      <c r="Y10" s="819"/>
      <c r="Z10" s="819"/>
      <c r="AA10" s="819"/>
      <c r="AB10" s="819"/>
      <c r="AC10" s="819"/>
      <c r="AD10" s="819"/>
      <c r="AE10" s="820"/>
      <c r="AF10" s="821"/>
      <c r="AG10" s="822"/>
      <c r="AH10" s="822"/>
      <c r="AI10" s="822"/>
      <c r="AJ10" s="823"/>
      <c r="AK10" s="824"/>
      <c r="AL10" s="825"/>
      <c r="AM10" s="825"/>
      <c r="AN10" s="825"/>
      <c r="AO10" s="825"/>
      <c r="AP10" s="825"/>
      <c r="AQ10" s="825"/>
      <c r="AR10" s="825"/>
      <c r="AS10" s="825"/>
      <c r="AT10" s="825"/>
      <c r="AU10" s="826"/>
      <c r="AV10" s="826"/>
      <c r="AW10" s="826"/>
      <c r="AX10" s="826"/>
      <c r="AY10" s="827"/>
      <c r="AZ10" s="232"/>
      <c r="BA10" s="232"/>
      <c r="BB10" s="232"/>
      <c r="BC10" s="232"/>
      <c r="BD10" s="232"/>
      <c r="BE10" s="233"/>
      <c r="BF10" s="233"/>
      <c r="BG10" s="233"/>
      <c r="BH10" s="233"/>
      <c r="BI10" s="233"/>
      <c r="BJ10" s="233"/>
      <c r="BK10" s="233"/>
      <c r="BL10" s="233"/>
      <c r="BM10" s="233"/>
      <c r="BN10" s="233"/>
      <c r="BO10" s="233"/>
      <c r="BP10" s="233"/>
      <c r="BQ10" s="242">
        <v>4</v>
      </c>
      <c r="BR10" s="243"/>
      <c r="BS10" s="828"/>
      <c r="BT10" s="829"/>
      <c r="BU10" s="829"/>
      <c r="BV10" s="829"/>
      <c r="BW10" s="829"/>
      <c r="BX10" s="829"/>
      <c r="BY10" s="829"/>
      <c r="BZ10" s="829"/>
      <c r="CA10" s="829"/>
      <c r="CB10" s="829"/>
      <c r="CC10" s="829"/>
      <c r="CD10" s="829"/>
      <c r="CE10" s="829"/>
      <c r="CF10" s="829"/>
      <c r="CG10" s="830"/>
      <c r="CH10" s="841"/>
      <c r="CI10" s="842"/>
      <c r="CJ10" s="842"/>
      <c r="CK10" s="842"/>
      <c r="CL10" s="843"/>
      <c r="CM10" s="841"/>
      <c r="CN10" s="842"/>
      <c r="CO10" s="842"/>
      <c r="CP10" s="842"/>
      <c r="CQ10" s="843"/>
      <c r="CR10" s="841"/>
      <c r="CS10" s="842"/>
      <c r="CT10" s="842"/>
      <c r="CU10" s="842"/>
      <c r="CV10" s="843"/>
      <c r="CW10" s="841"/>
      <c r="CX10" s="842"/>
      <c r="CY10" s="842"/>
      <c r="CZ10" s="842"/>
      <c r="DA10" s="843"/>
      <c r="DB10" s="841"/>
      <c r="DC10" s="842"/>
      <c r="DD10" s="842"/>
      <c r="DE10" s="842"/>
      <c r="DF10" s="843"/>
      <c r="DG10" s="841"/>
      <c r="DH10" s="842"/>
      <c r="DI10" s="842"/>
      <c r="DJ10" s="842"/>
      <c r="DK10" s="843"/>
      <c r="DL10" s="841"/>
      <c r="DM10" s="842"/>
      <c r="DN10" s="842"/>
      <c r="DO10" s="842"/>
      <c r="DP10" s="843"/>
      <c r="DQ10" s="841"/>
      <c r="DR10" s="842"/>
      <c r="DS10" s="842"/>
      <c r="DT10" s="842"/>
      <c r="DU10" s="843"/>
      <c r="DV10" s="844"/>
      <c r="DW10" s="845"/>
      <c r="DX10" s="845"/>
      <c r="DY10" s="845"/>
      <c r="DZ10" s="846"/>
      <c r="EA10" s="234"/>
    </row>
    <row r="11" spans="1:131" s="235" customFormat="1" ht="26.25" customHeight="1">
      <c r="A11" s="241">
        <v>5</v>
      </c>
      <c r="B11" s="815"/>
      <c r="C11" s="816"/>
      <c r="D11" s="816"/>
      <c r="E11" s="816"/>
      <c r="F11" s="816"/>
      <c r="G11" s="816"/>
      <c r="H11" s="816"/>
      <c r="I11" s="816"/>
      <c r="J11" s="816"/>
      <c r="K11" s="816"/>
      <c r="L11" s="816"/>
      <c r="M11" s="816"/>
      <c r="N11" s="816"/>
      <c r="O11" s="816"/>
      <c r="P11" s="817"/>
      <c r="Q11" s="818"/>
      <c r="R11" s="819"/>
      <c r="S11" s="819"/>
      <c r="T11" s="819"/>
      <c r="U11" s="819"/>
      <c r="V11" s="819"/>
      <c r="W11" s="819"/>
      <c r="X11" s="819"/>
      <c r="Y11" s="819"/>
      <c r="Z11" s="819"/>
      <c r="AA11" s="819"/>
      <c r="AB11" s="819"/>
      <c r="AC11" s="819"/>
      <c r="AD11" s="819"/>
      <c r="AE11" s="820"/>
      <c r="AF11" s="821"/>
      <c r="AG11" s="822"/>
      <c r="AH11" s="822"/>
      <c r="AI11" s="822"/>
      <c r="AJ11" s="823"/>
      <c r="AK11" s="824"/>
      <c r="AL11" s="825"/>
      <c r="AM11" s="825"/>
      <c r="AN11" s="825"/>
      <c r="AO11" s="825"/>
      <c r="AP11" s="825"/>
      <c r="AQ11" s="825"/>
      <c r="AR11" s="825"/>
      <c r="AS11" s="825"/>
      <c r="AT11" s="825"/>
      <c r="AU11" s="826"/>
      <c r="AV11" s="826"/>
      <c r="AW11" s="826"/>
      <c r="AX11" s="826"/>
      <c r="AY11" s="827"/>
      <c r="AZ11" s="232"/>
      <c r="BA11" s="232"/>
      <c r="BB11" s="232"/>
      <c r="BC11" s="232"/>
      <c r="BD11" s="232"/>
      <c r="BE11" s="233"/>
      <c r="BF11" s="233"/>
      <c r="BG11" s="233"/>
      <c r="BH11" s="233"/>
      <c r="BI11" s="233"/>
      <c r="BJ11" s="233"/>
      <c r="BK11" s="233"/>
      <c r="BL11" s="233"/>
      <c r="BM11" s="233"/>
      <c r="BN11" s="233"/>
      <c r="BO11" s="233"/>
      <c r="BP11" s="233"/>
      <c r="BQ11" s="242">
        <v>5</v>
      </c>
      <c r="BR11" s="243"/>
      <c r="BS11" s="828"/>
      <c r="BT11" s="829"/>
      <c r="BU11" s="829"/>
      <c r="BV11" s="829"/>
      <c r="BW11" s="829"/>
      <c r="BX11" s="829"/>
      <c r="BY11" s="829"/>
      <c r="BZ11" s="829"/>
      <c r="CA11" s="829"/>
      <c r="CB11" s="829"/>
      <c r="CC11" s="829"/>
      <c r="CD11" s="829"/>
      <c r="CE11" s="829"/>
      <c r="CF11" s="829"/>
      <c r="CG11" s="830"/>
      <c r="CH11" s="841"/>
      <c r="CI11" s="842"/>
      <c r="CJ11" s="842"/>
      <c r="CK11" s="842"/>
      <c r="CL11" s="843"/>
      <c r="CM11" s="841"/>
      <c r="CN11" s="842"/>
      <c r="CO11" s="842"/>
      <c r="CP11" s="842"/>
      <c r="CQ11" s="843"/>
      <c r="CR11" s="841"/>
      <c r="CS11" s="842"/>
      <c r="CT11" s="842"/>
      <c r="CU11" s="842"/>
      <c r="CV11" s="843"/>
      <c r="CW11" s="841"/>
      <c r="CX11" s="842"/>
      <c r="CY11" s="842"/>
      <c r="CZ11" s="842"/>
      <c r="DA11" s="843"/>
      <c r="DB11" s="841"/>
      <c r="DC11" s="842"/>
      <c r="DD11" s="842"/>
      <c r="DE11" s="842"/>
      <c r="DF11" s="843"/>
      <c r="DG11" s="841"/>
      <c r="DH11" s="842"/>
      <c r="DI11" s="842"/>
      <c r="DJ11" s="842"/>
      <c r="DK11" s="843"/>
      <c r="DL11" s="841"/>
      <c r="DM11" s="842"/>
      <c r="DN11" s="842"/>
      <c r="DO11" s="842"/>
      <c r="DP11" s="843"/>
      <c r="DQ11" s="841"/>
      <c r="DR11" s="842"/>
      <c r="DS11" s="842"/>
      <c r="DT11" s="842"/>
      <c r="DU11" s="843"/>
      <c r="DV11" s="844"/>
      <c r="DW11" s="845"/>
      <c r="DX11" s="845"/>
      <c r="DY11" s="845"/>
      <c r="DZ11" s="846"/>
      <c r="EA11" s="234"/>
    </row>
    <row r="12" spans="1:131" s="235" customFormat="1" ht="26.25" customHeight="1">
      <c r="A12" s="241">
        <v>6</v>
      </c>
      <c r="B12" s="815"/>
      <c r="C12" s="816"/>
      <c r="D12" s="816"/>
      <c r="E12" s="816"/>
      <c r="F12" s="816"/>
      <c r="G12" s="816"/>
      <c r="H12" s="816"/>
      <c r="I12" s="816"/>
      <c r="J12" s="816"/>
      <c r="K12" s="816"/>
      <c r="L12" s="816"/>
      <c r="M12" s="816"/>
      <c r="N12" s="816"/>
      <c r="O12" s="816"/>
      <c r="P12" s="817"/>
      <c r="Q12" s="818"/>
      <c r="R12" s="819"/>
      <c r="S12" s="819"/>
      <c r="T12" s="819"/>
      <c r="U12" s="819"/>
      <c r="V12" s="819"/>
      <c r="W12" s="819"/>
      <c r="X12" s="819"/>
      <c r="Y12" s="819"/>
      <c r="Z12" s="819"/>
      <c r="AA12" s="819"/>
      <c r="AB12" s="819"/>
      <c r="AC12" s="819"/>
      <c r="AD12" s="819"/>
      <c r="AE12" s="820"/>
      <c r="AF12" s="821"/>
      <c r="AG12" s="822"/>
      <c r="AH12" s="822"/>
      <c r="AI12" s="822"/>
      <c r="AJ12" s="823"/>
      <c r="AK12" s="824"/>
      <c r="AL12" s="825"/>
      <c r="AM12" s="825"/>
      <c r="AN12" s="825"/>
      <c r="AO12" s="825"/>
      <c r="AP12" s="825"/>
      <c r="AQ12" s="825"/>
      <c r="AR12" s="825"/>
      <c r="AS12" s="825"/>
      <c r="AT12" s="825"/>
      <c r="AU12" s="826"/>
      <c r="AV12" s="826"/>
      <c r="AW12" s="826"/>
      <c r="AX12" s="826"/>
      <c r="AY12" s="827"/>
      <c r="AZ12" s="232"/>
      <c r="BA12" s="232"/>
      <c r="BB12" s="232"/>
      <c r="BC12" s="232"/>
      <c r="BD12" s="232"/>
      <c r="BE12" s="233"/>
      <c r="BF12" s="233"/>
      <c r="BG12" s="233"/>
      <c r="BH12" s="233"/>
      <c r="BI12" s="233"/>
      <c r="BJ12" s="233"/>
      <c r="BK12" s="233"/>
      <c r="BL12" s="233"/>
      <c r="BM12" s="233"/>
      <c r="BN12" s="233"/>
      <c r="BO12" s="233"/>
      <c r="BP12" s="233"/>
      <c r="BQ12" s="242">
        <v>6</v>
      </c>
      <c r="BR12" s="243"/>
      <c r="BS12" s="828"/>
      <c r="BT12" s="829"/>
      <c r="BU12" s="829"/>
      <c r="BV12" s="829"/>
      <c r="BW12" s="829"/>
      <c r="BX12" s="829"/>
      <c r="BY12" s="829"/>
      <c r="BZ12" s="829"/>
      <c r="CA12" s="829"/>
      <c r="CB12" s="829"/>
      <c r="CC12" s="829"/>
      <c r="CD12" s="829"/>
      <c r="CE12" s="829"/>
      <c r="CF12" s="829"/>
      <c r="CG12" s="830"/>
      <c r="CH12" s="841"/>
      <c r="CI12" s="842"/>
      <c r="CJ12" s="842"/>
      <c r="CK12" s="842"/>
      <c r="CL12" s="843"/>
      <c r="CM12" s="841"/>
      <c r="CN12" s="842"/>
      <c r="CO12" s="842"/>
      <c r="CP12" s="842"/>
      <c r="CQ12" s="843"/>
      <c r="CR12" s="841"/>
      <c r="CS12" s="842"/>
      <c r="CT12" s="842"/>
      <c r="CU12" s="842"/>
      <c r="CV12" s="843"/>
      <c r="CW12" s="841"/>
      <c r="CX12" s="842"/>
      <c r="CY12" s="842"/>
      <c r="CZ12" s="842"/>
      <c r="DA12" s="843"/>
      <c r="DB12" s="841"/>
      <c r="DC12" s="842"/>
      <c r="DD12" s="842"/>
      <c r="DE12" s="842"/>
      <c r="DF12" s="843"/>
      <c r="DG12" s="841"/>
      <c r="DH12" s="842"/>
      <c r="DI12" s="842"/>
      <c r="DJ12" s="842"/>
      <c r="DK12" s="843"/>
      <c r="DL12" s="841"/>
      <c r="DM12" s="842"/>
      <c r="DN12" s="842"/>
      <c r="DO12" s="842"/>
      <c r="DP12" s="843"/>
      <c r="DQ12" s="841"/>
      <c r="DR12" s="842"/>
      <c r="DS12" s="842"/>
      <c r="DT12" s="842"/>
      <c r="DU12" s="843"/>
      <c r="DV12" s="844"/>
      <c r="DW12" s="845"/>
      <c r="DX12" s="845"/>
      <c r="DY12" s="845"/>
      <c r="DZ12" s="846"/>
      <c r="EA12" s="234"/>
    </row>
    <row r="13" spans="1:131" s="235" customFormat="1" ht="26.25" customHeight="1">
      <c r="A13" s="241">
        <v>7</v>
      </c>
      <c r="B13" s="815"/>
      <c r="C13" s="816"/>
      <c r="D13" s="816"/>
      <c r="E13" s="816"/>
      <c r="F13" s="816"/>
      <c r="G13" s="816"/>
      <c r="H13" s="816"/>
      <c r="I13" s="816"/>
      <c r="J13" s="816"/>
      <c r="K13" s="816"/>
      <c r="L13" s="816"/>
      <c r="M13" s="816"/>
      <c r="N13" s="816"/>
      <c r="O13" s="816"/>
      <c r="P13" s="817"/>
      <c r="Q13" s="818"/>
      <c r="R13" s="819"/>
      <c r="S13" s="819"/>
      <c r="T13" s="819"/>
      <c r="U13" s="819"/>
      <c r="V13" s="819"/>
      <c r="W13" s="819"/>
      <c r="X13" s="819"/>
      <c r="Y13" s="819"/>
      <c r="Z13" s="819"/>
      <c r="AA13" s="819"/>
      <c r="AB13" s="819"/>
      <c r="AC13" s="819"/>
      <c r="AD13" s="819"/>
      <c r="AE13" s="820"/>
      <c r="AF13" s="821"/>
      <c r="AG13" s="822"/>
      <c r="AH13" s="822"/>
      <c r="AI13" s="822"/>
      <c r="AJ13" s="823"/>
      <c r="AK13" s="824"/>
      <c r="AL13" s="825"/>
      <c r="AM13" s="825"/>
      <c r="AN13" s="825"/>
      <c r="AO13" s="825"/>
      <c r="AP13" s="825"/>
      <c r="AQ13" s="825"/>
      <c r="AR13" s="825"/>
      <c r="AS13" s="825"/>
      <c r="AT13" s="825"/>
      <c r="AU13" s="826"/>
      <c r="AV13" s="826"/>
      <c r="AW13" s="826"/>
      <c r="AX13" s="826"/>
      <c r="AY13" s="827"/>
      <c r="AZ13" s="232"/>
      <c r="BA13" s="232"/>
      <c r="BB13" s="232"/>
      <c r="BC13" s="232"/>
      <c r="BD13" s="232"/>
      <c r="BE13" s="233"/>
      <c r="BF13" s="233"/>
      <c r="BG13" s="233"/>
      <c r="BH13" s="233"/>
      <c r="BI13" s="233"/>
      <c r="BJ13" s="233"/>
      <c r="BK13" s="233"/>
      <c r="BL13" s="233"/>
      <c r="BM13" s="233"/>
      <c r="BN13" s="233"/>
      <c r="BO13" s="233"/>
      <c r="BP13" s="233"/>
      <c r="BQ13" s="242">
        <v>7</v>
      </c>
      <c r="BR13" s="243"/>
      <c r="BS13" s="828"/>
      <c r="BT13" s="829"/>
      <c r="BU13" s="829"/>
      <c r="BV13" s="829"/>
      <c r="BW13" s="829"/>
      <c r="BX13" s="829"/>
      <c r="BY13" s="829"/>
      <c r="BZ13" s="829"/>
      <c r="CA13" s="829"/>
      <c r="CB13" s="829"/>
      <c r="CC13" s="829"/>
      <c r="CD13" s="829"/>
      <c r="CE13" s="829"/>
      <c r="CF13" s="829"/>
      <c r="CG13" s="830"/>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44"/>
      <c r="DW13" s="845"/>
      <c r="DX13" s="845"/>
      <c r="DY13" s="845"/>
      <c r="DZ13" s="846"/>
      <c r="EA13" s="234"/>
    </row>
    <row r="14" spans="1:131" s="235" customFormat="1" ht="26.25" customHeight="1">
      <c r="A14" s="241">
        <v>8</v>
      </c>
      <c r="B14" s="815"/>
      <c r="C14" s="816"/>
      <c r="D14" s="816"/>
      <c r="E14" s="816"/>
      <c r="F14" s="816"/>
      <c r="G14" s="816"/>
      <c r="H14" s="816"/>
      <c r="I14" s="816"/>
      <c r="J14" s="816"/>
      <c r="K14" s="816"/>
      <c r="L14" s="816"/>
      <c r="M14" s="816"/>
      <c r="N14" s="816"/>
      <c r="O14" s="816"/>
      <c r="P14" s="817"/>
      <c r="Q14" s="818"/>
      <c r="R14" s="819"/>
      <c r="S14" s="819"/>
      <c r="T14" s="819"/>
      <c r="U14" s="819"/>
      <c r="V14" s="819"/>
      <c r="W14" s="819"/>
      <c r="X14" s="819"/>
      <c r="Y14" s="819"/>
      <c r="Z14" s="819"/>
      <c r="AA14" s="819"/>
      <c r="AB14" s="819"/>
      <c r="AC14" s="819"/>
      <c r="AD14" s="819"/>
      <c r="AE14" s="820"/>
      <c r="AF14" s="821"/>
      <c r="AG14" s="822"/>
      <c r="AH14" s="822"/>
      <c r="AI14" s="822"/>
      <c r="AJ14" s="823"/>
      <c r="AK14" s="824"/>
      <c r="AL14" s="825"/>
      <c r="AM14" s="825"/>
      <c r="AN14" s="825"/>
      <c r="AO14" s="825"/>
      <c r="AP14" s="825"/>
      <c r="AQ14" s="825"/>
      <c r="AR14" s="825"/>
      <c r="AS14" s="825"/>
      <c r="AT14" s="825"/>
      <c r="AU14" s="826"/>
      <c r="AV14" s="826"/>
      <c r="AW14" s="826"/>
      <c r="AX14" s="826"/>
      <c r="AY14" s="827"/>
      <c r="AZ14" s="232"/>
      <c r="BA14" s="232"/>
      <c r="BB14" s="232"/>
      <c r="BC14" s="232"/>
      <c r="BD14" s="232"/>
      <c r="BE14" s="233"/>
      <c r="BF14" s="233"/>
      <c r="BG14" s="233"/>
      <c r="BH14" s="233"/>
      <c r="BI14" s="233"/>
      <c r="BJ14" s="233"/>
      <c r="BK14" s="233"/>
      <c r="BL14" s="233"/>
      <c r="BM14" s="233"/>
      <c r="BN14" s="233"/>
      <c r="BO14" s="233"/>
      <c r="BP14" s="233"/>
      <c r="BQ14" s="242">
        <v>8</v>
      </c>
      <c r="BR14" s="243"/>
      <c r="BS14" s="828"/>
      <c r="BT14" s="829"/>
      <c r="BU14" s="829"/>
      <c r="BV14" s="829"/>
      <c r="BW14" s="829"/>
      <c r="BX14" s="829"/>
      <c r="BY14" s="829"/>
      <c r="BZ14" s="829"/>
      <c r="CA14" s="829"/>
      <c r="CB14" s="829"/>
      <c r="CC14" s="829"/>
      <c r="CD14" s="829"/>
      <c r="CE14" s="829"/>
      <c r="CF14" s="829"/>
      <c r="CG14" s="83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44"/>
      <c r="DW14" s="845"/>
      <c r="DX14" s="845"/>
      <c r="DY14" s="845"/>
      <c r="DZ14" s="846"/>
      <c r="EA14" s="234"/>
    </row>
    <row r="15" spans="1:131" s="235" customFormat="1" ht="26.25" customHeight="1">
      <c r="A15" s="241">
        <v>9</v>
      </c>
      <c r="B15" s="815"/>
      <c r="C15" s="816"/>
      <c r="D15" s="816"/>
      <c r="E15" s="816"/>
      <c r="F15" s="816"/>
      <c r="G15" s="816"/>
      <c r="H15" s="816"/>
      <c r="I15" s="816"/>
      <c r="J15" s="816"/>
      <c r="K15" s="816"/>
      <c r="L15" s="816"/>
      <c r="M15" s="816"/>
      <c r="N15" s="816"/>
      <c r="O15" s="816"/>
      <c r="P15" s="817"/>
      <c r="Q15" s="818"/>
      <c r="R15" s="819"/>
      <c r="S15" s="819"/>
      <c r="T15" s="819"/>
      <c r="U15" s="819"/>
      <c r="V15" s="819"/>
      <c r="W15" s="819"/>
      <c r="X15" s="819"/>
      <c r="Y15" s="819"/>
      <c r="Z15" s="819"/>
      <c r="AA15" s="819"/>
      <c r="AB15" s="819"/>
      <c r="AC15" s="819"/>
      <c r="AD15" s="819"/>
      <c r="AE15" s="820"/>
      <c r="AF15" s="821"/>
      <c r="AG15" s="822"/>
      <c r="AH15" s="822"/>
      <c r="AI15" s="822"/>
      <c r="AJ15" s="823"/>
      <c r="AK15" s="824"/>
      <c r="AL15" s="825"/>
      <c r="AM15" s="825"/>
      <c r="AN15" s="825"/>
      <c r="AO15" s="825"/>
      <c r="AP15" s="825"/>
      <c r="AQ15" s="825"/>
      <c r="AR15" s="825"/>
      <c r="AS15" s="825"/>
      <c r="AT15" s="825"/>
      <c r="AU15" s="826"/>
      <c r="AV15" s="826"/>
      <c r="AW15" s="826"/>
      <c r="AX15" s="826"/>
      <c r="AY15" s="827"/>
      <c r="AZ15" s="232"/>
      <c r="BA15" s="232"/>
      <c r="BB15" s="232"/>
      <c r="BC15" s="232"/>
      <c r="BD15" s="232"/>
      <c r="BE15" s="233"/>
      <c r="BF15" s="233"/>
      <c r="BG15" s="233"/>
      <c r="BH15" s="233"/>
      <c r="BI15" s="233"/>
      <c r="BJ15" s="233"/>
      <c r="BK15" s="233"/>
      <c r="BL15" s="233"/>
      <c r="BM15" s="233"/>
      <c r="BN15" s="233"/>
      <c r="BO15" s="233"/>
      <c r="BP15" s="233"/>
      <c r="BQ15" s="242">
        <v>9</v>
      </c>
      <c r="BR15" s="243"/>
      <c r="BS15" s="828"/>
      <c r="BT15" s="829"/>
      <c r="BU15" s="829"/>
      <c r="BV15" s="829"/>
      <c r="BW15" s="829"/>
      <c r="BX15" s="829"/>
      <c r="BY15" s="829"/>
      <c r="BZ15" s="829"/>
      <c r="CA15" s="829"/>
      <c r="CB15" s="829"/>
      <c r="CC15" s="829"/>
      <c r="CD15" s="829"/>
      <c r="CE15" s="829"/>
      <c r="CF15" s="829"/>
      <c r="CG15" s="83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44"/>
      <c r="DW15" s="845"/>
      <c r="DX15" s="845"/>
      <c r="DY15" s="845"/>
      <c r="DZ15" s="846"/>
      <c r="EA15" s="234"/>
    </row>
    <row r="16" spans="1:131" s="235" customFormat="1" ht="26.25" customHeight="1">
      <c r="A16" s="241">
        <v>10</v>
      </c>
      <c r="B16" s="815"/>
      <c r="C16" s="816"/>
      <c r="D16" s="816"/>
      <c r="E16" s="816"/>
      <c r="F16" s="816"/>
      <c r="G16" s="816"/>
      <c r="H16" s="816"/>
      <c r="I16" s="816"/>
      <c r="J16" s="816"/>
      <c r="K16" s="816"/>
      <c r="L16" s="816"/>
      <c r="M16" s="816"/>
      <c r="N16" s="816"/>
      <c r="O16" s="816"/>
      <c r="P16" s="817"/>
      <c r="Q16" s="818"/>
      <c r="R16" s="819"/>
      <c r="S16" s="819"/>
      <c r="T16" s="819"/>
      <c r="U16" s="819"/>
      <c r="V16" s="819"/>
      <c r="W16" s="819"/>
      <c r="X16" s="819"/>
      <c r="Y16" s="819"/>
      <c r="Z16" s="819"/>
      <c r="AA16" s="819"/>
      <c r="AB16" s="819"/>
      <c r="AC16" s="819"/>
      <c r="AD16" s="819"/>
      <c r="AE16" s="820"/>
      <c r="AF16" s="821"/>
      <c r="AG16" s="822"/>
      <c r="AH16" s="822"/>
      <c r="AI16" s="822"/>
      <c r="AJ16" s="823"/>
      <c r="AK16" s="824"/>
      <c r="AL16" s="825"/>
      <c r="AM16" s="825"/>
      <c r="AN16" s="825"/>
      <c r="AO16" s="825"/>
      <c r="AP16" s="825"/>
      <c r="AQ16" s="825"/>
      <c r="AR16" s="825"/>
      <c r="AS16" s="825"/>
      <c r="AT16" s="825"/>
      <c r="AU16" s="826"/>
      <c r="AV16" s="826"/>
      <c r="AW16" s="826"/>
      <c r="AX16" s="826"/>
      <c r="AY16" s="827"/>
      <c r="AZ16" s="232"/>
      <c r="BA16" s="232"/>
      <c r="BB16" s="232"/>
      <c r="BC16" s="232"/>
      <c r="BD16" s="232"/>
      <c r="BE16" s="233"/>
      <c r="BF16" s="233"/>
      <c r="BG16" s="233"/>
      <c r="BH16" s="233"/>
      <c r="BI16" s="233"/>
      <c r="BJ16" s="233"/>
      <c r="BK16" s="233"/>
      <c r="BL16" s="233"/>
      <c r="BM16" s="233"/>
      <c r="BN16" s="233"/>
      <c r="BO16" s="233"/>
      <c r="BP16" s="233"/>
      <c r="BQ16" s="242">
        <v>10</v>
      </c>
      <c r="BR16" s="243"/>
      <c r="BS16" s="828"/>
      <c r="BT16" s="829"/>
      <c r="BU16" s="829"/>
      <c r="BV16" s="829"/>
      <c r="BW16" s="829"/>
      <c r="BX16" s="829"/>
      <c r="BY16" s="829"/>
      <c r="BZ16" s="829"/>
      <c r="CA16" s="829"/>
      <c r="CB16" s="829"/>
      <c r="CC16" s="829"/>
      <c r="CD16" s="829"/>
      <c r="CE16" s="829"/>
      <c r="CF16" s="829"/>
      <c r="CG16" s="83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44"/>
      <c r="DW16" s="845"/>
      <c r="DX16" s="845"/>
      <c r="DY16" s="845"/>
      <c r="DZ16" s="846"/>
      <c r="EA16" s="234"/>
    </row>
    <row r="17" spans="1:131" s="235" customFormat="1" ht="26.25" customHeight="1">
      <c r="A17" s="241">
        <v>11</v>
      </c>
      <c r="B17" s="815"/>
      <c r="C17" s="816"/>
      <c r="D17" s="816"/>
      <c r="E17" s="816"/>
      <c r="F17" s="816"/>
      <c r="G17" s="816"/>
      <c r="H17" s="816"/>
      <c r="I17" s="816"/>
      <c r="J17" s="816"/>
      <c r="K17" s="816"/>
      <c r="L17" s="816"/>
      <c r="M17" s="816"/>
      <c r="N17" s="816"/>
      <c r="O17" s="816"/>
      <c r="P17" s="817"/>
      <c r="Q17" s="818"/>
      <c r="R17" s="819"/>
      <c r="S17" s="819"/>
      <c r="T17" s="819"/>
      <c r="U17" s="819"/>
      <c r="V17" s="819"/>
      <c r="W17" s="819"/>
      <c r="X17" s="819"/>
      <c r="Y17" s="819"/>
      <c r="Z17" s="819"/>
      <c r="AA17" s="819"/>
      <c r="AB17" s="819"/>
      <c r="AC17" s="819"/>
      <c r="AD17" s="819"/>
      <c r="AE17" s="820"/>
      <c r="AF17" s="821"/>
      <c r="AG17" s="822"/>
      <c r="AH17" s="822"/>
      <c r="AI17" s="822"/>
      <c r="AJ17" s="823"/>
      <c r="AK17" s="824"/>
      <c r="AL17" s="825"/>
      <c r="AM17" s="825"/>
      <c r="AN17" s="825"/>
      <c r="AO17" s="825"/>
      <c r="AP17" s="825"/>
      <c r="AQ17" s="825"/>
      <c r="AR17" s="825"/>
      <c r="AS17" s="825"/>
      <c r="AT17" s="825"/>
      <c r="AU17" s="826"/>
      <c r="AV17" s="826"/>
      <c r="AW17" s="826"/>
      <c r="AX17" s="826"/>
      <c r="AY17" s="827"/>
      <c r="AZ17" s="232"/>
      <c r="BA17" s="232"/>
      <c r="BB17" s="232"/>
      <c r="BC17" s="232"/>
      <c r="BD17" s="232"/>
      <c r="BE17" s="233"/>
      <c r="BF17" s="233"/>
      <c r="BG17" s="233"/>
      <c r="BH17" s="233"/>
      <c r="BI17" s="233"/>
      <c r="BJ17" s="233"/>
      <c r="BK17" s="233"/>
      <c r="BL17" s="233"/>
      <c r="BM17" s="233"/>
      <c r="BN17" s="233"/>
      <c r="BO17" s="233"/>
      <c r="BP17" s="233"/>
      <c r="BQ17" s="242">
        <v>11</v>
      </c>
      <c r="BR17" s="243"/>
      <c r="BS17" s="828"/>
      <c r="BT17" s="829"/>
      <c r="BU17" s="829"/>
      <c r="BV17" s="829"/>
      <c r="BW17" s="829"/>
      <c r="BX17" s="829"/>
      <c r="BY17" s="829"/>
      <c r="BZ17" s="829"/>
      <c r="CA17" s="829"/>
      <c r="CB17" s="829"/>
      <c r="CC17" s="829"/>
      <c r="CD17" s="829"/>
      <c r="CE17" s="829"/>
      <c r="CF17" s="829"/>
      <c r="CG17" s="83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44"/>
      <c r="DW17" s="845"/>
      <c r="DX17" s="845"/>
      <c r="DY17" s="845"/>
      <c r="DZ17" s="846"/>
      <c r="EA17" s="234"/>
    </row>
    <row r="18" spans="1:131" s="235" customFormat="1" ht="26.25" customHeight="1">
      <c r="A18" s="241">
        <v>12</v>
      </c>
      <c r="B18" s="815"/>
      <c r="C18" s="816"/>
      <c r="D18" s="816"/>
      <c r="E18" s="816"/>
      <c r="F18" s="816"/>
      <c r="G18" s="816"/>
      <c r="H18" s="816"/>
      <c r="I18" s="816"/>
      <c r="J18" s="816"/>
      <c r="K18" s="816"/>
      <c r="L18" s="816"/>
      <c r="M18" s="816"/>
      <c r="N18" s="816"/>
      <c r="O18" s="816"/>
      <c r="P18" s="817"/>
      <c r="Q18" s="818"/>
      <c r="R18" s="819"/>
      <c r="S18" s="819"/>
      <c r="T18" s="819"/>
      <c r="U18" s="819"/>
      <c r="V18" s="819"/>
      <c r="W18" s="819"/>
      <c r="X18" s="819"/>
      <c r="Y18" s="819"/>
      <c r="Z18" s="819"/>
      <c r="AA18" s="819"/>
      <c r="AB18" s="819"/>
      <c r="AC18" s="819"/>
      <c r="AD18" s="819"/>
      <c r="AE18" s="820"/>
      <c r="AF18" s="821"/>
      <c r="AG18" s="822"/>
      <c r="AH18" s="822"/>
      <c r="AI18" s="822"/>
      <c r="AJ18" s="823"/>
      <c r="AK18" s="824"/>
      <c r="AL18" s="825"/>
      <c r="AM18" s="825"/>
      <c r="AN18" s="825"/>
      <c r="AO18" s="825"/>
      <c r="AP18" s="825"/>
      <c r="AQ18" s="825"/>
      <c r="AR18" s="825"/>
      <c r="AS18" s="825"/>
      <c r="AT18" s="825"/>
      <c r="AU18" s="826"/>
      <c r="AV18" s="826"/>
      <c r="AW18" s="826"/>
      <c r="AX18" s="826"/>
      <c r="AY18" s="827"/>
      <c r="AZ18" s="232"/>
      <c r="BA18" s="232"/>
      <c r="BB18" s="232"/>
      <c r="BC18" s="232"/>
      <c r="BD18" s="232"/>
      <c r="BE18" s="233"/>
      <c r="BF18" s="233"/>
      <c r="BG18" s="233"/>
      <c r="BH18" s="233"/>
      <c r="BI18" s="233"/>
      <c r="BJ18" s="233"/>
      <c r="BK18" s="233"/>
      <c r="BL18" s="233"/>
      <c r="BM18" s="233"/>
      <c r="BN18" s="233"/>
      <c r="BO18" s="233"/>
      <c r="BP18" s="233"/>
      <c r="BQ18" s="242">
        <v>12</v>
      </c>
      <c r="BR18" s="243"/>
      <c r="BS18" s="828"/>
      <c r="BT18" s="829"/>
      <c r="BU18" s="829"/>
      <c r="BV18" s="829"/>
      <c r="BW18" s="829"/>
      <c r="BX18" s="829"/>
      <c r="BY18" s="829"/>
      <c r="BZ18" s="829"/>
      <c r="CA18" s="829"/>
      <c r="CB18" s="829"/>
      <c r="CC18" s="829"/>
      <c r="CD18" s="829"/>
      <c r="CE18" s="829"/>
      <c r="CF18" s="829"/>
      <c r="CG18" s="83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44"/>
      <c r="DW18" s="845"/>
      <c r="DX18" s="845"/>
      <c r="DY18" s="845"/>
      <c r="DZ18" s="846"/>
      <c r="EA18" s="234"/>
    </row>
    <row r="19" spans="1:131" s="235" customFormat="1" ht="26.25" customHeight="1">
      <c r="A19" s="241">
        <v>13</v>
      </c>
      <c r="B19" s="815"/>
      <c r="C19" s="816"/>
      <c r="D19" s="816"/>
      <c r="E19" s="816"/>
      <c r="F19" s="816"/>
      <c r="G19" s="816"/>
      <c r="H19" s="816"/>
      <c r="I19" s="816"/>
      <c r="J19" s="816"/>
      <c r="K19" s="816"/>
      <c r="L19" s="816"/>
      <c r="M19" s="816"/>
      <c r="N19" s="816"/>
      <c r="O19" s="816"/>
      <c r="P19" s="817"/>
      <c r="Q19" s="818"/>
      <c r="R19" s="819"/>
      <c r="S19" s="819"/>
      <c r="T19" s="819"/>
      <c r="U19" s="819"/>
      <c r="V19" s="819"/>
      <c r="W19" s="819"/>
      <c r="X19" s="819"/>
      <c r="Y19" s="819"/>
      <c r="Z19" s="819"/>
      <c r="AA19" s="819"/>
      <c r="AB19" s="819"/>
      <c r="AC19" s="819"/>
      <c r="AD19" s="819"/>
      <c r="AE19" s="820"/>
      <c r="AF19" s="821"/>
      <c r="AG19" s="822"/>
      <c r="AH19" s="822"/>
      <c r="AI19" s="822"/>
      <c r="AJ19" s="823"/>
      <c r="AK19" s="824"/>
      <c r="AL19" s="825"/>
      <c r="AM19" s="825"/>
      <c r="AN19" s="825"/>
      <c r="AO19" s="825"/>
      <c r="AP19" s="825"/>
      <c r="AQ19" s="825"/>
      <c r="AR19" s="825"/>
      <c r="AS19" s="825"/>
      <c r="AT19" s="825"/>
      <c r="AU19" s="826"/>
      <c r="AV19" s="826"/>
      <c r="AW19" s="826"/>
      <c r="AX19" s="826"/>
      <c r="AY19" s="827"/>
      <c r="AZ19" s="232"/>
      <c r="BA19" s="232"/>
      <c r="BB19" s="232"/>
      <c r="BC19" s="232"/>
      <c r="BD19" s="232"/>
      <c r="BE19" s="233"/>
      <c r="BF19" s="233"/>
      <c r="BG19" s="233"/>
      <c r="BH19" s="233"/>
      <c r="BI19" s="233"/>
      <c r="BJ19" s="233"/>
      <c r="BK19" s="233"/>
      <c r="BL19" s="233"/>
      <c r="BM19" s="233"/>
      <c r="BN19" s="233"/>
      <c r="BO19" s="233"/>
      <c r="BP19" s="233"/>
      <c r="BQ19" s="242">
        <v>13</v>
      </c>
      <c r="BR19" s="243"/>
      <c r="BS19" s="828"/>
      <c r="BT19" s="829"/>
      <c r="BU19" s="829"/>
      <c r="BV19" s="829"/>
      <c r="BW19" s="829"/>
      <c r="BX19" s="829"/>
      <c r="BY19" s="829"/>
      <c r="BZ19" s="829"/>
      <c r="CA19" s="829"/>
      <c r="CB19" s="829"/>
      <c r="CC19" s="829"/>
      <c r="CD19" s="829"/>
      <c r="CE19" s="829"/>
      <c r="CF19" s="829"/>
      <c r="CG19" s="83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44"/>
      <c r="DW19" s="845"/>
      <c r="DX19" s="845"/>
      <c r="DY19" s="845"/>
      <c r="DZ19" s="846"/>
      <c r="EA19" s="234"/>
    </row>
    <row r="20" spans="1:131" s="235" customFormat="1" ht="26.25" customHeight="1">
      <c r="A20" s="241">
        <v>14</v>
      </c>
      <c r="B20" s="815"/>
      <c r="C20" s="816"/>
      <c r="D20" s="816"/>
      <c r="E20" s="816"/>
      <c r="F20" s="816"/>
      <c r="G20" s="816"/>
      <c r="H20" s="816"/>
      <c r="I20" s="816"/>
      <c r="J20" s="816"/>
      <c r="K20" s="816"/>
      <c r="L20" s="816"/>
      <c r="M20" s="816"/>
      <c r="N20" s="816"/>
      <c r="O20" s="816"/>
      <c r="P20" s="817"/>
      <c r="Q20" s="818"/>
      <c r="R20" s="819"/>
      <c r="S20" s="819"/>
      <c r="T20" s="819"/>
      <c r="U20" s="819"/>
      <c r="V20" s="819"/>
      <c r="W20" s="819"/>
      <c r="X20" s="819"/>
      <c r="Y20" s="819"/>
      <c r="Z20" s="819"/>
      <c r="AA20" s="819"/>
      <c r="AB20" s="819"/>
      <c r="AC20" s="819"/>
      <c r="AD20" s="819"/>
      <c r="AE20" s="820"/>
      <c r="AF20" s="821"/>
      <c r="AG20" s="822"/>
      <c r="AH20" s="822"/>
      <c r="AI20" s="822"/>
      <c r="AJ20" s="823"/>
      <c r="AK20" s="824"/>
      <c r="AL20" s="825"/>
      <c r="AM20" s="825"/>
      <c r="AN20" s="825"/>
      <c r="AO20" s="825"/>
      <c r="AP20" s="825"/>
      <c r="AQ20" s="825"/>
      <c r="AR20" s="825"/>
      <c r="AS20" s="825"/>
      <c r="AT20" s="825"/>
      <c r="AU20" s="826"/>
      <c r="AV20" s="826"/>
      <c r="AW20" s="826"/>
      <c r="AX20" s="826"/>
      <c r="AY20" s="827"/>
      <c r="AZ20" s="232"/>
      <c r="BA20" s="232"/>
      <c r="BB20" s="232"/>
      <c r="BC20" s="232"/>
      <c r="BD20" s="232"/>
      <c r="BE20" s="233"/>
      <c r="BF20" s="233"/>
      <c r="BG20" s="233"/>
      <c r="BH20" s="233"/>
      <c r="BI20" s="233"/>
      <c r="BJ20" s="233"/>
      <c r="BK20" s="233"/>
      <c r="BL20" s="233"/>
      <c r="BM20" s="233"/>
      <c r="BN20" s="233"/>
      <c r="BO20" s="233"/>
      <c r="BP20" s="233"/>
      <c r="BQ20" s="242">
        <v>14</v>
      </c>
      <c r="BR20" s="243"/>
      <c r="BS20" s="828"/>
      <c r="BT20" s="829"/>
      <c r="BU20" s="829"/>
      <c r="BV20" s="829"/>
      <c r="BW20" s="829"/>
      <c r="BX20" s="829"/>
      <c r="BY20" s="829"/>
      <c r="BZ20" s="829"/>
      <c r="CA20" s="829"/>
      <c r="CB20" s="829"/>
      <c r="CC20" s="829"/>
      <c r="CD20" s="829"/>
      <c r="CE20" s="829"/>
      <c r="CF20" s="829"/>
      <c r="CG20" s="83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44"/>
      <c r="DW20" s="845"/>
      <c r="DX20" s="845"/>
      <c r="DY20" s="845"/>
      <c r="DZ20" s="846"/>
      <c r="EA20" s="234"/>
    </row>
    <row r="21" spans="1:131" s="235" customFormat="1" ht="26.25" customHeight="1" thickBot="1">
      <c r="A21" s="241">
        <v>15</v>
      </c>
      <c r="B21" s="815"/>
      <c r="C21" s="816"/>
      <c r="D21" s="816"/>
      <c r="E21" s="816"/>
      <c r="F21" s="816"/>
      <c r="G21" s="816"/>
      <c r="H21" s="816"/>
      <c r="I21" s="816"/>
      <c r="J21" s="816"/>
      <c r="K21" s="816"/>
      <c r="L21" s="816"/>
      <c r="M21" s="816"/>
      <c r="N21" s="816"/>
      <c r="O21" s="816"/>
      <c r="P21" s="817"/>
      <c r="Q21" s="818"/>
      <c r="R21" s="819"/>
      <c r="S21" s="819"/>
      <c r="T21" s="819"/>
      <c r="U21" s="819"/>
      <c r="V21" s="819"/>
      <c r="W21" s="819"/>
      <c r="X21" s="819"/>
      <c r="Y21" s="819"/>
      <c r="Z21" s="819"/>
      <c r="AA21" s="819"/>
      <c r="AB21" s="819"/>
      <c r="AC21" s="819"/>
      <c r="AD21" s="819"/>
      <c r="AE21" s="820"/>
      <c r="AF21" s="821"/>
      <c r="AG21" s="822"/>
      <c r="AH21" s="822"/>
      <c r="AI21" s="822"/>
      <c r="AJ21" s="823"/>
      <c r="AK21" s="824"/>
      <c r="AL21" s="825"/>
      <c r="AM21" s="825"/>
      <c r="AN21" s="825"/>
      <c r="AO21" s="825"/>
      <c r="AP21" s="825"/>
      <c r="AQ21" s="825"/>
      <c r="AR21" s="825"/>
      <c r="AS21" s="825"/>
      <c r="AT21" s="825"/>
      <c r="AU21" s="826"/>
      <c r="AV21" s="826"/>
      <c r="AW21" s="826"/>
      <c r="AX21" s="826"/>
      <c r="AY21" s="827"/>
      <c r="AZ21" s="232"/>
      <c r="BA21" s="232"/>
      <c r="BB21" s="232"/>
      <c r="BC21" s="232"/>
      <c r="BD21" s="232"/>
      <c r="BE21" s="233"/>
      <c r="BF21" s="233"/>
      <c r="BG21" s="233"/>
      <c r="BH21" s="233"/>
      <c r="BI21" s="233"/>
      <c r="BJ21" s="233"/>
      <c r="BK21" s="233"/>
      <c r="BL21" s="233"/>
      <c r="BM21" s="233"/>
      <c r="BN21" s="233"/>
      <c r="BO21" s="233"/>
      <c r="BP21" s="233"/>
      <c r="BQ21" s="242">
        <v>15</v>
      </c>
      <c r="BR21" s="243"/>
      <c r="BS21" s="828"/>
      <c r="BT21" s="829"/>
      <c r="BU21" s="829"/>
      <c r="BV21" s="829"/>
      <c r="BW21" s="829"/>
      <c r="BX21" s="829"/>
      <c r="BY21" s="829"/>
      <c r="BZ21" s="829"/>
      <c r="CA21" s="829"/>
      <c r="CB21" s="829"/>
      <c r="CC21" s="829"/>
      <c r="CD21" s="829"/>
      <c r="CE21" s="829"/>
      <c r="CF21" s="829"/>
      <c r="CG21" s="83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44"/>
      <c r="DW21" s="845"/>
      <c r="DX21" s="845"/>
      <c r="DY21" s="845"/>
      <c r="DZ21" s="846"/>
      <c r="EA21" s="234"/>
    </row>
    <row r="22" spans="1:131" s="235" customFormat="1" ht="26.25" customHeight="1">
      <c r="A22" s="241">
        <v>16</v>
      </c>
      <c r="B22" s="815"/>
      <c r="C22" s="816"/>
      <c r="D22" s="816"/>
      <c r="E22" s="816"/>
      <c r="F22" s="816"/>
      <c r="G22" s="816"/>
      <c r="H22" s="816"/>
      <c r="I22" s="816"/>
      <c r="J22" s="816"/>
      <c r="K22" s="816"/>
      <c r="L22" s="816"/>
      <c r="M22" s="816"/>
      <c r="N22" s="816"/>
      <c r="O22" s="816"/>
      <c r="P22" s="817"/>
      <c r="Q22" s="847"/>
      <c r="R22" s="848"/>
      <c r="S22" s="848"/>
      <c r="T22" s="848"/>
      <c r="U22" s="848"/>
      <c r="V22" s="848"/>
      <c r="W22" s="848"/>
      <c r="X22" s="848"/>
      <c r="Y22" s="848"/>
      <c r="Z22" s="848"/>
      <c r="AA22" s="848"/>
      <c r="AB22" s="848"/>
      <c r="AC22" s="848"/>
      <c r="AD22" s="848"/>
      <c r="AE22" s="849"/>
      <c r="AF22" s="821"/>
      <c r="AG22" s="822"/>
      <c r="AH22" s="822"/>
      <c r="AI22" s="822"/>
      <c r="AJ22" s="823"/>
      <c r="AK22" s="862"/>
      <c r="AL22" s="863"/>
      <c r="AM22" s="863"/>
      <c r="AN22" s="863"/>
      <c r="AO22" s="863"/>
      <c r="AP22" s="863"/>
      <c r="AQ22" s="863"/>
      <c r="AR22" s="863"/>
      <c r="AS22" s="863"/>
      <c r="AT22" s="863"/>
      <c r="AU22" s="864"/>
      <c r="AV22" s="864"/>
      <c r="AW22" s="864"/>
      <c r="AX22" s="864"/>
      <c r="AY22" s="865"/>
      <c r="AZ22" s="866" t="s">
        <v>379</v>
      </c>
      <c r="BA22" s="866"/>
      <c r="BB22" s="866"/>
      <c r="BC22" s="866"/>
      <c r="BD22" s="867"/>
      <c r="BE22" s="233"/>
      <c r="BF22" s="233"/>
      <c r="BG22" s="233"/>
      <c r="BH22" s="233"/>
      <c r="BI22" s="233"/>
      <c r="BJ22" s="233"/>
      <c r="BK22" s="233"/>
      <c r="BL22" s="233"/>
      <c r="BM22" s="233"/>
      <c r="BN22" s="233"/>
      <c r="BO22" s="233"/>
      <c r="BP22" s="233"/>
      <c r="BQ22" s="242">
        <v>16</v>
      </c>
      <c r="BR22" s="243"/>
      <c r="BS22" s="828"/>
      <c r="BT22" s="829"/>
      <c r="BU22" s="829"/>
      <c r="BV22" s="829"/>
      <c r="BW22" s="829"/>
      <c r="BX22" s="829"/>
      <c r="BY22" s="829"/>
      <c r="BZ22" s="829"/>
      <c r="CA22" s="829"/>
      <c r="CB22" s="829"/>
      <c r="CC22" s="829"/>
      <c r="CD22" s="829"/>
      <c r="CE22" s="829"/>
      <c r="CF22" s="829"/>
      <c r="CG22" s="83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44"/>
      <c r="DW22" s="845"/>
      <c r="DX22" s="845"/>
      <c r="DY22" s="845"/>
      <c r="DZ22" s="846"/>
      <c r="EA22" s="234"/>
    </row>
    <row r="23" spans="1:131" s="235" customFormat="1" ht="26.25" customHeight="1" thickBot="1">
      <c r="A23" s="244" t="s">
        <v>380</v>
      </c>
      <c r="B23" s="850" t="s">
        <v>381</v>
      </c>
      <c r="C23" s="851"/>
      <c r="D23" s="851"/>
      <c r="E23" s="851"/>
      <c r="F23" s="851"/>
      <c r="G23" s="851"/>
      <c r="H23" s="851"/>
      <c r="I23" s="851"/>
      <c r="J23" s="851"/>
      <c r="K23" s="851"/>
      <c r="L23" s="851"/>
      <c r="M23" s="851"/>
      <c r="N23" s="851"/>
      <c r="O23" s="851"/>
      <c r="P23" s="852"/>
      <c r="Q23" s="853">
        <f>SUM(Q7:U22)</f>
        <v>7513</v>
      </c>
      <c r="R23" s="854"/>
      <c r="S23" s="854"/>
      <c r="T23" s="854"/>
      <c r="U23" s="854"/>
      <c r="V23" s="854">
        <f t="shared" ref="V23" si="0">SUM(V7:Z22)</f>
        <v>7407</v>
      </c>
      <c r="W23" s="854"/>
      <c r="X23" s="854"/>
      <c r="Y23" s="854"/>
      <c r="Z23" s="854"/>
      <c r="AA23" s="854">
        <f t="shared" ref="AA23" si="1">SUM(AA7:AE22)</f>
        <v>106</v>
      </c>
      <c r="AB23" s="854"/>
      <c r="AC23" s="854"/>
      <c r="AD23" s="854"/>
      <c r="AE23" s="855"/>
      <c r="AF23" s="856">
        <v>103</v>
      </c>
      <c r="AG23" s="854"/>
      <c r="AH23" s="854"/>
      <c r="AI23" s="854"/>
      <c r="AJ23" s="857"/>
      <c r="AK23" s="858"/>
      <c r="AL23" s="859"/>
      <c r="AM23" s="859"/>
      <c r="AN23" s="859"/>
      <c r="AO23" s="859"/>
      <c r="AP23" s="854">
        <f t="shared" ref="AP23" si="2">SUM(AP7:AT22)</f>
        <v>5554</v>
      </c>
      <c r="AQ23" s="854"/>
      <c r="AR23" s="854"/>
      <c r="AS23" s="854"/>
      <c r="AT23" s="854"/>
      <c r="AU23" s="860"/>
      <c r="AV23" s="860"/>
      <c r="AW23" s="860"/>
      <c r="AX23" s="860"/>
      <c r="AY23" s="861"/>
      <c r="AZ23" s="869" t="s">
        <v>382</v>
      </c>
      <c r="BA23" s="870"/>
      <c r="BB23" s="870"/>
      <c r="BC23" s="870"/>
      <c r="BD23" s="871"/>
      <c r="BE23" s="233"/>
      <c r="BF23" s="233"/>
      <c r="BG23" s="233"/>
      <c r="BH23" s="233"/>
      <c r="BI23" s="233"/>
      <c r="BJ23" s="233"/>
      <c r="BK23" s="233"/>
      <c r="BL23" s="233"/>
      <c r="BM23" s="233"/>
      <c r="BN23" s="233"/>
      <c r="BO23" s="233"/>
      <c r="BP23" s="233"/>
      <c r="BQ23" s="242">
        <v>17</v>
      </c>
      <c r="BR23" s="243"/>
      <c r="BS23" s="828"/>
      <c r="BT23" s="829"/>
      <c r="BU23" s="829"/>
      <c r="BV23" s="829"/>
      <c r="BW23" s="829"/>
      <c r="BX23" s="829"/>
      <c r="BY23" s="829"/>
      <c r="BZ23" s="829"/>
      <c r="CA23" s="829"/>
      <c r="CB23" s="829"/>
      <c r="CC23" s="829"/>
      <c r="CD23" s="829"/>
      <c r="CE23" s="829"/>
      <c r="CF23" s="829"/>
      <c r="CG23" s="83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44"/>
      <c r="DW23" s="845"/>
      <c r="DX23" s="845"/>
      <c r="DY23" s="845"/>
      <c r="DZ23" s="846"/>
      <c r="EA23" s="234"/>
    </row>
    <row r="24" spans="1:131" s="235" customFormat="1" ht="26.25" customHeight="1">
      <c r="A24" s="868" t="s">
        <v>383</v>
      </c>
      <c r="B24" s="868"/>
      <c r="C24" s="868"/>
      <c r="D24" s="868"/>
      <c r="E24" s="868"/>
      <c r="F24" s="868"/>
      <c r="G24" s="868"/>
      <c r="H24" s="868"/>
      <c r="I24" s="868"/>
      <c r="J24" s="868"/>
      <c r="K24" s="868"/>
      <c r="L24" s="868"/>
      <c r="M24" s="868"/>
      <c r="N24" s="868"/>
      <c r="O24" s="868"/>
      <c r="P24" s="868"/>
      <c r="Q24" s="868"/>
      <c r="R24" s="868"/>
      <c r="S24" s="868"/>
      <c r="T24" s="868"/>
      <c r="U24" s="868"/>
      <c r="V24" s="868"/>
      <c r="W24" s="868"/>
      <c r="X24" s="868"/>
      <c r="Y24" s="868"/>
      <c r="Z24" s="868"/>
      <c r="AA24" s="868"/>
      <c r="AB24" s="868"/>
      <c r="AC24" s="868"/>
      <c r="AD24" s="868"/>
      <c r="AE24" s="868"/>
      <c r="AF24" s="868"/>
      <c r="AG24" s="868"/>
      <c r="AH24" s="868"/>
      <c r="AI24" s="868"/>
      <c r="AJ24" s="868"/>
      <c r="AK24" s="868"/>
      <c r="AL24" s="868"/>
      <c r="AM24" s="868"/>
      <c r="AN24" s="868"/>
      <c r="AO24" s="868"/>
      <c r="AP24" s="868"/>
      <c r="AQ24" s="868"/>
      <c r="AR24" s="868"/>
      <c r="AS24" s="868"/>
      <c r="AT24" s="868"/>
      <c r="AU24" s="868"/>
      <c r="AV24" s="868"/>
      <c r="AW24" s="868"/>
      <c r="AX24" s="868"/>
      <c r="AY24" s="868"/>
      <c r="AZ24" s="232"/>
      <c r="BA24" s="232"/>
      <c r="BB24" s="232"/>
      <c r="BC24" s="232"/>
      <c r="BD24" s="232"/>
      <c r="BE24" s="233"/>
      <c r="BF24" s="233"/>
      <c r="BG24" s="233"/>
      <c r="BH24" s="233"/>
      <c r="BI24" s="233"/>
      <c r="BJ24" s="233"/>
      <c r="BK24" s="233"/>
      <c r="BL24" s="233"/>
      <c r="BM24" s="233"/>
      <c r="BN24" s="233"/>
      <c r="BO24" s="233"/>
      <c r="BP24" s="233"/>
      <c r="BQ24" s="242">
        <v>18</v>
      </c>
      <c r="BR24" s="243"/>
      <c r="BS24" s="828"/>
      <c r="BT24" s="829"/>
      <c r="BU24" s="829"/>
      <c r="BV24" s="829"/>
      <c r="BW24" s="829"/>
      <c r="BX24" s="829"/>
      <c r="BY24" s="829"/>
      <c r="BZ24" s="829"/>
      <c r="CA24" s="829"/>
      <c r="CB24" s="829"/>
      <c r="CC24" s="829"/>
      <c r="CD24" s="829"/>
      <c r="CE24" s="829"/>
      <c r="CF24" s="829"/>
      <c r="CG24" s="83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44"/>
      <c r="DW24" s="845"/>
      <c r="DX24" s="845"/>
      <c r="DY24" s="845"/>
      <c r="DZ24" s="846"/>
      <c r="EA24" s="234"/>
    </row>
    <row r="25" spans="1:131" s="227" customFormat="1" ht="26.25" customHeight="1" thickBot="1">
      <c r="A25" s="809" t="s">
        <v>384</v>
      </c>
      <c r="B25" s="809"/>
      <c r="C25" s="809"/>
      <c r="D25" s="809"/>
      <c r="E25" s="809"/>
      <c r="F25" s="809"/>
      <c r="G25" s="809"/>
      <c r="H25" s="809"/>
      <c r="I25" s="809"/>
      <c r="J25" s="809"/>
      <c r="K25" s="809"/>
      <c r="L25" s="809"/>
      <c r="M25" s="809"/>
      <c r="N25" s="809"/>
      <c r="O25" s="809"/>
      <c r="P25" s="809"/>
      <c r="Q25" s="809"/>
      <c r="R25" s="809"/>
      <c r="S25" s="809"/>
      <c r="T25" s="809"/>
      <c r="U25" s="809"/>
      <c r="V25" s="809"/>
      <c r="W25" s="809"/>
      <c r="X25" s="809"/>
      <c r="Y25" s="809"/>
      <c r="Z25" s="809"/>
      <c r="AA25" s="809"/>
      <c r="AB25" s="809"/>
      <c r="AC25" s="809"/>
      <c r="AD25" s="809"/>
      <c r="AE25" s="809"/>
      <c r="AF25" s="809"/>
      <c r="AG25" s="809"/>
      <c r="AH25" s="809"/>
      <c r="AI25" s="809"/>
      <c r="AJ25" s="809"/>
      <c r="AK25" s="809"/>
      <c r="AL25" s="809"/>
      <c r="AM25" s="809"/>
      <c r="AN25" s="809"/>
      <c r="AO25" s="809"/>
      <c r="AP25" s="809"/>
      <c r="AQ25" s="809"/>
      <c r="AR25" s="809"/>
      <c r="AS25" s="809"/>
      <c r="AT25" s="809"/>
      <c r="AU25" s="809"/>
      <c r="AV25" s="809"/>
      <c r="AW25" s="809"/>
      <c r="AX25" s="809"/>
      <c r="AY25" s="809"/>
      <c r="AZ25" s="809"/>
      <c r="BA25" s="809"/>
      <c r="BB25" s="809"/>
      <c r="BC25" s="809"/>
      <c r="BD25" s="809"/>
      <c r="BE25" s="809"/>
      <c r="BF25" s="809"/>
      <c r="BG25" s="809"/>
      <c r="BH25" s="809"/>
      <c r="BI25" s="809"/>
      <c r="BJ25" s="232"/>
      <c r="BK25" s="232"/>
      <c r="BL25" s="232"/>
      <c r="BM25" s="232"/>
      <c r="BN25" s="232"/>
      <c r="BO25" s="245"/>
      <c r="BP25" s="245"/>
      <c r="BQ25" s="242">
        <v>19</v>
      </c>
      <c r="BR25" s="243"/>
      <c r="BS25" s="828"/>
      <c r="BT25" s="829"/>
      <c r="BU25" s="829"/>
      <c r="BV25" s="829"/>
      <c r="BW25" s="829"/>
      <c r="BX25" s="829"/>
      <c r="BY25" s="829"/>
      <c r="BZ25" s="829"/>
      <c r="CA25" s="829"/>
      <c r="CB25" s="829"/>
      <c r="CC25" s="829"/>
      <c r="CD25" s="829"/>
      <c r="CE25" s="829"/>
      <c r="CF25" s="829"/>
      <c r="CG25" s="83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44"/>
      <c r="DW25" s="845"/>
      <c r="DX25" s="845"/>
      <c r="DY25" s="845"/>
      <c r="DZ25" s="846"/>
      <c r="EA25" s="226"/>
    </row>
    <row r="26" spans="1:131" s="227" customFormat="1" ht="26.25" customHeight="1">
      <c r="A26" s="800" t="s">
        <v>361</v>
      </c>
      <c r="B26" s="801"/>
      <c r="C26" s="801"/>
      <c r="D26" s="801"/>
      <c r="E26" s="801"/>
      <c r="F26" s="801"/>
      <c r="G26" s="801"/>
      <c r="H26" s="801"/>
      <c r="I26" s="801"/>
      <c r="J26" s="801"/>
      <c r="K26" s="801"/>
      <c r="L26" s="801"/>
      <c r="M26" s="801"/>
      <c r="N26" s="801"/>
      <c r="O26" s="801"/>
      <c r="P26" s="802"/>
      <c r="Q26" s="777" t="s">
        <v>385</v>
      </c>
      <c r="R26" s="778"/>
      <c r="S26" s="778"/>
      <c r="T26" s="778"/>
      <c r="U26" s="779"/>
      <c r="V26" s="777" t="s">
        <v>386</v>
      </c>
      <c r="W26" s="778"/>
      <c r="X26" s="778"/>
      <c r="Y26" s="778"/>
      <c r="Z26" s="779"/>
      <c r="AA26" s="777" t="s">
        <v>387</v>
      </c>
      <c r="AB26" s="778"/>
      <c r="AC26" s="778"/>
      <c r="AD26" s="778"/>
      <c r="AE26" s="778"/>
      <c r="AF26" s="872" t="s">
        <v>388</v>
      </c>
      <c r="AG26" s="873"/>
      <c r="AH26" s="873"/>
      <c r="AI26" s="873"/>
      <c r="AJ26" s="874"/>
      <c r="AK26" s="778" t="s">
        <v>389</v>
      </c>
      <c r="AL26" s="778"/>
      <c r="AM26" s="778"/>
      <c r="AN26" s="778"/>
      <c r="AO26" s="779"/>
      <c r="AP26" s="777" t="s">
        <v>390</v>
      </c>
      <c r="AQ26" s="778"/>
      <c r="AR26" s="778"/>
      <c r="AS26" s="778"/>
      <c r="AT26" s="779"/>
      <c r="AU26" s="777" t="s">
        <v>391</v>
      </c>
      <c r="AV26" s="778"/>
      <c r="AW26" s="778"/>
      <c r="AX26" s="778"/>
      <c r="AY26" s="779"/>
      <c r="AZ26" s="777" t="s">
        <v>392</v>
      </c>
      <c r="BA26" s="778"/>
      <c r="BB26" s="778"/>
      <c r="BC26" s="778"/>
      <c r="BD26" s="779"/>
      <c r="BE26" s="777" t="s">
        <v>368</v>
      </c>
      <c r="BF26" s="778"/>
      <c r="BG26" s="778"/>
      <c r="BH26" s="778"/>
      <c r="BI26" s="789"/>
      <c r="BJ26" s="232"/>
      <c r="BK26" s="232"/>
      <c r="BL26" s="232"/>
      <c r="BM26" s="232"/>
      <c r="BN26" s="232"/>
      <c r="BO26" s="245"/>
      <c r="BP26" s="245"/>
      <c r="BQ26" s="242">
        <v>20</v>
      </c>
      <c r="BR26" s="243"/>
      <c r="BS26" s="828"/>
      <c r="BT26" s="829"/>
      <c r="BU26" s="829"/>
      <c r="BV26" s="829"/>
      <c r="BW26" s="829"/>
      <c r="BX26" s="829"/>
      <c r="BY26" s="829"/>
      <c r="BZ26" s="829"/>
      <c r="CA26" s="829"/>
      <c r="CB26" s="829"/>
      <c r="CC26" s="829"/>
      <c r="CD26" s="829"/>
      <c r="CE26" s="829"/>
      <c r="CF26" s="829"/>
      <c r="CG26" s="83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44"/>
      <c r="DW26" s="845"/>
      <c r="DX26" s="845"/>
      <c r="DY26" s="845"/>
      <c r="DZ26" s="846"/>
      <c r="EA26" s="226"/>
    </row>
    <row r="27" spans="1:131" s="227" customFormat="1" ht="26.25" customHeight="1" thickBot="1">
      <c r="A27" s="803"/>
      <c r="B27" s="804"/>
      <c r="C27" s="804"/>
      <c r="D27" s="804"/>
      <c r="E27" s="804"/>
      <c r="F27" s="804"/>
      <c r="G27" s="804"/>
      <c r="H27" s="804"/>
      <c r="I27" s="804"/>
      <c r="J27" s="804"/>
      <c r="K27" s="804"/>
      <c r="L27" s="804"/>
      <c r="M27" s="804"/>
      <c r="N27" s="804"/>
      <c r="O27" s="804"/>
      <c r="P27" s="805"/>
      <c r="Q27" s="780"/>
      <c r="R27" s="781"/>
      <c r="S27" s="781"/>
      <c r="T27" s="781"/>
      <c r="U27" s="782"/>
      <c r="V27" s="780"/>
      <c r="W27" s="781"/>
      <c r="X27" s="781"/>
      <c r="Y27" s="781"/>
      <c r="Z27" s="782"/>
      <c r="AA27" s="780"/>
      <c r="AB27" s="781"/>
      <c r="AC27" s="781"/>
      <c r="AD27" s="781"/>
      <c r="AE27" s="781"/>
      <c r="AF27" s="875"/>
      <c r="AG27" s="876"/>
      <c r="AH27" s="876"/>
      <c r="AI27" s="876"/>
      <c r="AJ27" s="877"/>
      <c r="AK27" s="781"/>
      <c r="AL27" s="781"/>
      <c r="AM27" s="781"/>
      <c r="AN27" s="781"/>
      <c r="AO27" s="782"/>
      <c r="AP27" s="780"/>
      <c r="AQ27" s="781"/>
      <c r="AR27" s="781"/>
      <c r="AS27" s="781"/>
      <c r="AT27" s="782"/>
      <c r="AU27" s="780"/>
      <c r="AV27" s="781"/>
      <c r="AW27" s="781"/>
      <c r="AX27" s="781"/>
      <c r="AY27" s="782"/>
      <c r="AZ27" s="780"/>
      <c r="BA27" s="781"/>
      <c r="BB27" s="781"/>
      <c r="BC27" s="781"/>
      <c r="BD27" s="782"/>
      <c r="BE27" s="780"/>
      <c r="BF27" s="781"/>
      <c r="BG27" s="781"/>
      <c r="BH27" s="781"/>
      <c r="BI27" s="790"/>
      <c r="BJ27" s="232"/>
      <c r="BK27" s="232"/>
      <c r="BL27" s="232"/>
      <c r="BM27" s="232"/>
      <c r="BN27" s="232"/>
      <c r="BO27" s="245"/>
      <c r="BP27" s="245"/>
      <c r="BQ27" s="242">
        <v>21</v>
      </c>
      <c r="BR27" s="243"/>
      <c r="BS27" s="828"/>
      <c r="BT27" s="829"/>
      <c r="BU27" s="829"/>
      <c r="BV27" s="829"/>
      <c r="BW27" s="829"/>
      <c r="BX27" s="829"/>
      <c r="BY27" s="829"/>
      <c r="BZ27" s="829"/>
      <c r="CA27" s="829"/>
      <c r="CB27" s="829"/>
      <c r="CC27" s="829"/>
      <c r="CD27" s="829"/>
      <c r="CE27" s="829"/>
      <c r="CF27" s="829"/>
      <c r="CG27" s="83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44"/>
      <c r="DW27" s="845"/>
      <c r="DX27" s="845"/>
      <c r="DY27" s="845"/>
      <c r="DZ27" s="846"/>
      <c r="EA27" s="226"/>
    </row>
    <row r="28" spans="1:131" s="227" customFormat="1" ht="26.25" customHeight="1" thickTop="1">
      <c r="A28" s="246">
        <v>1</v>
      </c>
      <c r="B28" s="791" t="s">
        <v>393</v>
      </c>
      <c r="C28" s="792"/>
      <c r="D28" s="792"/>
      <c r="E28" s="792"/>
      <c r="F28" s="792"/>
      <c r="G28" s="792"/>
      <c r="H28" s="792"/>
      <c r="I28" s="792"/>
      <c r="J28" s="792"/>
      <c r="K28" s="792"/>
      <c r="L28" s="792"/>
      <c r="M28" s="792"/>
      <c r="N28" s="792"/>
      <c r="O28" s="792"/>
      <c r="P28" s="793"/>
      <c r="Q28" s="882">
        <v>443</v>
      </c>
      <c r="R28" s="883"/>
      <c r="S28" s="883"/>
      <c r="T28" s="883"/>
      <c r="U28" s="883"/>
      <c r="V28" s="883">
        <v>442</v>
      </c>
      <c r="W28" s="883"/>
      <c r="X28" s="883"/>
      <c r="Y28" s="883"/>
      <c r="Z28" s="883"/>
      <c r="AA28" s="883">
        <v>0</v>
      </c>
      <c r="AB28" s="883"/>
      <c r="AC28" s="883"/>
      <c r="AD28" s="883"/>
      <c r="AE28" s="884"/>
      <c r="AF28" s="885">
        <v>0</v>
      </c>
      <c r="AG28" s="883"/>
      <c r="AH28" s="883"/>
      <c r="AI28" s="883"/>
      <c r="AJ28" s="886"/>
      <c r="AK28" s="887">
        <v>27</v>
      </c>
      <c r="AL28" s="878"/>
      <c r="AM28" s="878"/>
      <c r="AN28" s="878"/>
      <c r="AO28" s="878"/>
      <c r="AP28" s="878">
        <v>0</v>
      </c>
      <c r="AQ28" s="878"/>
      <c r="AR28" s="878"/>
      <c r="AS28" s="878"/>
      <c r="AT28" s="878"/>
      <c r="AU28" s="878">
        <v>27</v>
      </c>
      <c r="AV28" s="878"/>
      <c r="AW28" s="878"/>
      <c r="AX28" s="878"/>
      <c r="AY28" s="878"/>
      <c r="AZ28" s="879" t="s">
        <v>569</v>
      </c>
      <c r="BA28" s="879"/>
      <c r="BB28" s="879"/>
      <c r="BC28" s="879"/>
      <c r="BD28" s="879"/>
      <c r="BE28" s="880"/>
      <c r="BF28" s="880"/>
      <c r="BG28" s="880"/>
      <c r="BH28" s="880"/>
      <c r="BI28" s="881"/>
      <c r="BJ28" s="232"/>
      <c r="BK28" s="232"/>
      <c r="BL28" s="232"/>
      <c r="BM28" s="232"/>
      <c r="BN28" s="232"/>
      <c r="BO28" s="245"/>
      <c r="BP28" s="245"/>
      <c r="BQ28" s="242">
        <v>22</v>
      </c>
      <c r="BR28" s="243"/>
      <c r="BS28" s="828"/>
      <c r="BT28" s="829"/>
      <c r="BU28" s="829"/>
      <c r="BV28" s="829"/>
      <c r="BW28" s="829"/>
      <c r="BX28" s="829"/>
      <c r="BY28" s="829"/>
      <c r="BZ28" s="829"/>
      <c r="CA28" s="829"/>
      <c r="CB28" s="829"/>
      <c r="CC28" s="829"/>
      <c r="CD28" s="829"/>
      <c r="CE28" s="829"/>
      <c r="CF28" s="829"/>
      <c r="CG28" s="83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44"/>
      <c r="DW28" s="845"/>
      <c r="DX28" s="845"/>
      <c r="DY28" s="845"/>
      <c r="DZ28" s="846"/>
      <c r="EA28" s="226"/>
    </row>
    <row r="29" spans="1:131" s="227" customFormat="1" ht="26.25" customHeight="1">
      <c r="A29" s="246">
        <v>2</v>
      </c>
      <c r="B29" s="815" t="s">
        <v>394</v>
      </c>
      <c r="C29" s="816"/>
      <c r="D29" s="816"/>
      <c r="E29" s="816"/>
      <c r="F29" s="816"/>
      <c r="G29" s="816"/>
      <c r="H29" s="816"/>
      <c r="I29" s="816"/>
      <c r="J29" s="816"/>
      <c r="K29" s="816"/>
      <c r="L29" s="816"/>
      <c r="M29" s="816"/>
      <c r="N29" s="816"/>
      <c r="O29" s="816"/>
      <c r="P29" s="817"/>
      <c r="Q29" s="818">
        <v>97</v>
      </c>
      <c r="R29" s="819"/>
      <c r="S29" s="819"/>
      <c r="T29" s="819"/>
      <c r="U29" s="819"/>
      <c r="V29" s="819">
        <v>97</v>
      </c>
      <c r="W29" s="819"/>
      <c r="X29" s="819"/>
      <c r="Y29" s="819"/>
      <c r="Z29" s="819"/>
      <c r="AA29" s="819">
        <v>0</v>
      </c>
      <c r="AB29" s="819"/>
      <c r="AC29" s="819"/>
      <c r="AD29" s="819"/>
      <c r="AE29" s="820"/>
      <c r="AF29" s="821">
        <v>0</v>
      </c>
      <c r="AG29" s="822"/>
      <c r="AH29" s="822"/>
      <c r="AI29" s="822"/>
      <c r="AJ29" s="823"/>
      <c r="AK29" s="890">
        <v>21</v>
      </c>
      <c r="AL29" s="891"/>
      <c r="AM29" s="891"/>
      <c r="AN29" s="891"/>
      <c r="AO29" s="891"/>
      <c r="AP29" s="891">
        <v>0</v>
      </c>
      <c r="AQ29" s="891"/>
      <c r="AR29" s="891"/>
      <c r="AS29" s="891"/>
      <c r="AT29" s="891"/>
      <c r="AU29" s="891" t="s">
        <v>569</v>
      </c>
      <c r="AV29" s="891"/>
      <c r="AW29" s="891"/>
      <c r="AX29" s="891"/>
      <c r="AY29" s="891"/>
      <c r="AZ29" s="892" t="s">
        <v>570</v>
      </c>
      <c r="BA29" s="892"/>
      <c r="BB29" s="892"/>
      <c r="BC29" s="892"/>
      <c r="BD29" s="892"/>
      <c r="BE29" s="888"/>
      <c r="BF29" s="888"/>
      <c r="BG29" s="888"/>
      <c r="BH29" s="888"/>
      <c r="BI29" s="889"/>
      <c r="BJ29" s="232"/>
      <c r="BK29" s="232"/>
      <c r="BL29" s="232"/>
      <c r="BM29" s="232"/>
      <c r="BN29" s="232"/>
      <c r="BO29" s="245"/>
      <c r="BP29" s="245"/>
      <c r="BQ29" s="242">
        <v>23</v>
      </c>
      <c r="BR29" s="243"/>
      <c r="BS29" s="828"/>
      <c r="BT29" s="829"/>
      <c r="BU29" s="829"/>
      <c r="BV29" s="829"/>
      <c r="BW29" s="829"/>
      <c r="BX29" s="829"/>
      <c r="BY29" s="829"/>
      <c r="BZ29" s="829"/>
      <c r="CA29" s="829"/>
      <c r="CB29" s="829"/>
      <c r="CC29" s="829"/>
      <c r="CD29" s="829"/>
      <c r="CE29" s="829"/>
      <c r="CF29" s="829"/>
      <c r="CG29" s="83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44"/>
      <c r="DW29" s="845"/>
      <c r="DX29" s="845"/>
      <c r="DY29" s="845"/>
      <c r="DZ29" s="846"/>
      <c r="EA29" s="226"/>
    </row>
    <row r="30" spans="1:131" s="227" customFormat="1" ht="26.25" customHeight="1">
      <c r="A30" s="246">
        <v>3</v>
      </c>
      <c r="B30" s="815" t="s">
        <v>395</v>
      </c>
      <c r="C30" s="816"/>
      <c r="D30" s="816"/>
      <c r="E30" s="816"/>
      <c r="F30" s="816"/>
      <c r="G30" s="816"/>
      <c r="H30" s="816"/>
      <c r="I30" s="816"/>
      <c r="J30" s="816"/>
      <c r="K30" s="816"/>
      <c r="L30" s="816"/>
      <c r="M30" s="816"/>
      <c r="N30" s="816"/>
      <c r="O30" s="816"/>
      <c r="P30" s="817"/>
      <c r="Q30" s="818">
        <v>39</v>
      </c>
      <c r="R30" s="819"/>
      <c r="S30" s="819"/>
      <c r="T30" s="819"/>
      <c r="U30" s="819"/>
      <c r="V30" s="819">
        <v>39</v>
      </c>
      <c r="W30" s="819"/>
      <c r="X30" s="819"/>
      <c r="Y30" s="819"/>
      <c r="Z30" s="819"/>
      <c r="AA30" s="819">
        <v>0</v>
      </c>
      <c r="AB30" s="819"/>
      <c r="AC30" s="819"/>
      <c r="AD30" s="819"/>
      <c r="AE30" s="820"/>
      <c r="AF30" s="821">
        <v>0</v>
      </c>
      <c r="AG30" s="822"/>
      <c r="AH30" s="822"/>
      <c r="AI30" s="822"/>
      <c r="AJ30" s="823"/>
      <c r="AK30" s="890">
        <v>14</v>
      </c>
      <c r="AL30" s="891"/>
      <c r="AM30" s="891"/>
      <c r="AN30" s="891"/>
      <c r="AO30" s="891"/>
      <c r="AP30" s="891">
        <v>0</v>
      </c>
      <c r="AQ30" s="891"/>
      <c r="AR30" s="891"/>
      <c r="AS30" s="891"/>
      <c r="AT30" s="891"/>
      <c r="AU30" s="891">
        <v>14</v>
      </c>
      <c r="AV30" s="891"/>
      <c r="AW30" s="891"/>
      <c r="AX30" s="891"/>
      <c r="AY30" s="891"/>
      <c r="AZ30" s="892" t="s">
        <v>571</v>
      </c>
      <c r="BA30" s="892"/>
      <c r="BB30" s="892"/>
      <c r="BC30" s="892"/>
      <c r="BD30" s="892"/>
      <c r="BE30" s="888"/>
      <c r="BF30" s="888"/>
      <c r="BG30" s="888"/>
      <c r="BH30" s="888"/>
      <c r="BI30" s="889"/>
      <c r="BJ30" s="232"/>
      <c r="BK30" s="232"/>
      <c r="BL30" s="232"/>
      <c r="BM30" s="232"/>
      <c r="BN30" s="232"/>
      <c r="BO30" s="245"/>
      <c r="BP30" s="245"/>
      <c r="BQ30" s="242">
        <v>24</v>
      </c>
      <c r="BR30" s="243"/>
      <c r="BS30" s="828"/>
      <c r="BT30" s="829"/>
      <c r="BU30" s="829"/>
      <c r="BV30" s="829"/>
      <c r="BW30" s="829"/>
      <c r="BX30" s="829"/>
      <c r="BY30" s="829"/>
      <c r="BZ30" s="829"/>
      <c r="CA30" s="829"/>
      <c r="CB30" s="829"/>
      <c r="CC30" s="829"/>
      <c r="CD30" s="829"/>
      <c r="CE30" s="829"/>
      <c r="CF30" s="829"/>
      <c r="CG30" s="83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44"/>
      <c r="DW30" s="845"/>
      <c r="DX30" s="845"/>
      <c r="DY30" s="845"/>
      <c r="DZ30" s="846"/>
      <c r="EA30" s="226"/>
    </row>
    <row r="31" spans="1:131" s="227" customFormat="1" ht="26.25" customHeight="1">
      <c r="A31" s="246">
        <v>4</v>
      </c>
      <c r="B31" s="815" t="s">
        <v>396</v>
      </c>
      <c r="C31" s="816"/>
      <c r="D31" s="816"/>
      <c r="E31" s="816"/>
      <c r="F31" s="816"/>
      <c r="G31" s="816"/>
      <c r="H31" s="816"/>
      <c r="I31" s="816"/>
      <c r="J31" s="816"/>
      <c r="K31" s="816"/>
      <c r="L31" s="816"/>
      <c r="M31" s="816"/>
      <c r="N31" s="816"/>
      <c r="O31" s="816"/>
      <c r="P31" s="817"/>
      <c r="Q31" s="818">
        <v>175</v>
      </c>
      <c r="R31" s="819"/>
      <c r="S31" s="819"/>
      <c r="T31" s="819"/>
      <c r="U31" s="819"/>
      <c r="V31" s="819">
        <v>173</v>
      </c>
      <c r="W31" s="819"/>
      <c r="X31" s="819"/>
      <c r="Y31" s="819"/>
      <c r="Z31" s="819"/>
      <c r="AA31" s="819">
        <v>1</v>
      </c>
      <c r="AB31" s="819"/>
      <c r="AC31" s="819"/>
      <c r="AD31" s="819"/>
      <c r="AE31" s="820"/>
      <c r="AF31" s="821">
        <v>1</v>
      </c>
      <c r="AG31" s="822"/>
      <c r="AH31" s="822"/>
      <c r="AI31" s="822"/>
      <c r="AJ31" s="823"/>
      <c r="AK31" s="890">
        <v>13</v>
      </c>
      <c r="AL31" s="891"/>
      <c r="AM31" s="891"/>
      <c r="AN31" s="891"/>
      <c r="AO31" s="891"/>
      <c r="AP31" s="891">
        <v>544</v>
      </c>
      <c r="AQ31" s="891"/>
      <c r="AR31" s="891"/>
      <c r="AS31" s="891"/>
      <c r="AT31" s="891"/>
      <c r="AU31" s="891">
        <v>243</v>
      </c>
      <c r="AV31" s="891"/>
      <c r="AW31" s="891"/>
      <c r="AX31" s="891"/>
      <c r="AY31" s="891"/>
      <c r="AZ31" s="892" t="s">
        <v>571</v>
      </c>
      <c r="BA31" s="892"/>
      <c r="BB31" s="892"/>
      <c r="BC31" s="892"/>
      <c r="BD31" s="892"/>
      <c r="BE31" s="888" t="s">
        <v>397</v>
      </c>
      <c r="BF31" s="888"/>
      <c r="BG31" s="888"/>
      <c r="BH31" s="888"/>
      <c r="BI31" s="889"/>
      <c r="BJ31" s="232"/>
      <c r="BK31" s="232"/>
      <c r="BL31" s="232"/>
      <c r="BM31" s="232"/>
      <c r="BN31" s="232"/>
      <c r="BO31" s="245"/>
      <c r="BP31" s="245"/>
      <c r="BQ31" s="242">
        <v>25</v>
      </c>
      <c r="BR31" s="243"/>
      <c r="BS31" s="828"/>
      <c r="BT31" s="829"/>
      <c r="BU31" s="829"/>
      <c r="BV31" s="829"/>
      <c r="BW31" s="829"/>
      <c r="BX31" s="829"/>
      <c r="BY31" s="829"/>
      <c r="BZ31" s="829"/>
      <c r="CA31" s="829"/>
      <c r="CB31" s="829"/>
      <c r="CC31" s="829"/>
      <c r="CD31" s="829"/>
      <c r="CE31" s="829"/>
      <c r="CF31" s="829"/>
      <c r="CG31" s="83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44"/>
      <c r="DW31" s="845"/>
      <c r="DX31" s="845"/>
      <c r="DY31" s="845"/>
      <c r="DZ31" s="846"/>
      <c r="EA31" s="226"/>
    </row>
    <row r="32" spans="1:131" s="227" customFormat="1" ht="26.25" customHeight="1">
      <c r="A32" s="246">
        <v>5</v>
      </c>
      <c r="B32" s="815" t="s">
        <v>398</v>
      </c>
      <c r="C32" s="816"/>
      <c r="D32" s="816"/>
      <c r="E32" s="816"/>
      <c r="F32" s="816"/>
      <c r="G32" s="816"/>
      <c r="H32" s="816"/>
      <c r="I32" s="816"/>
      <c r="J32" s="816"/>
      <c r="K32" s="816"/>
      <c r="L32" s="816"/>
      <c r="M32" s="816"/>
      <c r="N32" s="816"/>
      <c r="O32" s="816"/>
      <c r="P32" s="817"/>
      <c r="Q32" s="818">
        <v>92</v>
      </c>
      <c r="R32" s="819"/>
      <c r="S32" s="819"/>
      <c r="T32" s="819"/>
      <c r="U32" s="819"/>
      <c r="V32" s="819">
        <v>92</v>
      </c>
      <c r="W32" s="819"/>
      <c r="X32" s="819"/>
      <c r="Y32" s="819"/>
      <c r="Z32" s="819"/>
      <c r="AA32" s="819">
        <v>0</v>
      </c>
      <c r="AB32" s="819"/>
      <c r="AC32" s="819"/>
      <c r="AD32" s="819"/>
      <c r="AE32" s="820"/>
      <c r="AF32" s="821">
        <v>0</v>
      </c>
      <c r="AG32" s="822"/>
      <c r="AH32" s="822"/>
      <c r="AI32" s="822"/>
      <c r="AJ32" s="823"/>
      <c r="AK32" s="890">
        <v>81</v>
      </c>
      <c r="AL32" s="891"/>
      <c r="AM32" s="891"/>
      <c r="AN32" s="891"/>
      <c r="AO32" s="891"/>
      <c r="AP32" s="891">
        <v>541</v>
      </c>
      <c r="AQ32" s="891"/>
      <c r="AR32" s="891"/>
      <c r="AS32" s="891"/>
      <c r="AT32" s="891"/>
      <c r="AU32" s="891">
        <v>541</v>
      </c>
      <c r="AV32" s="891"/>
      <c r="AW32" s="891"/>
      <c r="AX32" s="891"/>
      <c r="AY32" s="891"/>
      <c r="AZ32" s="892" t="s">
        <v>572</v>
      </c>
      <c r="BA32" s="892"/>
      <c r="BB32" s="892"/>
      <c r="BC32" s="892"/>
      <c r="BD32" s="892"/>
      <c r="BE32" s="888" t="s">
        <v>397</v>
      </c>
      <c r="BF32" s="888"/>
      <c r="BG32" s="888"/>
      <c r="BH32" s="888"/>
      <c r="BI32" s="889"/>
      <c r="BJ32" s="232"/>
      <c r="BK32" s="232"/>
      <c r="BL32" s="232"/>
      <c r="BM32" s="232"/>
      <c r="BN32" s="232"/>
      <c r="BO32" s="245"/>
      <c r="BP32" s="245"/>
      <c r="BQ32" s="242">
        <v>26</v>
      </c>
      <c r="BR32" s="243"/>
      <c r="BS32" s="828"/>
      <c r="BT32" s="829"/>
      <c r="BU32" s="829"/>
      <c r="BV32" s="829"/>
      <c r="BW32" s="829"/>
      <c r="BX32" s="829"/>
      <c r="BY32" s="829"/>
      <c r="BZ32" s="829"/>
      <c r="CA32" s="829"/>
      <c r="CB32" s="829"/>
      <c r="CC32" s="829"/>
      <c r="CD32" s="829"/>
      <c r="CE32" s="829"/>
      <c r="CF32" s="829"/>
      <c r="CG32" s="83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44"/>
      <c r="DW32" s="845"/>
      <c r="DX32" s="845"/>
      <c r="DY32" s="845"/>
      <c r="DZ32" s="846"/>
      <c r="EA32" s="226"/>
    </row>
    <row r="33" spans="1:131" s="227" customFormat="1" ht="26.25" customHeight="1">
      <c r="A33" s="246">
        <v>6</v>
      </c>
      <c r="B33" s="815" t="s">
        <v>399</v>
      </c>
      <c r="C33" s="816"/>
      <c r="D33" s="816"/>
      <c r="E33" s="816"/>
      <c r="F33" s="816"/>
      <c r="G33" s="816"/>
      <c r="H33" s="816"/>
      <c r="I33" s="816"/>
      <c r="J33" s="816"/>
      <c r="K33" s="816"/>
      <c r="L33" s="816"/>
      <c r="M33" s="816"/>
      <c r="N33" s="816"/>
      <c r="O33" s="816"/>
      <c r="P33" s="817"/>
      <c r="Q33" s="818">
        <v>79</v>
      </c>
      <c r="R33" s="819"/>
      <c r="S33" s="819"/>
      <c r="T33" s="819"/>
      <c r="U33" s="819"/>
      <c r="V33" s="819">
        <v>79</v>
      </c>
      <c r="W33" s="819"/>
      <c r="X33" s="819"/>
      <c r="Y33" s="819"/>
      <c r="Z33" s="819"/>
      <c r="AA33" s="819">
        <v>0</v>
      </c>
      <c r="AB33" s="819"/>
      <c r="AC33" s="819"/>
      <c r="AD33" s="819"/>
      <c r="AE33" s="820"/>
      <c r="AF33" s="821">
        <v>0</v>
      </c>
      <c r="AG33" s="822"/>
      <c r="AH33" s="822"/>
      <c r="AI33" s="822"/>
      <c r="AJ33" s="823"/>
      <c r="AK33" s="890">
        <v>60</v>
      </c>
      <c r="AL33" s="891"/>
      <c r="AM33" s="891"/>
      <c r="AN33" s="891"/>
      <c r="AO33" s="891"/>
      <c r="AP33" s="891">
        <v>358</v>
      </c>
      <c r="AQ33" s="891"/>
      <c r="AR33" s="891"/>
      <c r="AS33" s="891"/>
      <c r="AT33" s="891"/>
      <c r="AU33" s="891">
        <v>358</v>
      </c>
      <c r="AV33" s="891"/>
      <c r="AW33" s="891"/>
      <c r="AX33" s="891"/>
      <c r="AY33" s="891"/>
      <c r="AZ33" s="892" t="s">
        <v>570</v>
      </c>
      <c r="BA33" s="892"/>
      <c r="BB33" s="892"/>
      <c r="BC33" s="892"/>
      <c r="BD33" s="892"/>
      <c r="BE33" s="888" t="s">
        <v>400</v>
      </c>
      <c r="BF33" s="888"/>
      <c r="BG33" s="888"/>
      <c r="BH33" s="888"/>
      <c r="BI33" s="889"/>
      <c r="BJ33" s="232"/>
      <c r="BK33" s="232"/>
      <c r="BL33" s="232"/>
      <c r="BM33" s="232"/>
      <c r="BN33" s="232"/>
      <c r="BO33" s="245"/>
      <c r="BP33" s="245"/>
      <c r="BQ33" s="242">
        <v>27</v>
      </c>
      <c r="BR33" s="243"/>
      <c r="BS33" s="828"/>
      <c r="BT33" s="829"/>
      <c r="BU33" s="829"/>
      <c r="BV33" s="829"/>
      <c r="BW33" s="829"/>
      <c r="BX33" s="829"/>
      <c r="BY33" s="829"/>
      <c r="BZ33" s="829"/>
      <c r="CA33" s="829"/>
      <c r="CB33" s="829"/>
      <c r="CC33" s="829"/>
      <c r="CD33" s="829"/>
      <c r="CE33" s="829"/>
      <c r="CF33" s="829"/>
      <c r="CG33" s="83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44"/>
      <c r="DW33" s="845"/>
      <c r="DX33" s="845"/>
      <c r="DY33" s="845"/>
      <c r="DZ33" s="846"/>
      <c r="EA33" s="226"/>
    </row>
    <row r="34" spans="1:131" s="227" customFormat="1" ht="26.25" customHeight="1">
      <c r="A34" s="246">
        <v>7</v>
      </c>
      <c r="B34" s="815"/>
      <c r="C34" s="816"/>
      <c r="D34" s="816"/>
      <c r="E34" s="816"/>
      <c r="F34" s="816"/>
      <c r="G34" s="816"/>
      <c r="H34" s="816"/>
      <c r="I34" s="816"/>
      <c r="J34" s="816"/>
      <c r="K34" s="816"/>
      <c r="L34" s="816"/>
      <c r="M34" s="816"/>
      <c r="N34" s="816"/>
      <c r="O34" s="816"/>
      <c r="P34" s="817"/>
      <c r="Q34" s="818"/>
      <c r="R34" s="819"/>
      <c r="S34" s="819"/>
      <c r="T34" s="819"/>
      <c r="U34" s="819"/>
      <c r="V34" s="819"/>
      <c r="W34" s="819"/>
      <c r="X34" s="819"/>
      <c r="Y34" s="819"/>
      <c r="Z34" s="819"/>
      <c r="AA34" s="819"/>
      <c r="AB34" s="819"/>
      <c r="AC34" s="819"/>
      <c r="AD34" s="819"/>
      <c r="AE34" s="820"/>
      <c r="AF34" s="821"/>
      <c r="AG34" s="822"/>
      <c r="AH34" s="822"/>
      <c r="AI34" s="822"/>
      <c r="AJ34" s="823"/>
      <c r="AK34" s="890"/>
      <c r="AL34" s="891"/>
      <c r="AM34" s="891"/>
      <c r="AN34" s="891"/>
      <c r="AO34" s="891"/>
      <c r="AP34" s="891"/>
      <c r="AQ34" s="891"/>
      <c r="AR34" s="891"/>
      <c r="AS34" s="891"/>
      <c r="AT34" s="891"/>
      <c r="AU34" s="891"/>
      <c r="AV34" s="891"/>
      <c r="AW34" s="891"/>
      <c r="AX34" s="891"/>
      <c r="AY34" s="891"/>
      <c r="AZ34" s="892"/>
      <c r="BA34" s="892"/>
      <c r="BB34" s="892"/>
      <c r="BC34" s="892"/>
      <c r="BD34" s="892"/>
      <c r="BE34" s="888"/>
      <c r="BF34" s="888"/>
      <c r="BG34" s="888"/>
      <c r="BH34" s="888"/>
      <c r="BI34" s="889"/>
      <c r="BJ34" s="232"/>
      <c r="BK34" s="232"/>
      <c r="BL34" s="232"/>
      <c r="BM34" s="232"/>
      <c r="BN34" s="232"/>
      <c r="BO34" s="245"/>
      <c r="BP34" s="245"/>
      <c r="BQ34" s="242">
        <v>28</v>
      </c>
      <c r="BR34" s="243"/>
      <c r="BS34" s="828"/>
      <c r="BT34" s="829"/>
      <c r="BU34" s="829"/>
      <c r="BV34" s="829"/>
      <c r="BW34" s="829"/>
      <c r="BX34" s="829"/>
      <c r="BY34" s="829"/>
      <c r="BZ34" s="829"/>
      <c r="CA34" s="829"/>
      <c r="CB34" s="829"/>
      <c r="CC34" s="829"/>
      <c r="CD34" s="829"/>
      <c r="CE34" s="829"/>
      <c r="CF34" s="829"/>
      <c r="CG34" s="83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44"/>
      <c r="DW34" s="845"/>
      <c r="DX34" s="845"/>
      <c r="DY34" s="845"/>
      <c r="DZ34" s="846"/>
      <c r="EA34" s="226"/>
    </row>
    <row r="35" spans="1:131" s="227" customFormat="1" ht="26.25" customHeight="1">
      <c r="A35" s="246">
        <v>8</v>
      </c>
      <c r="B35" s="815"/>
      <c r="C35" s="816"/>
      <c r="D35" s="816"/>
      <c r="E35" s="816"/>
      <c r="F35" s="816"/>
      <c r="G35" s="816"/>
      <c r="H35" s="816"/>
      <c r="I35" s="816"/>
      <c r="J35" s="816"/>
      <c r="K35" s="816"/>
      <c r="L35" s="816"/>
      <c r="M35" s="816"/>
      <c r="N35" s="816"/>
      <c r="O35" s="816"/>
      <c r="P35" s="817"/>
      <c r="Q35" s="818"/>
      <c r="R35" s="819"/>
      <c r="S35" s="819"/>
      <c r="T35" s="819"/>
      <c r="U35" s="819"/>
      <c r="V35" s="819"/>
      <c r="W35" s="819"/>
      <c r="X35" s="819"/>
      <c r="Y35" s="819"/>
      <c r="Z35" s="819"/>
      <c r="AA35" s="819"/>
      <c r="AB35" s="819"/>
      <c r="AC35" s="819"/>
      <c r="AD35" s="819"/>
      <c r="AE35" s="820"/>
      <c r="AF35" s="821"/>
      <c r="AG35" s="822"/>
      <c r="AH35" s="822"/>
      <c r="AI35" s="822"/>
      <c r="AJ35" s="823"/>
      <c r="AK35" s="890"/>
      <c r="AL35" s="891"/>
      <c r="AM35" s="891"/>
      <c r="AN35" s="891"/>
      <c r="AO35" s="891"/>
      <c r="AP35" s="891"/>
      <c r="AQ35" s="891"/>
      <c r="AR35" s="891"/>
      <c r="AS35" s="891"/>
      <c r="AT35" s="891"/>
      <c r="AU35" s="891"/>
      <c r="AV35" s="891"/>
      <c r="AW35" s="891"/>
      <c r="AX35" s="891"/>
      <c r="AY35" s="891"/>
      <c r="AZ35" s="892"/>
      <c r="BA35" s="892"/>
      <c r="BB35" s="892"/>
      <c r="BC35" s="892"/>
      <c r="BD35" s="892"/>
      <c r="BE35" s="888"/>
      <c r="BF35" s="888"/>
      <c r="BG35" s="888"/>
      <c r="BH35" s="888"/>
      <c r="BI35" s="889"/>
      <c r="BJ35" s="232"/>
      <c r="BK35" s="232"/>
      <c r="BL35" s="232"/>
      <c r="BM35" s="232"/>
      <c r="BN35" s="232"/>
      <c r="BO35" s="245"/>
      <c r="BP35" s="245"/>
      <c r="BQ35" s="242">
        <v>29</v>
      </c>
      <c r="BR35" s="243"/>
      <c r="BS35" s="828"/>
      <c r="BT35" s="829"/>
      <c r="BU35" s="829"/>
      <c r="BV35" s="829"/>
      <c r="BW35" s="829"/>
      <c r="BX35" s="829"/>
      <c r="BY35" s="829"/>
      <c r="BZ35" s="829"/>
      <c r="CA35" s="829"/>
      <c r="CB35" s="829"/>
      <c r="CC35" s="829"/>
      <c r="CD35" s="829"/>
      <c r="CE35" s="829"/>
      <c r="CF35" s="829"/>
      <c r="CG35" s="83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44"/>
      <c r="DW35" s="845"/>
      <c r="DX35" s="845"/>
      <c r="DY35" s="845"/>
      <c r="DZ35" s="846"/>
      <c r="EA35" s="226"/>
    </row>
    <row r="36" spans="1:131" s="227" customFormat="1" ht="26.25" customHeight="1">
      <c r="A36" s="246">
        <v>9</v>
      </c>
      <c r="B36" s="815"/>
      <c r="C36" s="816"/>
      <c r="D36" s="816"/>
      <c r="E36" s="816"/>
      <c r="F36" s="816"/>
      <c r="G36" s="816"/>
      <c r="H36" s="816"/>
      <c r="I36" s="816"/>
      <c r="J36" s="816"/>
      <c r="K36" s="816"/>
      <c r="L36" s="816"/>
      <c r="M36" s="816"/>
      <c r="N36" s="816"/>
      <c r="O36" s="816"/>
      <c r="P36" s="817"/>
      <c r="Q36" s="818"/>
      <c r="R36" s="819"/>
      <c r="S36" s="819"/>
      <c r="T36" s="819"/>
      <c r="U36" s="819"/>
      <c r="V36" s="819"/>
      <c r="W36" s="819"/>
      <c r="X36" s="819"/>
      <c r="Y36" s="819"/>
      <c r="Z36" s="819"/>
      <c r="AA36" s="819"/>
      <c r="AB36" s="819"/>
      <c r="AC36" s="819"/>
      <c r="AD36" s="819"/>
      <c r="AE36" s="820"/>
      <c r="AF36" s="821"/>
      <c r="AG36" s="822"/>
      <c r="AH36" s="822"/>
      <c r="AI36" s="822"/>
      <c r="AJ36" s="823"/>
      <c r="AK36" s="890"/>
      <c r="AL36" s="891"/>
      <c r="AM36" s="891"/>
      <c r="AN36" s="891"/>
      <c r="AO36" s="891"/>
      <c r="AP36" s="891"/>
      <c r="AQ36" s="891"/>
      <c r="AR36" s="891"/>
      <c r="AS36" s="891"/>
      <c r="AT36" s="891"/>
      <c r="AU36" s="891"/>
      <c r="AV36" s="891"/>
      <c r="AW36" s="891"/>
      <c r="AX36" s="891"/>
      <c r="AY36" s="891"/>
      <c r="AZ36" s="892"/>
      <c r="BA36" s="892"/>
      <c r="BB36" s="892"/>
      <c r="BC36" s="892"/>
      <c r="BD36" s="892"/>
      <c r="BE36" s="888"/>
      <c r="BF36" s="888"/>
      <c r="BG36" s="888"/>
      <c r="BH36" s="888"/>
      <c r="BI36" s="889"/>
      <c r="BJ36" s="232"/>
      <c r="BK36" s="232"/>
      <c r="BL36" s="232"/>
      <c r="BM36" s="232"/>
      <c r="BN36" s="232"/>
      <c r="BO36" s="245"/>
      <c r="BP36" s="245"/>
      <c r="BQ36" s="242">
        <v>30</v>
      </c>
      <c r="BR36" s="243"/>
      <c r="BS36" s="828"/>
      <c r="BT36" s="829"/>
      <c r="BU36" s="829"/>
      <c r="BV36" s="829"/>
      <c r="BW36" s="829"/>
      <c r="BX36" s="829"/>
      <c r="BY36" s="829"/>
      <c r="BZ36" s="829"/>
      <c r="CA36" s="829"/>
      <c r="CB36" s="829"/>
      <c r="CC36" s="829"/>
      <c r="CD36" s="829"/>
      <c r="CE36" s="829"/>
      <c r="CF36" s="829"/>
      <c r="CG36" s="83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44"/>
      <c r="DW36" s="845"/>
      <c r="DX36" s="845"/>
      <c r="DY36" s="845"/>
      <c r="DZ36" s="846"/>
      <c r="EA36" s="226"/>
    </row>
    <row r="37" spans="1:131" s="227" customFormat="1" ht="26.25" customHeight="1">
      <c r="A37" s="246">
        <v>10</v>
      </c>
      <c r="B37" s="815"/>
      <c r="C37" s="816"/>
      <c r="D37" s="816"/>
      <c r="E37" s="816"/>
      <c r="F37" s="816"/>
      <c r="G37" s="816"/>
      <c r="H37" s="816"/>
      <c r="I37" s="816"/>
      <c r="J37" s="816"/>
      <c r="K37" s="816"/>
      <c r="L37" s="816"/>
      <c r="M37" s="816"/>
      <c r="N37" s="816"/>
      <c r="O37" s="816"/>
      <c r="P37" s="817"/>
      <c r="Q37" s="818"/>
      <c r="R37" s="819"/>
      <c r="S37" s="819"/>
      <c r="T37" s="819"/>
      <c r="U37" s="819"/>
      <c r="V37" s="819"/>
      <c r="W37" s="819"/>
      <c r="X37" s="819"/>
      <c r="Y37" s="819"/>
      <c r="Z37" s="819"/>
      <c r="AA37" s="819"/>
      <c r="AB37" s="819"/>
      <c r="AC37" s="819"/>
      <c r="AD37" s="819"/>
      <c r="AE37" s="820"/>
      <c r="AF37" s="821"/>
      <c r="AG37" s="822"/>
      <c r="AH37" s="822"/>
      <c r="AI37" s="822"/>
      <c r="AJ37" s="823"/>
      <c r="AK37" s="890"/>
      <c r="AL37" s="891"/>
      <c r="AM37" s="891"/>
      <c r="AN37" s="891"/>
      <c r="AO37" s="891"/>
      <c r="AP37" s="891"/>
      <c r="AQ37" s="891"/>
      <c r="AR37" s="891"/>
      <c r="AS37" s="891"/>
      <c r="AT37" s="891"/>
      <c r="AU37" s="891"/>
      <c r="AV37" s="891"/>
      <c r="AW37" s="891"/>
      <c r="AX37" s="891"/>
      <c r="AY37" s="891"/>
      <c r="AZ37" s="892"/>
      <c r="BA37" s="892"/>
      <c r="BB37" s="892"/>
      <c r="BC37" s="892"/>
      <c r="BD37" s="892"/>
      <c r="BE37" s="888"/>
      <c r="BF37" s="888"/>
      <c r="BG37" s="888"/>
      <c r="BH37" s="888"/>
      <c r="BI37" s="889"/>
      <c r="BJ37" s="232"/>
      <c r="BK37" s="232"/>
      <c r="BL37" s="232"/>
      <c r="BM37" s="232"/>
      <c r="BN37" s="232"/>
      <c r="BO37" s="245"/>
      <c r="BP37" s="245"/>
      <c r="BQ37" s="242">
        <v>31</v>
      </c>
      <c r="BR37" s="243"/>
      <c r="BS37" s="828"/>
      <c r="BT37" s="829"/>
      <c r="BU37" s="829"/>
      <c r="BV37" s="829"/>
      <c r="BW37" s="829"/>
      <c r="BX37" s="829"/>
      <c r="BY37" s="829"/>
      <c r="BZ37" s="829"/>
      <c r="CA37" s="829"/>
      <c r="CB37" s="829"/>
      <c r="CC37" s="829"/>
      <c r="CD37" s="829"/>
      <c r="CE37" s="829"/>
      <c r="CF37" s="829"/>
      <c r="CG37" s="83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44"/>
      <c r="DW37" s="845"/>
      <c r="DX37" s="845"/>
      <c r="DY37" s="845"/>
      <c r="DZ37" s="846"/>
      <c r="EA37" s="226"/>
    </row>
    <row r="38" spans="1:131" s="227" customFormat="1" ht="26.25" customHeight="1">
      <c r="A38" s="246">
        <v>11</v>
      </c>
      <c r="B38" s="815"/>
      <c r="C38" s="816"/>
      <c r="D38" s="816"/>
      <c r="E38" s="816"/>
      <c r="F38" s="816"/>
      <c r="G38" s="816"/>
      <c r="H38" s="816"/>
      <c r="I38" s="816"/>
      <c r="J38" s="816"/>
      <c r="K38" s="816"/>
      <c r="L38" s="816"/>
      <c r="M38" s="816"/>
      <c r="N38" s="816"/>
      <c r="O38" s="816"/>
      <c r="P38" s="817"/>
      <c r="Q38" s="818"/>
      <c r="R38" s="819"/>
      <c r="S38" s="819"/>
      <c r="T38" s="819"/>
      <c r="U38" s="819"/>
      <c r="V38" s="819"/>
      <c r="W38" s="819"/>
      <c r="X38" s="819"/>
      <c r="Y38" s="819"/>
      <c r="Z38" s="819"/>
      <c r="AA38" s="819"/>
      <c r="AB38" s="819"/>
      <c r="AC38" s="819"/>
      <c r="AD38" s="819"/>
      <c r="AE38" s="820"/>
      <c r="AF38" s="821"/>
      <c r="AG38" s="822"/>
      <c r="AH38" s="822"/>
      <c r="AI38" s="822"/>
      <c r="AJ38" s="823"/>
      <c r="AK38" s="890"/>
      <c r="AL38" s="891"/>
      <c r="AM38" s="891"/>
      <c r="AN38" s="891"/>
      <c r="AO38" s="891"/>
      <c r="AP38" s="891"/>
      <c r="AQ38" s="891"/>
      <c r="AR38" s="891"/>
      <c r="AS38" s="891"/>
      <c r="AT38" s="891"/>
      <c r="AU38" s="891"/>
      <c r="AV38" s="891"/>
      <c r="AW38" s="891"/>
      <c r="AX38" s="891"/>
      <c r="AY38" s="891"/>
      <c r="AZ38" s="892"/>
      <c r="BA38" s="892"/>
      <c r="BB38" s="892"/>
      <c r="BC38" s="892"/>
      <c r="BD38" s="892"/>
      <c r="BE38" s="888"/>
      <c r="BF38" s="888"/>
      <c r="BG38" s="888"/>
      <c r="BH38" s="888"/>
      <c r="BI38" s="889"/>
      <c r="BJ38" s="232"/>
      <c r="BK38" s="232"/>
      <c r="BL38" s="232"/>
      <c r="BM38" s="232"/>
      <c r="BN38" s="232"/>
      <c r="BO38" s="245"/>
      <c r="BP38" s="245"/>
      <c r="BQ38" s="242">
        <v>32</v>
      </c>
      <c r="BR38" s="243"/>
      <c r="BS38" s="828"/>
      <c r="BT38" s="829"/>
      <c r="BU38" s="829"/>
      <c r="BV38" s="829"/>
      <c r="BW38" s="829"/>
      <c r="BX38" s="829"/>
      <c r="BY38" s="829"/>
      <c r="BZ38" s="829"/>
      <c r="CA38" s="829"/>
      <c r="CB38" s="829"/>
      <c r="CC38" s="829"/>
      <c r="CD38" s="829"/>
      <c r="CE38" s="829"/>
      <c r="CF38" s="829"/>
      <c r="CG38" s="83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44"/>
      <c r="DW38" s="845"/>
      <c r="DX38" s="845"/>
      <c r="DY38" s="845"/>
      <c r="DZ38" s="846"/>
      <c r="EA38" s="226"/>
    </row>
    <row r="39" spans="1:131" s="227" customFormat="1" ht="26.25" customHeight="1">
      <c r="A39" s="246">
        <v>12</v>
      </c>
      <c r="B39" s="815"/>
      <c r="C39" s="816"/>
      <c r="D39" s="816"/>
      <c r="E39" s="816"/>
      <c r="F39" s="816"/>
      <c r="G39" s="816"/>
      <c r="H39" s="816"/>
      <c r="I39" s="816"/>
      <c r="J39" s="816"/>
      <c r="K39" s="816"/>
      <c r="L39" s="816"/>
      <c r="M39" s="816"/>
      <c r="N39" s="816"/>
      <c r="O39" s="816"/>
      <c r="P39" s="817"/>
      <c r="Q39" s="818"/>
      <c r="R39" s="819"/>
      <c r="S39" s="819"/>
      <c r="T39" s="819"/>
      <c r="U39" s="819"/>
      <c r="V39" s="819"/>
      <c r="W39" s="819"/>
      <c r="X39" s="819"/>
      <c r="Y39" s="819"/>
      <c r="Z39" s="819"/>
      <c r="AA39" s="819"/>
      <c r="AB39" s="819"/>
      <c r="AC39" s="819"/>
      <c r="AD39" s="819"/>
      <c r="AE39" s="820"/>
      <c r="AF39" s="821"/>
      <c r="AG39" s="822"/>
      <c r="AH39" s="822"/>
      <c r="AI39" s="822"/>
      <c r="AJ39" s="823"/>
      <c r="AK39" s="890"/>
      <c r="AL39" s="891"/>
      <c r="AM39" s="891"/>
      <c r="AN39" s="891"/>
      <c r="AO39" s="891"/>
      <c r="AP39" s="891"/>
      <c r="AQ39" s="891"/>
      <c r="AR39" s="891"/>
      <c r="AS39" s="891"/>
      <c r="AT39" s="891"/>
      <c r="AU39" s="891"/>
      <c r="AV39" s="891"/>
      <c r="AW39" s="891"/>
      <c r="AX39" s="891"/>
      <c r="AY39" s="891"/>
      <c r="AZ39" s="892"/>
      <c r="BA39" s="892"/>
      <c r="BB39" s="892"/>
      <c r="BC39" s="892"/>
      <c r="BD39" s="892"/>
      <c r="BE39" s="888"/>
      <c r="BF39" s="888"/>
      <c r="BG39" s="888"/>
      <c r="BH39" s="888"/>
      <c r="BI39" s="889"/>
      <c r="BJ39" s="232"/>
      <c r="BK39" s="232"/>
      <c r="BL39" s="232"/>
      <c r="BM39" s="232"/>
      <c r="BN39" s="232"/>
      <c r="BO39" s="245"/>
      <c r="BP39" s="245"/>
      <c r="BQ39" s="242">
        <v>33</v>
      </c>
      <c r="BR39" s="243"/>
      <c r="BS39" s="828"/>
      <c r="BT39" s="829"/>
      <c r="BU39" s="829"/>
      <c r="BV39" s="829"/>
      <c r="BW39" s="829"/>
      <c r="BX39" s="829"/>
      <c r="BY39" s="829"/>
      <c r="BZ39" s="829"/>
      <c r="CA39" s="829"/>
      <c r="CB39" s="829"/>
      <c r="CC39" s="829"/>
      <c r="CD39" s="829"/>
      <c r="CE39" s="829"/>
      <c r="CF39" s="829"/>
      <c r="CG39" s="83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44"/>
      <c r="DW39" s="845"/>
      <c r="DX39" s="845"/>
      <c r="DY39" s="845"/>
      <c r="DZ39" s="846"/>
      <c r="EA39" s="226"/>
    </row>
    <row r="40" spans="1:131" s="227" customFormat="1" ht="26.25" customHeight="1">
      <c r="A40" s="241">
        <v>13</v>
      </c>
      <c r="B40" s="815"/>
      <c r="C40" s="816"/>
      <c r="D40" s="816"/>
      <c r="E40" s="816"/>
      <c r="F40" s="816"/>
      <c r="G40" s="816"/>
      <c r="H40" s="816"/>
      <c r="I40" s="816"/>
      <c r="J40" s="816"/>
      <c r="K40" s="816"/>
      <c r="L40" s="816"/>
      <c r="M40" s="816"/>
      <c r="N40" s="816"/>
      <c r="O40" s="816"/>
      <c r="P40" s="817"/>
      <c r="Q40" s="818"/>
      <c r="R40" s="819"/>
      <c r="S40" s="819"/>
      <c r="T40" s="819"/>
      <c r="U40" s="819"/>
      <c r="V40" s="819"/>
      <c r="W40" s="819"/>
      <c r="X40" s="819"/>
      <c r="Y40" s="819"/>
      <c r="Z40" s="819"/>
      <c r="AA40" s="819"/>
      <c r="AB40" s="819"/>
      <c r="AC40" s="819"/>
      <c r="AD40" s="819"/>
      <c r="AE40" s="820"/>
      <c r="AF40" s="821"/>
      <c r="AG40" s="822"/>
      <c r="AH40" s="822"/>
      <c r="AI40" s="822"/>
      <c r="AJ40" s="823"/>
      <c r="AK40" s="890"/>
      <c r="AL40" s="891"/>
      <c r="AM40" s="891"/>
      <c r="AN40" s="891"/>
      <c r="AO40" s="891"/>
      <c r="AP40" s="891"/>
      <c r="AQ40" s="891"/>
      <c r="AR40" s="891"/>
      <c r="AS40" s="891"/>
      <c r="AT40" s="891"/>
      <c r="AU40" s="891"/>
      <c r="AV40" s="891"/>
      <c r="AW40" s="891"/>
      <c r="AX40" s="891"/>
      <c r="AY40" s="891"/>
      <c r="AZ40" s="892"/>
      <c r="BA40" s="892"/>
      <c r="BB40" s="892"/>
      <c r="BC40" s="892"/>
      <c r="BD40" s="892"/>
      <c r="BE40" s="888"/>
      <c r="BF40" s="888"/>
      <c r="BG40" s="888"/>
      <c r="BH40" s="888"/>
      <c r="BI40" s="889"/>
      <c r="BJ40" s="232"/>
      <c r="BK40" s="232"/>
      <c r="BL40" s="232"/>
      <c r="BM40" s="232"/>
      <c r="BN40" s="232"/>
      <c r="BO40" s="245"/>
      <c r="BP40" s="245"/>
      <c r="BQ40" s="242">
        <v>34</v>
      </c>
      <c r="BR40" s="243"/>
      <c r="BS40" s="828"/>
      <c r="BT40" s="829"/>
      <c r="BU40" s="829"/>
      <c r="BV40" s="829"/>
      <c r="BW40" s="829"/>
      <c r="BX40" s="829"/>
      <c r="BY40" s="829"/>
      <c r="BZ40" s="829"/>
      <c r="CA40" s="829"/>
      <c r="CB40" s="829"/>
      <c r="CC40" s="829"/>
      <c r="CD40" s="829"/>
      <c r="CE40" s="829"/>
      <c r="CF40" s="829"/>
      <c r="CG40" s="83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44"/>
      <c r="DW40" s="845"/>
      <c r="DX40" s="845"/>
      <c r="DY40" s="845"/>
      <c r="DZ40" s="846"/>
      <c r="EA40" s="226"/>
    </row>
    <row r="41" spans="1:131" s="227" customFormat="1" ht="26.25" customHeight="1">
      <c r="A41" s="241">
        <v>14</v>
      </c>
      <c r="B41" s="815"/>
      <c r="C41" s="816"/>
      <c r="D41" s="816"/>
      <c r="E41" s="816"/>
      <c r="F41" s="816"/>
      <c r="G41" s="816"/>
      <c r="H41" s="816"/>
      <c r="I41" s="816"/>
      <c r="J41" s="816"/>
      <c r="K41" s="816"/>
      <c r="L41" s="816"/>
      <c r="M41" s="816"/>
      <c r="N41" s="816"/>
      <c r="O41" s="816"/>
      <c r="P41" s="817"/>
      <c r="Q41" s="818"/>
      <c r="R41" s="819"/>
      <c r="S41" s="819"/>
      <c r="T41" s="819"/>
      <c r="U41" s="819"/>
      <c r="V41" s="819"/>
      <c r="W41" s="819"/>
      <c r="X41" s="819"/>
      <c r="Y41" s="819"/>
      <c r="Z41" s="819"/>
      <c r="AA41" s="819"/>
      <c r="AB41" s="819"/>
      <c r="AC41" s="819"/>
      <c r="AD41" s="819"/>
      <c r="AE41" s="820"/>
      <c r="AF41" s="821"/>
      <c r="AG41" s="822"/>
      <c r="AH41" s="822"/>
      <c r="AI41" s="822"/>
      <c r="AJ41" s="823"/>
      <c r="AK41" s="890"/>
      <c r="AL41" s="891"/>
      <c r="AM41" s="891"/>
      <c r="AN41" s="891"/>
      <c r="AO41" s="891"/>
      <c r="AP41" s="891"/>
      <c r="AQ41" s="891"/>
      <c r="AR41" s="891"/>
      <c r="AS41" s="891"/>
      <c r="AT41" s="891"/>
      <c r="AU41" s="891"/>
      <c r="AV41" s="891"/>
      <c r="AW41" s="891"/>
      <c r="AX41" s="891"/>
      <c r="AY41" s="891"/>
      <c r="AZ41" s="892"/>
      <c r="BA41" s="892"/>
      <c r="BB41" s="892"/>
      <c r="BC41" s="892"/>
      <c r="BD41" s="892"/>
      <c r="BE41" s="888"/>
      <c r="BF41" s="888"/>
      <c r="BG41" s="888"/>
      <c r="BH41" s="888"/>
      <c r="BI41" s="889"/>
      <c r="BJ41" s="232"/>
      <c r="BK41" s="232"/>
      <c r="BL41" s="232"/>
      <c r="BM41" s="232"/>
      <c r="BN41" s="232"/>
      <c r="BO41" s="245"/>
      <c r="BP41" s="245"/>
      <c r="BQ41" s="242">
        <v>35</v>
      </c>
      <c r="BR41" s="243"/>
      <c r="BS41" s="828"/>
      <c r="BT41" s="829"/>
      <c r="BU41" s="829"/>
      <c r="BV41" s="829"/>
      <c r="BW41" s="829"/>
      <c r="BX41" s="829"/>
      <c r="BY41" s="829"/>
      <c r="BZ41" s="829"/>
      <c r="CA41" s="829"/>
      <c r="CB41" s="829"/>
      <c r="CC41" s="829"/>
      <c r="CD41" s="829"/>
      <c r="CE41" s="829"/>
      <c r="CF41" s="829"/>
      <c r="CG41" s="83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44"/>
      <c r="DW41" s="845"/>
      <c r="DX41" s="845"/>
      <c r="DY41" s="845"/>
      <c r="DZ41" s="846"/>
      <c r="EA41" s="226"/>
    </row>
    <row r="42" spans="1:131" s="227" customFormat="1" ht="26.25" customHeight="1">
      <c r="A42" s="241">
        <v>15</v>
      </c>
      <c r="B42" s="815"/>
      <c r="C42" s="816"/>
      <c r="D42" s="816"/>
      <c r="E42" s="816"/>
      <c r="F42" s="816"/>
      <c r="G42" s="816"/>
      <c r="H42" s="816"/>
      <c r="I42" s="816"/>
      <c r="J42" s="816"/>
      <c r="K42" s="816"/>
      <c r="L42" s="816"/>
      <c r="M42" s="816"/>
      <c r="N42" s="816"/>
      <c r="O42" s="816"/>
      <c r="P42" s="817"/>
      <c r="Q42" s="818"/>
      <c r="R42" s="819"/>
      <c r="S42" s="819"/>
      <c r="T42" s="819"/>
      <c r="U42" s="819"/>
      <c r="V42" s="819"/>
      <c r="W42" s="819"/>
      <c r="X42" s="819"/>
      <c r="Y42" s="819"/>
      <c r="Z42" s="819"/>
      <c r="AA42" s="819"/>
      <c r="AB42" s="819"/>
      <c r="AC42" s="819"/>
      <c r="AD42" s="819"/>
      <c r="AE42" s="820"/>
      <c r="AF42" s="821"/>
      <c r="AG42" s="822"/>
      <c r="AH42" s="822"/>
      <c r="AI42" s="822"/>
      <c r="AJ42" s="823"/>
      <c r="AK42" s="890"/>
      <c r="AL42" s="891"/>
      <c r="AM42" s="891"/>
      <c r="AN42" s="891"/>
      <c r="AO42" s="891"/>
      <c r="AP42" s="891"/>
      <c r="AQ42" s="891"/>
      <c r="AR42" s="891"/>
      <c r="AS42" s="891"/>
      <c r="AT42" s="891"/>
      <c r="AU42" s="891"/>
      <c r="AV42" s="891"/>
      <c r="AW42" s="891"/>
      <c r="AX42" s="891"/>
      <c r="AY42" s="891"/>
      <c r="AZ42" s="892"/>
      <c r="BA42" s="892"/>
      <c r="BB42" s="892"/>
      <c r="BC42" s="892"/>
      <c r="BD42" s="892"/>
      <c r="BE42" s="888"/>
      <c r="BF42" s="888"/>
      <c r="BG42" s="888"/>
      <c r="BH42" s="888"/>
      <c r="BI42" s="889"/>
      <c r="BJ42" s="232"/>
      <c r="BK42" s="232"/>
      <c r="BL42" s="232"/>
      <c r="BM42" s="232"/>
      <c r="BN42" s="232"/>
      <c r="BO42" s="245"/>
      <c r="BP42" s="245"/>
      <c r="BQ42" s="242">
        <v>36</v>
      </c>
      <c r="BR42" s="243"/>
      <c r="BS42" s="828"/>
      <c r="BT42" s="829"/>
      <c r="BU42" s="829"/>
      <c r="BV42" s="829"/>
      <c r="BW42" s="829"/>
      <c r="BX42" s="829"/>
      <c r="BY42" s="829"/>
      <c r="BZ42" s="829"/>
      <c r="CA42" s="829"/>
      <c r="CB42" s="829"/>
      <c r="CC42" s="829"/>
      <c r="CD42" s="829"/>
      <c r="CE42" s="829"/>
      <c r="CF42" s="829"/>
      <c r="CG42" s="83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44"/>
      <c r="DW42" s="845"/>
      <c r="DX42" s="845"/>
      <c r="DY42" s="845"/>
      <c r="DZ42" s="846"/>
      <c r="EA42" s="226"/>
    </row>
    <row r="43" spans="1:131" s="227" customFormat="1" ht="26.25" customHeight="1">
      <c r="A43" s="241">
        <v>16</v>
      </c>
      <c r="B43" s="815"/>
      <c r="C43" s="816"/>
      <c r="D43" s="816"/>
      <c r="E43" s="816"/>
      <c r="F43" s="816"/>
      <c r="G43" s="816"/>
      <c r="H43" s="816"/>
      <c r="I43" s="816"/>
      <c r="J43" s="816"/>
      <c r="K43" s="816"/>
      <c r="L43" s="816"/>
      <c r="M43" s="816"/>
      <c r="N43" s="816"/>
      <c r="O43" s="816"/>
      <c r="P43" s="817"/>
      <c r="Q43" s="818"/>
      <c r="R43" s="819"/>
      <c r="S43" s="819"/>
      <c r="T43" s="819"/>
      <c r="U43" s="819"/>
      <c r="V43" s="819"/>
      <c r="W43" s="819"/>
      <c r="X43" s="819"/>
      <c r="Y43" s="819"/>
      <c r="Z43" s="819"/>
      <c r="AA43" s="819"/>
      <c r="AB43" s="819"/>
      <c r="AC43" s="819"/>
      <c r="AD43" s="819"/>
      <c r="AE43" s="820"/>
      <c r="AF43" s="821"/>
      <c r="AG43" s="822"/>
      <c r="AH43" s="822"/>
      <c r="AI43" s="822"/>
      <c r="AJ43" s="823"/>
      <c r="AK43" s="890"/>
      <c r="AL43" s="891"/>
      <c r="AM43" s="891"/>
      <c r="AN43" s="891"/>
      <c r="AO43" s="891"/>
      <c r="AP43" s="891"/>
      <c r="AQ43" s="891"/>
      <c r="AR43" s="891"/>
      <c r="AS43" s="891"/>
      <c r="AT43" s="891"/>
      <c r="AU43" s="891"/>
      <c r="AV43" s="891"/>
      <c r="AW43" s="891"/>
      <c r="AX43" s="891"/>
      <c r="AY43" s="891"/>
      <c r="AZ43" s="892"/>
      <c r="BA43" s="892"/>
      <c r="BB43" s="892"/>
      <c r="BC43" s="892"/>
      <c r="BD43" s="892"/>
      <c r="BE43" s="888"/>
      <c r="BF43" s="888"/>
      <c r="BG43" s="888"/>
      <c r="BH43" s="888"/>
      <c r="BI43" s="889"/>
      <c r="BJ43" s="232"/>
      <c r="BK43" s="232"/>
      <c r="BL43" s="232"/>
      <c r="BM43" s="232"/>
      <c r="BN43" s="232"/>
      <c r="BO43" s="245"/>
      <c r="BP43" s="245"/>
      <c r="BQ43" s="242">
        <v>37</v>
      </c>
      <c r="BR43" s="243"/>
      <c r="BS43" s="828"/>
      <c r="BT43" s="829"/>
      <c r="BU43" s="829"/>
      <c r="BV43" s="829"/>
      <c r="BW43" s="829"/>
      <c r="BX43" s="829"/>
      <c r="BY43" s="829"/>
      <c r="BZ43" s="829"/>
      <c r="CA43" s="829"/>
      <c r="CB43" s="829"/>
      <c r="CC43" s="829"/>
      <c r="CD43" s="829"/>
      <c r="CE43" s="829"/>
      <c r="CF43" s="829"/>
      <c r="CG43" s="83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44"/>
      <c r="DW43" s="845"/>
      <c r="DX43" s="845"/>
      <c r="DY43" s="845"/>
      <c r="DZ43" s="846"/>
      <c r="EA43" s="226"/>
    </row>
    <row r="44" spans="1:131" s="227" customFormat="1" ht="26.25" customHeight="1">
      <c r="A44" s="241">
        <v>17</v>
      </c>
      <c r="B44" s="815"/>
      <c r="C44" s="816"/>
      <c r="D44" s="816"/>
      <c r="E44" s="816"/>
      <c r="F44" s="816"/>
      <c r="G44" s="816"/>
      <c r="H44" s="816"/>
      <c r="I44" s="816"/>
      <c r="J44" s="816"/>
      <c r="K44" s="816"/>
      <c r="L44" s="816"/>
      <c r="M44" s="816"/>
      <c r="N44" s="816"/>
      <c r="O44" s="816"/>
      <c r="P44" s="817"/>
      <c r="Q44" s="818"/>
      <c r="R44" s="819"/>
      <c r="S44" s="819"/>
      <c r="T44" s="819"/>
      <c r="U44" s="819"/>
      <c r="V44" s="819"/>
      <c r="W44" s="819"/>
      <c r="X44" s="819"/>
      <c r="Y44" s="819"/>
      <c r="Z44" s="819"/>
      <c r="AA44" s="819"/>
      <c r="AB44" s="819"/>
      <c r="AC44" s="819"/>
      <c r="AD44" s="819"/>
      <c r="AE44" s="820"/>
      <c r="AF44" s="821"/>
      <c r="AG44" s="822"/>
      <c r="AH44" s="822"/>
      <c r="AI44" s="822"/>
      <c r="AJ44" s="823"/>
      <c r="AK44" s="890"/>
      <c r="AL44" s="891"/>
      <c r="AM44" s="891"/>
      <c r="AN44" s="891"/>
      <c r="AO44" s="891"/>
      <c r="AP44" s="891"/>
      <c r="AQ44" s="891"/>
      <c r="AR44" s="891"/>
      <c r="AS44" s="891"/>
      <c r="AT44" s="891"/>
      <c r="AU44" s="891"/>
      <c r="AV44" s="891"/>
      <c r="AW44" s="891"/>
      <c r="AX44" s="891"/>
      <c r="AY44" s="891"/>
      <c r="AZ44" s="892"/>
      <c r="BA44" s="892"/>
      <c r="BB44" s="892"/>
      <c r="BC44" s="892"/>
      <c r="BD44" s="892"/>
      <c r="BE44" s="888"/>
      <c r="BF44" s="888"/>
      <c r="BG44" s="888"/>
      <c r="BH44" s="888"/>
      <c r="BI44" s="889"/>
      <c r="BJ44" s="232"/>
      <c r="BK44" s="232"/>
      <c r="BL44" s="232"/>
      <c r="BM44" s="232"/>
      <c r="BN44" s="232"/>
      <c r="BO44" s="245"/>
      <c r="BP44" s="245"/>
      <c r="BQ44" s="242">
        <v>38</v>
      </c>
      <c r="BR44" s="243"/>
      <c r="BS44" s="828"/>
      <c r="BT44" s="829"/>
      <c r="BU44" s="829"/>
      <c r="BV44" s="829"/>
      <c r="BW44" s="829"/>
      <c r="BX44" s="829"/>
      <c r="BY44" s="829"/>
      <c r="BZ44" s="829"/>
      <c r="CA44" s="829"/>
      <c r="CB44" s="829"/>
      <c r="CC44" s="829"/>
      <c r="CD44" s="829"/>
      <c r="CE44" s="829"/>
      <c r="CF44" s="829"/>
      <c r="CG44" s="83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44"/>
      <c r="DW44" s="845"/>
      <c r="DX44" s="845"/>
      <c r="DY44" s="845"/>
      <c r="DZ44" s="846"/>
      <c r="EA44" s="226"/>
    </row>
    <row r="45" spans="1:131" s="227" customFormat="1" ht="26.25" customHeight="1">
      <c r="A45" s="241">
        <v>18</v>
      </c>
      <c r="B45" s="815"/>
      <c r="C45" s="816"/>
      <c r="D45" s="816"/>
      <c r="E45" s="816"/>
      <c r="F45" s="816"/>
      <c r="G45" s="816"/>
      <c r="H45" s="816"/>
      <c r="I45" s="816"/>
      <c r="J45" s="816"/>
      <c r="K45" s="816"/>
      <c r="L45" s="816"/>
      <c r="M45" s="816"/>
      <c r="N45" s="816"/>
      <c r="O45" s="816"/>
      <c r="P45" s="817"/>
      <c r="Q45" s="818"/>
      <c r="R45" s="819"/>
      <c r="S45" s="819"/>
      <c r="T45" s="819"/>
      <c r="U45" s="819"/>
      <c r="V45" s="819"/>
      <c r="W45" s="819"/>
      <c r="X45" s="819"/>
      <c r="Y45" s="819"/>
      <c r="Z45" s="819"/>
      <c r="AA45" s="819"/>
      <c r="AB45" s="819"/>
      <c r="AC45" s="819"/>
      <c r="AD45" s="819"/>
      <c r="AE45" s="820"/>
      <c r="AF45" s="821"/>
      <c r="AG45" s="822"/>
      <c r="AH45" s="822"/>
      <c r="AI45" s="822"/>
      <c r="AJ45" s="823"/>
      <c r="AK45" s="890"/>
      <c r="AL45" s="891"/>
      <c r="AM45" s="891"/>
      <c r="AN45" s="891"/>
      <c r="AO45" s="891"/>
      <c r="AP45" s="891"/>
      <c r="AQ45" s="891"/>
      <c r="AR45" s="891"/>
      <c r="AS45" s="891"/>
      <c r="AT45" s="891"/>
      <c r="AU45" s="891"/>
      <c r="AV45" s="891"/>
      <c r="AW45" s="891"/>
      <c r="AX45" s="891"/>
      <c r="AY45" s="891"/>
      <c r="AZ45" s="892"/>
      <c r="BA45" s="892"/>
      <c r="BB45" s="892"/>
      <c r="BC45" s="892"/>
      <c r="BD45" s="892"/>
      <c r="BE45" s="888"/>
      <c r="BF45" s="888"/>
      <c r="BG45" s="888"/>
      <c r="BH45" s="888"/>
      <c r="BI45" s="889"/>
      <c r="BJ45" s="232"/>
      <c r="BK45" s="232"/>
      <c r="BL45" s="232"/>
      <c r="BM45" s="232"/>
      <c r="BN45" s="232"/>
      <c r="BO45" s="245"/>
      <c r="BP45" s="245"/>
      <c r="BQ45" s="242">
        <v>39</v>
      </c>
      <c r="BR45" s="243"/>
      <c r="BS45" s="828"/>
      <c r="BT45" s="829"/>
      <c r="BU45" s="829"/>
      <c r="BV45" s="829"/>
      <c r="BW45" s="829"/>
      <c r="BX45" s="829"/>
      <c r="BY45" s="829"/>
      <c r="BZ45" s="829"/>
      <c r="CA45" s="829"/>
      <c r="CB45" s="829"/>
      <c r="CC45" s="829"/>
      <c r="CD45" s="829"/>
      <c r="CE45" s="829"/>
      <c r="CF45" s="829"/>
      <c r="CG45" s="83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44"/>
      <c r="DW45" s="845"/>
      <c r="DX45" s="845"/>
      <c r="DY45" s="845"/>
      <c r="DZ45" s="846"/>
      <c r="EA45" s="226"/>
    </row>
    <row r="46" spans="1:131" s="227" customFormat="1" ht="26.25" customHeight="1">
      <c r="A46" s="241">
        <v>19</v>
      </c>
      <c r="B46" s="815"/>
      <c r="C46" s="816"/>
      <c r="D46" s="816"/>
      <c r="E46" s="816"/>
      <c r="F46" s="816"/>
      <c r="G46" s="816"/>
      <c r="H46" s="816"/>
      <c r="I46" s="816"/>
      <c r="J46" s="816"/>
      <c r="K46" s="816"/>
      <c r="L46" s="816"/>
      <c r="M46" s="816"/>
      <c r="N46" s="816"/>
      <c r="O46" s="816"/>
      <c r="P46" s="817"/>
      <c r="Q46" s="818"/>
      <c r="R46" s="819"/>
      <c r="S46" s="819"/>
      <c r="T46" s="819"/>
      <c r="U46" s="819"/>
      <c r="V46" s="819"/>
      <c r="W46" s="819"/>
      <c r="X46" s="819"/>
      <c r="Y46" s="819"/>
      <c r="Z46" s="819"/>
      <c r="AA46" s="819"/>
      <c r="AB46" s="819"/>
      <c r="AC46" s="819"/>
      <c r="AD46" s="819"/>
      <c r="AE46" s="820"/>
      <c r="AF46" s="821"/>
      <c r="AG46" s="822"/>
      <c r="AH46" s="822"/>
      <c r="AI46" s="822"/>
      <c r="AJ46" s="823"/>
      <c r="AK46" s="890"/>
      <c r="AL46" s="891"/>
      <c r="AM46" s="891"/>
      <c r="AN46" s="891"/>
      <c r="AO46" s="891"/>
      <c r="AP46" s="891"/>
      <c r="AQ46" s="891"/>
      <c r="AR46" s="891"/>
      <c r="AS46" s="891"/>
      <c r="AT46" s="891"/>
      <c r="AU46" s="891"/>
      <c r="AV46" s="891"/>
      <c r="AW46" s="891"/>
      <c r="AX46" s="891"/>
      <c r="AY46" s="891"/>
      <c r="AZ46" s="892"/>
      <c r="BA46" s="892"/>
      <c r="BB46" s="892"/>
      <c r="BC46" s="892"/>
      <c r="BD46" s="892"/>
      <c r="BE46" s="888"/>
      <c r="BF46" s="888"/>
      <c r="BG46" s="888"/>
      <c r="BH46" s="888"/>
      <c r="BI46" s="889"/>
      <c r="BJ46" s="232"/>
      <c r="BK46" s="232"/>
      <c r="BL46" s="232"/>
      <c r="BM46" s="232"/>
      <c r="BN46" s="232"/>
      <c r="BO46" s="245"/>
      <c r="BP46" s="245"/>
      <c r="BQ46" s="242">
        <v>40</v>
      </c>
      <c r="BR46" s="243"/>
      <c r="BS46" s="828"/>
      <c r="BT46" s="829"/>
      <c r="BU46" s="829"/>
      <c r="BV46" s="829"/>
      <c r="BW46" s="829"/>
      <c r="BX46" s="829"/>
      <c r="BY46" s="829"/>
      <c r="BZ46" s="829"/>
      <c r="CA46" s="829"/>
      <c r="CB46" s="829"/>
      <c r="CC46" s="829"/>
      <c r="CD46" s="829"/>
      <c r="CE46" s="829"/>
      <c r="CF46" s="829"/>
      <c r="CG46" s="83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44"/>
      <c r="DW46" s="845"/>
      <c r="DX46" s="845"/>
      <c r="DY46" s="845"/>
      <c r="DZ46" s="846"/>
      <c r="EA46" s="226"/>
    </row>
    <row r="47" spans="1:131" s="227" customFormat="1" ht="26.25" customHeight="1">
      <c r="A47" s="241">
        <v>20</v>
      </c>
      <c r="B47" s="815"/>
      <c r="C47" s="816"/>
      <c r="D47" s="816"/>
      <c r="E47" s="816"/>
      <c r="F47" s="816"/>
      <c r="G47" s="816"/>
      <c r="H47" s="816"/>
      <c r="I47" s="816"/>
      <c r="J47" s="816"/>
      <c r="K47" s="816"/>
      <c r="L47" s="816"/>
      <c r="M47" s="816"/>
      <c r="N47" s="816"/>
      <c r="O47" s="816"/>
      <c r="P47" s="817"/>
      <c r="Q47" s="818"/>
      <c r="R47" s="819"/>
      <c r="S47" s="819"/>
      <c r="T47" s="819"/>
      <c r="U47" s="819"/>
      <c r="V47" s="819"/>
      <c r="W47" s="819"/>
      <c r="X47" s="819"/>
      <c r="Y47" s="819"/>
      <c r="Z47" s="819"/>
      <c r="AA47" s="819"/>
      <c r="AB47" s="819"/>
      <c r="AC47" s="819"/>
      <c r="AD47" s="819"/>
      <c r="AE47" s="820"/>
      <c r="AF47" s="821"/>
      <c r="AG47" s="822"/>
      <c r="AH47" s="822"/>
      <c r="AI47" s="822"/>
      <c r="AJ47" s="823"/>
      <c r="AK47" s="890"/>
      <c r="AL47" s="891"/>
      <c r="AM47" s="891"/>
      <c r="AN47" s="891"/>
      <c r="AO47" s="891"/>
      <c r="AP47" s="891"/>
      <c r="AQ47" s="891"/>
      <c r="AR47" s="891"/>
      <c r="AS47" s="891"/>
      <c r="AT47" s="891"/>
      <c r="AU47" s="891"/>
      <c r="AV47" s="891"/>
      <c r="AW47" s="891"/>
      <c r="AX47" s="891"/>
      <c r="AY47" s="891"/>
      <c r="AZ47" s="892"/>
      <c r="BA47" s="892"/>
      <c r="BB47" s="892"/>
      <c r="BC47" s="892"/>
      <c r="BD47" s="892"/>
      <c r="BE47" s="888"/>
      <c r="BF47" s="888"/>
      <c r="BG47" s="888"/>
      <c r="BH47" s="888"/>
      <c r="BI47" s="889"/>
      <c r="BJ47" s="232"/>
      <c r="BK47" s="232"/>
      <c r="BL47" s="232"/>
      <c r="BM47" s="232"/>
      <c r="BN47" s="232"/>
      <c r="BO47" s="245"/>
      <c r="BP47" s="245"/>
      <c r="BQ47" s="242">
        <v>41</v>
      </c>
      <c r="BR47" s="243"/>
      <c r="BS47" s="828"/>
      <c r="BT47" s="829"/>
      <c r="BU47" s="829"/>
      <c r="BV47" s="829"/>
      <c r="BW47" s="829"/>
      <c r="BX47" s="829"/>
      <c r="BY47" s="829"/>
      <c r="BZ47" s="829"/>
      <c r="CA47" s="829"/>
      <c r="CB47" s="829"/>
      <c r="CC47" s="829"/>
      <c r="CD47" s="829"/>
      <c r="CE47" s="829"/>
      <c r="CF47" s="829"/>
      <c r="CG47" s="83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44"/>
      <c r="DW47" s="845"/>
      <c r="DX47" s="845"/>
      <c r="DY47" s="845"/>
      <c r="DZ47" s="846"/>
      <c r="EA47" s="226"/>
    </row>
    <row r="48" spans="1:131" s="227" customFormat="1" ht="26.25" customHeight="1">
      <c r="A48" s="241">
        <v>21</v>
      </c>
      <c r="B48" s="815"/>
      <c r="C48" s="816"/>
      <c r="D48" s="816"/>
      <c r="E48" s="816"/>
      <c r="F48" s="816"/>
      <c r="G48" s="816"/>
      <c r="H48" s="816"/>
      <c r="I48" s="816"/>
      <c r="J48" s="816"/>
      <c r="K48" s="816"/>
      <c r="L48" s="816"/>
      <c r="M48" s="816"/>
      <c r="N48" s="816"/>
      <c r="O48" s="816"/>
      <c r="P48" s="817"/>
      <c r="Q48" s="818"/>
      <c r="R48" s="819"/>
      <c r="S48" s="819"/>
      <c r="T48" s="819"/>
      <c r="U48" s="819"/>
      <c r="V48" s="819"/>
      <c r="W48" s="819"/>
      <c r="X48" s="819"/>
      <c r="Y48" s="819"/>
      <c r="Z48" s="819"/>
      <c r="AA48" s="819"/>
      <c r="AB48" s="819"/>
      <c r="AC48" s="819"/>
      <c r="AD48" s="819"/>
      <c r="AE48" s="820"/>
      <c r="AF48" s="821"/>
      <c r="AG48" s="822"/>
      <c r="AH48" s="822"/>
      <c r="AI48" s="822"/>
      <c r="AJ48" s="823"/>
      <c r="AK48" s="890"/>
      <c r="AL48" s="891"/>
      <c r="AM48" s="891"/>
      <c r="AN48" s="891"/>
      <c r="AO48" s="891"/>
      <c r="AP48" s="891"/>
      <c r="AQ48" s="891"/>
      <c r="AR48" s="891"/>
      <c r="AS48" s="891"/>
      <c r="AT48" s="891"/>
      <c r="AU48" s="891"/>
      <c r="AV48" s="891"/>
      <c r="AW48" s="891"/>
      <c r="AX48" s="891"/>
      <c r="AY48" s="891"/>
      <c r="AZ48" s="892"/>
      <c r="BA48" s="892"/>
      <c r="BB48" s="892"/>
      <c r="BC48" s="892"/>
      <c r="BD48" s="892"/>
      <c r="BE48" s="888"/>
      <c r="BF48" s="888"/>
      <c r="BG48" s="888"/>
      <c r="BH48" s="888"/>
      <c r="BI48" s="889"/>
      <c r="BJ48" s="232"/>
      <c r="BK48" s="232"/>
      <c r="BL48" s="232"/>
      <c r="BM48" s="232"/>
      <c r="BN48" s="232"/>
      <c r="BO48" s="245"/>
      <c r="BP48" s="245"/>
      <c r="BQ48" s="242">
        <v>42</v>
      </c>
      <c r="BR48" s="243"/>
      <c r="BS48" s="828"/>
      <c r="BT48" s="829"/>
      <c r="BU48" s="829"/>
      <c r="BV48" s="829"/>
      <c r="BW48" s="829"/>
      <c r="BX48" s="829"/>
      <c r="BY48" s="829"/>
      <c r="BZ48" s="829"/>
      <c r="CA48" s="829"/>
      <c r="CB48" s="829"/>
      <c r="CC48" s="829"/>
      <c r="CD48" s="829"/>
      <c r="CE48" s="829"/>
      <c r="CF48" s="829"/>
      <c r="CG48" s="83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44"/>
      <c r="DW48" s="845"/>
      <c r="DX48" s="845"/>
      <c r="DY48" s="845"/>
      <c r="DZ48" s="846"/>
      <c r="EA48" s="226"/>
    </row>
    <row r="49" spans="1:131" s="227" customFormat="1" ht="26.25" customHeight="1">
      <c r="A49" s="241">
        <v>22</v>
      </c>
      <c r="B49" s="815"/>
      <c r="C49" s="816"/>
      <c r="D49" s="816"/>
      <c r="E49" s="816"/>
      <c r="F49" s="816"/>
      <c r="G49" s="816"/>
      <c r="H49" s="816"/>
      <c r="I49" s="816"/>
      <c r="J49" s="816"/>
      <c r="K49" s="816"/>
      <c r="L49" s="816"/>
      <c r="M49" s="816"/>
      <c r="N49" s="816"/>
      <c r="O49" s="816"/>
      <c r="P49" s="817"/>
      <c r="Q49" s="818"/>
      <c r="R49" s="819"/>
      <c r="S49" s="819"/>
      <c r="T49" s="819"/>
      <c r="U49" s="819"/>
      <c r="V49" s="819"/>
      <c r="W49" s="819"/>
      <c r="X49" s="819"/>
      <c r="Y49" s="819"/>
      <c r="Z49" s="819"/>
      <c r="AA49" s="819"/>
      <c r="AB49" s="819"/>
      <c r="AC49" s="819"/>
      <c r="AD49" s="819"/>
      <c r="AE49" s="820"/>
      <c r="AF49" s="821"/>
      <c r="AG49" s="822"/>
      <c r="AH49" s="822"/>
      <c r="AI49" s="822"/>
      <c r="AJ49" s="823"/>
      <c r="AK49" s="890"/>
      <c r="AL49" s="891"/>
      <c r="AM49" s="891"/>
      <c r="AN49" s="891"/>
      <c r="AO49" s="891"/>
      <c r="AP49" s="891"/>
      <c r="AQ49" s="891"/>
      <c r="AR49" s="891"/>
      <c r="AS49" s="891"/>
      <c r="AT49" s="891"/>
      <c r="AU49" s="891"/>
      <c r="AV49" s="891"/>
      <c r="AW49" s="891"/>
      <c r="AX49" s="891"/>
      <c r="AY49" s="891"/>
      <c r="AZ49" s="892"/>
      <c r="BA49" s="892"/>
      <c r="BB49" s="892"/>
      <c r="BC49" s="892"/>
      <c r="BD49" s="892"/>
      <c r="BE49" s="888"/>
      <c r="BF49" s="888"/>
      <c r="BG49" s="888"/>
      <c r="BH49" s="888"/>
      <c r="BI49" s="889"/>
      <c r="BJ49" s="232"/>
      <c r="BK49" s="232"/>
      <c r="BL49" s="232"/>
      <c r="BM49" s="232"/>
      <c r="BN49" s="232"/>
      <c r="BO49" s="245"/>
      <c r="BP49" s="245"/>
      <c r="BQ49" s="242">
        <v>43</v>
      </c>
      <c r="BR49" s="243"/>
      <c r="BS49" s="828"/>
      <c r="BT49" s="829"/>
      <c r="BU49" s="829"/>
      <c r="BV49" s="829"/>
      <c r="BW49" s="829"/>
      <c r="BX49" s="829"/>
      <c r="BY49" s="829"/>
      <c r="BZ49" s="829"/>
      <c r="CA49" s="829"/>
      <c r="CB49" s="829"/>
      <c r="CC49" s="829"/>
      <c r="CD49" s="829"/>
      <c r="CE49" s="829"/>
      <c r="CF49" s="829"/>
      <c r="CG49" s="83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44"/>
      <c r="DW49" s="845"/>
      <c r="DX49" s="845"/>
      <c r="DY49" s="845"/>
      <c r="DZ49" s="846"/>
      <c r="EA49" s="226"/>
    </row>
    <row r="50" spans="1:131" s="227" customFormat="1" ht="26.25" customHeight="1">
      <c r="A50" s="241">
        <v>23</v>
      </c>
      <c r="B50" s="815"/>
      <c r="C50" s="816"/>
      <c r="D50" s="816"/>
      <c r="E50" s="816"/>
      <c r="F50" s="816"/>
      <c r="G50" s="816"/>
      <c r="H50" s="816"/>
      <c r="I50" s="816"/>
      <c r="J50" s="816"/>
      <c r="K50" s="816"/>
      <c r="L50" s="816"/>
      <c r="M50" s="816"/>
      <c r="N50" s="816"/>
      <c r="O50" s="816"/>
      <c r="P50" s="817"/>
      <c r="Q50" s="893"/>
      <c r="R50" s="894"/>
      <c r="S50" s="894"/>
      <c r="T50" s="894"/>
      <c r="U50" s="894"/>
      <c r="V50" s="894"/>
      <c r="W50" s="894"/>
      <c r="X50" s="894"/>
      <c r="Y50" s="894"/>
      <c r="Z50" s="894"/>
      <c r="AA50" s="894"/>
      <c r="AB50" s="894"/>
      <c r="AC50" s="894"/>
      <c r="AD50" s="894"/>
      <c r="AE50" s="895"/>
      <c r="AF50" s="821"/>
      <c r="AG50" s="822"/>
      <c r="AH50" s="822"/>
      <c r="AI50" s="822"/>
      <c r="AJ50" s="823"/>
      <c r="AK50" s="896"/>
      <c r="AL50" s="894"/>
      <c r="AM50" s="894"/>
      <c r="AN50" s="894"/>
      <c r="AO50" s="894"/>
      <c r="AP50" s="894"/>
      <c r="AQ50" s="894"/>
      <c r="AR50" s="894"/>
      <c r="AS50" s="894"/>
      <c r="AT50" s="894"/>
      <c r="AU50" s="894"/>
      <c r="AV50" s="894"/>
      <c r="AW50" s="894"/>
      <c r="AX50" s="894"/>
      <c r="AY50" s="894"/>
      <c r="AZ50" s="897"/>
      <c r="BA50" s="897"/>
      <c r="BB50" s="897"/>
      <c r="BC50" s="897"/>
      <c r="BD50" s="897"/>
      <c r="BE50" s="888"/>
      <c r="BF50" s="888"/>
      <c r="BG50" s="888"/>
      <c r="BH50" s="888"/>
      <c r="BI50" s="889"/>
      <c r="BJ50" s="232"/>
      <c r="BK50" s="232"/>
      <c r="BL50" s="232"/>
      <c r="BM50" s="232"/>
      <c r="BN50" s="232"/>
      <c r="BO50" s="245"/>
      <c r="BP50" s="245"/>
      <c r="BQ50" s="242">
        <v>44</v>
      </c>
      <c r="BR50" s="243"/>
      <c r="BS50" s="828"/>
      <c r="BT50" s="829"/>
      <c r="BU50" s="829"/>
      <c r="BV50" s="829"/>
      <c r="BW50" s="829"/>
      <c r="BX50" s="829"/>
      <c r="BY50" s="829"/>
      <c r="BZ50" s="829"/>
      <c r="CA50" s="829"/>
      <c r="CB50" s="829"/>
      <c r="CC50" s="829"/>
      <c r="CD50" s="829"/>
      <c r="CE50" s="829"/>
      <c r="CF50" s="829"/>
      <c r="CG50" s="83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44"/>
      <c r="DW50" s="845"/>
      <c r="DX50" s="845"/>
      <c r="DY50" s="845"/>
      <c r="DZ50" s="846"/>
      <c r="EA50" s="226"/>
    </row>
    <row r="51" spans="1:131" s="227" customFormat="1" ht="26.25" customHeight="1">
      <c r="A51" s="241">
        <v>24</v>
      </c>
      <c r="B51" s="815"/>
      <c r="C51" s="816"/>
      <c r="D51" s="816"/>
      <c r="E51" s="816"/>
      <c r="F51" s="816"/>
      <c r="G51" s="816"/>
      <c r="H51" s="816"/>
      <c r="I51" s="816"/>
      <c r="J51" s="816"/>
      <c r="K51" s="816"/>
      <c r="L51" s="816"/>
      <c r="M51" s="816"/>
      <c r="N51" s="816"/>
      <c r="O51" s="816"/>
      <c r="P51" s="817"/>
      <c r="Q51" s="893"/>
      <c r="R51" s="894"/>
      <c r="S51" s="894"/>
      <c r="T51" s="894"/>
      <c r="U51" s="894"/>
      <c r="V51" s="894"/>
      <c r="W51" s="894"/>
      <c r="X51" s="894"/>
      <c r="Y51" s="894"/>
      <c r="Z51" s="894"/>
      <c r="AA51" s="894"/>
      <c r="AB51" s="894"/>
      <c r="AC51" s="894"/>
      <c r="AD51" s="894"/>
      <c r="AE51" s="895"/>
      <c r="AF51" s="821"/>
      <c r="AG51" s="822"/>
      <c r="AH51" s="822"/>
      <c r="AI51" s="822"/>
      <c r="AJ51" s="823"/>
      <c r="AK51" s="896"/>
      <c r="AL51" s="894"/>
      <c r="AM51" s="894"/>
      <c r="AN51" s="894"/>
      <c r="AO51" s="894"/>
      <c r="AP51" s="894"/>
      <c r="AQ51" s="894"/>
      <c r="AR51" s="894"/>
      <c r="AS51" s="894"/>
      <c r="AT51" s="894"/>
      <c r="AU51" s="894"/>
      <c r="AV51" s="894"/>
      <c r="AW51" s="894"/>
      <c r="AX51" s="894"/>
      <c r="AY51" s="894"/>
      <c r="AZ51" s="897"/>
      <c r="BA51" s="897"/>
      <c r="BB51" s="897"/>
      <c r="BC51" s="897"/>
      <c r="BD51" s="897"/>
      <c r="BE51" s="888"/>
      <c r="BF51" s="888"/>
      <c r="BG51" s="888"/>
      <c r="BH51" s="888"/>
      <c r="BI51" s="889"/>
      <c r="BJ51" s="232"/>
      <c r="BK51" s="232"/>
      <c r="BL51" s="232"/>
      <c r="BM51" s="232"/>
      <c r="BN51" s="232"/>
      <c r="BO51" s="245"/>
      <c r="BP51" s="245"/>
      <c r="BQ51" s="242">
        <v>45</v>
      </c>
      <c r="BR51" s="243"/>
      <c r="BS51" s="828"/>
      <c r="BT51" s="829"/>
      <c r="BU51" s="829"/>
      <c r="BV51" s="829"/>
      <c r="BW51" s="829"/>
      <c r="BX51" s="829"/>
      <c r="BY51" s="829"/>
      <c r="BZ51" s="829"/>
      <c r="CA51" s="829"/>
      <c r="CB51" s="829"/>
      <c r="CC51" s="829"/>
      <c r="CD51" s="829"/>
      <c r="CE51" s="829"/>
      <c r="CF51" s="829"/>
      <c r="CG51" s="83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44"/>
      <c r="DW51" s="845"/>
      <c r="DX51" s="845"/>
      <c r="DY51" s="845"/>
      <c r="DZ51" s="846"/>
      <c r="EA51" s="226"/>
    </row>
    <row r="52" spans="1:131" s="227" customFormat="1" ht="26.25" customHeight="1">
      <c r="A52" s="241">
        <v>25</v>
      </c>
      <c r="B52" s="815"/>
      <c r="C52" s="816"/>
      <c r="D52" s="816"/>
      <c r="E52" s="816"/>
      <c r="F52" s="816"/>
      <c r="G52" s="816"/>
      <c r="H52" s="816"/>
      <c r="I52" s="816"/>
      <c r="J52" s="816"/>
      <c r="K52" s="816"/>
      <c r="L52" s="816"/>
      <c r="M52" s="816"/>
      <c r="N52" s="816"/>
      <c r="O52" s="816"/>
      <c r="P52" s="817"/>
      <c r="Q52" s="893"/>
      <c r="R52" s="894"/>
      <c r="S52" s="894"/>
      <c r="T52" s="894"/>
      <c r="U52" s="894"/>
      <c r="V52" s="894"/>
      <c r="W52" s="894"/>
      <c r="X52" s="894"/>
      <c r="Y52" s="894"/>
      <c r="Z52" s="894"/>
      <c r="AA52" s="894"/>
      <c r="AB52" s="894"/>
      <c r="AC52" s="894"/>
      <c r="AD52" s="894"/>
      <c r="AE52" s="895"/>
      <c r="AF52" s="821"/>
      <c r="AG52" s="822"/>
      <c r="AH52" s="822"/>
      <c r="AI52" s="822"/>
      <c r="AJ52" s="823"/>
      <c r="AK52" s="896"/>
      <c r="AL52" s="894"/>
      <c r="AM52" s="894"/>
      <c r="AN52" s="894"/>
      <c r="AO52" s="894"/>
      <c r="AP52" s="894"/>
      <c r="AQ52" s="894"/>
      <c r="AR52" s="894"/>
      <c r="AS52" s="894"/>
      <c r="AT52" s="894"/>
      <c r="AU52" s="894"/>
      <c r="AV52" s="894"/>
      <c r="AW52" s="894"/>
      <c r="AX52" s="894"/>
      <c r="AY52" s="894"/>
      <c r="AZ52" s="897"/>
      <c r="BA52" s="897"/>
      <c r="BB52" s="897"/>
      <c r="BC52" s="897"/>
      <c r="BD52" s="897"/>
      <c r="BE52" s="888"/>
      <c r="BF52" s="888"/>
      <c r="BG52" s="888"/>
      <c r="BH52" s="888"/>
      <c r="BI52" s="889"/>
      <c r="BJ52" s="232"/>
      <c r="BK52" s="232"/>
      <c r="BL52" s="232"/>
      <c r="BM52" s="232"/>
      <c r="BN52" s="232"/>
      <c r="BO52" s="245"/>
      <c r="BP52" s="245"/>
      <c r="BQ52" s="242">
        <v>46</v>
      </c>
      <c r="BR52" s="243"/>
      <c r="BS52" s="828"/>
      <c r="BT52" s="829"/>
      <c r="BU52" s="829"/>
      <c r="BV52" s="829"/>
      <c r="BW52" s="829"/>
      <c r="BX52" s="829"/>
      <c r="BY52" s="829"/>
      <c r="BZ52" s="829"/>
      <c r="CA52" s="829"/>
      <c r="CB52" s="829"/>
      <c r="CC52" s="829"/>
      <c r="CD52" s="829"/>
      <c r="CE52" s="829"/>
      <c r="CF52" s="829"/>
      <c r="CG52" s="83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44"/>
      <c r="DW52" s="845"/>
      <c r="DX52" s="845"/>
      <c r="DY52" s="845"/>
      <c r="DZ52" s="846"/>
      <c r="EA52" s="226"/>
    </row>
    <row r="53" spans="1:131" s="227" customFormat="1" ht="26.25" customHeight="1">
      <c r="A53" s="241">
        <v>26</v>
      </c>
      <c r="B53" s="815"/>
      <c r="C53" s="816"/>
      <c r="D53" s="816"/>
      <c r="E53" s="816"/>
      <c r="F53" s="816"/>
      <c r="G53" s="816"/>
      <c r="H53" s="816"/>
      <c r="I53" s="816"/>
      <c r="J53" s="816"/>
      <c r="K53" s="816"/>
      <c r="L53" s="816"/>
      <c r="M53" s="816"/>
      <c r="N53" s="816"/>
      <c r="O53" s="816"/>
      <c r="P53" s="817"/>
      <c r="Q53" s="893"/>
      <c r="R53" s="894"/>
      <c r="S53" s="894"/>
      <c r="T53" s="894"/>
      <c r="U53" s="894"/>
      <c r="V53" s="894"/>
      <c r="W53" s="894"/>
      <c r="X53" s="894"/>
      <c r="Y53" s="894"/>
      <c r="Z53" s="894"/>
      <c r="AA53" s="894"/>
      <c r="AB53" s="894"/>
      <c r="AC53" s="894"/>
      <c r="AD53" s="894"/>
      <c r="AE53" s="895"/>
      <c r="AF53" s="821"/>
      <c r="AG53" s="822"/>
      <c r="AH53" s="822"/>
      <c r="AI53" s="822"/>
      <c r="AJ53" s="823"/>
      <c r="AK53" s="896"/>
      <c r="AL53" s="894"/>
      <c r="AM53" s="894"/>
      <c r="AN53" s="894"/>
      <c r="AO53" s="894"/>
      <c r="AP53" s="894"/>
      <c r="AQ53" s="894"/>
      <c r="AR53" s="894"/>
      <c r="AS53" s="894"/>
      <c r="AT53" s="894"/>
      <c r="AU53" s="894"/>
      <c r="AV53" s="894"/>
      <c r="AW53" s="894"/>
      <c r="AX53" s="894"/>
      <c r="AY53" s="894"/>
      <c r="AZ53" s="897"/>
      <c r="BA53" s="897"/>
      <c r="BB53" s="897"/>
      <c r="BC53" s="897"/>
      <c r="BD53" s="897"/>
      <c r="BE53" s="888"/>
      <c r="BF53" s="888"/>
      <c r="BG53" s="888"/>
      <c r="BH53" s="888"/>
      <c r="BI53" s="889"/>
      <c r="BJ53" s="232"/>
      <c r="BK53" s="232"/>
      <c r="BL53" s="232"/>
      <c r="BM53" s="232"/>
      <c r="BN53" s="232"/>
      <c r="BO53" s="245"/>
      <c r="BP53" s="245"/>
      <c r="BQ53" s="242">
        <v>47</v>
      </c>
      <c r="BR53" s="243"/>
      <c r="BS53" s="828"/>
      <c r="BT53" s="829"/>
      <c r="BU53" s="829"/>
      <c r="BV53" s="829"/>
      <c r="BW53" s="829"/>
      <c r="BX53" s="829"/>
      <c r="BY53" s="829"/>
      <c r="BZ53" s="829"/>
      <c r="CA53" s="829"/>
      <c r="CB53" s="829"/>
      <c r="CC53" s="829"/>
      <c r="CD53" s="829"/>
      <c r="CE53" s="829"/>
      <c r="CF53" s="829"/>
      <c r="CG53" s="83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44"/>
      <c r="DW53" s="845"/>
      <c r="DX53" s="845"/>
      <c r="DY53" s="845"/>
      <c r="DZ53" s="846"/>
      <c r="EA53" s="226"/>
    </row>
    <row r="54" spans="1:131" s="227" customFormat="1" ht="26.25" customHeight="1">
      <c r="A54" s="241">
        <v>27</v>
      </c>
      <c r="B54" s="815"/>
      <c r="C54" s="816"/>
      <c r="D54" s="816"/>
      <c r="E54" s="816"/>
      <c r="F54" s="816"/>
      <c r="G54" s="816"/>
      <c r="H54" s="816"/>
      <c r="I54" s="816"/>
      <c r="J54" s="816"/>
      <c r="K54" s="816"/>
      <c r="L54" s="816"/>
      <c r="M54" s="816"/>
      <c r="N54" s="816"/>
      <c r="O54" s="816"/>
      <c r="P54" s="817"/>
      <c r="Q54" s="893"/>
      <c r="R54" s="894"/>
      <c r="S54" s="894"/>
      <c r="T54" s="894"/>
      <c r="U54" s="894"/>
      <c r="V54" s="894"/>
      <c r="W54" s="894"/>
      <c r="X54" s="894"/>
      <c r="Y54" s="894"/>
      <c r="Z54" s="894"/>
      <c r="AA54" s="894"/>
      <c r="AB54" s="894"/>
      <c r="AC54" s="894"/>
      <c r="AD54" s="894"/>
      <c r="AE54" s="895"/>
      <c r="AF54" s="821"/>
      <c r="AG54" s="822"/>
      <c r="AH54" s="822"/>
      <c r="AI54" s="822"/>
      <c r="AJ54" s="823"/>
      <c r="AK54" s="896"/>
      <c r="AL54" s="894"/>
      <c r="AM54" s="894"/>
      <c r="AN54" s="894"/>
      <c r="AO54" s="894"/>
      <c r="AP54" s="894"/>
      <c r="AQ54" s="894"/>
      <c r="AR54" s="894"/>
      <c r="AS54" s="894"/>
      <c r="AT54" s="894"/>
      <c r="AU54" s="894"/>
      <c r="AV54" s="894"/>
      <c r="AW54" s="894"/>
      <c r="AX54" s="894"/>
      <c r="AY54" s="894"/>
      <c r="AZ54" s="897"/>
      <c r="BA54" s="897"/>
      <c r="BB54" s="897"/>
      <c r="BC54" s="897"/>
      <c r="BD54" s="897"/>
      <c r="BE54" s="888"/>
      <c r="BF54" s="888"/>
      <c r="BG54" s="888"/>
      <c r="BH54" s="888"/>
      <c r="BI54" s="889"/>
      <c r="BJ54" s="232"/>
      <c r="BK54" s="232"/>
      <c r="BL54" s="232"/>
      <c r="BM54" s="232"/>
      <c r="BN54" s="232"/>
      <c r="BO54" s="245"/>
      <c r="BP54" s="245"/>
      <c r="BQ54" s="242">
        <v>48</v>
      </c>
      <c r="BR54" s="243"/>
      <c r="BS54" s="828"/>
      <c r="BT54" s="829"/>
      <c r="BU54" s="829"/>
      <c r="BV54" s="829"/>
      <c r="BW54" s="829"/>
      <c r="BX54" s="829"/>
      <c r="BY54" s="829"/>
      <c r="BZ54" s="829"/>
      <c r="CA54" s="829"/>
      <c r="CB54" s="829"/>
      <c r="CC54" s="829"/>
      <c r="CD54" s="829"/>
      <c r="CE54" s="829"/>
      <c r="CF54" s="829"/>
      <c r="CG54" s="83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44"/>
      <c r="DW54" s="845"/>
      <c r="DX54" s="845"/>
      <c r="DY54" s="845"/>
      <c r="DZ54" s="846"/>
      <c r="EA54" s="226"/>
    </row>
    <row r="55" spans="1:131" s="227" customFormat="1" ht="26.25" customHeight="1">
      <c r="A55" s="241">
        <v>28</v>
      </c>
      <c r="B55" s="815"/>
      <c r="C55" s="816"/>
      <c r="D55" s="816"/>
      <c r="E55" s="816"/>
      <c r="F55" s="816"/>
      <c r="G55" s="816"/>
      <c r="H55" s="816"/>
      <c r="I55" s="816"/>
      <c r="J55" s="816"/>
      <c r="K55" s="816"/>
      <c r="L55" s="816"/>
      <c r="M55" s="816"/>
      <c r="N55" s="816"/>
      <c r="O55" s="816"/>
      <c r="P55" s="817"/>
      <c r="Q55" s="893"/>
      <c r="R55" s="894"/>
      <c r="S55" s="894"/>
      <c r="T55" s="894"/>
      <c r="U55" s="894"/>
      <c r="V55" s="894"/>
      <c r="W55" s="894"/>
      <c r="X55" s="894"/>
      <c r="Y55" s="894"/>
      <c r="Z55" s="894"/>
      <c r="AA55" s="894"/>
      <c r="AB55" s="894"/>
      <c r="AC55" s="894"/>
      <c r="AD55" s="894"/>
      <c r="AE55" s="895"/>
      <c r="AF55" s="821"/>
      <c r="AG55" s="822"/>
      <c r="AH55" s="822"/>
      <c r="AI55" s="822"/>
      <c r="AJ55" s="823"/>
      <c r="AK55" s="896"/>
      <c r="AL55" s="894"/>
      <c r="AM55" s="894"/>
      <c r="AN55" s="894"/>
      <c r="AO55" s="894"/>
      <c r="AP55" s="894"/>
      <c r="AQ55" s="894"/>
      <c r="AR55" s="894"/>
      <c r="AS55" s="894"/>
      <c r="AT55" s="894"/>
      <c r="AU55" s="894"/>
      <c r="AV55" s="894"/>
      <c r="AW55" s="894"/>
      <c r="AX55" s="894"/>
      <c r="AY55" s="894"/>
      <c r="AZ55" s="897"/>
      <c r="BA55" s="897"/>
      <c r="BB55" s="897"/>
      <c r="BC55" s="897"/>
      <c r="BD55" s="897"/>
      <c r="BE55" s="888"/>
      <c r="BF55" s="888"/>
      <c r="BG55" s="888"/>
      <c r="BH55" s="888"/>
      <c r="BI55" s="889"/>
      <c r="BJ55" s="232"/>
      <c r="BK55" s="232"/>
      <c r="BL55" s="232"/>
      <c r="BM55" s="232"/>
      <c r="BN55" s="232"/>
      <c r="BO55" s="245"/>
      <c r="BP55" s="245"/>
      <c r="BQ55" s="242">
        <v>49</v>
      </c>
      <c r="BR55" s="243"/>
      <c r="BS55" s="828"/>
      <c r="BT55" s="829"/>
      <c r="BU55" s="829"/>
      <c r="BV55" s="829"/>
      <c r="BW55" s="829"/>
      <c r="BX55" s="829"/>
      <c r="BY55" s="829"/>
      <c r="BZ55" s="829"/>
      <c r="CA55" s="829"/>
      <c r="CB55" s="829"/>
      <c r="CC55" s="829"/>
      <c r="CD55" s="829"/>
      <c r="CE55" s="829"/>
      <c r="CF55" s="829"/>
      <c r="CG55" s="83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44"/>
      <c r="DW55" s="845"/>
      <c r="DX55" s="845"/>
      <c r="DY55" s="845"/>
      <c r="DZ55" s="846"/>
      <c r="EA55" s="226"/>
    </row>
    <row r="56" spans="1:131" s="227" customFormat="1" ht="26.25" customHeight="1">
      <c r="A56" s="241">
        <v>29</v>
      </c>
      <c r="B56" s="815"/>
      <c r="C56" s="816"/>
      <c r="D56" s="816"/>
      <c r="E56" s="816"/>
      <c r="F56" s="816"/>
      <c r="G56" s="816"/>
      <c r="H56" s="816"/>
      <c r="I56" s="816"/>
      <c r="J56" s="816"/>
      <c r="K56" s="816"/>
      <c r="L56" s="816"/>
      <c r="M56" s="816"/>
      <c r="N56" s="816"/>
      <c r="O56" s="816"/>
      <c r="P56" s="817"/>
      <c r="Q56" s="893"/>
      <c r="R56" s="894"/>
      <c r="S56" s="894"/>
      <c r="T56" s="894"/>
      <c r="U56" s="894"/>
      <c r="V56" s="894"/>
      <c r="W56" s="894"/>
      <c r="X56" s="894"/>
      <c r="Y56" s="894"/>
      <c r="Z56" s="894"/>
      <c r="AA56" s="894"/>
      <c r="AB56" s="894"/>
      <c r="AC56" s="894"/>
      <c r="AD56" s="894"/>
      <c r="AE56" s="895"/>
      <c r="AF56" s="821"/>
      <c r="AG56" s="822"/>
      <c r="AH56" s="822"/>
      <c r="AI56" s="822"/>
      <c r="AJ56" s="823"/>
      <c r="AK56" s="896"/>
      <c r="AL56" s="894"/>
      <c r="AM56" s="894"/>
      <c r="AN56" s="894"/>
      <c r="AO56" s="894"/>
      <c r="AP56" s="894"/>
      <c r="AQ56" s="894"/>
      <c r="AR56" s="894"/>
      <c r="AS56" s="894"/>
      <c r="AT56" s="894"/>
      <c r="AU56" s="894"/>
      <c r="AV56" s="894"/>
      <c r="AW56" s="894"/>
      <c r="AX56" s="894"/>
      <c r="AY56" s="894"/>
      <c r="AZ56" s="897"/>
      <c r="BA56" s="897"/>
      <c r="BB56" s="897"/>
      <c r="BC56" s="897"/>
      <c r="BD56" s="897"/>
      <c r="BE56" s="888"/>
      <c r="BF56" s="888"/>
      <c r="BG56" s="888"/>
      <c r="BH56" s="888"/>
      <c r="BI56" s="889"/>
      <c r="BJ56" s="232"/>
      <c r="BK56" s="232"/>
      <c r="BL56" s="232"/>
      <c r="BM56" s="232"/>
      <c r="BN56" s="232"/>
      <c r="BO56" s="245"/>
      <c r="BP56" s="245"/>
      <c r="BQ56" s="242">
        <v>50</v>
      </c>
      <c r="BR56" s="243"/>
      <c r="BS56" s="828"/>
      <c r="BT56" s="829"/>
      <c r="BU56" s="829"/>
      <c r="BV56" s="829"/>
      <c r="BW56" s="829"/>
      <c r="BX56" s="829"/>
      <c r="BY56" s="829"/>
      <c r="BZ56" s="829"/>
      <c r="CA56" s="829"/>
      <c r="CB56" s="829"/>
      <c r="CC56" s="829"/>
      <c r="CD56" s="829"/>
      <c r="CE56" s="829"/>
      <c r="CF56" s="829"/>
      <c r="CG56" s="83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44"/>
      <c r="DW56" s="845"/>
      <c r="DX56" s="845"/>
      <c r="DY56" s="845"/>
      <c r="DZ56" s="846"/>
      <c r="EA56" s="226"/>
    </row>
    <row r="57" spans="1:131" s="227" customFormat="1" ht="26.25" customHeight="1">
      <c r="A57" s="241">
        <v>30</v>
      </c>
      <c r="B57" s="815"/>
      <c r="C57" s="816"/>
      <c r="D57" s="816"/>
      <c r="E57" s="816"/>
      <c r="F57" s="816"/>
      <c r="G57" s="816"/>
      <c r="H57" s="816"/>
      <c r="I57" s="816"/>
      <c r="J57" s="816"/>
      <c r="K57" s="816"/>
      <c r="L57" s="816"/>
      <c r="M57" s="816"/>
      <c r="N57" s="816"/>
      <c r="O57" s="816"/>
      <c r="P57" s="817"/>
      <c r="Q57" s="893"/>
      <c r="R57" s="894"/>
      <c r="S57" s="894"/>
      <c r="T57" s="894"/>
      <c r="U57" s="894"/>
      <c r="V57" s="894"/>
      <c r="W57" s="894"/>
      <c r="X57" s="894"/>
      <c r="Y57" s="894"/>
      <c r="Z57" s="894"/>
      <c r="AA57" s="894"/>
      <c r="AB57" s="894"/>
      <c r="AC57" s="894"/>
      <c r="AD57" s="894"/>
      <c r="AE57" s="895"/>
      <c r="AF57" s="821"/>
      <c r="AG57" s="822"/>
      <c r="AH57" s="822"/>
      <c r="AI57" s="822"/>
      <c r="AJ57" s="823"/>
      <c r="AK57" s="896"/>
      <c r="AL57" s="894"/>
      <c r="AM57" s="894"/>
      <c r="AN57" s="894"/>
      <c r="AO57" s="894"/>
      <c r="AP57" s="894"/>
      <c r="AQ57" s="894"/>
      <c r="AR57" s="894"/>
      <c r="AS57" s="894"/>
      <c r="AT57" s="894"/>
      <c r="AU57" s="894"/>
      <c r="AV57" s="894"/>
      <c r="AW57" s="894"/>
      <c r="AX57" s="894"/>
      <c r="AY57" s="894"/>
      <c r="AZ57" s="897"/>
      <c r="BA57" s="897"/>
      <c r="BB57" s="897"/>
      <c r="BC57" s="897"/>
      <c r="BD57" s="897"/>
      <c r="BE57" s="888"/>
      <c r="BF57" s="888"/>
      <c r="BG57" s="888"/>
      <c r="BH57" s="888"/>
      <c r="BI57" s="889"/>
      <c r="BJ57" s="232"/>
      <c r="BK57" s="232"/>
      <c r="BL57" s="232"/>
      <c r="BM57" s="232"/>
      <c r="BN57" s="232"/>
      <c r="BO57" s="245"/>
      <c r="BP57" s="245"/>
      <c r="BQ57" s="242">
        <v>51</v>
      </c>
      <c r="BR57" s="243"/>
      <c r="BS57" s="828"/>
      <c r="BT57" s="829"/>
      <c r="BU57" s="829"/>
      <c r="BV57" s="829"/>
      <c r="BW57" s="829"/>
      <c r="BX57" s="829"/>
      <c r="BY57" s="829"/>
      <c r="BZ57" s="829"/>
      <c r="CA57" s="829"/>
      <c r="CB57" s="829"/>
      <c r="CC57" s="829"/>
      <c r="CD57" s="829"/>
      <c r="CE57" s="829"/>
      <c r="CF57" s="829"/>
      <c r="CG57" s="83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44"/>
      <c r="DW57" s="845"/>
      <c r="DX57" s="845"/>
      <c r="DY57" s="845"/>
      <c r="DZ57" s="846"/>
      <c r="EA57" s="226"/>
    </row>
    <row r="58" spans="1:131" s="227" customFormat="1" ht="26.25" customHeight="1">
      <c r="A58" s="241">
        <v>31</v>
      </c>
      <c r="B58" s="815"/>
      <c r="C58" s="816"/>
      <c r="D58" s="816"/>
      <c r="E58" s="816"/>
      <c r="F58" s="816"/>
      <c r="G58" s="816"/>
      <c r="H58" s="816"/>
      <c r="I58" s="816"/>
      <c r="J58" s="816"/>
      <c r="K58" s="816"/>
      <c r="L58" s="816"/>
      <c r="M58" s="816"/>
      <c r="N58" s="816"/>
      <c r="O58" s="816"/>
      <c r="P58" s="817"/>
      <c r="Q58" s="893"/>
      <c r="R58" s="894"/>
      <c r="S58" s="894"/>
      <c r="T58" s="894"/>
      <c r="U58" s="894"/>
      <c r="V58" s="894"/>
      <c r="W58" s="894"/>
      <c r="X58" s="894"/>
      <c r="Y58" s="894"/>
      <c r="Z58" s="894"/>
      <c r="AA58" s="894"/>
      <c r="AB58" s="894"/>
      <c r="AC58" s="894"/>
      <c r="AD58" s="894"/>
      <c r="AE58" s="895"/>
      <c r="AF58" s="821"/>
      <c r="AG58" s="822"/>
      <c r="AH58" s="822"/>
      <c r="AI58" s="822"/>
      <c r="AJ58" s="823"/>
      <c r="AK58" s="896"/>
      <c r="AL58" s="894"/>
      <c r="AM58" s="894"/>
      <c r="AN58" s="894"/>
      <c r="AO58" s="894"/>
      <c r="AP58" s="894"/>
      <c r="AQ58" s="894"/>
      <c r="AR58" s="894"/>
      <c r="AS58" s="894"/>
      <c r="AT58" s="894"/>
      <c r="AU58" s="894"/>
      <c r="AV58" s="894"/>
      <c r="AW58" s="894"/>
      <c r="AX58" s="894"/>
      <c r="AY58" s="894"/>
      <c r="AZ58" s="897"/>
      <c r="BA58" s="897"/>
      <c r="BB58" s="897"/>
      <c r="BC58" s="897"/>
      <c r="BD58" s="897"/>
      <c r="BE58" s="888"/>
      <c r="BF58" s="888"/>
      <c r="BG58" s="888"/>
      <c r="BH58" s="888"/>
      <c r="BI58" s="889"/>
      <c r="BJ58" s="232"/>
      <c r="BK58" s="232"/>
      <c r="BL58" s="232"/>
      <c r="BM58" s="232"/>
      <c r="BN58" s="232"/>
      <c r="BO58" s="245"/>
      <c r="BP58" s="245"/>
      <c r="BQ58" s="242">
        <v>52</v>
      </c>
      <c r="BR58" s="243"/>
      <c r="BS58" s="828"/>
      <c r="BT58" s="829"/>
      <c r="BU58" s="829"/>
      <c r="BV58" s="829"/>
      <c r="BW58" s="829"/>
      <c r="BX58" s="829"/>
      <c r="BY58" s="829"/>
      <c r="BZ58" s="829"/>
      <c r="CA58" s="829"/>
      <c r="CB58" s="829"/>
      <c r="CC58" s="829"/>
      <c r="CD58" s="829"/>
      <c r="CE58" s="829"/>
      <c r="CF58" s="829"/>
      <c r="CG58" s="83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44"/>
      <c r="DW58" s="845"/>
      <c r="DX58" s="845"/>
      <c r="DY58" s="845"/>
      <c r="DZ58" s="846"/>
      <c r="EA58" s="226"/>
    </row>
    <row r="59" spans="1:131" s="227" customFormat="1" ht="26.25" customHeight="1">
      <c r="A59" s="241">
        <v>32</v>
      </c>
      <c r="B59" s="815"/>
      <c r="C59" s="816"/>
      <c r="D59" s="816"/>
      <c r="E59" s="816"/>
      <c r="F59" s="816"/>
      <c r="G59" s="816"/>
      <c r="H59" s="816"/>
      <c r="I59" s="816"/>
      <c r="J59" s="816"/>
      <c r="K59" s="816"/>
      <c r="L59" s="816"/>
      <c r="M59" s="816"/>
      <c r="N59" s="816"/>
      <c r="O59" s="816"/>
      <c r="P59" s="817"/>
      <c r="Q59" s="893"/>
      <c r="R59" s="894"/>
      <c r="S59" s="894"/>
      <c r="T59" s="894"/>
      <c r="U59" s="894"/>
      <c r="V59" s="894"/>
      <c r="W59" s="894"/>
      <c r="X59" s="894"/>
      <c r="Y59" s="894"/>
      <c r="Z59" s="894"/>
      <c r="AA59" s="894"/>
      <c r="AB59" s="894"/>
      <c r="AC59" s="894"/>
      <c r="AD59" s="894"/>
      <c r="AE59" s="895"/>
      <c r="AF59" s="821"/>
      <c r="AG59" s="822"/>
      <c r="AH59" s="822"/>
      <c r="AI59" s="822"/>
      <c r="AJ59" s="823"/>
      <c r="AK59" s="896"/>
      <c r="AL59" s="894"/>
      <c r="AM59" s="894"/>
      <c r="AN59" s="894"/>
      <c r="AO59" s="894"/>
      <c r="AP59" s="894"/>
      <c r="AQ59" s="894"/>
      <c r="AR59" s="894"/>
      <c r="AS59" s="894"/>
      <c r="AT59" s="894"/>
      <c r="AU59" s="894"/>
      <c r="AV59" s="894"/>
      <c r="AW59" s="894"/>
      <c r="AX59" s="894"/>
      <c r="AY59" s="894"/>
      <c r="AZ59" s="897"/>
      <c r="BA59" s="897"/>
      <c r="BB59" s="897"/>
      <c r="BC59" s="897"/>
      <c r="BD59" s="897"/>
      <c r="BE59" s="888"/>
      <c r="BF59" s="888"/>
      <c r="BG59" s="888"/>
      <c r="BH59" s="888"/>
      <c r="BI59" s="889"/>
      <c r="BJ59" s="232"/>
      <c r="BK59" s="232"/>
      <c r="BL59" s="232"/>
      <c r="BM59" s="232"/>
      <c r="BN59" s="232"/>
      <c r="BO59" s="245"/>
      <c r="BP59" s="245"/>
      <c r="BQ59" s="242">
        <v>53</v>
      </c>
      <c r="BR59" s="243"/>
      <c r="BS59" s="828"/>
      <c r="BT59" s="829"/>
      <c r="BU59" s="829"/>
      <c r="BV59" s="829"/>
      <c r="BW59" s="829"/>
      <c r="BX59" s="829"/>
      <c r="BY59" s="829"/>
      <c r="BZ59" s="829"/>
      <c r="CA59" s="829"/>
      <c r="CB59" s="829"/>
      <c r="CC59" s="829"/>
      <c r="CD59" s="829"/>
      <c r="CE59" s="829"/>
      <c r="CF59" s="829"/>
      <c r="CG59" s="83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44"/>
      <c r="DW59" s="845"/>
      <c r="DX59" s="845"/>
      <c r="DY59" s="845"/>
      <c r="DZ59" s="846"/>
      <c r="EA59" s="226"/>
    </row>
    <row r="60" spans="1:131" s="227" customFormat="1" ht="26.25" customHeight="1">
      <c r="A60" s="241">
        <v>33</v>
      </c>
      <c r="B60" s="815"/>
      <c r="C60" s="816"/>
      <c r="D60" s="816"/>
      <c r="E60" s="816"/>
      <c r="F60" s="816"/>
      <c r="G60" s="816"/>
      <c r="H60" s="816"/>
      <c r="I60" s="816"/>
      <c r="J60" s="816"/>
      <c r="K60" s="816"/>
      <c r="L60" s="816"/>
      <c r="M60" s="816"/>
      <c r="N60" s="816"/>
      <c r="O60" s="816"/>
      <c r="P60" s="817"/>
      <c r="Q60" s="893"/>
      <c r="R60" s="894"/>
      <c r="S60" s="894"/>
      <c r="T60" s="894"/>
      <c r="U60" s="894"/>
      <c r="V60" s="894"/>
      <c r="W60" s="894"/>
      <c r="X60" s="894"/>
      <c r="Y60" s="894"/>
      <c r="Z60" s="894"/>
      <c r="AA60" s="894"/>
      <c r="AB60" s="894"/>
      <c r="AC60" s="894"/>
      <c r="AD60" s="894"/>
      <c r="AE60" s="895"/>
      <c r="AF60" s="821"/>
      <c r="AG60" s="822"/>
      <c r="AH60" s="822"/>
      <c r="AI60" s="822"/>
      <c r="AJ60" s="823"/>
      <c r="AK60" s="896"/>
      <c r="AL60" s="894"/>
      <c r="AM60" s="894"/>
      <c r="AN60" s="894"/>
      <c r="AO60" s="894"/>
      <c r="AP60" s="894"/>
      <c r="AQ60" s="894"/>
      <c r="AR60" s="894"/>
      <c r="AS60" s="894"/>
      <c r="AT60" s="894"/>
      <c r="AU60" s="894"/>
      <c r="AV60" s="894"/>
      <c r="AW60" s="894"/>
      <c r="AX60" s="894"/>
      <c r="AY60" s="894"/>
      <c r="AZ60" s="897"/>
      <c r="BA60" s="897"/>
      <c r="BB60" s="897"/>
      <c r="BC60" s="897"/>
      <c r="BD60" s="897"/>
      <c r="BE60" s="888"/>
      <c r="BF60" s="888"/>
      <c r="BG60" s="888"/>
      <c r="BH60" s="888"/>
      <c r="BI60" s="889"/>
      <c r="BJ60" s="232"/>
      <c r="BK60" s="232"/>
      <c r="BL60" s="232"/>
      <c r="BM60" s="232"/>
      <c r="BN60" s="232"/>
      <c r="BO60" s="245"/>
      <c r="BP60" s="245"/>
      <c r="BQ60" s="242">
        <v>54</v>
      </c>
      <c r="BR60" s="243"/>
      <c r="BS60" s="828"/>
      <c r="BT60" s="829"/>
      <c r="BU60" s="829"/>
      <c r="BV60" s="829"/>
      <c r="BW60" s="829"/>
      <c r="BX60" s="829"/>
      <c r="BY60" s="829"/>
      <c r="BZ60" s="829"/>
      <c r="CA60" s="829"/>
      <c r="CB60" s="829"/>
      <c r="CC60" s="829"/>
      <c r="CD60" s="829"/>
      <c r="CE60" s="829"/>
      <c r="CF60" s="829"/>
      <c r="CG60" s="83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44"/>
      <c r="DW60" s="845"/>
      <c r="DX60" s="845"/>
      <c r="DY60" s="845"/>
      <c r="DZ60" s="846"/>
      <c r="EA60" s="226"/>
    </row>
    <row r="61" spans="1:131" s="227" customFormat="1" ht="26.25" customHeight="1" thickBot="1">
      <c r="A61" s="241">
        <v>34</v>
      </c>
      <c r="B61" s="815"/>
      <c r="C61" s="816"/>
      <c r="D61" s="816"/>
      <c r="E61" s="816"/>
      <c r="F61" s="816"/>
      <c r="G61" s="816"/>
      <c r="H61" s="816"/>
      <c r="I61" s="816"/>
      <c r="J61" s="816"/>
      <c r="K61" s="816"/>
      <c r="L61" s="816"/>
      <c r="M61" s="816"/>
      <c r="N61" s="816"/>
      <c r="O61" s="816"/>
      <c r="P61" s="817"/>
      <c r="Q61" s="893"/>
      <c r="R61" s="894"/>
      <c r="S61" s="894"/>
      <c r="T61" s="894"/>
      <c r="U61" s="894"/>
      <c r="V61" s="894"/>
      <c r="W61" s="894"/>
      <c r="X61" s="894"/>
      <c r="Y61" s="894"/>
      <c r="Z61" s="894"/>
      <c r="AA61" s="894"/>
      <c r="AB61" s="894"/>
      <c r="AC61" s="894"/>
      <c r="AD61" s="894"/>
      <c r="AE61" s="895"/>
      <c r="AF61" s="821"/>
      <c r="AG61" s="822"/>
      <c r="AH61" s="822"/>
      <c r="AI61" s="822"/>
      <c r="AJ61" s="823"/>
      <c r="AK61" s="896"/>
      <c r="AL61" s="894"/>
      <c r="AM61" s="894"/>
      <c r="AN61" s="894"/>
      <c r="AO61" s="894"/>
      <c r="AP61" s="894"/>
      <c r="AQ61" s="894"/>
      <c r="AR61" s="894"/>
      <c r="AS61" s="894"/>
      <c r="AT61" s="894"/>
      <c r="AU61" s="894"/>
      <c r="AV61" s="894"/>
      <c r="AW61" s="894"/>
      <c r="AX61" s="894"/>
      <c r="AY61" s="894"/>
      <c r="AZ61" s="897"/>
      <c r="BA61" s="897"/>
      <c r="BB61" s="897"/>
      <c r="BC61" s="897"/>
      <c r="BD61" s="897"/>
      <c r="BE61" s="888"/>
      <c r="BF61" s="888"/>
      <c r="BG61" s="888"/>
      <c r="BH61" s="888"/>
      <c r="BI61" s="889"/>
      <c r="BJ61" s="232"/>
      <c r="BK61" s="232"/>
      <c r="BL61" s="232"/>
      <c r="BM61" s="232"/>
      <c r="BN61" s="232"/>
      <c r="BO61" s="245"/>
      <c r="BP61" s="245"/>
      <c r="BQ61" s="242">
        <v>55</v>
      </c>
      <c r="BR61" s="243"/>
      <c r="BS61" s="828"/>
      <c r="BT61" s="829"/>
      <c r="BU61" s="829"/>
      <c r="BV61" s="829"/>
      <c r="BW61" s="829"/>
      <c r="BX61" s="829"/>
      <c r="BY61" s="829"/>
      <c r="BZ61" s="829"/>
      <c r="CA61" s="829"/>
      <c r="CB61" s="829"/>
      <c r="CC61" s="829"/>
      <c r="CD61" s="829"/>
      <c r="CE61" s="829"/>
      <c r="CF61" s="829"/>
      <c r="CG61" s="83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44"/>
      <c r="DW61" s="845"/>
      <c r="DX61" s="845"/>
      <c r="DY61" s="845"/>
      <c r="DZ61" s="846"/>
      <c r="EA61" s="226"/>
    </row>
    <row r="62" spans="1:131" s="227" customFormat="1" ht="26.25" customHeight="1">
      <c r="A62" s="241">
        <v>35</v>
      </c>
      <c r="B62" s="815"/>
      <c r="C62" s="816"/>
      <c r="D62" s="816"/>
      <c r="E62" s="816"/>
      <c r="F62" s="816"/>
      <c r="G62" s="816"/>
      <c r="H62" s="816"/>
      <c r="I62" s="816"/>
      <c r="J62" s="816"/>
      <c r="K62" s="816"/>
      <c r="L62" s="816"/>
      <c r="M62" s="816"/>
      <c r="N62" s="816"/>
      <c r="O62" s="816"/>
      <c r="P62" s="817"/>
      <c r="Q62" s="893"/>
      <c r="R62" s="894"/>
      <c r="S62" s="894"/>
      <c r="T62" s="894"/>
      <c r="U62" s="894"/>
      <c r="V62" s="894"/>
      <c r="W62" s="894"/>
      <c r="X62" s="894"/>
      <c r="Y62" s="894"/>
      <c r="Z62" s="894"/>
      <c r="AA62" s="894"/>
      <c r="AB62" s="894"/>
      <c r="AC62" s="894"/>
      <c r="AD62" s="894"/>
      <c r="AE62" s="895"/>
      <c r="AF62" s="821"/>
      <c r="AG62" s="822"/>
      <c r="AH62" s="822"/>
      <c r="AI62" s="822"/>
      <c r="AJ62" s="823"/>
      <c r="AK62" s="896"/>
      <c r="AL62" s="894"/>
      <c r="AM62" s="894"/>
      <c r="AN62" s="894"/>
      <c r="AO62" s="894"/>
      <c r="AP62" s="894"/>
      <c r="AQ62" s="894"/>
      <c r="AR62" s="894"/>
      <c r="AS62" s="894"/>
      <c r="AT62" s="894"/>
      <c r="AU62" s="894"/>
      <c r="AV62" s="894"/>
      <c r="AW62" s="894"/>
      <c r="AX62" s="894"/>
      <c r="AY62" s="894"/>
      <c r="AZ62" s="897"/>
      <c r="BA62" s="897"/>
      <c r="BB62" s="897"/>
      <c r="BC62" s="897"/>
      <c r="BD62" s="897"/>
      <c r="BE62" s="888"/>
      <c r="BF62" s="888"/>
      <c r="BG62" s="888"/>
      <c r="BH62" s="888"/>
      <c r="BI62" s="889"/>
      <c r="BJ62" s="905" t="s">
        <v>401</v>
      </c>
      <c r="BK62" s="866"/>
      <c r="BL62" s="866"/>
      <c r="BM62" s="866"/>
      <c r="BN62" s="867"/>
      <c r="BO62" s="245"/>
      <c r="BP62" s="245"/>
      <c r="BQ62" s="242">
        <v>56</v>
      </c>
      <c r="BR62" s="243"/>
      <c r="BS62" s="828"/>
      <c r="BT62" s="829"/>
      <c r="BU62" s="829"/>
      <c r="BV62" s="829"/>
      <c r="BW62" s="829"/>
      <c r="BX62" s="829"/>
      <c r="BY62" s="829"/>
      <c r="BZ62" s="829"/>
      <c r="CA62" s="829"/>
      <c r="CB62" s="829"/>
      <c r="CC62" s="829"/>
      <c r="CD62" s="829"/>
      <c r="CE62" s="829"/>
      <c r="CF62" s="829"/>
      <c r="CG62" s="83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44"/>
      <c r="DW62" s="845"/>
      <c r="DX62" s="845"/>
      <c r="DY62" s="845"/>
      <c r="DZ62" s="846"/>
      <c r="EA62" s="226"/>
    </row>
    <row r="63" spans="1:131" s="227" customFormat="1" ht="26.25" customHeight="1" thickBot="1">
      <c r="A63" s="244" t="s">
        <v>380</v>
      </c>
      <c r="B63" s="850" t="s">
        <v>402</v>
      </c>
      <c r="C63" s="851"/>
      <c r="D63" s="851"/>
      <c r="E63" s="851"/>
      <c r="F63" s="851"/>
      <c r="G63" s="851"/>
      <c r="H63" s="851"/>
      <c r="I63" s="851"/>
      <c r="J63" s="851"/>
      <c r="K63" s="851"/>
      <c r="L63" s="851"/>
      <c r="M63" s="851"/>
      <c r="N63" s="851"/>
      <c r="O63" s="851"/>
      <c r="P63" s="852"/>
      <c r="Q63" s="898"/>
      <c r="R63" s="899"/>
      <c r="S63" s="899"/>
      <c r="T63" s="899"/>
      <c r="U63" s="899"/>
      <c r="V63" s="899"/>
      <c r="W63" s="899"/>
      <c r="X63" s="899"/>
      <c r="Y63" s="899"/>
      <c r="Z63" s="899"/>
      <c r="AA63" s="899"/>
      <c r="AB63" s="899"/>
      <c r="AC63" s="899"/>
      <c r="AD63" s="899"/>
      <c r="AE63" s="900"/>
      <c r="AF63" s="901">
        <v>2</v>
      </c>
      <c r="AG63" s="902"/>
      <c r="AH63" s="902"/>
      <c r="AI63" s="902"/>
      <c r="AJ63" s="903"/>
      <c r="AK63" s="904"/>
      <c r="AL63" s="899"/>
      <c r="AM63" s="899"/>
      <c r="AN63" s="899"/>
      <c r="AO63" s="899"/>
      <c r="AP63" s="902">
        <f>SUM(AP28:AT62)</f>
        <v>1443</v>
      </c>
      <c r="AQ63" s="902"/>
      <c r="AR63" s="902"/>
      <c r="AS63" s="902"/>
      <c r="AT63" s="902"/>
      <c r="AU63" s="902">
        <f>SUM(AU28:AY62)</f>
        <v>1183</v>
      </c>
      <c r="AV63" s="902"/>
      <c r="AW63" s="902"/>
      <c r="AX63" s="902"/>
      <c r="AY63" s="902"/>
      <c r="AZ63" s="906"/>
      <c r="BA63" s="906"/>
      <c r="BB63" s="906"/>
      <c r="BC63" s="906"/>
      <c r="BD63" s="906"/>
      <c r="BE63" s="907"/>
      <c r="BF63" s="907"/>
      <c r="BG63" s="907"/>
      <c r="BH63" s="907"/>
      <c r="BI63" s="908"/>
      <c r="BJ63" s="909" t="s">
        <v>403</v>
      </c>
      <c r="BK63" s="910"/>
      <c r="BL63" s="910"/>
      <c r="BM63" s="910"/>
      <c r="BN63" s="911"/>
      <c r="BO63" s="245"/>
      <c r="BP63" s="245"/>
      <c r="BQ63" s="242">
        <v>57</v>
      </c>
      <c r="BR63" s="243"/>
      <c r="BS63" s="828"/>
      <c r="BT63" s="829"/>
      <c r="BU63" s="829"/>
      <c r="BV63" s="829"/>
      <c r="BW63" s="829"/>
      <c r="BX63" s="829"/>
      <c r="BY63" s="829"/>
      <c r="BZ63" s="829"/>
      <c r="CA63" s="829"/>
      <c r="CB63" s="829"/>
      <c r="CC63" s="829"/>
      <c r="CD63" s="829"/>
      <c r="CE63" s="829"/>
      <c r="CF63" s="829"/>
      <c r="CG63" s="83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44"/>
      <c r="DW63" s="845"/>
      <c r="DX63" s="845"/>
      <c r="DY63" s="845"/>
      <c r="DZ63" s="846"/>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828"/>
      <c r="BT64" s="829"/>
      <c r="BU64" s="829"/>
      <c r="BV64" s="829"/>
      <c r="BW64" s="829"/>
      <c r="BX64" s="829"/>
      <c r="BY64" s="829"/>
      <c r="BZ64" s="829"/>
      <c r="CA64" s="829"/>
      <c r="CB64" s="829"/>
      <c r="CC64" s="829"/>
      <c r="CD64" s="829"/>
      <c r="CE64" s="829"/>
      <c r="CF64" s="829"/>
      <c r="CG64" s="83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44"/>
      <c r="DW64" s="845"/>
      <c r="DX64" s="845"/>
      <c r="DY64" s="845"/>
      <c r="DZ64" s="846"/>
      <c r="EA64" s="226"/>
    </row>
    <row r="65" spans="1:131" s="227" customFormat="1" ht="26.25" customHeight="1" thickBot="1">
      <c r="A65" s="232" t="s">
        <v>404</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828"/>
      <c r="BT65" s="829"/>
      <c r="BU65" s="829"/>
      <c r="BV65" s="829"/>
      <c r="BW65" s="829"/>
      <c r="BX65" s="829"/>
      <c r="BY65" s="829"/>
      <c r="BZ65" s="829"/>
      <c r="CA65" s="829"/>
      <c r="CB65" s="829"/>
      <c r="CC65" s="829"/>
      <c r="CD65" s="829"/>
      <c r="CE65" s="829"/>
      <c r="CF65" s="829"/>
      <c r="CG65" s="83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44"/>
      <c r="DW65" s="845"/>
      <c r="DX65" s="845"/>
      <c r="DY65" s="845"/>
      <c r="DZ65" s="846"/>
      <c r="EA65" s="226"/>
    </row>
    <row r="66" spans="1:131" s="227" customFormat="1" ht="26.25" customHeight="1">
      <c r="A66" s="800" t="s">
        <v>405</v>
      </c>
      <c r="B66" s="801"/>
      <c r="C66" s="801"/>
      <c r="D66" s="801"/>
      <c r="E66" s="801"/>
      <c r="F66" s="801"/>
      <c r="G66" s="801"/>
      <c r="H66" s="801"/>
      <c r="I66" s="801"/>
      <c r="J66" s="801"/>
      <c r="K66" s="801"/>
      <c r="L66" s="801"/>
      <c r="M66" s="801"/>
      <c r="N66" s="801"/>
      <c r="O66" s="801"/>
      <c r="P66" s="802"/>
      <c r="Q66" s="777" t="s">
        <v>385</v>
      </c>
      <c r="R66" s="778"/>
      <c r="S66" s="778"/>
      <c r="T66" s="778"/>
      <c r="U66" s="779"/>
      <c r="V66" s="777" t="s">
        <v>406</v>
      </c>
      <c r="W66" s="778"/>
      <c r="X66" s="778"/>
      <c r="Y66" s="778"/>
      <c r="Z66" s="779"/>
      <c r="AA66" s="777" t="s">
        <v>387</v>
      </c>
      <c r="AB66" s="778"/>
      <c r="AC66" s="778"/>
      <c r="AD66" s="778"/>
      <c r="AE66" s="779"/>
      <c r="AF66" s="912" t="s">
        <v>407</v>
      </c>
      <c r="AG66" s="873"/>
      <c r="AH66" s="873"/>
      <c r="AI66" s="873"/>
      <c r="AJ66" s="913"/>
      <c r="AK66" s="777" t="s">
        <v>408</v>
      </c>
      <c r="AL66" s="801"/>
      <c r="AM66" s="801"/>
      <c r="AN66" s="801"/>
      <c r="AO66" s="802"/>
      <c r="AP66" s="777" t="s">
        <v>409</v>
      </c>
      <c r="AQ66" s="778"/>
      <c r="AR66" s="778"/>
      <c r="AS66" s="778"/>
      <c r="AT66" s="779"/>
      <c r="AU66" s="777" t="s">
        <v>410</v>
      </c>
      <c r="AV66" s="778"/>
      <c r="AW66" s="778"/>
      <c r="AX66" s="778"/>
      <c r="AY66" s="779"/>
      <c r="AZ66" s="777" t="s">
        <v>368</v>
      </c>
      <c r="BA66" s="778"/>
      <c r="BB66" s="778"/>
      <c r="BC66" s="778"/>
      <c r="BD66" s="789"/>
      <c r="BE66" s="245"/>
      <c r="BF66" s="245"/>
      <c r="BG66" s="245"/>
      <c r="BH66" s="245"/>
      <c r="BI66" s="245"/>
      <c r="BJ66" s="245"/>
      <c r="BK66" s="245"/>
      <c r="BL66" s="245"/>
      <c r="BM66" s="245"/>
      <c r="BN66" s="245"/>
      <c r="BO66" s="245"/>
      <c r="BP66" s="245"/>
      <c r="BQ66" s="242">
        <v>60</v>
      </c>
      <c r="BR66" s="247"/>
      <c r="BS66" s="923"/>
      <c r="BT66" s="924"/>
      <c r="BU66" s="924"/>
      <c r="BV66" s="924"/>
      <c r="BW66" s="924"/>
      <c r="BX66" s="924"/>
      <c r="BY66" s="924"/>
      <c r="BZ66" s="924"/>
      <c r="CA66" s="924"/>
      <c r="CB66" s="924"/>
      <c r="CC66" s="924"/>
      <c r="CD66" s="924"/>
      <c r="CE66" s="924"/>
      <c r="CF66" s="924"/>
      <c r="CG66" s="925"/>
      <c r="CH66" s="920"/>
      <c r="CI66" s="921"/>
      <c r="CJ66" s="921"/>
      <c r="CK66" s="921"/>
      <c r="CL66" s="922"/>
      <c r="CM66" s="920"/>
      <c r="CN66" s="921"/>
      <c r="CO66" s="921"/>
      <c r="CP66" s="921"/>
      <c r="CQ66" s="922"/>
      <c r="CR66" s="920"/>
      <c r="CS66" s="921"/>
      <c r="CT66" s="921"/>
      <c r="CU66" s="921"/>
      <c r="CV66" s="922"/>
      <c r="CW66" s="920"/>
      <c r="CX66" s="921"/>
      <c r="CY66" s="921"/>
      <c r="CZ66" s="921"/>
      <c r="DA66" s="922"/>
      <c r="DB66" s="920"/>
      <c r="DC66" s="921"/>
      <c r="DD66" s="921"/>
      <c r="DE66" s="921"/>
      <c r="DF66" s="922"/>
      <c r="DG66" s="920"/>
      <c r="DH66" s="921"/>
      <c r="DI66" s="921"/>
      <c r="DJ66" s="921"/>
      <c r="DK66" s="922"/>
      <c r="DL66" s="920"/>
      <c r="DM66" s="921"/>
      <c r="DN66" s="921"/>
      <c r="DO66" s="921"/>
      <c r="DP66" s="922"/>
      <c r="DQ66" s="920"/>
      <c r="DR66" s="921"/>
      <c r="DS66" s="921"/>
      <c r="DT66" s="921"/>
      <c r="DU66" s="922"/>
      <c r="DV66" s="917"/>
      <c r="DW66" s="918"/>
      <c r="DX66" s="918"/>
      <c r="DY66" s="918"/>
      <c r="DZ66" s="919"/>
      <c r="EA66" s="226"/>
    </row>
    <row r="67" spans="1:131" s="227" customFormat="1" ht="26.25" customHeight="1" thickBot="1">
      <c r="A67" s="803"/>
      <c r="B67" s="804"/>
      <c r="C67" s="804"/>
      <c r="D67" s="804"/>
      <c r="E67" s="804"/>
      <c r="F67" s="804"/>
      <c r="G67" s="804"/>
      <c r="H67" s="804"/>
      <c r="I67" s="804"/>
      <c r="J67" s="804"/>
      <c r="K67" s="804"/>
      <c r="L67" s="804"/>
      <c r="M67" s="804"/>
      <c r="N67" s="804"/>
      <c r="O67" s="804"/>
      <c r="P67" s="805"/>
      <c r="Q67" s="780"/>
      <c r="R67" s="781"/>
      <c r="S67" s="781"/>
      <c r="T67" s="781"/>
      <c r="U67" s="782"/>
      <c r="V67" s="780"/>
      <c r="W67" s="781"/>
      <c r="X67" s="781"/>
      <c r="Y67" s="781"/>
      <c r="Z67" s="782"/>
      <c r="AA67" s="780"/>
      <c r="AB67" s="781"/>
      <c r="AC67" s="781"/>
      <c r="AD67" s="781"/>
      <c r="AE67" s="782"/>
      <c r="AF67" s="914"/>
      <c r="AG67" s="876"/>
      <c r="AH67" s="876"/>
      <c r="AI67" s="876"/>
      <c r="AJ67" s="915"/>
      <c r="AK67" s="916"/>
      <c r="AL67" s="804"/>
      <c r="AM67" s="804"/>
      <c r="AN67" s="804"/>
      <c r="AO67" s="805"/>
      <c r="AP67" s="780"/>
      <c r="AQ67" s="781"/>
      <c r="AR67" s="781"/>
      <c r="AS67" s="781"/>
      <c r="AT67" s="782"/>
      <c r="AU67" s="780"/>
      <c r="AV67" s="781"/>
      <c r="AW67" s="781"/>
      <c r="AX67" s="781"/>
      <c r="AY67" s="782"/>
      <c r="AZ67" s="780"/>
      <c r="BA67" s="781"/>
      <c r="BB67" s="781"/>
      <c r="BC67" s="781"/>
      <c r="BD67" s="790"/>
      <c r="BE67" s="245"/>
      <c r="BF67" s="245"/>
      <c r="BG67" s="245"/>
      <c r="BH67" s="245"/>
      <c r="BI67" s="245"/>
      <c r="BJ67" s="245"/>
      <c r="BK67" s="245"/>
      <c r="BL67" s="245"/>
      <c r="BM67" s="245"/>
      <c r="BN67" s="245"/>
      <c r="BO67" s="245"/>
      <c r="BP67" s="245"/>
      <c r="BQ67" s="242">
        <v>61</v>
      </c>
      <c r="BR67" s="247"/>
      <c r="BS67" s="923"/>
      <c r="BT67" s="924"/>
      <c r="BU67" s="924"/>
      <c r="BV67" s="924"/>
      <c r="BW67" s="924"/>
      <c r="BX67" s="924"/>
      <c r="BY67" s="924"/>
      <c r="BZ67" s="924"/>
      <c r="CA67" s="924"/>
      <c r="CB67" s="924"/>
      <c r="CC67" s="924"/>
      <c r="CD67" s="924"/>
      <c r="CE67" s="924"/>
      <c r="CF67" s="924"/>
      <c r="CG67" s="925"/>
      <c r="CH67" s="920"/>
      <c r="CI67" s="921"/>
      <c r="CJ67" s="921"/>
      <c r="CK67" s="921"/>
      <c r="CL67" s="922"/>
      <c r="CM67" s="920"/>
      <c r="CN67" s="921"/>
      <c r="CO67" s="921"/>
      <c r="CP67" s="921"/>
      <c r="CQ67" s="922"/>
      <c r="CR67" s="920"/>
      <c r="CS67" s="921"/>
      <c r="CT67" s="921"/>
      <c r="CU67" s="921"/>
      <c r="CV67" s="922"/>
      <c r="CW67" s="920"/>
      <c r="CX67" s="921"/>
      <c r="CY67" s="921"/>
      <c r="CZ67" s="921"/>
      <c r="DA67" s="922"/>
      <c r="DB67" s="920"/>
      <c r="DC67" s="921"/>
      <c r="DD67" s="921"/>
      <c r="DE67" s="921"/>
      <c r="DF67" s="922"/>
      <c r="DG67" s="920"/>
      <c r="DH67" s="921"/>
      <c r="DI67" s="921"/>
      <c r="DJ67" s="921"/>
      <c r="DK67" s="922"/>
      <c r="DL67" s="920"/>
      <c r="DM67" s="921"/>
      <c r="DN67" s="921"/>
      <c r="DO67" s="921"/>
      <c r="DP67" s="922"/>
      <c r="DQ67" s="920"/>
      <c r="DR67" s="921"/>
      <c r="DS67" s="921"/>
      <c r="DT67" s="921"/>
      <c r="DU67" s="922"/>
      <c r="DV67" s="917"/>
      <c r="DW67" s="918"/>
      <c r="DX67" s="918"/>
      <c r="DY67" s="918"/>
      <c r="DZ67" s="919"/>
      <c r="EA67" s="226"/>
    </row>
    <row r="68" spans="1:131" s="227" customFormat="1" ht="26.25" customHeight="1" thickTop="1">
      <c r="A68" s="238">
        <v>1</v>
      </c>
      <c r="B68" s="929" t="s">
        <v>573</v>
      </c>
      <c r="C68" s="930"/>
      <c r="D68" s="930"/>
      <c r="E68" s="930"/>
      <c r="F68" s="930"/>
      <c r="G68" s="930"/>
      <c r="H68" s="930"/>
      <c r="I68" s="930"/>
      <c r="J68" s="930"/>
      <c r="K68" s="930"/>
      <c r="L68" s="930"/>
      <c r="M68" s="930"/>
      <c r="N68" s="930"/>
      <c r="O68" s="930"/>
      <c r="P68" s="931"/>
      <c r="Q68" s="932">
        <v>43</v>
      </c>
      <c r="R68" s="926"/>
      <c r="S68" s="926"/>
      <c r="T68" s="926"/>
      <c r="U68" s="926"/>
      <c r="V68" s="926">
        <v>30</v>
      </c>
      <c r="W68" s="926"/>
      <c r="X68" s="926"/>
      <c r="Y68" s="926"/>
      <c r="Z68" s="926"/>
      <c r="AA68" s="926">
        <v>12</v>
      </c>
      <c r="AB68" s="926"/>
      <c r="AC68" s="926"/>
      <c r="AD68" s="926"/>
      <c r="AE68" s="926"/>
      <c r="AF68" s="926">
        <v>9</v>
      </c>
      <c r="AG68" s="926"/>
      <c r="AH68" s="926"/>
      <c r="AI68" s="926"/>
      <c r="AJ68" s="926"/>
      <c r="AK68" s="926">
        <v>14</v>
      </c>
      <c r="AL68" s="926"/>
      <c r="AM68" s="926"/>
      <c r="AN68" s="926"/>
      <c r="AO68" s="926"/>
      <c r="AP68" s="926" t="s">
        <v>510</v>
      </c>
      <c r="AQ68" s="926"/>
      <c r="AR68" s="926"/>
      <c r="AS68" s="926"/>
      <c r="AT68" s="926"/>
      <c r="AU68" s="926" t="s">
        <v>510</v>
      </c>
      <c r="AV68" s="926"/>
      <c r="AW68" s="926"/>
      <c r="AX68" s="926"/>
      <c r="AY68" s="926"/>
      <c r="AZ68" s="927"/>
      <c r="BA68" s="927"/>
      <c r="BB68" s="927"/>
      <c r="BC68" s="927"/>
      <c r="BD68" s="928"/>
      <c r="BE68" s="245"/>
      <c r="BF68" s="245"/>
      <c r="BG68" s="245"/>
      <c r="BH68" s="245"/>
      <c r="BI68" s="245"/>
      <c r="BJ68" s="245"/>
      <c r="BK68" s="245"/>
      <c r="BL68" s="245"/>
      <c r="BM68" s="245"/>
      <c r="BN68" s="245"/>
      <c r="BO68" s="245"/>
      <c r="BP68" s="245"/>
      <c r="BQ68" s="242">
        <v>62</v>
      </c>
      <c r="BR68" s="247"/>
      <c r="BS68" s="923"/>
      <c r="BT68" s="924"/>
      <c r="BU68" s="924"/>
      <c r="BV68" s="924"/>
      <c r="BW68" s="924"/>
      <c r="BX68" s="924"/>
      <c r="BY68" s="924"/>
      <c r="BZ68" s="924"/>
      <c r="CA68" s="924"/>
      <c r="CB68" s="924"/>
      <c r="CC68" s="924"/>
      <c r="CD68" s="924"/>
      <c r="CE68" s="924"/>
      <c r="CF68" s="924"/>
      <c r="CG68" s="925"/>
      <c r="CH68" s="920"/>
      <c r="CI68" s="921"/>
      <c r="CJ68" s="921"/>
      <c r="CK68" s="921"/>
      <c r="CL68" s="922"/>
      <c r="CM68" s="920"/>
      <c r="CN68" s="921"/>
      <c r="CO68" s="921"/>
      <c r="CP68" s="921"/>
      <c r="CQ68" s="922"/>
      <c r="CR68" s="920"/>
      <c r="CS68" s="921"/>
      <c r="CT68" s="921"/>
      <c r="CU68" s="921"/>
      <c r="CV68" s="922"/>
      <c r="CW68" s="920"/>
      <c r="CX68" s="921"/>
      <c r="CY68" s="921"/>
      <c r="CZ68" s="921"/>
      <c r="DA68" s="922"/>
      <c r="DB68" s="920"/>
      <c r="DC68" s="921"/>
      <c r="DD68" s="921"/>
      <c r="DE68" s="921"/>
      <c r="DF68" s="922"/>
      <c r="DG68" s="920"/>
      <c r="DH68" s="921"/>
      <c r="DI68" s="921"/>
      <c r="DJ68" s="921"/>
      <c r="DK68" s="922"/>
      <c r="DL68" s="920"/>
      <c r="DM68" s="921"/>
      <c r="DN68" s="921"/>
      <c r="DO68" s="921"/>
      <c r="DP68" s="922"/>
      <c r="DQ68" s="920"/>
      <c r="DR68" s="921"/>
      <c r="DS68" s="921"/>
      <c r="DT68" s="921"/>
      <c r="DU68" s="922"/>
      <c r="DV68" s="917"/>
      <c r="DW68" s="918"/>
      <c r="DX68" s="918"/>
      <c r="DY68" s="918"/>
      <c r="DZ68" s="919"/>
      <c r="EA68" s="226"/>
    </row>
    <row r="69" spans="1:131" s="227" customFormat="1" ht="26.25" customHeight="1">
      <c r="A69" s="241">
        <v>2</v>
      </c>
      <c r="B69" s="933" t="s">
        <v>574</v>
      </c>
      <c r="C69" s="934"/>
      <c r="D69" s="934"/>
      <c r="E69" s="934"/>
      <c r="F69" s="934"/>
      <c r="G69" s="934"/>
      <c r="H69" s="934"/>
      <c r="I69" s="934"/>
      <c r="J69" s="934"/>
      <c r="K69" s="934"/>
      <c r="L69" s="934"/>
      <c r="M69" s="934"/>
      <c r="N69" s="934"/>
      <c r="O69" s="934"/>
      <c r="P69" s="935"/>
      <c r="Q69" s="936">
        <v>6639</v>
      </c>
      <c r="R69" s="891"/>
      <c r="S69" s="891"/>
      <c r="T69" s="891"/>
      <c r="U69" s="891"/>
      <c r="V69" s="891">
        <v>5898</v>
      </c>
      <c r="W69" s="891"/>
      <c r="X69" s="891"/>
      <c r="Y69" s="891"/>
      <c r="Z69" s="891"/>
      <c r="AA69" s="891">
        <v>740</v>
      </c>
      <c r="AB69" s="891"/>
      <c r="AC69" s="891"/>
      <c r="AD69" s="891"/>
      <c r="AE69" s="891"/>
      <c r="AF69" s="891">
        <v>741</v>
      </c>
      <c r="AG69" s="891"/>
      <c r="AH69" s="891"/>
      <c r="AI69" s="891"/>
      <c r="AJ69" s="891"/>
      <c r="AK69" s="891">
        <v>258</v>
      </c>
      <c r="AL69" s="891"/>
      <c r="AM69" s="891"/>
      <c r="AN69" s="891"/>
      <c r="AO69" s="891"/>
      <c r="AP69" s="891" t="s">
        <v>510</v>
      </c>
      <c r="AQ69" s="891"/>
      <c r="AR69" s="891"/>
      <c r="AS69" s="891"/>
      <c r="AT69" s="891"/>
      <c r="AU69" s="891" t="s">
        <v>510</v>
      </c>
      <c r="AV69" s="891"/>
      <c r="AW69" s="891"/>
      <c r="AX69" s="891"/>
      <c r="AY69" s="891"/>
      <c r="AZ69" s="937"/>
      <c r="BA69" s="937"/>
      <c r="BB69" s="937"/>
      <c r="BC69" s="937"/>
      <c r="BD69" s="938"/>
      <c r="BE69" s="245"/>
      <c r="BF69" s="245"/>
      <c r="BG69" s="245"/>
      <c r="BH69" s="245"/>
      <c r="BI69" s="245"/>
      <c r="BJ69" s="245"/>
      <c r="BK69" s="245"/>
      <c r="BL69" s="245"/>
      <c r="BM69" s="245"/>
      <c r="BN69" s="245"/>
      <c r="BO69" s="245"/>
      <c r="BP69" s="245"/>
      <c r="BQ69" s="242">
        <v>63</v>
      </c>
      <c r="BR69" s="247"/>
      <c r="BS69" s="923"/>
      <c r="BT69" s="924"/>
      <c r="BU69" s="924"/>
      <c r="BV69" s="924"/>
      <c r="BW69" s="924"/>
      <c r="BX69" s="924"/>
      <c r="BY69" s="924"/>
      <c r="BZ69" s="924"/>
      <c r="CA69" s="924"/>
      <c r="CB69" s="924"/>
      <c r="CC69" s="924"/>
      <c r="CD69" s="924"/>
      <c r="CE69" s="924"/>
      <c r="CF69" s="924"/>
      <c r="CG69" s="925"/>
      <c r="CH69" s="920"/>
      <c r="CI69" s="921"/>
      <c r="CJ69" s="921"/>
      <c r="CK69" s="921"/>
      <c r="CL69" s="922"/>
      <c r="CM69" s="920"/>
      <c r="CN69" s="921"/>
      <c r="CO69" s="921"/>
      <c r="CP69" s="921"/>
      <c r="CQ69" s="922"/>
      <c r="CR69" s="920"/>
      <c r="CS69" s="921"/>
      <c r="CT69" s="921"/>
      <c r="CU69" s="921"/>
      <c r="CV69" s="922"/>
      <c r="CW69" s="920"/>
      <c r="CX69" s="921"/>
      <c r="CY69" s="921"/>
      <c r="CZ69" s="921"/>
      <c r="DA69" s="922"/>
      <c r="DB69" s="920"/>
      <c r="DC69" s="921"/>
      <c r="DD69" s="921"/>
      <c r="DE69" s="921"/>
      <c r="DF69" s="922"/>
      <c r="DG69" s="920"/>
      <c r="DH69" s="921"/>
      <c r="DI69" s="921"/>
      <c r="DJ69" s="921"/>
      <c r="DK69" s="922"/>
      <c r="DL69" s="920"/>
      <c r="DM69" s="921"/>
      <c r="DN69" s="921"/>
      <c r="DO69" s="921"/>
      <c r="DP69" s="922"/>
      <c r="DQ69" s="920"/>
      <c r="DR69" s="921"/>
      <c r="DS69" s="921"/>
      <c r="DT69" s="921"/>
      <c r="DU69" s="922"/>
      <c r="DV69" s="917"/>
      <c r="DW69" s="918"/>
      <c r="DX69" s="918"/>
      <c r="DY69" s="918"/>
      <c r="DZ69" s="919"/>
      <c r="EA69" s="226"/>
    </row>
    <row r="70" spans="1:131" s="227" customFormat="1" ht="26.25" customHeight="1">
      <c r="A70" s="241">
        <v>3</v>
      </c>
      <c r="B70" s="933" t="s">
        <v>575</v>
      </c>
      <c r="C70" s="934"/>
      <c r="D70" s="934"/>
      <c r="E70" s="934"/>
      <c r="F70" s="934"/>
      <c r="G70" s="934"/>
      <c r="H70" s="934"/>
      <c r="I70" s="934"/>
      <c r="J70" s="934"/>
      <c r="K70" s="934"/>
      <c r="L70" s="934"/>
      <c r="M70" s="934"/>
      <c r="N70" s="934"/>
      <c r="O70" s="934"/>
      <c r="P70" s="935"/>
      <c r="Q70" s="936">
        <v>14</v>
      </c>
      <c r="R70" s="891"/>
      <c r="S70" s="891"/>
      <c r="T70" s="891"/>
      <c r="U70" s="891"/>
      <c r="V70" s="891">
        <v>12</v>
      </c>
      <c r="W70" s="891"/>
      <c r="X70" s="891"/>
      <c r="Y70" s="891"/>
      <c r="Z70" s="891"/>
      <c r="AA70" s="891">
        <v>2</v>
      </c>
      <c r="AB70" s="891"/>
      <c r="AC70" s="891"/>
      <c r="AD70" s="891"/>
      <c r="AE70" s="891"/>
      <c r="AF70" s="891">
        <v>2</v>
      </c>
      <c r="AG70" s="891"/>
      <c r="AH70" s="891"/>
      <c r="AI70" s="891"/>
      <c r="AJ70" s="891"/>
      <c r="AK70" s="891">
        <v>9</v>
      </c>
      <c r="AL70" s="891"/>
      <c r="AM70" s="891"/>
      <c r="AN70" s="891"/>
      <c r="AO70" s="891"/>
      <c r="AP70" s="891" t="s">
        <v>510</v>
      </c>
      <c r="AQ70" s="891"/>
      <c r="AR70" s="891"/>
      <c r="AS70" s="891"/>
      <c r="AT70" s="891"/>
      <c r="AU70" s="891" t="s">
        <v>510</v>
      </c>
      <c r="AV70" s="891"/>
      <c r="AW70" s="891"/>
      <c r="AX70" s="891"/>
      <c r="AY70" s="891"/>
      <c r="AZ70" s="937"/>
      <c r="BA70" s="937"/>
      <c r="BB70" s="937"/>
      <c r="BC70" s="937"/>
      <c r="BD70" s="938"/>
      <c r="BE70" s="245"/>
      <c r="BF70" s="245"/>
      <c r="BG70" s="245"/>
      <c r="BH70" s="245"/>
      <c r="BI70" s="245"/>
      <c r="BJ70" s="245"/>
      <c r="BK70" s="245"/>
      <c r="BL70" s="245"/>
      <c r="BM70" s="245"/>
      <c r="BN70" s="245"/>
      <c r="BO70" s="245"/>
      <c r="BP70" s="245"/>
      <c r="BQ70" s="242">
        <v>64</v>
      </c>
      <c r="BR70" s="247"/>
      <c r="BS70" s="923"/>
      <c r="BT70" s="924"/>
      <c r="BU70" s="924"/>
      <c r="BV70" s="924"/>
      <c r="BW70" s="924"/>
      <c r="BX70" s="924"/>
      <c r="BY70" s="924"/>
      <c r="BZ70" s="924"/>
      <c r="CA70" s="924"/>
      <c r="CB70" s="924"/>
      <c r="CC70" s="924"/>
      <c r="CD70" s="924"/>
      <c r="CE70" s="924"/>
      <c r="CF70" s="924"/>
      <c r="CG70" s="925"/>
      <c r="CH70" s="920"/>
      <c r="CI70" s="921"/>
      <c r="CJ70" s="921"/>
      <c r="CK70" s="921"/>
      <c r="CL70" s="922"/>
      <c r="CM70" s="920"/>
      <c r="CN70" s="921"/>
      <c r="CO70" s="921"/>
      <c r="CP70" s="921"/>
      <c r="CQ70" s="922"/>
      <c r="CR70" s="920"/>
      <c r="CS70" s="921"/>
      <c r="CT70" s="921"/>
      <c r="CU70" s="921"/>
      <c r="CV70" s="922"/>
      <c r="CW70" s="920"/>
      <c r="CX70" s="921"/>
      <c r="CY70" s="921"/>
      <c r="CZ70" s="921"/>
      <c r="DA70" s="922"/>
      <c r="DB70" s="920"/>
      <c r="DC70" s="921"/>
      <c r="DD70" s="921"/>
      <c r="DE70" s="921"/>
      <c r="DF70" s="922"/>
      <c r="DG70" s="920"/>
      <c r="DH70" s="921"/>
      <c r="DI70" s="921"/>
      <c r="DJ70" s="921"/>
      <c r="DK70" s="922"/>
      <c r="DL70" s="920"/>
      <c r="DM70" s="921"/>
      <c r="DN70" s="921"/>
      <c r="DO70" s="921"/>
      <c r="DP70" s="922"/>
      <c r="DQ70" s="920"/>
      <c r="DR70" s="921"/>
      <c r="DS70" s="921"/>
      <c r="DT70" s="921"/>
      <c r="DU70" s="922"/>
      <c r="DV70" s="917"/>
      <c r="DW70" s="918"/>
      <c r="DX70" s="918"/>
      <c r="DY70" s="918"/>
      <c r="DZ70" s="919"/>
      <c r="EA70" s="226"/>
    </row>
    <row r="71" spans="1:131" s="227" customFormat="1" ht="26.25" customHeight="1">
      <c r="A71" s="241">
        <v>4</v>
      </c>
      <c r="B71" s="933" t="s">
        <v>576</v>
      </c>
      <c r="C71" s="934"/>
      <c r="D71" s="934"/>
      <c r="E71" s="934"/>
      <c r="F71" s="934"/>
      <c r="G71" s="934"/>
      <c r="H71" s="934"/>
      <c r="I71" s="934"/>
      <c r="J71" s="934"/>
      <c r="K71" s="934"/>
      <c r="L71" s="934"/>
      <c r="M71" s="934"/>
      <c r="N71" s="934"/>
      <c r="O71" s="934"/>
      <c r="P71" s="935"/>
      <c r="Q71" s="936">
        <v>5043</v>
      </c>
      <c r="R71" s="891"/>
      <c r="S71" s="891"/>
      <c r="T71" s="891"/>
      <c r="U71" s="891"/>
      <c r="V71" s="891">
        <v>4835</v>
      </c>
      <c r="W71" s="891"/>
      <c r="X71" s="891"/>
      <c r="Y71" s="891"/>
      <c r="Z71" s="891"/>
      <c r="AA71" s="891">
        <v>208</v>
      </c>
      <c r="AB71" s="891"/>
      <c r="AC71" s="891"/>
      <c r="AD71" s="891"/>
      <c r="AE71" s="891"/>
      <c r="AF71" s="891">
        <v>231</v>
      </c>
      <c r="AG71" s="891"/>
      <c r="AH71" s="891"/>
      <c r="AI71" s="891"/>
      <c r="AJ71" s="891"/>
      <c r="AK71" s="891">
        <v>0</v>
      </c>
      <c r="AL71" s="891"/>
      <c r="AM71" s="891"/>
      <c r="AN71" s="891"/>
      <c r="AO71" s="891"/>
      <c r="AP71" s="891">
        <v>423</v>
      </c>
      <c r="AQ71" s="891"/>
      <c r="AR71" s="891"/>
      <c r="AS71" s="891"/>
      <c r="AT71" s="891"/>
      <c r="AU71" s="891">
        <v>34</v>
      </c>
      <c r="AV71" s="891"/>
      <c r="AW71" s="891"/>
      <c r="AX71" s="891"/>
      <c r="AY71" s="891"/>
      <c r="AZ71" s="937"/>
      <c r="BA71" s="937"/>
      <c r="BB71" s="937"/>
      <c r="BC71" s="937"/>
      <c r="BD71" s="938"/>
      <c r="BE71" s="245"/>
      <c r="BF71" s="245"/>
      <c r="BG71" s="245"/>
      <c r="BH71" s="245"/>
      <c r="BI71" s="245"/>
      <c r="BJ71" s="245"/>
      <c r="BK71" s="245"/>
      <c r="BL71" s="245"/>
      <c r="BM71" s="245"/>
      <c r="BN71" s="245"/>
      <c r="BO71" s="245"/>
      <c r="BP71" s="245"/>
      <c r="BQ71" s="242">
        <v>65</v>
      </c>
      <c r="BR71" s="247"/>
      <c r="BS71" s="923"/>
      <c r="BT71" s="924"/>
      <c r="BU71" s="924"/>
      <c r="BV71" s="924"/>
      <c r="BW71" s="924"/>
      <c r="BX71" s="924"/>
      <c r="BY71" s="924"/>
      <c r="BZ71" s="924"/>
      <c r="CA71" s="924"/>
      <c r="CB71" s="924"/>
      <c r="CC71" s="924"/>
      <c r="CD71" s="924"/>
      <c r="CE71" s="924"/>
      <c r="CF71" s="924"/>
      <c r="CG71" s="925"/>
      <c r="CH71" s="920"/>
      <c r="CI71" s="921"/>
      <c r="CJ71" s="921"/>
      <c r="CK71" s="921"/>
      <c r="CL71" s="922"/>
      <c r="CM71" s="920"/>
      <c r="CN71" s="921"/>
      <c r="CO71" s="921"/>
      <c r="CP71" s="921"/>
      <c r="CQ71" s="922"/>
      <c r="CR71" s="920"/>
      <c r="CS71" s="921"/>
      <c r="CT71" s="921"/>
      <c r="CU71" s="921"/>
      <c r="CV71" s="922"/>
      <c r="CW71" s="920"/>
      <c r="CX71" s="921"/>
      <c r="CY71" s="921"/>
      <c r="CZ71" s="921"/>
      <c r="DA71" s="922"/>
      <c r="DB71" s="920"/>
      <c r="DC71" s="921"/>
      <c r="DD71" s="921"/>
      <c r="DE71" s="921"/>
      <c r="DF71" s="922"/>
      <c r="DG71" s="920"/>
      <c r="DH71" s="921"/>
      <c r="DI71" s="921"/>
      <c r="DJ71" s="921"/>
      <c r="DK71" s="922"/>
      <c r="DL71" s="920"/>
      <c r="DM71" s="921"/>
      <c r="DN71" s="921"/>
      <c r="DO71" s="921"/>
      <c r="DP71" s="922"/>
      <c r="DQ71" s="920"/>
      <c r="DR71" s="921"/>
      <c r="DS71" s="921"/>
      <c r="DT71" s="921"/>
      <c r="DU71" s="922"/>
      <c r="DV71" s="917"/>
      <c r="DW71" s="918"/>
      <c r="DX71" s="918"/>
      <c r="DY71" s="918"/>
      <c r="DZ71" s="919"/>
      <c r="EA71" s="226"/>
    </row>
    <row r="72" spans="1:131" s="227" customFormat="1" ht="26.25" customHeight="1">
      <c r="A72" s="241">
        <v>5</v>
      </c>
      <c r="B72" s="933" t="s">
        <v>577</v>
      </c>
      <c r="C72" s="934"/>
      <c r="D72" s="934"/>
      <c r="E72" s="934"/>
      <c r="F72" s="934"/>
      <c r="G72" s="934"/>
      <c r="H72" s="934"/>
      <c r="I72" s="934"/>
      <c r="J72" s="934"/>
      <c r="K72" s="934"/>
      <c r="L72" s="934"/>
      <c r="M72" s="934"/>
      <c r="N72" s="934"/>
      <c r="O72" s="934"/>
      <c r="P72" s="935"/>
      <c r="Q72" s="936">
        <v>6676</v>
      </c>
      <c r="R72" s="891"/>
      <c r="S72" s="891"/>
      <c r="T72" s="891"/>
      <c r="U72" s="891"/>
      <c r="V72" s="891">
        <v>6648</v>
      </c>
      <c r="W72" s="891"/>
      <c r="X72" s="891"/>
      <c r="Y72" s="891"/>
      <c r="Z72" s="891"/>
      <c r="AA72" s="891">
        <v>28</v>
      </c>
      <c r="AB72" s="891"/>
      <c r="AC72" s="891"/>
      <c r="AD72" s="891"/>
      <c r="AE72" s="891"/>
      <c r="AF72" s="891">
        <v>30</v>
      </c>
      <c r="AG72" s="891"/>
      <c r="AH72" s="891"/>
      <c r="AI72" s="891"/>
      <c r="AJ72" s="891"/>
      <c r="AK72" s="891">
        <v>46</v>
      </c>
      <c r="AL72" s="891"/>
      <c r="AM72" s="891"/>
      <c r="AN72" s="891"/>
      <c r="AO72" s="891"/>
      <c r="AP72" s="891" t="s">
        <v>510</v>
      </c>
      <c r="AQ72" s="891"/>
      <c r="AR72" s="891"/>
      <c r="AS72" s="891"/>
      <c r="AT72" s="891"/>
      <c r="AU72" s="891" t="s">
        <v>510</v>
      </c>
      <c r="AV72" s="891"/>
      <c r="AW72" s="891"/>
      <c r="AX72" s="891"/>
      <c r="AY72" s="891"/>
      <c r="AZ72" s="937"/>
      <c r="BA72" s="937"/>
      <c r="BB72" s="937"/>
      <c r="BC72" s="937"/>
      <c r="BD72" s="938"/>
      <c r="BE72" s="245"/>
      <c r="BF72" s="245"/>
      <c r="BG72" s="245"/>
      <c r="BH72" s="245"/>
      <c r="BI72" s="245"/>
      <c r="BJ72" s="245"/>
      <c r="BK72" s="245"/>
      <c r="BL72" s="245"/>
      <c r="BM72" s="245"/>
      <c r="BN72" s="245"/>
      <c r="BO72" s="245"/>
      <c r="BP72" s="245"/>
      <c r="BQ72" s="242">
        <v>66</v>
      </c>
      <c r="BR72" s="247"/>
      <c r="BS72" s="923"/>
      <c r="BT72" s="924"/>
      <c r="BU72" s="924"/>
      <c r="BV72" s="924"/>
      <c r="BW72" s="924"/>
      <c r="BX72" s="924"/>
      <c r="BY72" s="924"/>
      <c r="BZ72" s="924"/>
      <c r="CA72" s="924"/>
      <c r="CB72" s="924"/>
      <c r="CC72" s="924"/>
      <c r="CD72" s="924"/>
      <c r="CE72" s="924"/>
      <c r="CF72" s="924"/>
      <c r="CG72" s="925"/>
      <c r="CH72" s="920"/>
      <c r="CI72" s="921"/>
      <c r="CJ72" s="921"/>
      <c r="CK72" s="921"/>
      <c r="CL72" s="922"/>
      <c r="CM72" s="920"/>
      <c r="CN72" s="921"/>
      <c r="CO72" s="921"/>
      <c r="CP72" s="921"/>
      <c r="CQ72" s="922"/>
      <c r="CR72" s="920"/>
      <c r="CS72" s="921"/>
      <c r="CT72" s="921"/>
      <c r="CU72" s="921"/>
      <c r="CV72" s="922"/>
      <c r="CW72" s="920"/>
      <c r="CX72" s="921"/>
      <c r="CY72" s="921"/>
      <c r="CZ72" s="921"/>
      <c r="DA72" s="922"/>
      <c r="DB72" s="920"/>
      <c r="DC72" s="921"/>
      <c r="DD72" s="921"/>
      <c r="DE72" s="921"/>
      <c r="DF72" s="922"/>
      <c r="DG72" s="920"/>
      <c r="DH72" s="921"/>
      <c r="DI72" s="921"/>
      <c r="DJ72" s="921"/>
      <c r="DK72" s="922"/>
      <c r="DL72" s="920"/>
      <c r="DM72" s="921"/>
      <c r="DN72" s="921"/>
      <c r="DO72" s="921"/>
      <c r="DP72" s="922"/>
      <c r="DQ72" s="920"/>
      <c r="DR72" s="921"/>
      <c r="DS72" s="921"/>
      <c r="DT72" s="921"/>
      <c r="DU72" s="922"/>
      <c r="DV72" s="917"/>
      <c r="DW72" s="918"/>
      <c r="DX72" s="918"/>
      <c r="DY72" s="918"/>
      <c r="DZ72" s="919"/>
      <c r="EA72" s="226"/>
    </row>
    <row r="73" spans="1:131" s="227" customFormat="1" ht="26.25" customHeight="1">
      <c r="A73" s="241">
        <v>6</v>
      </c>
      <c r="B73" s="933" t="s">
        <v>578</v>
      </c>
      <c r="C73" s="934"/>
      <c r="D73" s="934"/>
      <c r="E73" s="934"/>
      <c r="F73" s="934"/>
      <c r="G73" s="934"/>
      <c r="H73" s="934"/>
      <c r="I73" s="934"/>
      <c r="J73" s="934"/>
      <c r="K73" s="934"/>
      <c r="L73" s="934"/>
      <c r="M73" s="934"/>
      <c r="N73" s="934"/>
      <c r="O73" s="934"/>
      <c r="P73" s="935"/>
      <c r="Q73" s="936">
        <v>194</v>
      </c>
      <c r="R73" s="891"/>
      <c r="S73" s="891"/>
      <c r="T73" s="891"/>
      <c r="U73" s="891"/>
      <c r="V73" s="891">
        <v>185</v>
      </c>
      <c r="W73" s="891"/>
      <c r="X73" s="891"/>
      <c r="Y73" s="891"/>
      <c r="Z73" s="891"/>
      <c r="AA73" s="891">
        <v>8</v>
      </c>
      <c r="AB73" s="891"/>
      <c r="AC73" s="891"/>
      <c r="AD73" s="891"/>
      <c r="AE73" s="891"/>
      <c r="AF73" s="891">
        <v>8</v>
      </c>
      <c r="AG73" s="891"/>
      <c r="AH73" s="891"/>
      <c r="AI73" s="891"/>
      <c r="AJ73" s="891"/>
      <c r="AK73" s="891">
        <v>0</v>
      </c>
      <c r="AL73" s="891"/>
      <c r="AM73" s="891"/>
      <c r="AN73" s="891"/>
      <c r="AO73" s="891"/>
      <c r="AP73" s="891" t="s">
        <v>510</v>
      </c>
      <c r="AQ73" s="891"/>
      <c r="AR73" s="891"/>
      <c r="AS73" s="891"/>
      <c r="AT73" s="891"/>
      <c r="AU73" s="891" t="s">
        <v>510</v>
      </c>
      <c r="AV73" s="891"/>
      <c r="AW73" s="891"/>
      <c r="AX73" s="891"/>
      <c r="AY73" s="891"/>
      <c r="AZ73" s="937"/>
      <c r="BA73" s="937"/>
      <c r="BB73" s="937"/>
      <c r="BC73" s="937"/>
      <c r="BD73" s="938"/>
      <c r="BE73" s="245"/>
      <c r="BF73" s="245"/>
      <c r="BG73" s="245"/>
      <c r="BH73" s="245"/>
      <c r="BI73" s="245"/>
      <c r="BJ73" s="245"/>
      <c r="BK73" s="245"/>
      <c r="BL73" s="245"/>
      <c r="BM73" s="245"/>
      <c r="BN73" s="245"/>
      <c r="BO73" s="245"/>
      <c r="BP73" s="245"/>
      <c r="BQ73" s="242">
        <v>67</v>
      </c>
      <c r="BR73" s="247"/>
      <c r="BS73" s="923"/>
      <c r="BT73" s="924"/>
      <c r="BU73" s="924"/>
      <c r="BV73" s="924"/>
      <c r="BW73" s="924"/>
      <c r="BX73" s="924"/>
      <c r="BY73" s="924"/>
      <c r="BZ73" s="924"/>
      <c r="CA73" s="924"/>
      <c r="CB73" s="924"/>
      <c r="CC73" s="924"/>
      <c r="CD73" s="924"/>
      <c r="CE73" s="924"/>
      <c r="CF73" s="924"/>
      <c r="CG73" s="925"/>
      <c r="CH73" s="920"/>
      <c r="CI73" s="921"/>
      <c r="CJ73" s="921"/>
      <c r="CK73" s="921"/>
      <c r="CL73" s="922"/>
      <c r="CM73" s="920"/>
      <c r="CN73" s="921"/>
      <c r="CO73" s="921"/>
      <c r="CP73" s="921"/>
      <c r="CQ73" s="922"/>
      <c r="CR73" s="920"/>
      <c r="CS73" s="921"/>
      <c r="CT73" s="921"/>
      <c r="CU73" s="921"/>
      <c r="CV73" s="922"/>
      <c r="CW73" s="920"/>
      <c r="CX73" s="921"/>
      <c r="CY73" s="921"/>
      <c r="CZ73" s="921"/>
      <c r="DA73" s="922"/>
      <c r="DB73" s="920"/>
      <c r="DC73" s="921"/>
      <c r="DD73" s="921"/>
      <c r="DE73" s="921"/>
      <c r="DF73" s="922"/>
      <c r="DG73" s="920"/>
      <c r="DH73" s="921"/>
      <c r="DI73" s="921"/>
      <c r="DJ73" s="921"/>
      <c r="DK73" s="922"/>
      <c r="DL73" s="920"/>
      <c r="DM73" s="921"/>
      <c r="DN73" s="921"/>
      <c r="DO73" s="921"/>
      <c r="DP73" s="922"/>
      <c r="DQ73" s="920"/>
      <c r="DR73" s="921"/>
      <c r="DS73" s="921"/>
      <c r="DT73" s="921"/>
      <c r="DU73" s="922"/>
      <c r="DV73" s="917"/>
      <c r="DW73" s="918"/>
      <c r="DX73" s="918"/>
      <c r="DY73" s="918"/>
      <c r="DZ73" s="919"/>
      <c r="EA73" s="226"/>
    </row>
    <row r="74" spans="1:131" s="227" customFormat="1" ht="26.25" customHeight="1">
      <c r="A74" s="241">
        <v>7</v>
      </c>
      <c r="B74" s="933" t="s">
        <v>579</v>
      </c>
      <c r="C74" s="934"/>
      <c r="D74" s="934"/>
      <c r="E74" s="934"/>
      <c r="F74" s="934"/>
      <c r="G74" s="934"/>
      <c r="H74" s="934"/>
      <c r="I74" s="934"/>
      <c r="J74" s="934"/>
      <c r="K74" s="934"/>
      <c r="L74" s="934"/>
      <c r="M74" s="934"/>
      <c r="N74" s="934"/>
      <c r="O74" s="934"/>
      <c r="P74" s="935"/>
      <c r="Q74" s="936">
        <v>1698</v>
      </c>
      <c r="R74" s="891"/>
      <c r="S74" s="891"/>
      <c r="T74" s="891"/>
      <c r="U74" s="891"/>
      <c r="V74" s="891">
        <v>1630</v>
      </c>
      <c r="W74" s="891"/>
      <c r="X74" s="891"/>
      <c r="Y74" s="891"/>
      <c r="Z74" s="891"/>
      <c r="AA74" s="891">
        <v>68</v>
      </c>
      <c r="AB74" s="891"/>
      <c r="AC74" s="891"/>
      <c r="AD74" s="891"/>
      <c r="AE74" s="891"/>
      <c r="AF74" s="891">
        <v>68</v>
      </c>
      <c r="AG74" s="891"/>
      <c r="AH74" s="891"/>
      <c r="AI74" s="891"/>
      <c r="AJ74" s="891"/>
      <c r="AK74" s="891">
        <v>124</v>
      </c>
      <c r="AL74" s="891"/>
      <c r="AM74" s="891"/>
      <c r="AN74" s="891"/>
      <c r="AO74" s="891"/>
      <c r="AP74" s="891" t="s">
        <v>510</v>
      </c>
      <c r="AQ74" s="891"/>
      <c r="AR74" s="891"/>
      <c r="AS74" s="891"/>
      <c r="AT74" s="891"/>
      <c r="AU74" s="891" t="s">
        <v>510</v>
      </c>
      <c r="AV74" s="891"/>
      <c r="AW74" s="891"/>
      <c r="AX74" s="891"/>
      <c r="AY74" s="891"/>
      <c r="AZ74" s="937"/>
      <c r="BA74" s="937"/>
      <c r="BB74" s="937"/>
      <c r="BC74" s="937"/>
      <c r="BD74" s="938"/>
      <c r="BE74" s="245"/>
      <c r="BF74" s="245"/>
      <c r="BG74" s="245"/>
      <c r="BH74" s="245"/>
      <c r="BI74" s="245"/>
      <c r="BJ74" s="245"/>
      <c r="BK74" s="245"/>
      <c r="BL74" s="245"/>
      <c r="BM74" s="245"/>
      <c r="BN74" s="245"/>
      <c r="BO74" s="245"/>
      <c r="BP74" s="245"/>
      <c r="BQ74" s="242">
        <v>68</v>
      </c>
      <c r="BR74" s="247"/>
      <c r="BS74" s="923"/>
      <c r="BT74" s="924"/>
      <c r="BU74" s="924"/>
      <c r="BV74" s="924"/>
      <c r="BW74" s="924"/>
      <c r="BX74" s="924"/>
      <c r="BY74" s="924"/>
      <c r="BZ74" s="924"/>
      <c r="CA74" s="924"/>
      <c r="CB74" s="924"/>
      <c r="CC74" s="924"/>
      <c r="CD74" s="924"/>
      <c r="CE74" s="924"/>
      <c r="CF74" s="924"/>
      <c r="CG74" s="925"/>
      <c r="CH74" s="920"/>
      <c r="CI74" s="921"/>
      <c r="CJ74" s="921"/>
      <c r="CK74" s="921"/>
      <c r="CL74" s="922"/>
      <c r="CM74" s="920"/>
      <c r="CN74" s="921"/>
      <c r="CO74" s="921"/>
      <c r="CP74" s="921"/>
      <c r="CQ74" s="922"/>
      <c r="CR74" s="920"/>
      <c r="CS74" s="921"/>
      <c r="CT74" s="921"/>
      <c r="CU74" s="921"/>
      <c r="CV74" s="922"/>
      <c r="CW74" s="920"/>
      <c r="CX74" s="921"/>
      <c r="CY74" s="921"/>
      <c r="CZ74" s="921"/>
      <c r="DA74" s="922"/>
      <c r="DB74" s="920"/>
      <c r="DC74" s="921"/>
      <c r="DD74" s="921"/>
      <c r="DE74" s="921"/>
      <c r="DF74" s="922"/>
      <c r="DG74" s="920"/>
      <c r="DH74" s="921"/>
      <c r="DI74" s="921"/>
      <c r="DJ74" s="921"/>
      <c r="DK74" s="922"/>
      <c r="DL74" s="920"/>
      <c r="DM74" s="921"/>
      <c r="DN74" s="921"/>
      <c r="DO74" s="921"/>
      <c r="DP74" s="922"/>
      <c r="DQ74" s="920"/>
      <c r="DR74" s="921"/>
      <c r="DS74" s="921"/>
      <c r="DT74" s="921"/>
      <c r="DU74" s="922"/>
      <c r="DV74" s="917"/>
      <c r="DW74" s="918"/>
      <c r="DX74" s="918"/>
      <c r="DY74" s="918"/>
      <c r="DZ74" s="919"/>
      <c r="EA74" s="226"/>
    </row>
    <row r="75" spans="1:131" s="227" customFormat="1" ht="26.25" customHeight="1">
      <c r="A75" s="241">
        <v>8</v>
      </c>
      <c r="B75" s="933" t="s">
        <v>580</v>
      </c>
      <c r="C75" s="934"/>
      <c r="D75" s="934"/>
      <c r="E75" s="934"/>
      <c r="F75" s="934"/>
      <c r="G75" s="934"/>
      <c r="H75" s="934"/>
      <c r="I75" s="934"/>
      <c r="J75" s="934"/>
      <c r="K75" s="934"/>
      <c r="L75" s="934"/>
      <c r="M75" s="934"/>
      <c r="N75" s="934"/>
      <c r="O75" s="934"/>
      <c r="P75" s="935"/>
      <c r="Q75" s="939">
        <v>281118</v>
      </c>
      <c r="R75" s="940"/>
      <c r="S75" s="940"/>
      <c r="T75" s="940"/>
      <c r="U75" s="890"/>
      <c r="V75" s="941">
        <v>268079</v>
      </c>
      <c r="W75" s="940"/>
      <c r="X75" s="940"/>
      <c r="Y75" s="940"/>
      <c r="Z75" s="890"/>
      <c r="AA75" s="941">
        <v>13039</v>
      </c>
      <c r="AB75" s="940"/>
      <c r="AC75" s="940"/>
      <c r="AD75" s="940"/>
      <c r="AE75" s="890"/>
      <c r="AF75" s="941">
        <v>13039</v>
      </c>
      <c r="AG75" s="940"/>
      <c r="AH75" s="940"/>
      <c r="AI75" s="940"/>
      <c r="AJ75" s="890"/>
      <c r="AK75" s="941">
        <v>1356</v>
      </c>
      <c r="AL75" s="940"/>
      <c r="AM75" s="940"/>
      <c r="AN75" s="940"/>
      <c r="AO75" s="890"/>
      <c r="AP75" s="941" t="s">
        <v>510</v>
      </c>
      <c r="AQ75" s="940"/>
      <c r="AR75" s="940"/>
      <c r="AS75" s="940"/>
      <c r="AT75" s="890"/>
      <c r="AU75" s="941" t="s">
        <v>510</v>
      </c>
      <c r="AV75" s="940"/>
      <c r="AW75" s="940"/>
      <c r="AX75" s="940"/>
      <c r="AY75" s="890"/>
      <c r="AZ75" s="937"/>
      <c r="BA75" s="937"/>
      <c r="BB75" s="937"/>
      <c r="BC75" s="937"/>
      <c r="BD75" s="938"/>
      <c r="BE75" s="245"/>
      <c r="BF75" s="245"/>
      <c r="BG75" s="245"/>
      <c r="BH75" s="245"/>
      <c r="BI75" s="245"/>
      <c r="BJ75" s="245"/>
      <c r="BK75" s="245"/>
      <c r="BL75" s="245"/>
      <c r="BM75" s="245"/>
      <c r="BN75" s="245"/>
      <c r="BO75" s="245"/>
      <c r="BP75" s="245"/>
      <c r="BQ75" s="242">
        <v>69</v>
      </c>
      <c r="BR75" s="247"/>
      <c r="BS75" s="923"/>
      <c r="BT75" s="924"/>
      <c r="BU75" s="924"/>
      <c r="BV75" s="924"/>
      <c r="BW75" s="924"/>
      <c r="BX75" s="924"/>
      <c r="BY75" s="924"/>
      <c r="BZ75" s="924"/>
      <c r="CA75" s="924"/>
      <c r="CB75" s="924"/>
      <c r="CC75" s="924"/>
      <c r="CD75" s="924"/>
      <c r="CE75" s="924"/>
      <c r="CF75" s="924"/>
      <c r="CG75" s="925"/>
      <c r="CH75" s="920"/>
      <c r="CI75" s="921"/>
      <c r="CJ75" s="921"/>
      <c r="CK75" s="921"/>
      <c r="CL75" s="922"/>
      <c r="CM75" s="920"/>
      <c r="CN75" s="921"/>
      <c r="CO75" s="921"/>
      <c r="CP75" s="921"/>
      <c r="CQ75" s="922"/>
      <c r="CR75" s="920"/>
      <c r="CS75" s="921"/>
      <c r="CT75" s="921"/>
      <c r="CU75" s="921"/>
      <c r="CV75" s="922"/>
      <c r="CW75" s="920"/>
      <c r="CX75" s="921"/>
      <c r="CY75" s="921"/>
      <c r="CZ75" s="921"/>
      <c r="DA75" s="922"/>
      <c r="DB75" s="920"/>
      <c r="DC75" s="921"/>
      <c r="DD75" s="921"/>
      <c r="DE75" s="921"/>
      <c r="DF75" s="922"/>
      <c r="DG75" s="920"/>
      <c r="DH75" s="921"/>
      <c r="DI75" s="921"/>
      <c r="DJ75" s="921"/>
      <c r="DK75" s="922"/>
      <c r="DL75" s="920"/>
      <c r="DM75" s="921"/>
      <c r="DN75" s="921"/>
      <c r="DO75" s="921"/>
      <c r="DP75" s="922"/>
      <c r="DQ75" s="920"/>
      <c r="DR75" s="921"/>
      <c r="DS75" s="921"/>
      <c r="DT75" s="921"/>
      <c r="DU75" s="922"/>
      <c r="DV75" s="917"/>
      <c r="DW75" s="918"/>
      <c r="DX75" s="918"/>
      <c r="DY75" s="918"/>
      <c r="DZ75" s="919"/>
      <c r="EA75" s="226"/>
    </row>
    <row r="76" spans="1:131" s="227" customFormat="1" ht="26.25" customHeight="1">
      <c r="A76" s="241">
        <v>9</v>
      </c>
      <c r="B76" s="933" t="s">
        <v>581</v>
      </c>
      <c r="C76" s="934"/>
      <c r="D76" s="934"/>
      <c r="E76" s="934"/>
      <c r="F76" s="934"/>
      <c r="G76" s="934"/>
      <c r="H76" s="934"/>
      <c r="I76" s="934"/>
      <c r="J76" s="934"/>
      <c r="K76" s="934"/>
      <c r="L76" s="934"/>
      <c r="M76" s="934"/>
      <c r="N76" s="934"/>
      <c r="O76" s="934"/>
      <c r="P76" s="935"/>
      <c r="Q76" s="939">
        <v>1092</v>
      </c>
      <c r="R76" s="940"/>
      <c r="S76" s="940"/>
      <c r="T76" s="940"/>
      <c r="U76" s="890"/>
      <c r="V76" s="941">
        <v>1062</v>
      </c>
      <c r="W76" s="940"/>
      <c r="X76" s="940"/>
      <c r="Y76" s="940"/>
      <c r="Z76" s="890"/>
      <c r="AA76" s="941">
        <v>30</v>
      </c>
      <c r="AB76" s="940"/>
      <c r="AC76" s="940"/>
      <c r="AD76" s="940"/>
      <c r="AE76" s="890"/>
      <c r="AF76" s="941">
        <v>30</v>
      </c>
      <c r="AG76" s="940"/>
      <c r="AH76" s="940"/>
      <c r="AI76" s="940"/>
      <c r="AJ76" s="890"/>
      <c r="AK76" s="941">
        <v>175</v>
      </c>
      <c r="AL76" s="940"/>
      <c r="AM76" s="940"/>
      <c r="AN76" s="940"/>
      <c r="AO76" s="890"/>
      <c r="AP76" s="941" t="s">
        <v>510</v>
      </c>
      <c r="AQ76" s="940"/>
      <c r="AR76" s="940"/>
      <c r="AS76" s="940"/>
      <c r="AT76" s="890"/>
      <c r="AU76" s="941" t="s">
        <v>510</v>
      </c>
      <c r="AV76" s="940"/>
      <c r="AW76" s="940"/>
      <c r="AX76" s="940"/>
      <c r="AY76" s="890"/>
      <c r="AZ76" s="937"/>
      <c r="BA76" s="937"/>
      <c r="BB76" s="937"/>
      <c r="BC76" s="937"/>
      <c r="BD76" s="938"/>
      <c r="BE76" s="245"/>
      <c r="BF76" s="245"/>
      <c r="BG76" s="245"/>
      <c r="BH76" s="245"/>
      <c r="BI76" s="245"/>
      <c r="BJ76" s="245"/>
      <c r="BK76" s="245"/>
      <c r="BL76" s="245"/>
      <c r="BM76" s="245"/>
      <c r="BN76" s="245"/>
      <c r="BO76" s="245"/>
      <c r="BP76" s="245"/>
      <c r="BQ76" s="242">
        <v>70</v>
      </c>
      <c r="BR76" s="247"/>
      <c r="BS76" s="923"/>
      <c r="BT76" s="924"/>
      <c r="BU76" s="924"/>
      <c r="BV76" s="924"/>
      <c r="BW76" s="924"/>
      <c r="BX76" s="924"/>
      <c r="BY76" s="924"/>
      <c r="BZ76" s="924"/>
      <c r="CA76" s="924"/>
      <c r="CB76" s="924"/>
      <c r="CC76" s="924"/>
      <c r="CD76" s="924"/>
      <c r="CE76" s="924"/>
      <c r="CF76" s="924"/>
      <c r="CG76" s="925"/>
      <c r="CH76" s="920"/>
      <c r="CI76" s="921"/>
      <c r="CJ76" s="921"/>
      <c r="CK76" s="921"/>
      <c r="CL76" s="922"/>
      <c r="CM76" s="920"/>
      <c r="CN76" s="921"/>
      <c r="CO76" s="921"/>
      <c r="CP76" s="921"/>
      <c r="CQ76" s="922"/>
      <c r="CR76" s="920"/>
      <c r="CS76" s="921"/>
      <c r="CT76" s="921"/>
      <c r="CU76" s="921"/>
      <c r="CV76" s="922"/>
      <c r="CW76" s="920"/>
      <c r="CX76" s="921"/>
      <c r="CY76" s="921"/>
      <c r="CZ76" s="921"/>
      <c r="DA76" s="922"/>
      <c r="DB76" s="920"/>
      <c r="DC76" s="921"/>
      <c r="DD76" s="921"/>
      <c r="DE76" s="921"/>
      <c r="DF76" s="922"/>
      <c r="DG76" s="920"/>
      <c r="DH76" s="921"/>
      <c r="DI76" s="921"/>
      <c r="DJ76" s="921"/>
      <c r="DK76" s="922"/>
      <c r="DL76" s="920"/>
      <c r="DM76" s="921"/>
      <c r="DN76" s="921"/>
      <c r="DO76" s="921"/>
      <c r="DP76" s="922"/>
      <c r="DQ76" s="920"/>
      <c r="DR76" s="921"/>
      <c r="DS76" s="921"/>
      <c r="DT76" s="921"/>
      <c r="DU76" s="922"/>
      <c r="DV76" s="917"/>
      <c r="DW76" s="918"/>
      <c r="DX76" s="918"/>
      <c r="DY76" s="918"/>
      <c r="DZ76" s="919"/>
      <c r="EA76" s="226"/>
    </row>
    <row r="77" spans="1:131" s="227" customFormat="1" ht="26.25" customHeight="1">
      <c r="A77" s="241">
        <v>10</v>
      </c>
      <c r="B77" s="933" t="s">
        <v>582</v>
      </c>
      <c r="C77" s="934"/>
      <c r="D77" s="934"/>
      <c r="E77" s="934"/>
      <c r="F77" s="934"/>
      <c r="G77" s="934"/>
      <c r="H77" s="934"/>
      <c r="I77" s="934"/>
      <c r="J77" s="934"/>
      <c r="K77" s="934"/>
      <c r="L77" s="934"/>
      <c r="M77" s="934"/>
      <c r="N77" s="934"/>
      <c r="O77" s="934"/>
      <c r="P77" s="935"/>
      <c r="Q77" s="939">
        <v>483</v>
      </c>
      <c r="R77" s="940"/>
      <c r="S77" s="940"/>
      <c r="T77" s="940"/>
      <c r="U77" s="890"/>
      <c r="V77" s="941">
        <v>478</v>
      </c>
      <c r="W77" s="940"/>
      <c r="X77" s="940"/>
      <c r="Y77" s="940"/>
      <c r="Z77" s="890"/>
      <c r="AA77" s="941">
        <v>5</v>
      </c>
      <c r="AB77" s="940"/>
      <c r="AC77" s="940"/>
      <c r="AD77" s="940"/>
      <c r="AE77" s="890"/>
      <c r="AF77" s="941">
        <v>5</v>
      </c>
      <c r="AG77" s="940"/>
      <c r="AH77" s="940"/>
      <c r="AI77" s="940"/>
      <c r="AJ77" s="890"/>
      <c r="AK77" s="941">
        <v>0</v>
      </c>
      <c r="AL77" s="940"/>
      <c r="AM77" s="940"/>
      <c r="AN77" s="940"/>
      <c r="AO77" s="890"/>
      <c r="AP77" s="941">
        <v>15</v>
      </c>
      <c r="AQ77" s="940"/>
      <c r="AR77" s="940"/>
      <c r="AS77" s="940"/>
      <c r="AT77" s="890"/>
      <c r="AU77" s="941">
        <v>6</v>
      </c>
      <c r="AV77" s="940"/>
      <c r="AW77" s="940"/>
      <c r="AX77" s="940"/>
      <c r="AY77" s="890"/>
      <c r="AZ77" s="937"/>
      <c r="BA77" s="937"/>
      <c r="BB77" s="937"/>
      <c r="BC77" s="937"/>
      <c r="BD77" s="938"/>
      <c r="BE77" s="245"/>
      <c r="BF77" s="245"/>
      <c r="BG77" s="245"/>
      <c r="BH77" s="245"/>
      <c r="BI77" s="245"/>
      <c r="BJ77" s="245"/>
      <c r="BK77" s="245"/>
      <c r="BL77" s="245"/>
      <c r="BM77" s="245"/>
      <c r="BN77" s="245"/>
      <c r="BO77" s="245"/>
      <c r="BP77" s="245"/>
      <c r="BQ77" s="242">
        <v>71</v>
      </c>
      <c r="BR77" s="247"/>
      <c r="BS77" s="923"/>
      <c r="BT77" s="924"/>
      <c r="BU77" s="924"/>
      <c r="BV77" s="924"/>
      <c r="BW77" s="924"/>
      <c r="BX77" s="924"/>
      <c r="BY77" s="924"/>
      <c r="BZ77" s="924"/>
      <c r="CA77" s="924"/>
      <c r="CB77" s="924"/>
      <c r="CC77" s="924"/>
      <c r="CD77" s="924"/>
      <c r="CE77" s="924"/>
      <c r="CF77" s="924"/>
      <c r="CG77" s="925"/>
      <c r="CH77" s="920"/>
      <c r="CI77" s="921"/>
      <c r="CJ77" s="921"/>
      <c r="CK77" s="921"/>
      <c r="CL77" s="922"/>
      <c r="CM77" s="920"/>
      <c r="CN77" s="921"/>
      <c r="CO77" s="921"/>
      <c r="CP77" s="921"/>
      <c r="CQ77" s="922"/>
      <c r="CR77" s="920"/>
      <c r="CS77" s="921"/>
      <c r="CT77" s="921"/>
      <c r="CU77" s="921"/>
      <c r="CV77" s="922"/>
      <c r="CW77" s="920"/>
      <c r="CX77" s="921"/>
      <c r="CY77" s="921"/>
      <c r="CZ77" s="921"/>
      <c r="DA77" s="922"/>
      <c r="DB77" s="920"/>
      <c r="DC77" s="921"/>
      <c r="DD77" s="921"/>
      <c r="DE77" s="921"/>
      <c r="DF77" s="922"/>
      <c r="DG77" s="920"/>
      <c r="DH77" s="921"/>
      <c r="DI77" s="921"/>
      <c r="DJ77" s="921"/>
      <c r="DK77" s="922"/>
      <c r="DL77" s="920"/>
      <c r="DM77" s="921"/>
      <c r="DN77" s="921"/>
      <c r="DO77" s="921"/>
      <c r="DP77" s="922"/>
      <c r="DQ77" s="920"/>
      <c r="DR77" s="921"/>
      <c r="DS77" s="921"/>
      <c r="DT77" s="921"/>
      <c r="DU77" s="922"/>
      <c r="DV77" s="917"/>
      <c r="DW77" s="918"/>
      <c r="DX77" s="918"/>
      <c r="DY77" s="918"/>
      <c r="DZ77" s="919"/>
      <c r="EA77" s="226"/>
    </row>
    <row r="78" spans="1:131" s="227" customFormat="1" ht="26.25" customHeight="1">
      <c r="A78" s="241">
        <v>11</v>
      </c>
      <c r="B78" s="933"/>
      <c r="C78" s="934"/>
      <c r="D78" s="934"/>
      <c r="E78" s="934"/>
      <c r="F78" s="934"/>
      <c r="G78" s="934"/>
      <c r="H78" s="934"/>
      <c r="I78" s="934"/>
      <c r="J78" s="934"/>
      <c r="K78" s="934"/>
      <c r="L78" s="934"/>
      <c r="M78" s="934"/>
      <c r="N78" s="934"/>
      <c r="O78" s="934"/>
      <c r="P78" s="935"/>
      <c r="Q78" s="936"/>
      <c r="R78" s="891"/>
      <c r="S78" s="891"/>
      <c r="T78" s="891"/>
      <c r="U78" s="891"/>
      <c r="V78" s="891"/>
      <c r="W78" s="891"/>
      <c r="X78" s="891"/>
      <c r="Y78" s="891"/>
      <c r="Z78" s="891"/>
      <c r="AA78" s="891"/>
      <c r="AB78" s="891"/>
      <c r="AC78" s="891"/>
      <c r="AD78" s="891"/>
      <c r="AE78" s="891"/>
      <c r="AF78" s="891"/>
      <c r="AG78" s="891"/>
      <c r="AH78" s="891"/>
      <c r="AI78" s="891"/>
      <c r="AJ78" s="891"/>
      <c r="AK78" s="891"/>
      <c r="AL78" s="891"/>
      <c r="AM78" s="891"/>
      <c r="AN78" s="891"/>
      <c r="AO78" s="891"/>
      <c r="AP78" s="891"/>
      <c r="AQ78" s="891"/>
      <c r="AR78" s="891"/>
      <c r="AS78" s="891"/>
      <c r="AT78" s="891"/>
      <c r="AU78" s="891"/>
      <c r="AV78" s="891"/>
      <c r="AW78" s="891"/>
      <c r="AX78" s="891"/>
      <c r="AY78" s="891"/>
      <c r="AZ78" s="937"/>
      <c r="BA78" s="937"/>
      <c r="BB78" s="937"/>
      <c r="BC78" s="937"/>
      <c r="BD78" s="938"/>
      <c r="BE78" s="245"/>
      <c r="BF78" s="245"/>
      <c r="BG78" s="245"/>
      <c r="BH78" s="245"/>
      <c r="BI78" s="245"/>
      <c r="BJ78" s="248"/>
      <c r="BK78" s="248"/>
      <c r="BL78" s="248"/>
      <c r="BM78" s="248"/>
      <c r="BN78" s="248"/>
      <c r="BO78" s="245"/>
      <c r="BP78" s="245"/>
      <c r="BQ78" s="242">
        <v>72</v>
      </c>
      <c r="BR78" s="247"/>
      <c r="BS78" s="923"/>
      <c r="BT78" s="924"/>
      <c r="BU78" s="924"/>
      <c r="BV78" s="924"/>
      <c r="BW78" s="924"/>
      <c r="BX78" s="924"/>
      <c r="BY78" s="924"/>
      <c r="BZ78" s="924"/>
      <c r="CA78" s="924"/>
      <c r="CB78" s="924"/>
      <c r="CC78" s="924"/>
      <c r="CD78" s="924"/>
      <c r="CE78" s="924"/>
      <c r="CF78" s="924"/>
      <c r="CG78" s="925"/>
      <c r="CH78" s="920"/>
      <c r="CI78" s="921"/>
      <c r="CJ78" s="921"/>
      <c r="CK78" s="921"/>
      <c r="CL78" s="922"/>
      <c r="CM78" s="920"/>
      <c r="CN78" s="921"/>
      <c r="CO78" s="921"/>
      <c r="CP78" s="921"/>
      <c r="CQ78" s="922"/>
      <c r="CR78" s="920"/>
      <c r="CS78" s="921"/>
      <c r="CT78" s="921"/>
      <c r="CU78" s="921"/>
      <c r="CV78" s="922"/>
      <c r="CW78" s="920"/>
      <c r="CX78" s="921"/>
      <c r="CY78" s="921"/>
      <c r="CZ78" s="921"/>
      <c r="DA78" s="922"/>
      <c r="DB78" s="920"/>
      <c r="DC78" s="921"/>
      <c r="DD78" s="921"/>
      <c r="DE78" s="921"/>
      <c r="DF78" s="922"/>
      <c r="DG78" s="920"/>
      <c r="DH78" s="921"/>
      <c r="DI78" s="921"/>
      <c r="DJ78" s="921"/>
      <c r="DK78" s="922"/>
      <c r="DL78" s="920"/>
      <c r="DM78" s="921"/>
      <c r="DN78" s="921"/>
      <c r="DO78" s="921"/>
      <c r="DP78" s="922"/>
      <c r="DQ78" s="920"/>
      <c r="DR78" s="921"/>
      <c r="DS78" s="921"/>
      <c r="DT78" s="921"/>
      <c r="DU78" s="922"/>
      <c r="DV78" s="917"/>
      <c r="DW78" s="918"/>
      <c r="DX78" s="918"/>
      <c r="DY78" s="918"/>
      <c r="DZ78" s="919"/>
      <c r="EA78" s="226"/>
    </row>
    <row r="79" spans="1:131" s="227" customFormat="1" ht="26.25" customHeight="1">
      <c r="A79" s="241">
        <v>12</v>
      </c>
      <c r="B79" s="933"/>
      <c r="C79" s="934"/>
      <c r="D79" s="934"/>
      <c r="E79" s="934"/>
      <c r="F79" s="934"/>
      <c r="G79" s="934"/>
      <c r="H79" s="934"/>
      <c r="I79" s="934"/>
      <c r="J79" s="934"/>
      <c r="K79" s="934"/>
      <c r="L79" s="934"/>
      <c r="M79" s="934"/>
      <c r="N79" s="934"/>
      <c r="O79" s="934"/>
      <c r="P79" s="935"/>
      <c r="Q79" s="936"/>
      <c r="R79" s="891"/>
      <c r="S79" s="891"/>
      <c r="T79" s="891"/>
      <c r="U79" s="891"/>
      <c r="V79" s="891"/>
      <c r="W79" s="891"/>
      <c r="X79" s="891"/>
      <c r="Y79" s="891"/>
      <c r="Z79" s="891"/>
      <c r="AA79" s="891"/>
      <c r="AB79" s="891"/>
      <c r="AC79" s="891"/>
      <c r="AD79" s="891"/>
      <c r="AE79" s="891"/>
      <c r="AF79" s="891"/>
      <c r="AG79" s="891"/>
      <c r="AH79" s="891"/>
      <c r="AI79" s="891"/>
      <c r="AJ79" s="891"/>
      <c r="AK79" s="891"/>
      <c r="AL79" s="891"/>
      <c r="AM79" s="891"/>
      <c r="AN79" s="891"/>
      <c r="AO79" s="891"/>
      <c r="AP79" s="891"/>
      <c r="AQ79" s="891"/>
      <c r="AR79" s="891"/>
      <c r="AS79" s="891"/>
      <c r="AT79" s="891"/>
      <c r="AU79" s="891"/>
      <c r="AV79" s="891"/>
      <c r="AW79" s="891"/>
      <c r="AX79" s="891"/>
      <c r="AY79" s="891"/>
      <c r="AZ79" s="937"/>
      <c r="BA79" s="937"/>
      <c r="BB79" s="937"/>
      <c r="BC79" s="937"/>
      <c r="BD79" s="938"/>
      <c r="BE79" s="245"/>
      <c r="BF79" s="245"/>
      <c r="BG79" s="245"/>
      <c r="BH79" s="245"/>
      <c r="BI79" s="245"/>
      <c r="BJ79" s="248"/>
      <c r="BK79" s="248"/>
      <c r="BL79" s="248"/>
      <c r="BM79" s="248"/>
      <c r="BN79" s="248"/>
      <c r="BO79" s="245"/>
      <c r="BP79" s="245"/>
      <c r="BQ79" s="242">
        <v>73</v>
      </c>
      <c r="BR79" s="247"/>
      <c r="BS79" s="923"/>
      <c r="BT79" s="924"/>
      <c r="BU79" s="924"/>
      <c r="BV79" s="924"/>
      <c r="BW79" s="924"/>
      <c r="BX79" s="924"/>
      <c r="BY79" s="924"/>
      <c r="BZ79" s="924"/>
      <c r="CA79" s="924"/>
      <c r="CB79" s="924"/>
      <c r="CC79" s="924"/>
      <c r="CD79" s="924"/>
      <c r="CE79" s="924"/>
      <c r="CF79" s="924"/>
      <c r="CG79" s="925"/>
      <c r="CH79" s="920"/>
      <c r="CI79" s="921"/>
      <c r="CJ79" s="921"/>
      <c r="CK79" s="921"/>
      <c r="CL79" s="922"/>
      <c r="CM79" s="920"/>
      <c r="CN79" s="921"/>
      <c r="CO79" s="921"/>
      <c r="CP79" s="921"/>
      <c r="CQ79" s="922"/>
      <c r="CR79" s="920"/>
      <c r="CS79" s="921"/>
      <c r="CT79" s="921"/>
      <c r="CU79" s="921"/>
      <c r="CV79" s="922"/>
      <c r="CW79" s="920"/>
      <c r="CX79" s="921"/>
      <c r="CY79" s="921"/>
      <c r="CZ79" s="921"/>
      <c r="DA79" s="922"/>
      <c r="DB79" s="920"/>
      <c r="DC79" s="921"/>
      <c r="DD79" s="921"/>
      <c r="DE79" s="921"/>
      <c r="DF79" s="922"/>
      <c r="DG79" s="920"/>
      <c r="DH79" s="921"/>
      <c r="DI79" s="921"/>
      <c r="DJ79" s="921"/>
      <c r="DK79" s="922"/>
      <c r="DL79" s="920"/>
      <c r="DM79" s="921"/>
      <c r="DN79" s="921"/>
      <c r="DO79" s="921"/>
      <c r="DP79" s="922"/>
      <c r="DQ79" s="920"/>
      <c r="DR79" s="921"/>
      <c r="DS79" s="921"/>
      <c r="DT79" s="921"/>
      <c r="DU79" s="922"/>
      <c r="DV79" s="917"/>
      <c r="DW79" s="918"/>
      <c r="DX79" s="918"/>
      <c r="DY79" s="918"/>
      <c r="DZ79" s="919"/>
      <c r="EA79" s="226"/>
    </row>
    <row r="80" spans="1:131" s="227" customFormat="1" ht="26.25" customHeight="1">
      <c r="A80" s="241">
        <v>13</v>
      </c>
      <c r="B80" s="933"/>
      <c r="C80" s="934"/>
      <c r="D80" s="934"/>
      <c r="E80" s="934"/>
      <c r="F80" s="934"/>
      <c r="G80" s="934"/>
      <c r="H80" s="934"/>
      <c r="I80" s="934"/>
      <c r="J80" s="934"/>
      <c r="K80" s="934"/>
      <c r="L80" s="934"/>
      <c r="M80" s="934"/>
      <c r="N80" s="934"/>
      <c r="O80" s="934"/>
      <c r="P80" s="935"/>
      <c r="Q80" s="936"/>
      <c r="R80" s="891"/>
      <c r="S80" s="891"/>
      <c r="T80" s="891"/>
      <c r="U80" s="891"/>
      <c r="V80" s="891"/>
      <c r="W80" s="891"/>
      <c r="X80" s="891"/>
      <c r="Y80" s="891"/>
      <c r="Z80" s="891"/>
      <c r="AA80" s="891"/>
      <c r="AB80" s="891"/>
      <c r="AC80" s="891"/>
      <c r="AD80" s="891"/>
      <c r="AE80" s="891"/>
      <c r="AF80" s="891"/>
      <c r="AG80" s="891"/>
      <c r="AH80" s="891"/>
      <c r="AI80" s="891"/>
      <c r="AJ80" s="891"/>
      <c r="AK80" s="891"/>
      <c r="AL80" s="891"/>
      <c r="AM80" s="891"/>
      <c r="AN80" s="891"/>
      <c r="AO80" s="891"/>
      <c r="AP80" s="891"/>
      <c r="AQ80" s="891"/>
      <c r="AR80" s="891"/>
      <c r="AS80" s="891"/>
      <c r="AT80" s="891"/>
      <c r="AU80" s="891"/>
      <c r="AV80" s="891"/>
      <c r="AW80" s="891"/>
      <c r="AX80" s="891"/>
      <c r="AY80" s="891"/>
      <c r="AZ80" s="937"/>
      <c r="BA80" s="937"/>
      <c r="BB80" s="937"/>
      <c r="BC80" s="937"/>
      <c r="BD80" s="938"/>
      <c r="BE80" s="245"/>
      <c r="BF80" s="245"/>
      <c r="BG80" s="245"/>
      <c r="BH80" s="245"/>
      <c r="BI80" s="245"/>
      <c r="BJ80" s="245"/>
      <c r="BK80" s="245"/>
      <c r="BL80" s="245"/>
      <c r="BM80" s="245"/>
      <c r="BN80" s="245"/>
      <c r="BO80" s="245"/>
      <c r="BP80" s="245"/>
      <c r="BQ80" s="242">
        <v>74</v>
      </c>
      <c r="BR80" s="247"/>
      <c r="BS80" s="923"/>
      <c r="BT80" s="924"/>
      <c r="BU80" s="924"/>
      <c r="BV80" s="924"/>
      <c r="BW80" s="924"/>
      <c r="BX80" s="924"/>
      <c r="BY80" s="924"/>
      <c r="BZ80" s="924"/>
      <c r="CA80" s="924"/>
      <c r="CB80" s="924"/>
      <c r="CC80" s="924"/>
      <c r="CD80" s="924"/>
      <c r="CE80" s="924"/>
      <c r="CF80" s="924"/>
      <c r="CG80" s="925"/>
      <c r="CH80" s="920"/>
      <c r="CI80" s="921"/>
      <c r="CJ80" s="921"/>
      <c r="CK80" s="921"/>
      <c r="CL80" s="922"/>
      <c r="CM80" s="920"/>
      <c r="CN80" s="921"/>
      <c r="CO80" s="921"/>
      <c r="CP80" s="921"/>
      <c r="CQ80" s="922"/>
      <c r="CR80" s="920"/>
      <c r="CS80" s="921"/>
      <c r="CT80" s="921"/>
      <c r="CU80" s="921"/>
      <c r="CV80" s="922"/>
      <c r="CW80" s="920"/>
      <c r="CX80" s="921"/>
      <c r="CY80" s="921"/>
      <c r="CZ80" s="921"/>
      <c r="DA80" s="922"/>
      <c r="DB80" s="920"/>
      <c r="DC80" s="921"/>
      <c r="DD80" s="921"/>
      <c r="DE80" s="921"/>
      <c r="DF80" s="922"/>
      <c r="DG80" s="920"/>
      <c r="DH80" s="921"/>
      <c r="DI80" s="921"/>
      <c r="DJ80" s="921"/>
      <c r="DK80" s="922"/>
      <c r="DL80" s="920"/>
      <c r="DM80" s="921"/>
      <c r="DN80" s="921"/>
      <c r="DO80" s="921"/>
      <c r="DP80" s="922"/>
      <c r="DQ80" s="920"/>
      <c r="DR80" s="921"/>
      <c r="DS80" s="921"/>
      <c r="DT80" s="921"/>
      <c r="DU80" s="922"/>
      <c r="DV80" s="917"/>
      <c r="DW80" s="918"/>
      <c r="DX80" s="918"/>
      <c r="DY80" s="918"/>
      <c r="DZ80" s="919"/>
      <c r="EA80" s="226"/>
    </row>
    <row r="81" spans="1:131" s="227" customFormat="1" ht="26.25" customHeight="1">
      <c r="A81" s="241">
        <v>14</v>
      </c>
      <c r="B81" s="933"/>
      <c r="C81" s="934"/>
      <c r="D81" s="934"/>
      <c r="E81" s="934"/>
      <c r="F81" s="934"/>
      <c r="G81" s="934"/>
      <c r="H81" s="934"/>
      <c r="I81" s="934"/>
      <c r="J81" s="934"/>
      <c r="K81" s="934"/>
      <c r="L81" s="934"/>
      <c r="M81" s="934"/>
      <c r="N81" s="934"/>
      <c r="O81" s="934"/>
      <c r="P81" s="935"/>
      <c r="Q81" s="936"/>
      <c r="R81" s="891"/>
      <c r="S81" s="891"/>
      <c r="T81" s="891"/>
      <c r="U81" s="891"/>
      <c r="V81" s="891"/>
      <c r="W81" s="891"/>
      <c r="X81" s="891"/>
      <c r="Y81" s="891"/>
      <c r="Z81" s="891"/>
      <c r="AA81" s="891"/>
      <c r="AB81" s="891"/>
      <c r="AC81" s="891"/>
      <c r="AD81" s="891"/>
      <c r="AE81" s="891"/>
      <c r="AF81" s="891"/>
      <c r="AG81" s="891"/>
      <c r="AH81" s="891"/>
      <c r="AI81" s="891"/>
      <c r="AJ81" s="891"/>
      <c r="AK81" s="891"/>
      <c r="AL81" s="891"/>
      <c r="AM81" s="891"/>
      <c r="AN81" s="891"/>
      <c r="AO81" s="891"/>
      <c r="AP81" s="891"/>
      <c r="AQ81" s="891"/>
      <c r="AR81" s="891"/>
      <c r="AS81" s="891"/>
      <c r="AT81" s="891"/>
      <c r="AU81" s="891"/>
      <c r="AV81" s="891"/>
      <c r="AW81" s="891"/>
      <c r="AX81" s="891"/>
      <c r="AY81" s="891"/>
      <c r="AZ81" s="937"/>
      <c r="BA81" s="937"/>
      <c r="BB81" s="937"/>
      <c r="BC81" s="937"/>
      <c r="BD81" s="938"/>
      <c r="BE81" s="245"/>
      <c r="BF81" s="245"/>
      <c r="BG81" s="245"/>
      <c r="BH81" s="245"/>
      <c r="BI81" s="245"/>
      <c r="BJ81" s="245"/>
      <c r="BK81" s="245"/>
      <c r="BL81" s="245"/>
      <c r="BM81" s="245"/>
      <c r="BN81" s="245"/>
      <c r="BO81" s="245"/>
      <c r="BP81" s="245"/>
      <c r="BQ81" s="242">
        <v>75</v>
      </c>
      <c r="BR81" s="247"/>
      <c r="BS81" s="923"/>
      <c r="BT81" s="924"/>
      <c r="BU81" s="924"/>
      <c r="BV81" s="924"/>
      <c r="BW81" s="924"/>
      <c r="BX81" s="924"/>
      <c r="BY81" s="924"/>
      <c r="BZ81" s="924"/>
      <c r="CA81" s="924"/>
      <c r="CB81" s="924"/>
      <c r="CC81" s="924"/>
      <c r="CD81" s="924"/>
      <c r="CE81" s="924"/>
      <c r="CF81" s="924"/>
      <c r="CG81" s="925"/>
      <c r="CH81" s="920"/>
      <c r="CI81" s="921"/>
      <c r="CJ81" s="921"/>
      <c r="CK81" s="921"/>
      <c r="CL81" s="922"/>
      <c r="CM81" s="920"/>
      <c r="CN81" s="921"/>
      <c r="CO81" s="921"/>
      <c r="CP81" s="921"/>
      <c r="CQ81" s="922"/>
      <c r="CR81" s="920"/>
      <c r="CS81" s="921"/>
      <c r="CT81" s="921"/>
      <c r="CU81" s="921"/>
      <c r="CV81" s="922"/>
      <c r="CW81" s="920"/>
      <c r="CX81" s="921"/>
      <c r="CY81" s="921"/>
      <c r="CZ81" s="921"/>
      <c r="DA81" s="922"/>
      <c r="DB81" s="920"/>
      <c r="DC81" s="921"/>
      <c r="DD81" s="921"/>
      <c r="DE81" s="921"/>
      <c r="DF81" s="922"/>
      <c r="DG81" s="920"/>
      <c r="DH81" s="921"/>
      <c r="DI81" s="921"/>
      <c r="DJ81" s="921"/>
      <c r="DK81" s="922"/>
      <c r="DL81" s="920"/>
      <c r="DM81" s="921"/>
      <c r="DN81" s="921"/>
      <c r="DO81" s="921"/>
      <c r="DP81" s="922"/>
      <c r="DQ81" s="920"/>
      <c r="DR81" s="921"/>
      <c r="DS81" s="921"/>
      <c r="DT81" s="921"/>
      <c r="DU81" s="922"/>
      <c r="DV81" s="917"/>
      <c r="DW81" s="918"/>
      <c r="DX81" s="918"/>
      <c r="DY81" s="918"/>
      <c r="DZ81" s="919"/>
      <c r="EA81" s="226"/>
    </row>
    <row r="82" spans="1:131" s="227" customFormat="1" ht="26.25" customHeight="1">
      <c r="A82" s="241">
        <v>15</v>
      </c>
      <c r="B82" s="933"/>
      <c r="C82" s="934"/>
      <c r="D82" s="934"/>
      <c r="E82" s="934"/>
      <c r="F82" s="934"/>
      <c r="G82" s="934"/>
      <c r="H82" s="934"/>
      <c r="I82" s="934"/>
      <c r="J82" s="934"/>
      <c r="K82" s="934"/>
      <c r="L82" s="934"/>
      <c r="M82" s="934"/>
      <c r="N82" s="934"/>
      <c r="O82" s="934"/>
      <c r="P82" s="935"/>
      <c r="Q82" s="936"/>
      <c r="R82" s="891"/>
      <c r="S82" s="891"/>
      <c r="T82" s="891"/>
      <c r="U82" s="891"/>
      <c r="V82" s="891"/>
      <c r="W82" s="891"/>
      <c r="X82" s="891"/>
      <c r="Y82" s="891"/>
      <c r="Z82" s="891"/>
      <c r="AA82" s="891"/>
      <c r="AB82" s="891"/>
      <c r="AC82" s="891"/>
      <c r="AD82" s="891"/>
      <c r="AE82" s="891"/>
      <c r="AF82" s="891"/>
      <c r="AG82" s="891"/>
      <c r="AH82" s="891"/>
      <c r="AI82" s="891"/>
      <c r="AJ82" s="891"/>
      <c r="AK82" s="891"/>
      <c r="AL82" s="891"/>
      <c r="AM82" s="891"/>
      <c r="AN82" s="891"/>
      <c r="AO82" s="891"/>
      <c r="AP82" s="891"/>
      <c r="AQ82" s="891"/>
      <c r="AR82" s="891"/>
      <c r="AS82" s="891"/>
      <c r="AT82" s="891"/>
      <c r="AU82" s="891"/>
      <c r="AV82" s="891"/>
      <c r="AW82" s="891"/>
      <c r="AX82" s="891"/>
      <c r="AY82" s="891"/>
      <c r="AZ82" s="937"/>
      <c r="BA82" s="937"/>
      <c r="BB82" s="937"/>
      <c r="BC82" s="937"/>
      <c r="BD82" s="938"/>
      <c r="BE82" s="245"/>
      <c r="BF82" s="245"/>
      <c r="BG82" s="245"/>
      <c r="BH82" s="245"/>
      <c r="BI82" s="245"/>
      <c r="BJ82" s="245"/>
      <c r="BK82" s="245"/>
      <c r="BL82" s="245"/>
      <c r="BM82" s="245"/>
      <c r="BN82" s="245"/>
      <c r="BO82" s="245"/>
      <c r="BP82" s="245"/>
      <c r="BQ82" s="242">
        <v>76</v>
      </c>
      <c r="BR82" s="247"/>
      <c r="BS82" s="923"/>
      <c r="BT82" s="924"/>
      <c r="BU82" s="924"/>
      <c r="BV82" s="924"/>
      <c r="BW82" s="924"/>
      <c r="BX82" s="924"/>
      <c r="BY82" s="924"/>
      <c r="BZ82" s="924"/>
      <c r="CA82" s="924"/>
      <c r="CB82" s="924"/>
      <c r="CC82" s="924"/>
      <c r="CD82" s="924"/>
      <c r="CE82" s="924"/>
      <c r="CF82" s="924"/>
      <c r="CG82" s="925"/>
      <c r="CH82" s="920"/>
      <c r="CI82" s="921"/>
      <c r="CJ82" s="921"/>
      <c r="CK82" s="921"/>
      <c r="CL82" s="922"/>
      <c r="CM82" s="920"/>
      <c r="CN82" s="921"/>
      <c r="CO82" s="921"/>
      <c r="CP82" s="921"/>
      <c r="CQ82" s="922"/>
      <c r="CR82" s="920"/>
      <c r="CS82" s="921"/>
      <c r="CT82" s="921"/>
      <c r="CU82" s="921"/>
      <c r="CV82" s="922"/>
      <c r="CW82" s="920"/>
      <c r="CX82" s="921"/>
      <c r="CY82" s="921"/>
      <c r="CZ82" s="921"/>
      <c r="DA82" s="922"/>
      <c r="DB82" s="920"/>
      <c r="DC82" s="921"/>
      <c r="DD82" s="921"/>
      <c r="DE82" s="921"/>
      <c r="DF82" s="922"/>
      <c r="DG82" s="920"/>
      <c r="DH82" s="921"/>
      <c r="DI82" s="921"/>
      <c r="DJ82" s="921"/>
      <c r="DK82" s="922"/>
      <c r="DL82" s="920"/>
      <c r="DM82" s="921"/>
      <c r="DN82" s="921"/>
      <c r="DO82" s="921"/>
      <c r="DP82" s="922"/>
      <c r="DQ82" s="920"/>
      <c r="DR82" s="921"/>
      <c r="DS82" s="921"/>
      <c r="DT82" s="921"/>
      <c r="DU82" s="922"/>
      <c r="DV82" s="917"/>
      <c r="DW82" s="918"/>
      <c r="DX82" s="918"/>
      <c r="DY82" s="918"/>
      <c r="DZ82" s="919"/>
      <c r="EA82" s="226"/>
    </row>
    <row r="83" spans="1:131" s="227" customFormat="1" ht="26.25" customHeight="1">
      <c r="A83" s="241">
        <v>16</v>
      </c>
      <c r="B83" s="933"/>
      <c r="C83" s="934"/>
      <c r="D83" s="934"/>
      <c r="E83" s="934"/>
      <c r="F83" s="934"/>
      <c r="G83" s="934"/>
      <c r="H83" s="934"/>
      <c r="I83" s="934"/>
      <c r="J83" s="934"/>
      <c r="K83" s="934"/>
      <c r="L83" s="934"/>
      <c r="M83" s="934"/>
      <c r="N83" s="934"/>
      <c r="O83" s="934"/>
      <c r="P83" s="935"/>
      <c r="Q83" s="936"/>
      <c r="R83" s="891"/>
      <c r="S83" s="891"/>
      <c r="T83" s="891"/>
      <c r="U83" s="891"/>
      <c r="V83" s="891"/>
      <c r="W83" s="891"/>
      <c r="X83" s="891"/>
      <c r="Y83" s="891"/>
      <c r="Z83" s="891"/>
      <c r="AA83" s="891"/>
      <c r="AB83" s="891"/>
      <c r="AC83" s="891"/>
      <c r="AD83" s="891"/>
      <c r="AE83" s="891"/>
      <c r="AF83" s="891"/>
      <c r="AG83" s="891"/>
      <c r="AH83" s="891"/>
      <c r="AI83" s="891"/>
      <c r="AJ83" s="891"/>
      <c r="AK83" s="891"/>
      <c r="AL83" s="891"/>
      <c r="AM83" s="891"/>
      <c r="AN83" s="891"/>
      <c r="AO83" s="891"/>
      <c r="AP83" s="891"/>
      <c r="AQ83" s="891"/>
      <c r="AR83" s="891"/>
      <c r="AS83" s="891"/>
      <c r="AT83" s="891"/>
      <c r="AU83" s="891"/>
      <c r="AV83" s="891"/>
      <c r="AW83" s="891"/>
      <c r="AX83" s="891"/>
      <c r="AY83" s="891"/>
      <c r="AZ83" s="937"/>
      <c r="BA83" s="937"/>
      <c r="BB83" s="937"/>
      <c r="BC83" s="937"/>
      <c r="BD83" s="938"/>
      <c r="BE83" s="245"/>
      <c r="BF83" s="245"/>
      <c r="BG83" s="245"/>
      <c r="BH83" s="245"/>
      <c r="BI83" s="245"/>
      <c r="BJ83" s="245"/>
      <c r="BK83" s="245"/>
      <c r="BL83" s="245"/>
      <c r="BM83" s="245"/>
      <c r="BN83" s="245"/>
      <c r="BO83" s="245"/>
      <c r="BP83" s="245"/>
      <c r="BQ83" s="242">
        <v>77</v>
      </c>
      <c r="BR83" s="247"/>
      <c r="BS83" s="923"/>
      <c r="BT83" s="924"/>
      <c r="BU83" s="924"/>
      <c r="BV83" s="924"/>
      <c r="BW83" s="924"/>
      <c r="BX83" s="924"/>
      <c r="BY83" s="924"/>
      <c r="BZ83" s="924"/>
      <c r="CA83" s="924"/>
      <c r="CB83" s="924"/>
      <c r="CC83" s="924"/>
      <c r="CD83" s="924"/>
      <c r="CE83" s="924"/>
      <c r="CF83" s="924"/>
      <c r="CG83" s="925"/>
      <c r="CH83" s="920"/>
      <c r="CI83" s="921"/>
      <c r="CJ83" s="921"/>
      <c r="CK83" s="921"/>
      <c r="CL83" s="922"/>
      <c r="CM83" s="920"/>
      <c r="CN83" s="921"/>
      <c r="CO83" s="921"/>
      <c r="CP83" s="921"/>
      <c r="CQ83" s="922"/>
      <c r="CR83" s="920"/>
      <c r="CS83" s="921"/>
      <c r="CT83" s="921"/>
      <c r="CU83" s="921"/>
      <c r="CV83" s="922"/>
      <c r="CW83" s="920"/>
      <c r="CX83" s="921"/>
      <c r="CY83" s="921"/>
      <c r="CZ83" s="921"/>
      <c r="DA83" s="922"/>
      <c r="DB83" s="920"/>
      <c r="DC83" s="921"/>
      <c r="DD83" s="921"/>
      <c r="DE83" s="921"/>
      <c r="DF83" s="922"/>
      <c r="DG83" s="920"/>
      <c r="DH83" s="921"/>
      <c r="DI83" s="921"/>
      <c r="DJ83" s="921"/>
      <c r="DK83" s="922"/>
      <c r="DL83" s="920"/>
      <c r="DM83" s="921"/>
      <c r="DN83" s="921"/>
      <c r="DO83" s="921"/>
      <c r="DP83" s="922"/>
      <c r="DQ83" s="920"/>
      <c r="DR83" s="921"/>
      <c r="DS83" s="921"/>
      <c r="DT83" s="921"/>
      <c r="DU83" s="922"/>
      <c r="DV83" s="917"/>
      <c r="DW83" s="918"/>
      <c r="DX83" s="918"/>
      <c r="DY83" s="918"/>
      <c r="DZ83" s="919"/>
      <c r="EA83" s="226"/>
    </row>
    <row r="84" spans="1:131" s="227" customFormat="1" ht="26.25" customHeight="1">
      <c r="A84" s="241">
        <v>17</v>
      </c>
      <c r="B84" s="933"/>
      <c r="C84" s="934"/>
      <c r="D84" s="934"/>
      <c r="E84" s="934"/>
      <c r="F84" s="934"/>
      <c r="G84" s="934"/>
      <c r="H84" s="934"/>
      <c r="I84" s="934"/>
      <c r="J84" s="934"/>
      <c r="K84" s="934"/>
      <c r="L84" s="934"/>
      <c r="M84" s="934"/>
      <c r="N84" s="934"/>
      <c r="O84" s="934"/>
      <c r="P84" s="935"/>
      <c r="Q84" s="936"/>
      <c r="R84" s="891"/>
      <c r="S84" s="891"/>
      <c r="T84" s="891"/>
      <c r="U84" s="891"/>
      <c r="V84" s="891"/>
      <c r="W84" s="891"/>
      <c r="X84" s="891"/>
      <c r="Y84" s="891"/>
      <c r="Z84" s="891"/>
      <c r="AA84" s="891"/>
      <c r="AB84" s="891"/>
      <c r="AC84" s="891"/>
      <c r="AD84" s="891"/>
      <c r="AE84" s="891"/>
      <c r="AF84" s="891"/>
      <c r="AG84" s="891"/>
      <c r="AH84" s="891"/>
      <c r="AI84" s="891"/>
      <c r="AJ84" s="891"/>
      <c r="AK84" s="891"/>
      <c r="AL84" s="891"/>
      <c r="AM84" s="891"/>
      <c r="AN84" s="891"/>
      <c r="AO84" s="891"/>
      <c r="AP84" s="891"/>
      <c r="AQ84" s="891"/>
      <c r="AR84" s="891"/>
      <c r="AS84" s="891"/>
      <c r="AT84" s="891"/>
      <c r="AU84" s="891"/>
      <c r="AV84" s="891"/>
      <c r="AW84" s="891"/>
      <c r="AX84" s="891"/>
      <c r="AY84" s="891"/>
      <c r="AZ84" s="937"/>
      <c r="BA84" s="937"/>
      <c r="BB84" s="937"/>
      <c r="BC84" s="937"/>
      <c r="BD84" s="938"/>
      <c r="BE84" s="245"/>
      <c r="BF84" s="245"/>
      <c r="BG84" s="245"/>
      <c r="BH84" s="245"/>
      <c r="BI84" s="245"/>
      <c r="BJ84" s="245"/>
      <c r="BK84" s="245"/>
      <c r="BL84" s="245"/>
      <c r="BM84" s="245"/>
      <c r="BN84" s="245"/>
      <c r="BO84" s="245"/>
      <c r="BP84" s="245"/>
      <c r="BQ84" s="242">
        <v>78</v>
      </c>
      <c r="BR84" s="247"/>
      <c r="BS84" s="923"/>
      <c r="BT84" s="924"/>
      <c r="BU84" s="924"/>
      <c r="BV84" s="924"/>
      <c r="BW84" s="924"/>
      <c r="BX84" s="924"/>
      <c r="BY84" s="924"/>
      <c r="BZ84" s="924"/>
      <c r="CA84" s="924"/>
      <c r="CB84" s="924"/>
      <c r="CC84" s="924"/>
      <c r="CD84" s="924"/>
      <c r="CE84" s="924"/>
      <c r="CF84" s="924"/>
      <c r="CG84" s="925"/>
      <c r="CH84" s="920"/>
      <c r="CI84" s="921"/>
      <c r="CJ84" s="921"/>
      <c r="CK84" s="921"/>
      <c r="CL84" s="922"/>
      <c r="CM84" s="920"/>
      <c r="CN84" s="921"/>
      <c r="CO84" s="921"/>
      <c r="CP84" s="921"/>
      <c r="CQ84" s="922"/>
      <c r="CR84" s="920"/>
      <c r="CS84" s="921"/>
      <c r="CT84" s="921"/>
      <c r="CU84" s="921"/>
      <c r="CV84" s="922"/>
      <c r="CW84" s="920"/>
      <c r="CX84" s="921"/>
      <c r="CY84" s="921"/>
      <c r="CZ84" s="921"/>
      <c r="DA84" s="922"/>
      <c r="DB84" s="920"/>
      <c r="DC84" s="921"/>
      <c r="DD84" s="921"/>
      <c r="DE84" s="921"/>
      <c r="DF84" s="922"/>
      <c r="DG84" s="920"/>
      <c r="DH84" s="921"/>
      <c r="DI84" s="921"/>
      <c r="DJ84" s="921"/>
      <c r="DK84" s="922"/>
      <c r="DL84" s="920"/>
      <c r="DM84" s="921"/>
      <c r="DN84" s="921"/>
      <c r="DO84" s="921"/>
      <c r="DP84" s="922"/>
      <c r="DQ84" s="920"/>
      <c r="DR84" s="921"/>
      <c r="DS84" s="921"/>
      <c r="DT84" s="921"/>
      <c r="DU84" s="922"/>
      <c r="DV84" s="917"/>
      <c r="DW84" s="918"/>
      <c r="DX84" s="918"/>
      <c r="DY84" s="918"/>
      <c r="DZ84" s="919"/>
      <c r="EA84" s="226"/>
    </row>
    <row r="85" spans="1:131" s="227" customFormat="1" ht="26.25" customHeight="1">
      <c r="A85" s="241">
        <v>18</v>
      </c>
      <c r="B85" s="933"/>
      <c r="C85" s="934"/>
      <c r="D85" s="934"/>
      <c r="E85" s="934"/>
      <c r="F85" s="934"/>
      <c r="G85" s="934"/>
      <c r="H85" s="934"/>
      <c r="I85" s="934"/>
      <c r="J85" s="934"/>
      <c r="K85" s="934"/>
      <c r="L85" s="934"/>
      <c r="M85" s="934"/>
      <c r="N85" s="934"/>
      <c r="O85" s="934"/>
      <c r="P85" s="935"/>
      <c r="Q85" s="936"/>
      <c r="R85" s="891"/>
      <c r="S85" s="891"/>
      <c r="T85" s="891"/>
      <c r="U85" s="891"/>
      <c r="V85" s="891"/>
      <c r="W85" s="891"/>
      <c r="X85" s="891"/>
      <c r="Y85" s="891"/>
      <c r="Z85" s="891"/>
      <c r="AA85" s="891"/>
      <c r="AB85" s="891"/>
      <c r="AC85" s="891"/>
      <c r="AD85" s="891"/>
      <c r="AE85" s="891"/>
      <c r="AF85" s="891"/>
      <c r="AG85" s="891"/>
      <c r="AH85" s="891"/>
      <c r="AI85" s="891"/>
      <c r="AJ85" s="891"/>
      <c r="AK85" s="891"/>
      <c r="AL85" s="891"/>
      <c r="AM85" s="891"/>
      <c r="AN85" s="891"/>
      <c r="AO85" s="891"/>
      <c r="AP85" s="891"/>
      <c r="AQ85" s="891"/>
      <c r="AR85" s="891"/>
      <c r="AS85" s="891"/>
      <c r="AT85" s="891"/>
      <c r="AU85" s="891"/>
      <c r="AV85" s="891"/>
      <c r="AW85" s="891"/>
      <c r="AX85" s="891"/>
      <c r="AY85" s="891"/>
      <c r="AZ85" s="937"/>
      <c r="BA85" s="937"/>
      <c r="BB85" s="937"/>
      <c r="BC85" s="937"/>
      <c r="BD85" s="938"/>
      <c r="BE85" s="245"/>
      <c r="BF85" s="245"/>
      <c r="BG85" s="245"/>
      <c r="BH85" s="245"/>
      <c r="BI85" s="245"/>
      <c r="BJ85" s="245"/>
      <c r="BK85" s="245"/>
      <c r="BL85" s="245"/>
      <c r="BM85" s="245"/>
      <c r="BN85" s="245"/>
      <c r="BO85" s="245"/>
      <c r="BP85" s="245"/>
      <c r="BQ85" s="242">
        <v>79</v>
      </c>
      <c r="BR85" s="247"/>
      <c r="BS85" s="923"/>
      <c r="BT85" s="924"/>
      <c r="BU85" s="924"/>
      <c r="BV85" s="924"/>
      <c r="BW85" s="924"/>
      <c r="BX85" s="924"/>
      <c r="BY85" s="924"/>
      <c r="BZ85" s="924"/>
      <c r="CA85" s="924"/>
      <c r="CB85" s="924"/>
      <c r="CC85" s="924"/>
      <c r="CD85" s="924"/>
      <c r="CE85" s="924"/>
      <c r="CF85" s="924"/>
      <c r="CG85" s="925"/>
      <c r="CH85" s="920"/>
      <c r="CI85" s="921"/>
      <c r="CJ85" s="921"/>
      <c r="CK85" s="921"/>
      <c r="CL85" s="922"/>
      <c r="CM85" s="920"/>
      <c r="CN85" s="921"/>
      <c r="CO85" s="921"/>
      <c r="CP85" s="921"/>
      <c r="CQ85" s="922"/>
      <c r="CR85" s="920"/>
      <c r="CS85" s="921"/>
      <c r="CT85" s="921"/>
      <c r="CU85" s="921"/>
      <c r="CV85" s="922"/>
      <c r="CW85" s="920"/>
      <c r="CX85" s="921"/>
      <c r="CY85" s="921"/>
      <c r="CZ85" s="921"/>
      <c r="DA85" s="922"/>
      <c r="DB85" s="920"/>
      <c r="DC85" s="921"/>
      <c r="DD85" s="921"/>
      <c r="DE85" s="921"/>
      <c r="DF85" s="922"/>
      <c r="DG85" s="920"/>
      <c r="DH85" s="921"/>
      <c r="DI85" s="921"/>
      <c r="DJ85" s="921"/>
      <c r="DK85" s="922"/>
      <c r="DL85" s="920"/>
      <c r="DM85" s="921"/>
      <c r="DN85" s="921"/>
      <c r="DO85" s="921"/>
      <c r="DP85" s="922"/>
      <c r="DQ85" s="920"/>
      <c r="DR85" s="921"/>
      <c r="DS85" s="921"/>
      <c r="DT85" s="921"/>
      <c r="DU85" s="922"/>
      <c r="DV85" s="917"/>
      <c r="DW85" s="918"/>
      <c r="DX85" s="918"/>
      <c r="DY85" s="918"/>
      <c r="DZ85" s="919"/>
      <c r="EA85" s="226"/>
    </row>
    <row r="86" spans="1:131" s="227" customFormat="1" ht="26.25" customHeight="1">
      <c r="A86" s="241">
        <v>19</v>
      </c>
      <c r="B86" s="933"/>
      <c r="C86" s="934"/>
      <c r="D86" s="934"/>
      <c r="E86" s="934"/>
      <c r="F86" s="934"/>
      <c r="G86" s="934"/>
      <c r="H86" s="934"/>
      <c r="I86" s="934"/>
      <c r="J86" s="934"/>
      <c r="K86" s="934"/>
      <c r="L86" s="934"/>
      <c r="M86" s="934"/>
      <c r="N86" s="934"/>
      <c r="O86" s="934"/>
      <c r="P86" s="935"/>
      <c r="Q86" s="936"/>
      <c r="R86" s="891"/>
      <c r="S86" s="891"/>
      <c r="T86" s="891"/>
      <c r="U86" s="891"/>
      <c r="V86" s="891"/>
      <c r="W86" s="891"/>
      <c r="X86" s="891"/>
      <c r="Y86" s="891"/>
      <c r="Z86" s="891"/>
      <c r="AA86" s="891"/>
      <c r="AB86" s="891"/>
      <c r="AC86" s="891"/>
      <c r="AD86" s="891"/>
      <c r="AE86" s="891"/>
      <c r="AF86" s="891"/>
      <c r="AG86" s="891"/>
      <c r="AH86" s="891"/>
      <c r="AI86" s="891"/>
      <c r="AJ86" s="891"/>
      <c r="AK86" s="891"/>
      <c r="AL86" s="891"/>
      <c r="AM86" s="891"/>
      <c r="AN86" s="891"/>
      <c r="AO86" s="891"/>
      <c r="AP86" s="891"/>
      <c r="AQ86" s="891"/>
      <c r="AR86" s="891"/>
      <c r="AS86" s="891"/>
      <c r="AT86" s="891"/>
      <c r="AU86" s="891"/>
      <c r="AV86" s="891"/>
      <c r="AW86" s="891"/>
      <c r="AX86" s="891"/>
      <c r="AY86" s="891"/>
      <c r="AZ86" s="937"/>
      <c r="BA86" s="937"/>
      <c r="BB86" s="937"/>
      <c r="BC86" s="937"/>
      <c r="BD86" s="938"/>
      <c r="BE86" s="245"/>
      <c r="BF86" s="245"/>
      <c r="BG86" s="245"/>
      <c r="BH86" s="245"/>
      <c r="BI86" s="245"/>
      <c r="BJ86" s="245"/>
      <c r="BK86" s="245"/>
      <c r="BL86" s="245"/>
      <c r="BM86" s="245"/>
      <c r="BN86" s="245"/>
      <c r="BO86" s="245"/>
      <c r="BP86" s="245"/>
      <c r="BQ86" s="242">
        <v>80</v>
      </c>
      <c r="BR86" s="247"/>
      <c r="BS86" s="923"/>
      <c r="BT86" s="924"/>
      <c r="BU86" s="924"/>
      <c r="BV86" s="924"/>
      <c r="BW86" s="924"/>
      <c r="BX86" s="924"/>
      <c r="BY86" s="924"/>
      <c r="BZ86" s="924"/>
      <c r="CA86" s="924"/>
      <c r="CB86" s="924"/>
      <c r="CC86" s="924"/>
      <c r="CD86" s="924"/>
      <c r="CE86" s="924"/>
      <c r="CF86" s="924"/>
      <c r="CG86" s="925"/>
      <c r="CH86" s="920"/>
      <c r="CI86" s="921"/>
      <c r="CJ86" s="921"/>
      <c r="CK86" s="921"/>
      <c r="CL86" s="922"/>
      <c r="CM86" s="920"/>
      <c r="CN86" s="921"/>
      <c r="CO86" s="921"/>
      <c r="CP86" s="921"/>
      <c r="CQ86" s="922"/>
      <c r="CR86" s="920"/>
      <c r="CS86" s="921"/>
      <c r="CT86" s="921"/>
      <c r="CU86" s="921"/>
      <c r="CV86" s="922"/>
      <c r="CW86" s="920"/>
      <c r="CX86" s="921"/>
      <c r="CY86" s="921"/>
      <c r="CZ86" s="921"/>
      <c r="DA86" s="922"/>
      <c r="DB86" s="920"/>
      <c r="DC86" s="921"/>
      <c r="DD86" s="921"/>
      <c r="DE86" s="921"/>
      <c r="DF86" s="922"/>
      <c r="DG86" s="920"/>
      <c r="DH86" s="921"/>
      <c r="DI86" s="921"/>
      <c r="DJ86" s="921"/>
      <c r="DK86" s="922"/>
      <c r="DL86" s="920"/>
      <c r="DM86" s="921"/>
      <c r="DN86" s="921"/>
      <c r="DO86" s="921"/>
      <c r="DP86" s="922"/>
      <c r="DQ86" s="920"/>
      <c r="DR86" s="921"/>
      <c r="DS86" s="921"/>
      <c r="DT86" s="921"/>
      <c r="DU86" s="922"/>
      <c r="DV86" s="917"/>
      <c r="DW86" s="918"/>
      <c r="DX86" s="918"/>
      <c r="DY86" s="918"/>
      <c r="DZ86" s="919"/>
      <c r="EA86" s="226"/>
    </row>
    <row r="87" spans="1:131" s="227" customFormat="1" ht="26.25" customHeight="1">
      <c r="A87" s="249">
        <v>20</v>
      </c>
      <c r="B87" s="942"/>
      <c r="C87" s="943"/>
      <c r="D87" s="943"/>
      <c r="E87" s="943"/>
      <c r="F87" s="943"/>
      <c r="G87" s="943"/>
      <c r="H87" s="943"/>
      <c r="I87" s="943"/>
      <c r="J87" s="943"/>
      <c r="K87" s="943"/>
      <c r="L87" s="943"/>
      <c r="M87" s="943"/>
      <c r="N87" s="943"/>
      <c r="O87" s="943"/>
      <c r="P87" s="944"/>
      <c r="Q87" s="945"/>
      <c r="R87" s="946"/>
      <c r="S87" s="946"/>
      <c r="T87" s="946"/>
      <c r="U87" s="946"/>
      <c r="V87" s="946"/>
      <c r="W87" s="946"/>
      <c r="X87" s="946"/>
      <c r="Y87" s="946"/>
      <c r="Z87" s="946"/>
      <c r="AA87" s="946"/>
      <c r="AB87" s="946"/>
      <c r="AC87" s="946"/>
      <c r="AD87" s="946"/>
      <c r="AE87" s="946"/>
      <c r="AF87" s="946"/>
      <c r="AG87" s="946"/>
      <c r="AH87" s="946"/>
      <c r="AI87" s="946"/>
      <c r="AJ87" s="946"/>
      <c r="AK87" s="946"/>
      <c r="AL87" s="946"/>
      <c r="AM87" s="946"/>
      <c r="AN87" s="946"/>
      <c r="AO87" s="946"/>
      <c r="AP87" s="946"/>
      <c r="AQ87" s="946"/>
      <c r="AR87" s="946"/>
      <c r="AS87" s="946"/>
      <c r="AT87" s="946"/>
      <c r="AU87" s="946"/>
      <c r="AV87" s="946"/>
      <c r="AW87" s="946"/>
      <c r="AX87" s="946"/>
      <c r="AY87" s="946"/>
      <c r="AZ87" s="947"/>
      <c r="BA87" s="947"/>
      <c r="BB87" s="947"/>
      <c r="BC87" s="947"/>
      <c r="BD87" s="948"/>
      <c r="BE87" s="245"/>
      <c r="BF87" s="245"/>
      <c r="BG87" s="245"/>
      <c r="BH87" s="245"/>
      <c r="BI87" s="245"/>
      <c r="BJ87" s="245"/>
      <c r="BK87" s="245"/>
      <c r="BL87" s="245"/>
      <c r="BM87" s="245"/>
      <c r="BN87" s="245"/>
      <c r="BO87" s="245"/>
      <c r="BP87" s="245"/>
      <c r="BQ87" s="242">
        <v>81</v>
      </c>
      <c r="BR87" s="247"/>
      <c r="BS87" s="923"/>
      <c r="BT87" s="924"/>
      <c r="BU87" s="924"/>
      <c r="BV87" s="924"/>
      <c r="BW87" s="924"/>
      <c r="BX87" s="924"/>
      <c r="BY87" s="924"/>
      <c r="BZ87" s="924"/>
      <c r="CA87" s="924"/>
      <c r="CB87" s="924"/>
      <c r="CC87" s="924"/>
      <c r="CD87" s="924"/>
      <c r="CE87" s="924"/>
      <c r="CF87" s="924"/>
      <c r="CG87" s="925"/>
      <c r="CH87" s="920"/>
      <c r="CI87" s="921"/>
      <c r="CJ87" s="921"/>
      <c r="CK87" s="921"/>
      <c r="CL87" s="922"/>
      <c r="CM87" s="920"/>
      <c r="CN87" s="921"/>
      <c r="CO87" s="921"/>
      <c r="CP87" s="921"/>
      <c r="CQ87" s="922"/>
      <c r="CR87" s="920"/>
      <c r="CS87" s="921"/>
      <c r="CT87" s="921"/>
      <c r="CU87" s="921"/>
      <c r="CV87" s="922"/>
      <c r="CW87" s="920"/>
      <c r="CX87" s="921"/>
      <c r="CY87" s="921"/>
      <c r="CZ87" s="921"/>
      <c r="DA87" s="922"/>
      <c r="DB87" s="920"/>
      <c r="DC87" s="921"/>
      <c r="DD87" s="921"/>
      <c r="DE87" s="921"/>
      <c r="DF87" s="922"/>
      <c r="DG87" s="920"/>
      <c r="DH87" s="921"/>
      <c r="DI87" s="921"/>
      <c r="DJ87" s="921"/>
      <c r="DK87" s="922"/>
      <c r="DL87" s="920"/>
      <c r="DM87" s="921"/>
      <c r="DN87" s="921"/>
      <c r="DO87" s="921"/>
      <c r="DP87" s="922"/>
      <c r="DQ87" s="920"/>
      <c r="DR87" s="921"/>
      <c r="DS87" s="921"/>
      <c r="DT87" s="921"/>
      <c r="DU87" s="922"/>
      <c r="DV87" s="917"/>
      <c r="DW87" s="918"/>
      <c r="DX87" s="918"/>
      <c r="DY87" s="918"/>
      <c r="DZ87" s="919"/>
      <c r="EA87" s="226"/>
    </row>
    <row r="88" spans="1:131" s="227" customFormat="1" ht="26.25" customHeight="1" thickBot="1">
      <c r="A88" s="244" t="s">
        <v>380</v>
      </c>
      <c r="B88" s="850" t="s">
        <v>411</v>
      </c>
      <c r="C88" s="851"/>
      <c r="D88" s="851"/>
      <c r="E88" s="851"/>
      <c r="F88" s="851"/>
      <c r="G88" s="851"/>
      <c r="H88" s="851"/>
      <c r="I88" s="851"/>
      <c r="J88" s="851"/>
      <c r="K88" s="851"/>
      <c r="L88" s="851"/>
      <c r="M88" s="851"/>
      <c r="N88" s="851"/>
      <c r="O88" s="851"/>
      <c r="P88" s="852"/>
      <c r="Q88" s="898"/>
      <c r="R88" s="899"/>
      <c r="S88" s="899"/>
      <c r="T88" s="899"/>
      <c r="U88" s="899"/>
      <c r="V88" s="899"/>
      <c r="W88" s="899"/>
      <c r="X88" s="899"/>
      <c r="Y88" s="899"/>
      <c r="Z88" s="899"/>
      <c r="AA88" s="899"/>
      <c r="AB88" s="899"/>
      <c r="AC88" s="899"/>
      <c r="AD88" s="899"/>
      <c r="AE88" s="899"/>
      <c r="AF88" s="902">
        <f>SUM(AF68:AJ87)</f>
        <v>14163</v>
      </c>
      <c r="AG88" s="902"/>
      <c r="AH88" s="902"/>
      <c r="AI88" s="902"/>
      <c r="AJ88" s="902"/>
      <c r="AK88" s="899"/>
      <c r="AL88" s="899"/>
      <c r="AM88" s="899"/>
      <c r="AN88" s="899"/>
      <c r="AO88" s="899"/>
      <c r="AP88" s="902">
        <v>438</v>
      </c>
      <c r="AQ88" s="902"/>
      <c r="AR88" s="902"/>
      <c r="AS88" s="902"/>
      <c r="AT88" s="902"/>
      <c r="AU88" s="902">
        <v>40</v>
      </c>
      <c r="AV88" s="902"/>
      <c r="AW88" s="902"/>
      <c r="AX88" s="902"/>
      <c r="AY88" s="902"/>
      <c r="AZ88" s="907"/>
      <c r="BA88" s="907"/>
      <c r="BB88" s="907"/>
      <c r="BC88" s="907"/>
      <c r="BD88" s="908"/>
      <c r="BE88" s="245"/>
      <c r="BF88" s="245"/>
      <c r="BG88" s="245"/>
      <c r="BH88" s="245"/>
      <c r="BI88" s="245"/>
      <c r="BJ88" s="245"/>
      <c r="BK88" s="245"/>
      <c r="BL88" s="245"/>
      <c r="BM88" s="245"/>
      <c r="BN88" s="245"/>
      <c r="BO88" s="245"/>
      <c r="BP88" s="245"/>
      <c r="BQ88" s="242">
        <v>82</v>
      </c>
      <c r="BR88" s="247"/>
      <c r="BS88" s="923"/>
      <c r="BT88" s="924"/>
      <c r="BU88" s="924"/>
      <c r="BV88" s="924"/>
      <c r="BW88" s="924"/>
      <c r="BX88" s="924"/>
      <c r="BY88" s="924"/>
      <c r="BZ88" s="924"/>
      <c r="CA88" s="924"/>
      <c r="CB88" s="924"/>
      <c r="CC88" s="924"/>
      <c r="CD88" s="924"/>
      <c r="CE88" s="924"/>
      <c r="CF88" s="924"/>
      <c r="CG88" s="925"/>
      <c r="CH88" s="920"/>
      <c r="CI88" s="921"/>
      <c r="CJ88" s="921"/>
      <c r="CK88" s="921"/>
      <c r="CL88" s="922"/>
      <c r="CM88" s="920"/>
      <c r="CN88" s="921"/>
      <c r="CO88" s="921"/>
      <c r="CP88" s="921"/>
      <c r="CQ88" s="922"/>
      <c r="CR88" s="920"/>
      <c r="CS88" s="921"/>
      <c r="CT88" s="921"/>
      <c r="CU88" s="921"/>
      <c r="CV88" s="922"/>
      <c r="CW88" s="920"/>
      <c r="CX88" s="921"/>
      <c r="CY88" s="921"/>
      <c r="CZ88" s="921"/>
      <c r="DA88" s="922"/>
      <c r="DB88" s="920"/>
      <c r="DC88" s="921"/>
      <c r="DD88" s="921"/>
      <c r="DE88" s="921"/>
      <c r="DF88" s="922"/>
      <c r="DG88" s="920"/>
      <c r="DH88" s="921"/>
      <c r="DI88" s="921"/>
      <c r="DJ88" s="921"/>
      <c r="DK88" s="922"/>
      <c r="DL88" s="920"/>
      <c r="DM88" s="921"/>
      <c r="DN88" s="921"/>
      <c r="DO88" s="921"/>
      <c r="DP88" s="922"/>
      <c r="DQ88" s="920"/>
      <c r="DR88" s="921"/>
      <c r="DS88" s="921"/>
      <c r="DT88" s="921"/>
      <c r="DU88" s="922"/>
      <c r="DV88" s="917"/>
      <c r="DW88" s="918"/>
      <c r="DX88" s="918"/>
      <c r="DY88" s="918"/>
      <c r="DZ88" s="919"/>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23"/>
      <c r="BT89" s="924"/>
      <c r="BU89" s="924"/>
      <c r="BV89" s="924"/>
      <c r="BW89" s="924"/>
      <c r="BX89" s="924"/>
      <c r="BY89" s="924"/>
      <c r="BZ89" s="924"/>
      <c r="CA89" s="924"/>
      <c r="CB89" s="924"/>
      <c r="CC89" s="924"/>
      <c r="CD89" s="924"/>
      <c r="CE89" s="924"/>
      <c r="CF89" s="924"/>
      <c r="CG89" s="925"/>
      <c r="CH89" s="920"/>
      <c r="CI89" s="921"/>
      <c r="CJ89" s="921"/>
      <c r="CK89" s="921"/>
      <c r="CL89" s="922"/>
      <c r="CM89" s="920"/>
      <c r="CN89" s="921"/>
      <c r="CO89" s="921"/>
      <c r="CP89" s="921"/>
      <c r="CQ89" s="922"/>
      <c r="CR89" s="920"/>
      <c r="CS89" s="921"/>
      <c r="CT89" s="921"/>
      <c r="CU89" s="921"/>
      <c r="CV89" s="922"/>
      <c r="CW89" s="920"/>
      <c r="CX89" s="921"/>
      <c r="CY89" s="921"/>
      <c r="CZ89" s="921"/>
      <c r="DA89" s="922"/>
      <c r="DB89" s="920"/>
      <c r="DC89" s="921"/>
      <c r="DD89" s="921"/>
      <c r="DE89" s="921"/>
      <c r="DF89" s="922"/>
      <c r="DG89" s="920"/>
      <c r="DH89" s="921"/>
      <c r="DI89" s="921"/>
      <c r="DJ89" s="921"/>
      <c r="DK89" s="922"/>
      <c r="DL89" s="920"/>
      <c r="DM89" s="921"/>
      <c r="DN89" s="921"/>
      <c r="DO89" s="921"/>
      <c r="DP89" s="922"/>
      <c r="DQ89" s="920"/>
      <c r="DR89" s="921"/>
      <c r="DS89" s="921"/>
      <c r="DT89" s="921"/>
      <c r="DU89" s="922"/>
      <c r="DV89" s="917"/>
      <c r="DW89" s="918"/>
      <c r="DX89" s="918"/>
      <c r="DY89" s="918"/>
      <c r="DZ89" s="919"/>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23"/>
      <c r="BT90" s="924"/>
      <c r="BU90" s="924"/>
      <c r="BV90" s="924"/>
      <c r="BW90" s="924"/>
      <c r="BX90" s="924"/>
      <c r="BY90" s="924"/>
      <c r="BZ90" s="924"/>
      <c r="CA90" s="924"/>
      <c r="CB90" s="924"/>
      <c r="CC90" s="924"/>
      <c r="CD90" s="924"/>
      <c r="CE90" s="924"/>
      <c r="CF90" s="924"/>
      <c r="CG90" s="925"/>
      <c r="CH90" s="920"/>
      <c r="CI90" s="921"/>
      <c r="CJ90" s="921"/>
      <c r="CK90" s="921"/>
      <c r="CL90" s="922"/>
      <c r="CM90" s="920"/>
      <c r="CN90" s="921"/>
      <c r="CO90" s="921"/>
      <c r="CP90" s="921"/>
      <c r="CQ90" s="922"/>
      <c r="CR90" s="920"/>
      <c r="CS90" s="921"/>
      <c r="CT90" s="921"/>
      <c r="CU90" s="921"/>
      <c r="CV90" s="922"/>
      <c r="CW90" s="920"/>
      <c r="CX90" s="921"/>
      <c r="CY90" s="921"/>
      <c r="CZ90" s="921"/>
      <c r="DA90" s="922"/>
      <c r="DB90" s="920"/>
      <c r="DC90" s="921"/>
      <c r="DD90" s="921"/>
      <c r="DE90" s="921"/>
      <c r="DF90" s="922"/>
      <c r="DG90" s="920"/>
      <c r="DH90" s="921"/>
      <c r="DI90" s="921"/>
      <c r="DJ90" s="921"/>
      <c r="DK90" s="922"/>
      <c r="DL90" s="920"/>
      <c r="DM90" s="921"/>
      <c r="DN90" s="921"/>
      <c r="DO90" s="921"/>
      <c r="DP90" s="922"/>
      <c r="DQ90" s="920"/>
      <c r="DR90" s="921"/>
      <c r="DS90" s="921"/>
      <c r="DT90" s="921"/>
      <c r="DU90" s="922"/>
      <c r="DV90" s="917"/>
      <c r="DW90" s="918"/>
      <c r="DX90" s="918"/>
      <c r="DY90" s="918"/>
      <c r="DZ90" s="919"/>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23"/>
      <c r="BT91" s="924"/>
      <c r="BU91" s="924"/>
      <c r="BV91" s="924"/>
      <c r="BW91" s="924"/>
      <c r="BX91" s="924"/>
      <c r="BY91" s="924"/>
      <c r="BZ91" s="924"/>
      <c r="CA91" s="924"/>
      <c r="CB91" s="924"/>
      <c r="CC91" s="924"/>
      <c r="CD91" s="924"/>
      <c r="CE91" s="924"/>
      <c r="CF91" s="924"/>
      <c r="CG91" s="925"/>
      <c r="CH91" s="920"/>
      <c r="CI91" s="921"/>
      <c r="CJ91" s="921"/>
      <c r="CK91" s="921"/>
      <c r="CL91" s="922"/>
      <c r="CM91" s="920"/>
      <c r="CN91" s="921"/>
      <c r="CO91" s="921"/>
      <c r="CP91" s="921"/>
      <c r="CQ91" s="922"/>
      <c r="CR91" s="920"/>
      <c r="CS91" s="921"/>
      <c r="CT91" s="921"/>
      <c r="CU91" s="921"/>
      <c r="CV91" s="922"/>
      <c r="CW91" s="920"/>
      <c r="CX91" s="921"/>
      <c r="CY91" s="921"/>
      <c r="CZ91" s="921"/>
      <c r="DA91" s="922"/>
      <c r="DB91" s="920"/>
      <c r="DC91" s="921"/>
      <c r="DD91" s="921"/>
      <c r="DE91" s="921"/>
      <c r="DF91" s="922"/>
      <c r="DG91" s="920"/>
      <c r="DH91" s="921"/>
      <c r="DI91" s="921"/>
      <c r="DJ91" s="921"/>
      <c r="DK91" s="922"/>
      <c r="DL91" s="920"/>
      <c r="DM91" s="921"/>
      <c r="DN91" s="921"/>
      <c r="DO91" s="921"/>
      <c r="DP91" s="922"/>
      <c r="DQ91" s="920"/>
      <c r="DR91" s="921"/>
      <c r="DS91" s="921"/>
      <c r="DT91" s="921"/>
      <c r="DU91" s="922"/>
      <c r="DV91" s="917"/>
      <c r="DW91" s="918"/>
      <c r="DX91" s="918"/>
      <c r="DY91" s="918"/>
      <c r="DZ91" s="919"/>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23"/>
      <c r="BT92" s="924"/>
      <c r="BU92" s="924"/>
      <c r="BV92" s="924"/>
      <c r="BW92" s="924"/>
      <c r="BX92" s="924"/>
      <c r="BY92" s="924"/>
      <c r="BZ92" s="924"/>
      <c r="CA92" s="924"/>
      <c r="CB92" s="924"/>
      <c r="CC92" s="924"/>
      <c r="CD92" s="924"/>
      <c r="CE92" s="924"/>
      <c r="CF92" s="924"/>
      <c r="CG92" s="925"/>
      <c r="CH92" s="920"/>
      <c r="CI92" s="921"/>
      <c r="CJ92" s="921"/>
      <c r="CK92" s="921"/>
      <c r="CL92" s="922"/>
      <c r="CM92" s="920"/>
      <c r="CN92" s="921"/>
      <c r="CO92" s="921"/>
      <c r="CP92" s="921"/>
      <c r="CQ92" s="922"/>
      <c r="CR92" s="920"/>
      <c r="CS92" s="921"/>
      <c r="CT92" s="921"/>
      <c r="CU92" s="921"/>
      <c r="CV92" s="922"/>
      <c r="CW92" s="920"/>
      <c r="CX92" s="921"/>
      <c r="CY92" s="921"/>
      <c r="CZ92" s="921"/>
      <c r="DA92" s="922"/>
      <c r="DB92" s="920"/>
      <c r="DC92" s="921"/>
      <c r="DD92" s="921"/>
      <c r="DE92" s="921"/>
      <c r="DF92" s="922"/>
      <c r="DG92" s="920"/>
      <c r="DH92" s="921"/>
      <c r="DI92" s="921"/>
      <c r="DJ92" s="921"/>
      <c r="DK92" s="922"/>
      <c r="DL92" s="920"/>
      <c r="DM92" s="921"/>
      <c r="DN92" s="921"/>
      <c r="DO92" s="921"/>
      <c r="DP92" s="922"/>
      <c r="DQ92" s="920"/>
      <c r="DR92" s="921"/>
      <c r="DS92" s="921"/>
      <c r="DT92" s="921"/>
      <c r="DU92" s="922"/>
      <c r="DV92" s="917"/>
      <c r="DW92" s="918"/>
      <c r="DX92" s="918"/>
      <c r="DY92" s="918"/>
      <c r="DZ92" s="919"/>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23"/>
      <c r="BT93" s="924"/>
      <c r="BU93" s="924"/>
      <c r="BV93" s="924"/>
      <c r="BW93" s="924"/>
      <c r="BX93" s="924"/>
      <c r="BY93" s="924"/>
      <c r="BZ93" s="924"/>
      <c r="CA93" s="924"/>
      <c r="CB93" s="924"/>
      <c r="CC93" s="924"/>
      <c r="CD93" s="924"/>
      <c r="CE93" s="924"/>
      <c r="CF93" s="924"/>
      <c r="CG93" s="925"/>
      <c r="CH93" s="920"/>
      <c r="CI93" s="921"/>
      <c r="CJ93" s="921"/>
      <c r="CK93" s="921"/>
      <c r="CL93" s="922"/>
      <c r="CM93" s="920"/>
      <c r="CN93" s="921"/>
      <c r="CO93" s="921"/>
      <c r="CP93" s="921"/>
      <c r="CQ93" s="922"/>
      <c r="CR93" s="920"/>
      <c r="CS93" s="921"/>
      <c r="CT93" s="921"/>
      <c r="CU93" s="921"/>
      <c r="CV93" s="922"/>
      <c r="CW93" s="920"/>
      <c r="CX93" s="921"/>
      <c r="CY93" s="921"/>
      <c r="CZ93" s="921"/>
      <c r="DA93" s="922"/>
      <c r="DB93" s="920"/>
      <c r="DC93" s="921"/>
      <c r="DD93" s="921"/>
      <c r="DE93" s="921"/>
      <c r="DF93" s="922"/>
      <c r="DG93" s="920"/>
      <c r="DH93" s="921"/>
      <c r="DI93" s="921"/>
      <c r="DJ93" s="921"/>
      <c r="DK93" s="922"/>
      <c r="DL93" s="920"/>
      <c r="DM93" s="921"/>
      <c r="DN93" s="921"/>
      <c r="DO93" s="921"/>
      <c r="DP93" s="922"/>
      <c r="DQ93" s="920"/>
      <c r="DR93" s="921"/>
      <c r="DS93" s="921"/>
      <c r="DT93" s="921"/>
      <c r="DU93" s="922"/>
      <c r="DV93" s="917"/>
      <c r="DW93" s="918"/>
      <c r="DX93" s="918"/>
      <c r="DY93" s="918"/>
      <c r="DZ93" s="919"/>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23"/>
      <c r="BT94" s="924"/>
      <c r="BU94" s="924"/>
      <c r="BV94" s="924"/>
      <c r="BW94" s="924"/>
      <c r="BX94" s="924"/>
      <c r="BY94" s="924"/>
      <c r="BZ94" s="924"/>
      <c r="CA94" s="924"/>
      <c r="CB94" s="924"/>
      <c r="CC94" s="924"/>
      <c r="CD94" s="924"/>
      <c r="CE94" s="924"/>
      <c r="CF94" s="924"/>
      <c r="CG94" s="925"/>
      <c r="CH94" s="920"/>
      <c r="CI94" s="921"/>
      <c r="CJ94" s="921"/>
      <c r="CK94" s="921"/>
      <c r="CL94" s="922"/>
      <c r="CM94" s="920"/>
      <c r="CN94" s="921"/>
      <c r="CO94" s="921"/>
      <c r="CP94" s="921"/>
      <c r="CQ94" s="922"/>
      <c r="CR94" s="920"/>
      <c r="CS94" s="921"/>
      <c r="CT94" s="921"/>
      <c r="CU94" s="921"/>
      <c r="CV94" s="922"/>
      <c r="CW94" s="920"/>
      <c r="CX94" s="921"/>
      <c r="CY94" s="921"/>
      <c r="CZ94" s="921"/>
      <c r="DA94" s="922"/>
      <c r="DB94" s="920"/>
      <c r="DC94" s="921"/>
      <c r="DD94" s="921"/>
      <c r="DE94" s="921"/>
      <c r="DF94" s="922"/>
      <c r="DG94" s="920"/>
      <c r="DH94" s="921"/>
      <c r="DI94" s="921"/>
      <c r="DJ94" s="921"/>
      <c r="DK94" s="922"/>
      <c r="DL94" s="920"/>
      <c r="DM94" s="921"/>
      <c r="DN94" s="921"/>
      <c r="DO94" s="921"/>
      <c r="DP94" s="922"/>
      <c r="DQ94" s="920"/>
      <c r="DR94" s="921"/>
      <c r="DS94" s="921"/>
      <c r="DT94" s="921"/>
      <c r="DU94" s="922"/>
      <c r="DV94" s="917"/>
      <c r="DW94" s="918"/>
      <c r="DX94" s="918"/>
      <c r="DY94" s="918"/>
      <c r="DZ94" s="919"/>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23"/>
      <c r="BT95" s="924"/>
      <c r="BU95" s="924"/>
      <c r="BV95" s="924"/>
      <c r="BW95" s="924"/>
      <c r="BX95" s="924"/>
      <c r="BY95" s="924"/>
      <c r="BZ95" s="924"/>
      <c r="CA95" s="924"/>
      <c r="CB95" s="924"/>
      <c r="CC95" s="924"/>
      <c r="CD95" s="924"/>
      <c r="CE95" s="924"/>
      <c r="CF95" s="924"/>
      <c r="CG95" s="925"/>
      <c r="CH95" s="920"/>
      <c r="CI95" s="921"/>
      <c r="CJ95" s="921"/>
      <c r="CK95" s="921"/>
      <c r="CL95" s="922"/>
      <c r="CM95" s="920"/>
      <c r="CN95" s="921"/>
      <c r="CO95" s="921"/>
      <c r="CP95" s="921"/>
      <c r="CQ95" s="922"/>
      <c r="CR95" s="920"/>
      <c r="CS95" s="921"/>
      <c r="CT95" s="921"/>
      <c r="CU95" s="921"/>
      <c r="CV95" s="922"/>
      <c r="CW95" s="920"/>
      <c r="CX95" s="921"/>
      <c r="CY95" s="921"/>
      <c r="CZ95" s="921"/>
      <c r="DA95" s="922"/>
      <c r="DB95" s="920"/>
      <c r="DC95" s="921"/>
      <c r="DD95" s="921"/>
      <c r="DE95" s="921"/>
      <c r="DF95" s="922"/>
      <c r="DG95" s="920"/>
      <c r="DH95" s="921"/>
      <c r="DI95" s="921"/>
      <c r="DJ95" s="921"/>
      <c r="DK95" s="922"/>
      <c r="DL95" s="920"/>
      <c r="DM95" s="921"/>
      <c r="DN95" s="921"/>
      <c r="DO95" s="921"/>
      <c r="DP95" s="922"/>
      <c r="DQ95" s="920"/>
      <c r="DR95" s="921"/>
      <c r="DS95" s="921"/>
      <c r="DT95" s="921"/>
      <c r="DU95" s="922"/>
      <c r="DV95" s="917"/>
      <c r="DW95" s="918"/>
      <c r="DX95" s="918"/>
      <c r="DY95" s="918"/>
      <c r="DZ95" s="919"/>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23"/>
      <c r="BT96" s="924"/>
      <c r="BU96" s="924"/>
      <c r="BV96" s="924"/>
      <c r="BW96" s="924"/>
      <c r="BX96" s="924"/>
      <c r="BY96" s="924"/>
      <c r="BZ96" s="924"/>
      <c r="CA96" s="924"/>
      <c r="CB96" s="924"/>
      <c r="CC96" s="924"/>
      <c r="CD96" s="924"/>
      <c r="CE96" s="924"/>
      <c r="CF96" s="924"/>
      <c r="CG96" s="925"/>
      <c r="CH96" s="920"/>
      <c r="CI96" s="921"/>
      <c r="CJ96" s="921"/>
      <c r="CK96" s="921"/>
      <c r="CL96" s="922"/>
      <c r="CM96" s="920"/>
      <c r="CN96" s="921"/>
      <c r="CO96" s="921"/>
      <c r="CP96" s="921"/>
      <c r="CQ96" s="922"/>
      <c r="CR96" s="920"/>
      <c r="CS96" s="921"/>
      <c r="CT96" s="921"/>
      <c r="CU96" s="921"/>
      <c r="CV96" s="922"/>
      <c r="CW96" s="920"/>
      <c r="CX96" s="921"/>
      <c r="CY96" s="921"/>
      <c r="CZ96" s="921"/>
      <c r="DA96" s="922"/>
      <c r="DB96" s="920"/>
      <c r="DC96" s="921"/>
      <c r="DD96" s="921"/>
      <c r="DE96" s="921"/>
      <c r="DF96" s="922"/>
      <c r="DG96" s="920"/>
      <c r="DH96" s="921"/>
      <c r="DI96" s="921"/>
      <c r="DJ96" s="921"/>
      <c r="DK96" s="922"/>
      <c r="DL96" s="920"/>
      <c r="DM96" s="921"/>
      <c r="DN96" s="921"/>
      <c r="DO96" s="921"/>
      <c r="DP96" s="922"/>
      <c r="DQ96" s="920"/>
      <c r="DR96" s="921"/>
      <c r="DS96" s="921"/>
      <c r="DT96" s="921"/>
      <c r="DU96" s="922"/>
      <c r="DV96" s="917"/>
      <c r="DW96" s="918"/>
      <c r="DX96" s="918"/>
      <c r="DY96" s="918"/>
      <c r="DZ96" s="919"/>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23"/>
      <c r="BT97" s="924"/>
      <c r="BU97" s="924"/>
      <c r="BV97" s="924"/>
      <c r="BW97" s="924"/>
      <c r="BX97" s="924"/>
      <c r="BY97" s="924"/>
      <c r="BZ97" s="924"/>
      <c r="CA97" s="924"/>
      <c r="CB97" s="924"/>
      <c r="CC97" s="924"/>
      <c r="CD97" s="924"/>
      <c r="CE97" s="924"/>
      <c r="CF97" s="924"/>
      <c r="CG97" s="925"/>
      <c r="CH97" s="920"/>
      <c r="CI97" s="921"/>
      <c r="CJ97" s="921"/>
      <c r="CK97" s="921"/>
      <c r="CL97" s="922"/>
      <c r="CM97" s="920"/>
      <c r="CN97" s="921"/>
      <c r="CO97" s="921"/>
      <c r="CP97" s="921"/>
      <c r="CQ97" s="922"/>
      <c r="CR97" s="920"/>
      <c r="CS97" s="921"/>
      <c r="CT97" s="921"/>
      <c r="CU97" s="921"/>
      <c r="CV97" s="922"/>
      <c r="CW97" s="920"/>
      <c r="CX97" s="921"/>
      <c r="CY97" s="921"/>
      <c r="CZ97" s="921"/>
      <c r="DA97" s="922"/>
      <c r="DB97" s="920"/>
      <c r="DC97" s="921"/>
      <c r="DD97" s="921"/>
      <c r="DE97" s="921"/>
      <c r="DF97" s="922"/>
      <c r="DG97" s="920"/>
      <c r="DH97" s="921"/>
      <c r="DI97" s="921"/>
      <c r="DJ97" s="921"/>
      <c r="DK97" s="922"/>
      <c r="DL97" s="920"/>
      <c r="DM97" s="921"/>
      <c r="DN97" s="921"/>
      <c r="DO97" s="921"/>
      <c r="DP97" s="922"/>
      <c r="DQ97" s="920"/>
      <c r="DR97" s="921"/>
      <c r="DS97" s="921"/>
      <c r="DT97" s="921"/>
      <c r="DU97" s="922"/>
      <c r="DV97" s="917"/>
      <c r="DW97" s="918"/>
      <c r="DX97" s="918"/>
      <c r="DY97" s="918"/>
      <c r="DZ97" s="919"/>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23"/>
      <c r="BT98" s="924"/>
      <c r="BU98" s="924"/>
      <c r="BV98" s="924"/>
      <c r="BW98" s="924"/>
      <c r="BX98" s="924"/>
      <c r="BY98" s="924"/>
      <c r="BZ98" s="924"/>
      <c r="CA98" s="924"/>
      <c r="CB98" s="924"/>
      <c r="CC98" s="924"/>
      <c r="CD98" s="924"/>
      <c r="CE98" s="924"/>
      <c r="CF98" s="924"/>
      <c r="CG98" s="925"/>
      <c r="CH98" s="920"/>
      <c r="CI98" s="921"/>
      <c r="CJ98" s="921"/>
      <c r="CK98" s="921"/>
      <c r="CL98" s="922"/>
      <c r="CM98" s="920"/>
      <c r="CN98" s="921"/>
      <c r="CO98" s="921"/>
      <c r="CP98" s="921"/>
      <c r="CQ98" s="922"/>
      <c r="CR98" s="920"/>
      <c r="CS98" s="921"/>
      <c r="CT98" s="921"/>
      <c r="CU98" s="921"/>
      <c r="CV98" s="922"/>
      <c r="CW98" s="920"/>
      <c r="CX98" s="921"/>
      <c r="CY98" s="921"/>
      <c r="CZ98" s="921"/>
      <c r="DA98" s="922"/>
      <c r="DB98" s="920"/>
      <c r="DC98" s="921"/>
      <c r="DD98" s="921"/>
      <c r="DE98" s="921"/>
      <c r="DF98" s="922"/>
      <c r="DG98" s="920"/>
      <c r="DH98" s="921"/>
      <c r="DI98" s="921"/>
      <c r="DJ98" s="921"/>
      <c r="DK98" s="922"/>
      <c r="DL98" s="920"/>
      <c r="DM98" s="921"/>
      <c r="DN98" s="921"/>
      <c r="DO98" s="921"/>
      <c r="DP98" s="922"/>
      <c r="DQ98" s="920"/>
      <c r="DR98" s="921"/>
      <c r="DS98" s="921"/>
      <c r="DT98" s="921"/>
      <c r="DU98" s="922"/>
      <c r="DV98" s="917"/>
      <c r="DW98" s="918"/>
      <c r="DX98" s="918"/>
      <c r="DY98" s="918"/>
      <c r="DZ98" s="919"/>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23"/>
      <c r="BT99" s="924"/>
      <c r="BU99" s="924"/>
      <c r="BV99" s="924"/>
      <c r="BW99" s="924"/>
      <c r="BX99" s="924"/>
      <c r="BY99" s="924"/>
      <c r="BZ99" s="924"/>
      <c r="CA99" s="924"/>
      <c r="CB99" s="924"/>
      <c r="CC99" s="924"/>
      <c r="CD99" s="924"/>
      <c r="CE99" s="924"/>
      <c r="CF99" s="924"/>
      <c r="CG99" s="925"/>
      <c r="CH99" s="920"/>
      <c r="CI99" s="921"/>
      <c r="CJ99" s="921"/>
      <c r="CK99" s="921"/>
      <c r="CL99" s="922"/>
      <c r="CM99" s="920"/>
      <c r="CN99" s="921"/>
      <c r="CO99" s="921"/>
      <c r="CP99" s="921"/>
      <c r="CQ99" s="922"/>
      <c r="CR99" s="920"/>
      <c r="CS99" s="921"/>
      <c r="CT99" s="921"/>
      <c r="CU99" s="921"/>
      <c r="CV99" s="922"/>
      <c r="CW99" s="920"/>
      <c r="CX99" s="921"/>
      <c r="CY99" s="921"/>
      <c r="CZ99" s="921"/>
      <c r="DA99" s="922"/>
      <c r="DB99" s="920"/>
      <c r="DC99" s="921"/>
      <c r="DD99" s="921"/>
      <c r="DE99" s="921"/>
      <c r="DF99" s="922"/>
      <c r="DG99" s="920"/>
      <c r="DH99" s="921"/>
      <c r="DI99" s="921"/>
      <c r="DJ99" s="921"/>
      <c r="DK99" s="922"/>
      <c r="DL99" s="920"/>
      <c r="DM99" s="921"/>
      <c r="DN99" s="921"/>
      <c r="DO99" s="921"/>
      <c r="DP99" s="922"/>
      <c r="DQ99" s="920"/>
      <c r="DR99" s="921"/>
      <c r="DS99" s="921"/>
      <c r="DT99" s="921"/>
      <c r="DU99" s="922"/>
      <c r="DV99" s="917"/>
      <c r="DW99" s="918"/>
      <c r="DX99" s="918"/>
      <c r="DY99" s="918"/>
      <c r="DZ99" s="919"/>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23"/>
      <c r="BT100" s="924"/>
      <c r="BU100" s="924"/>
      <c r="BV100" s="924"/>
      <c r="BW100" s="924"/>
      <c r="BX100" s="924"/>
      <c r="BY100" s="924"/>
      <c r="BZ100" s="924"/>
      <c r="CA100" s="924"/>
      <c r="CB100" s="924"/>
      <c r="CC100" s="924"/>
      <c r="CD100" s="924"/>
      <c r="CE100" s="924"/>
      <c r="CF100" s="924"/>
      <c r="CG100" s="925"/>
      <c r="CH100" s="920"/>
      <c r="CI100" s="921"/>
      <c r="CJ100" s="921"/>
      <c r="CK100" s="921"/>
      <c r="CL100" s="922"/>
      <c r="CM100" s="920"/>
      <c r="CN100" s="921"/>
      <c r="CO100" s="921"/>
      <c r="CP100" s="921"/>
      <c r="CQ100" s="922"/>
      <c r="CR100" s="920"/>
      <c r="CS100" s="921"/>
      <c r="CT100" s="921"/>
      <c r="CU100" s="921"/>
      <c r="CV100" s="922"/>
      <c r="CW100" s="920"/>
      <c r="CX100" s="921"/>
      <c r="CY100" s="921"/>
      <c r="CZ100" s="921"/>
      <c r="DA100" s="922"/>
      <c r="DB100" s="920"/>
      <c r="DC100" s="921"/>
      <c r="DD100" s="921"/>
      <c r="DE100" s="921"/>
      <c r="DF100" s="922"/>
      <c r="DG100" s="920"/>
      <c r="DH100" s="921"/>
      <c r="DI100" s="921"/>
      <c r="DJ100" s="921"/>
      <c r="DK100" s="922"/>
      <c r="DL100" s="920"/>
      <c r="DM100" s="921"/>
      <c r="DN100" s="921"/>
      <c r="DO100" s="921"/>
      <c r="DP100" s="922"/>
      <c r="DQ100" s="920"/>
      <c r="DR100" s="921"/>
      <c r="DS100" s="921"/>
      <c r="DT100" s="921"/>
      <c r="DU100" s="922"/>
      <c r="DV100" s="917"/>
      <c r="DW100" s="918"/>
      <c r="DX100" s="918"/>
      <c r="DY100" s="918"/>
      <c r="DZ100" s="919"/>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23"/>
      <c r="BT101" s="924"/>
      <c r="BU101" s="924"/>
      <c r="BV101" s="924"/>
      <c r="BW101" s="924"/>
      <c r="BX101" s="924"/>
      <c r="BY101" s="924"/>
      <c r="BZ101" s="924"/>
      <c r="CA101" s="924"/>
      <c r="CB101" s="924"/>
      <c r="CC101" s="924"/>
      <c r="CD101" s="924"/>
      <c r="CE101" s="924"/>
      <c r="CF101" s="924"/>
      <c r="CG101" s="925"/>
      <c r="CH101" s="920"/>
      <c r="CI101" s="921"/>
      <c r="CJ101" s="921"/>
      <c r="CK101" s="921"/>
      <c r="CL101" s="922"/>
      <c r="CM101" s="920"/>
      <c r="CN101" s="921"/>
      <c r="CO101" s="921"/>
      <c r="CP101" s="921"/>
      <c r="CQ101" s="922"/>
      <c r="CR101" s="920"/>
      <c r="CS101" s="921"/>
      <c r="CT101" s="921"/>
      <c r="CU101" s="921"/>
      <c r="CV101" s="922"/>
      <c r="CW101" s="920"/>
      <c r="CX101" s="921"/>
      <c r="CY101" s="921"/>
      <c r="CZ101" s="921"/>
      <c r="DA101" s="922"/>
      <c r="DB101" s="920"/>
      <c r="DC101" s="921"/>
      <c r="DD101" s="921"/>
      <c r="DE101" s="921"/>
      <c r="DF101" s="922"/>
      <c r="DG101" s="920"/>
      <c r="DH101" s="921"/>
      <c r="DI101" s="921"/>
      <c r="DJ101" s="921"/>
      <c r="DK101" s="922"/>
      <c r="DL101" s="920"/>
      <c r="DM101" s="921"/>
      <c r="DN101" s="921"/>
      <c r="DO101" s="921"/>
      <c r="DP101" s="922"/>
      <c r="DQ101" s="920"/>
      <c r="DR101" s="921"/>
      <c r="DS101" s="921"/>
      <c r="DT101" s="921"/>
      <c r="DU101" s="922"/>
      <c r="DV101" s="917"/>
      <c r="DW101" s="918"/>
      <c r="DX101" s="918"/>
      <c r="DY101" s="918"/>
      <c r="DZ101" s="919"/>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380</v>
      </c>
      <c r="BR102" s="850" t="s">
        <v>412</v>
      </c>
      <c r="BS102" s="851"/>
      <c r="BT102" s="851"/>
      <c r="BU102" s="851"/>
      <c r="BV102" s="851"/>
      <c r="BW102" s="851"/>
      <c r="BX102" s="851"/>
      <c r="BY102" s="851"/>
      <c r="BZ102" s="851"/>
      <c r="CA102" s="851"/>
      <c r="CB102" s="851"/>
      <c r="CC102" s="851"/>
      <c r="CD102" s="851"/>
      <c r="CE102" s="851"/>
      <c r="CF102" s="851"/>
      <c r="CG102" s="852"/>
      <c r="CH102" s="949"/>
      <c r="CI102" s="950"/>
      <c r="CJ102" s="950"/>
      <c r="CK102" s="950"/>
      <c r="CL102" s="951"/>
      <c r="CM102" s="949"/>
      <c r="CN102" s="950"/>
      <c r="CO102" s="950"/>
      <c r="CP102" s="950"/>
      <c r="CQ102" s="951"/>
      <c r="CR102" s="952">
        <f>SUM(CR7:CV88)</f>
        <v>19</v>
      </c>
      <c r="CS102" s="910"/>
      <c r="CT102" s="910"/>
      <c r="CU102" s="910"/>
      <c r="CV102" s="953"/>
      <c r="CW102" s="952" t="s">
        <v>570</v>
      </c>
      <c r="CX102" s="910"/>
      <c r="CY102" s="910"/>
      <c r="CZ102" s="910"/>
      <c r="DA102" s="953"/>
      <c r="DB102" s="952" t="s">
        <v>586</v>
      </c>
      <c r="DC102" s="910"/>
      <c r="DD102" s="910"/>
      <c r="DE102" s="910"/>
      <c r="DF102" s="953"/>
      <c r="DG102" s="952" t="s">
        <v>571</v>
      </c>
      <c r="DH102" s="910"/>
      <c r="DI102" s="910"/>
      <c r="DJ102" s="910"/>
      <c r="DK102" s="953"/>
      <c r="DL102" s="952" t="s">
        <v>571</v>
      </c>
      <c r="DM102" s="910"/>
      <c r="DN102" s="910"/>
      <c r="DO102" s="910"/>
      <c r="DP102" s="953"/>
      <c r="DQ102" s="952" t="s">
        <v>569</v>
      </c>
      <c r="DR102" s="910"/>
      <c r="DS102" s="910"/>
      <c r="DT102" s="910"/>
      <c r="DU102" s="953"/>
      <c r="DV102" s="976"/>
      <c r="DW102" s="977"/>
      <c r="DX102" s="977"/>
      <c r="DY102" s="977"/>
      <c r="DZ102" s="978"/>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79" t="s">
        <v>413</v>
      </c>
      <c r="BR103" s="979"/>
      <c r="BS103" s="979"/>
      <c r="BT103" s="979"/>
      <c r="BU103" s="979"/>
      <c r="BV103" s="979"/>
      <c r="BW103" s="979"/>
      <c r="BX103" s="979"/>
      <c r="BY103" s="979"/>
      <c r="BZ103" s="979"/>
      <c r="CA103" s="979"/>
      <c r="CB103" s="979"/>
      <c r="CC103" s="979"/>
      <c r="CD103" s="979"/>
      <c r="CE103" s="979"/>
      <c r="CF103" s="979"/>
      <c r="CG103" s="979"/>
      <c r="CH103" s="979"/>
      <c r="CI103" s="979"/>
      <c r="CJ103" s="979"/>
      <c r="CK103" s="979"/>
      <c r="CL103" s="979"/>
      <c r="CM103" s="979"/>
      <c r="CN103" s="979"/>
      <c r="CO103" s="979"/>
      <c r="CP103" s="979"/>
      <c r="CQ103" s="979"/>
      <c r="CR103" s="979"/>
      <c r="CS103" s="979"/>
      <c r="CT103" s="979"/>
      <c r="CU103" s="979"/>
      <c r="CV103" s="979"/>
      <c r="CW103" s="979"/>
      <c r="CX103" s="979"/>
      <c r="CY103" s="979"/>
      <c r="CZ103" s="979"/>
      <c r="DA103" s="979"/>
      <c r="DB103" s="979"/>
      <c r="DC103" s="979"/>
      <c r="DD103" s="979"/>
      <c r="DE103" s="979"/>
      <c r="DF103" s="979"/>
      <c r="DG103" s="979"/>
      <c r="DH103" s="979"/>
      <c r="DI103" s="979"/>
      <c r="DJ103" s="979"/>
      <c r="DK103" s="979"/>
      <c r="DL103" s="979"/>
      <c r="DM103" s="979"/>
      <c r="DN103" s="979"/>
      <c r="DO103" s="979"/>
      <c r="DP103" s="979"/>
      <c r="DQ103" s="979"/>
      <c r="DR103" s="979"/>
      <c r="DS103" s="979"/>
      <c r="DT103" s="979"/>
      <c r="DU103" s="979"/>
      <c r="DV103" s="979"/>
      <c r="DW103" s="979"/>
      <c r="DX103" s="979"/>
      <c r="DY103" s="979"/>
      <c r="DZ103" s="979"/>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80" t="s">
        <v>414</v>
      </c>
      <c r="BR104" s="980"/>
      <c r="BS104" s="980"/>
      <c r="BT104" s="980"/>
      <c r="BU104" s="980"/>
      <c r="BV104" s="980"/>
      <c r="BW104" s="980"/>
      <c r="BX104" s="980"/>
      <c r="BY104" s="980"/>
      <c r="BZ104" s="980"/>
      <c r="CA104" s="980"/>
      <c r="CB104" s="980"/>
      <c r="CC104" s="980"/>
      <c r="CD104" s="980"/>
      <c r="CE104" s="980"/>
      <c r="CF104" s="980"/>
      <c r="CG104" s="980"/>
      <c r="CH104" s="980"/>
      <c r="CI104" s="980"/>
      <c r="CJ104" s="980"/>
      <c r="CK104" s="980"/>
      <c r="CL104" s="980"/>
      <c r="CM104" s="980"/>
      <c r="CN104" s="980"/>
      <c r="CO104" s="980"/>
      <c r="CP104" s="980"/>
      <c r="CQ104" s="980"/>
      <c r="CR104" s="980"/>
      <c r="CS104" s="980"/>
      <c r="CT104" s="980"/>
      <c r="CU104" s="980"/>
      <c r="CV104" s="980"/>
      <c r="CW104" s="980"/>
      <c r="CX104" s="980"/>
      <c r="CY104" s="980"/>
      <c r="CZ104" s="980"/>
      <c r="DA104" s="980"/>
      <c r="DB104" s="980"/>
      <c r="DC104" s="980"/>
      <c r="DD104" s="980"/>
      <c r="DE104" s="980"/>
      <c r="DF104" s="980"/>
      <c r="DG104" s="980"/>
      <c r="DH104" s="980"/>
      <c r="DI104" s="980"/>
      <c r="DJ104" s="980"/>
      <c r="DK104" s="980"/>
      <c r="DL104" s="980"/>
      <c r="DM104" s="980"/>
      <c r="DN104" s="980"/>
      <c r="DO104" s="980"/>
      <c r="DP104" s="980"/>
      <c r="DQ104" s="980"/>
      <c r="DR104" s="980"/>
      <c r="DS104" s="980"/>
      <c r="DT104" s="980"/>
      <c r="DU104" s="980"/>
      <c r="DV104" s="980"/>
      <c r="DW104" s="980"/>
      <c r="DX104" s="980"/>
      <c r="DY104" s="980"/>
      <c r="DZ104" s="980"/>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415</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416</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981" t="s">
        <v>417</v>
      </c>
      <c r="B108" s="982"/>
      <c r="C108" s="982"/>
      <c r="D108" s="982"/>
      <c r="E108" s="982"/>
      <c r="F108" s="982"/>
      <c r="G108" s="982"/>
      <c r="H108" s="982"/>
      <c r="I108" s="982"/>
      <c r="J108" s="982"/>
      <c r="K108" s="982"/>
      <c r="L108" s="982"/>
      <c r="M108" s="982"/>
      <c r="N108" s="982"/>
      <c r="O108" s="982"/>
      <c r="P108" s="982"/>
      <c r="Q108" s="982"/>
      <c r="R108" s="982"/>
      <c r="S108" s="982"/>
      <c r="T108" s="982"/>
      <c r="U108" s="982"/>
      <c r="V108" s="982"/>
      <c r="W108" s="982"/>
      <c r="X108" s="982"/>
      <c r="Y108" s="982"/>
      <c r="Z108" s="982"/>
      <c r="AA108" s="982"/>
      <c r="AB108" s="982"/>
      <c r="AC108" s="982"/>
      <c r="AD108" s="982"/>
      <c r="AE108" s="982"/>
      <c r="AF108" s="982"/>
      <c r="AG108" s="982"/>
      <c r="AH108" s="982"/>
      <c r="AI108" s="982"/>
      <c r="AJ108" s="982"/>
      <c r="AK108" s="982"/>
      <c r="AL108" s="982"/>
      <c r="AM108" s="982"/>
      <c r="AN108" s="982"/>
      <c r="AO108" s="982"/>
      <c r="AP108" s="982"/>
      <c r="AQ108" s="982"/>
      <c r="AR108" s="982"/>
      <c r="AS108" s="982"/>
      <c r="AT108" s="983"/>
      <c r="AU108" s="981" t="s">
        <v>418</v>
      </c>
      <c r="AV108" s="982"/>
      <c r="AW108" s="982"/>
      <c r="AX108" s="982"/>
      <c r="AY108" s="982"/>
      <c r="AZ108" s="982"/>
      <c r="BA108" s="982"/>
      <c r="BB108" s="982"/>
      <c r="BC108" s="982"/>
      <c r="BD108" s="982"/>
      <c r="BE108" s="982"/>
      <c r="BF108" s="982"/>
      <c r="BG108" s="982"/>
      <c r="BH108" s="982"/>
      <c r="BI108" s="982"/>
      <c r="BJ108" s="982"/>
      <c r="BK108" s="982"/>
      <c r="BL108" s="982"/>
      <c r="BM108" s="982"/>
      <c r="BN108" s="982"/>
      <c r="BO108" s="982"/>
      <c r="BP108" s="982"/>
      <c r="BQ108" s="982"/>
      <c r="BR108" s="982"/>
      <c r="BS108" s="982"/>
      <c r="BT108" s="982"/>
      <c r="BU108" s="982"/>
      <c r="BV108" s="982"/>
      <c r="BW108" s="982"/>
      <c r="BX108" s="982"/>
      <c r="BY108" s="982"/>
      <c r="BZ108" s="982"/>
      <c r="CA108" s="982"/>
      <c r="CB108" s="982"/>
      <c r="CC108" s="982"/>
      <c r="CD108" s="982"/>
      <c r="CE108" s="982"/>
      <c r="CF108" s="982"/>
      <c r="CG108" s="982"/>
      <c r="CH108" s="982"/>
      <c r="CI108" s="982"/>
      <c r="CJ108" s="982"/>
      <c r="CK108" s="982"/>
      <c r="CL108" s="982"/>
      <c r="CM108" s="982"/>
      <c r="CN108" s="982"/>
      <c r="CO108" s="982"/>
      <c r="CP108" s="982"/>
      <c r="CQ108" s="982"/>
      <c r="CR108" s="982"/>
      <c r="CS108" s="982"/>
      <c r="CT108" s="982"/>
      <c r="CU108" s="982"/>
      <c r="CV108" s="982"/>
      <c r="CW108" s="982"/>
      <c r="CX108" s="982"/>
      <c r="CY108" s="982"/>
      <c r="CZ108" s="982"/>
      <c r="DA108" s="982"/>
      <c r="DB108" s="982"/>
      <c r="DC108" s="982"/>
      <c r="DD108" s="982"/>
      <c r="DE108" s="982"/>
      <c r="DF108" s="982"/>
      <c r="DG108" s="982"/>
      <c r="DH108" s="982"/>
      <c r="DI108" s="982"/>
      <c r="DJ108" s="982"/>
      <c r="DK108" s="982"/>
      <c r="DL108" s="982"/>
      <c r="DM108" s="982"/>
      <c r="DN108" s="982"/>
      <c r="DO108" s="982"/>
      <c r="DP108" s="982"/>
      <c r="DQ108" s="982"/>
      <c r="DR108" s="982"/>
      <c r="DS108" s="982"/>
      <c r="DT108" s="982"/>
      <c r="DU108" s="982"/>
      <c r="DV108" s="982"/>
      <c r="DW108" s="982"/>
      <c r="DX108" s="982"/>
      <c r="DY108" s="982"/>
      <c r="DZ108" s="983"/>
    </row>
    <row r="109" spans="1:131" s="226" customFormat="1" ht="26.25" customHeight="1">
      <c r="A109" s="974" t="s">
        <v>419</v>
      </c>
      <c r="B109" s="955"/>
      <c r="C109" s="955"/>
      <c r="D109" s="955"/>
      <c r="E109" s="955"/>
      <c r="F109" s="955"/>
      <c r="G109" s="955"/>
      <c r="H109" s="955"/>
      <c r="I109" s="955"/>
      <c r="J109" s="955"/>
      <c r="K109" s="955"/>
      <c r="L109" s="955"/>
      <c r="M109" s="955"/>
      <c r="N109" s="955"/>
      <c r="O109" s="955"/>
      <c r="P109" s="955"/>
      <c r="Q109" s="955"/>
      <c r="R109" s="955"/>
      <c r="S109" s="955"/>
      <c r="T109" s="955"/>
      <c r="U109" s="955"/>
      <c r="V109" s="955"/>
      <c r="W109" s="955"/>
      <c r="X109" s="955"/>
      <c r="Y109" s="955"/>
      <c r="Z109" s="956"/>
      <c r="AA109" s="954" t="s">
        <v>420</v>
      </c>
      <c r="AB109" s="955"/>
      <c r="AC109" s="955"/>
      <c r="AD109" s="955"/>
      <c r="AE109" s="956"/>
      <c r="AF109" s="954" t="s">
        <v>299</v>
      </c>
      <c r="AG109" s="955"/>
      <c r="AH109" s="955"/>
      <c r="AI109" s="955"/>
      <c r="AJ109" s="956"/>
      <c r="AK109" s="954" t="s">
        <v>298</v>
      </c>
      <c r="AL109" s="955"/>
      <c r="AM109" s="955"/>
      <c r="AN109" s="955"/>
      <c r="AO109" s="956"/>
      <c r="AP109" s="954" t="s">
        <v>421</v>
      </c>
      <c r="AQ109" s="955"/>
      <c r="AR109" s="955"/>
      <c r="AS109" s="955"/>
      <c r="AT109" s="957"/>
      <c r="AU109" s="974" t="s">
        <v>419</v>
      </c>
      <c r="AV109" s="955"/>
      <c r="AW109" s="955"/>
      <c r="AX109" s="955"/>
      <c r="AY109" s="955"/>
      <c r="AZ109" s="955"/>
      <c r="BA109" s="955"/>
      <c r="BB109" s="955"/>
      <c r="BC109" s="955"/>
      <c r="BD109" s="955"/>
      <c r="BE109" s="955"/>
      <c r="BF109" s="955"/>
      <c r="BG109" s="955"/>
      <c r="BH109" s="955"/>
      <c r="BI109" s="955"/>
      <c r="BJ109" s="955"/>
      <c r="BK109" s="955"/>
      <c r="BL109" s="955"/>
      <c r="BM109" s="955"/>
      <c r="BN109" s="955"/>
      <c r="BO109" s="955"/>
      <c r="BP109" s="956"/>
      <c r="BQ109" s="954" t="s">
        <v>420</v>
      </c>
      <c r="BR109" s="955"/>
      <c r="BS109" s="955"/>
      <c r="BT109" s="955"/>
      <c r="BU109" s="956"/>
      <c r="BV109" s="954" t="s">
        <v>299</v>
      </c>
      <c r="BW109" s="955"/>
      <c r="BX109" s="955"/>
      <c r="BY109" s="955"/>
      <c r="BZ109" s="956"/>
      <c r="CA109" s="954" t="s">
        <v>298</v>
      </c>
      <c r="CB109" s="955"/>
      <c r="CC109" s="955"/>
      <c r="CD109" s="955"/>
      <c r="CE109" s="956"/>
      <c r="CF109" s="975" t="s">
        <v>421</v>
      </c>
      <c r="CG109" s="975"/>
      <c r="CH109" s="975"/>
      <c r="CI109" s="975"/>
      <c r="CJ109" s="975"/>
      <c r="CK109" s="954" t="s">
        <v>422</v>
      </c>
      <c r="CL109" s="955"/>
      <c r="CM109" s="955"/>
      <c r="CN109" s="955"/>
      <c r="CO109" s="955"/>
      <c r="CP109" s="955"/>
      <c r="CQ109" s="955"/>
      <c r="CR109" s="955"/>
      <c r="CS109" s="955"/>
      <c r="CT109" s="955"/>
      <c r="CU109" s="955"/>
      <c r="CV109" s="955"/>
      <c r="CW109" s="955"/>
      <c r="CX109" s="955"/>
      <c r="CY109" s="955"/>
      <c r="CZ109" s="955"/>
      <c r="DA109" s="955"/>
      <c r="DB109" s="955"/>
      <c r="DC109" s="955"/>
      <c r="DD109" s="955"/>
      <c r="DE109" s="955"/>
      <c r="DF109" s="956"/>
      <c r="DG109" s="954" t="s">
        <v>420</v>
      </c>
      <c r="DH109" s="955"/>
      <c r="DI109" s="955"/>
      <c r="DJ109" s="955"/>
      <c r="DK109" s="956"/>
      <c r="DL109" s="954" t="s">
        <v>299</v>
      </c>
      <c r="DM109" s="955"/>
      <c r="DN109" s="955"/>
      <c r="DO109" s="955"/>
      <c r="DP109" s="956"/>
      <c r="DQ109" s="954" t="s">
        <v>298</v>
      </c>
      <c r="DR109" s="955"/>
      <c r="DS109" s="955"/>
      <c r="DT109" s="955"/>
      <c r="DU109" s="956"/>
      <c r="DV109" s="954" t="s">
        <v>421</v>
      </c>
      <c r="DW109" s="955"/>
      <c r="DX109" s="955"/>
      <c r="DY109" s="955"/>
      <c r="DZ109" s="957"/>
    </row>
    <row r="110" spans="1:131" s="226" customFormat="1" ht="26.25" customHeight="1">
      <c r="A110" s="958" t="s">
        <v>423</v>
      </c>
      <c r="B110" s="959"/>
      <c r="C110" s="959"/>
      <c r="D110" s="959"/>
      <c r="E110" s="959"/>
      <c r="F110" s="959"/>
      <c r="G110" s="959"/>
      <c r="H110" s="959"/>
      <c r="I110" s="959"/>
      <c r="J110" s="959"/>
      <c r="K110" s="959"/>
      <c r="L110" s="959"/>
      <c r="M110" s="959"/>
      <c r="N110" s="959"/>
      <c r="O110" s="959"/>
      <c r="P110" s="959"/>
      <c r="Q110" s="959"/>
      <c r="R110" s="959"/>
      <c r="S110" s="959"/>
      <c r="T110" s="959"/>
      <c r="U110" s="959"/>
      <c r="V110" s="959"/>
      <c r="W110" s="959"/>
      <c r="X110" s="959"/>
      <c r="Y110" s="959"/>
      <c r="Z110" s="960"/>
      <c r="AA110" s="961">
        <v>733748</v>
      </c>
      <c r="AB110" s="962"/>
      <c r="AC110" s="962"/>
      <c r="AD110" s="962"/>
      <c r="AE110" s="963"/>
      <c r="AF110" s="964">
        <v>738725</v>
      </c>
      <c r="AG110" s="962"/>
      <c r="AH110" s="962"/>
      <c r="AI110" s="962"/>
      <c r="AJ110" s="963"/>
      <c r="AK110" s="964">
        <v>722716</v>
      </c>
      <c r="AL110" s="962"/>
      <c r="AM110" s="962"/>
      <c r="AN110" s="962"/>
      <c r="AO110" s="963"/>
      <c r="AP110" s="965">
        <v>39.5</v>
      </c>
      <c r="AQ110" s="966"/>
      <c r="AR110" s="966"/>
      <c r="AS110" s="966"/>
      <c r="AT110" s="967"/>
      <c r="AU110" s="968" t="s">
        <v>67</v>
      </c>
      <c r="AV110" s="969"/>
      <c r="AW110" s="969"/>
      <c r="AX110" s="969"/>
      <c r="AY110" s="969"/>
      <c r="AZ110" s="1010" t="s">
        <v>424</v>
      </c>
      <c r="BA110" s="959"/>
      <c r="BB110" s="959"/>
      <c r="BC110" s="959"/>
      <c r="BD110" s="959"/>
      <c r="BE110" s="959"/>
      <c r="BF110" s="959"/>
      <c r="BG110" s="959"/>
      <c r="BH110" s="959"/>
      <c r="BI110" s="959"/>
      <c r="BJ110" s="959"/>
      <c r="BK110" s="959"/>
      <c r="BL110" s="959"/>
      <c r="BM110" s="959"/>
      <c r="BN110" s="959"/>
      <c r="BO110" s="959"/>
      <c r="BP110" s="960"/>
      <c r="BQ110" s="996">
        <v>5686741</v>
      </c>
      <c r="BR110" s="997"/>
      <c r="BS110" s="997"/>
      <c r="BT110" s="997"/>
      <c r="BU110" s="997"/>
      <c r="BV110" s="997">
        <v>5602108</v>
      </c>
      <c r="BW110" s="997"/>
      <c r="BX110" s="997"/>
      <c r="BY110" s="997"/>
      <c r="BZ110" s="997"/>
      <c r="CA110" s="997">
        <v>5554356</v>
      </c>
      <c r="CB110" s="997"/>
      <c r="CC110" s="997"/>
      <c r="CD110" s="997"/>
      <c r="CE110" s="997"/>
      <c r="CF110" s="1011">
        <v>303.39999999999998</v>
      </c>
      <c r="CG110" s="1012"/>
      <c r="CH110" s="1012"/>
      <c r="CI110" s="1012"/>
      <c r="CJ110" s="1012"/>
      <c r="CK110" s="1013" t="s">
        <v>425</v>
      </c>
      <c r="CL110" s="1014"/>
      <c r="CM110" s="993" t="s">
        <v>426</v>
      </c>
      <c r="CN110" s="994"/>
      <c r="CO110" s="994"/>
      <c r="CP110" s="994"/>
      <c r="CQ110" s="994"/>
      <c r="CR110" s="994"/>
      <c r="CS110" s="994"/>
      <c r="CT110" s="994"/>
      <c r="CU110" s="994"/>
      <c r="CV110" s="994"/>
      <c r="CW110" s="994"/>
      <c r="CX110" s="994"/>
      <c r="CY110" s="994"/>
      <c r="CZ110" s="994"/>
      <c r="DA110" s="994"/>
      <c r="DB110" s="994"/>
      <c r="DC110" s="994"/>
      <c r="DD110" s="994"/>
      <c r="DE110" s="994"/>
      <c r="DF110" s="995"/>
      <c r="DG110" s="996" t="s">
        <v>427</v>
      </c>
      <c r="DH110" s="997"/>
      <c r="DI110" s="997"/>
      <c r="DJ110" s="997"/>
      <c r="DK110" s="997"/>
      <c r="DL110" s="997" t="s">
        <v>427</v>
      </c>
      <c r="DM110" s="997"/>
      <c r="DN110" s="997"/>
      <c r="DO110" s="997"/>
      <c r="DP110" s="997"/>
      <c r="DQ110" s="997" t="s">
        <v>428</v>
      </c>
      <c r="DR110" s="997"/>
      <c r="DS110" s="997"/>
      <c r="DT110" s="997"/>
      <c r="DU110" s="997"/>
      <c r="DV110" s="998" t="s">
        <v>382</v>
      </c>
      <c r="DW110" s="998"/>
      <c r="DX110" s="998"/>
      <c r="DY110" s="998"/>
      <c r="DZ110" s="999"/>
    </row>
    <row r="111" spans="1:131" s="226" customFormat="1" ht="26.25" customHeight="1">
      <c r="A111" s="1000" t="s">
        <v>429</v>
      </c>
      <c r="B111" s="1001"/>
      <c r="C111" s="1001"/>
      <c r="D111" s="1001"/>
      <c r="E111" s="1001"/>
      <c r="F111" s="1001"/>
      <c r="G111" s="1001"/>
      <c r="H111" s="1001"/>
      <c r="I111" s="1001"/>
      <c r="J111" s="1001"/>
      <c r="K111" s="1001"/>
      <c r="L111" s="1001"/>
      <c r="M111" s="1001"/>
      <c r="N111" s="1001"/>
      <c r="O111" s="1001"/>
      <c r="P111" s="1001"/>
      <c r="Q111" s="1001"/>
      <c r="R111" s="1001"/>
      <c r="S111" s="1001"/>
      <c r="T111" s="1001"/>
      <c r="U111" s="1001"/>
      <c r="V111" s="1001"/>
      <c r="W111" s="1001"/>
      <c r="X111" s="1001"/>
      <c r="Y111" s="1001"/>
      <c r="Z111" s="1002"/>
      <c r="AA111" s="1003" t="s">
        <v>122</v>
      </c>
      <c r="AB111" s="1004"/>
      <c r="AC111" s="1004"/>
      <c r="AD111" s="1004"/>
      <c r="AE111" s="1005"/>
      <c r="AF111" s="1006" t="s">
        <v>403</v>
      </c>
      <c r="AG111" s="1004"/>
      <c r="AH111" s="1004"/>
      <c r="AI111" s="1004"/>
      <c r="AJ111" s="1005"/>
      <c r="AK111" s="1006" t="s">
        <v>428</v>
      </c>
      <c r="AL111" s="1004"/>
      <c r="AM111" s="1004"/>
      <c r="AN111" s="1004"/>
      <c r="AO111" s="1005"/>
      <c r="AP111" s="1007" t="s">
        <v>430</v>
      </c>
      <c r="AQ111" s="1008"/>
      <c r="AR111" s="1008"/>
      <c r="AS111" s="1008"/>
      <c r="AT111" s="1009"/>
      <c r="AU111" s="970"/>
      <c r="AV111" s="971"/>
      <c r="AW111" s="971"/>
      <c r="AX111" s="971"/>
      <c r="AY111" s="971"/>
      <c r="AZ111" s="1019" t="s">
        <v>431</v>
      </c>
      <c r="BA111" s="1020"/>
      <c r="BB111" s="1020"/>
      <c r="BC111" s="1020"/>
      <c r="BD111" s="1020"/>
      <c r="BE111" s="1020"/>
      <c r="BF111" s="1020"/>
      <c r="BG111" s="1020"/>
      <c r="BH111" s="1020"/>
      <c r="BI111" s="1020"/>
      <c r="BJ111" s="1020"/>
      <c r="BK111" s="1020"/>
      <c r="BL111" s="1020"/>
      <c r="BM111" s="1020"/>
      <c r="BN111" s="1020"/>
      <c r="BO111" s="1020"/>
      <c r="BP111" s="1021"/>
      <c r="BQ111" s="989">
        <v>324000</v>
      </c>
      <c r="BR111" s="990"/>
      <c r="BS111" s="990"/>
      <c r="BT111" s="990"/>
      <c r="BU111" s="990"/>
      <c r="BV111" s="990" t="s">
        <v>427</v>
      </c>
      <c r="BW111" s="990"/>
      <c r="BX111" s="990"/>
      <c r="BY111" s="990"/>
      <c r="BZ111" s="990"/>
      <c r="CA111" s="990">
        <v>5779</v>
      </c>
      <c r="CB111" s="990"/>
      <c r="CC111" s="990"/>
      <c r="CD111" s="990"/>
      <c r="CE111" s="990"/>
      <c r="CF111" s="984">
        <v>0.3</v>
      </c>
      <c r="CG111" s="985"/>
      <c r="CH111" s="985"/>
      <c r="CI111" s="985"/>
      <c r="CJ111" s="985"/>
      <c r="CK111" s="1015"/>
      <c r="CL111" s="1016"/>
      <c r="CM111" s="986" t="s">
        <v>432</v>
      </c>
      <c r="CN111" s="987"/>
      <c r="CO111" s="987"/>
      <c r="CP111" s="987"/>
      <c r="CQ111" s="987"/>
      <c r="CR111" s="987"/>
      <c r="CS111" s="987"/>
      <c r="CT111" s="987"/>
      <c r="CU111" s="987"/>
      <c r="CV111" s="987"/>
      <c r="CW111" s="987"/>
      <c r="CX111" s="987"/>
      <c r="CY111" s="987"/>
      <c r="CZ111" s="987"/>
      <c r="DA111" s="987"/>
      <c r="DB111" s="987"/>
      <c r="DC111" s="987"/>
      <c r="DD111" s="987"/>
      <c r="DE111" s="987"/>
      <c r="DF111" s="988"/>
      <c r="DG111" s="989" t="s">
        <v>427</v>
      </c>
      <c r="DH111" s="990"/>
      <c r="DI111" s="990"/>
      <c r="DJ111" s="990"/>
      <c r="DK111" s="990"/>
      <c r="DL111" s="990" t="s">
        <v>382</v>
      </c>
      <c r="DM111" s="990"/>
      <c r="DN111" s="990"/>
      <c r="DO111" s="990"/>
      <c r="DP111" s="990"/>
      <c r="DQ111" s="990" t="s">
        <v>382</v>
      </c>
      <c r="DR111" s="990"/>
      <c r="DS111" s="990"/>
      <c r="DT111" s="990"/>
      <c r="DU111" s="990"/>
      <c r="DV111" s="991" t="s">
        <v>122</v>
      </c>
      <c r="DW111" s="991"/>
      <c r="DX111" s="991"/>
      <c r="DY111" s="991"/>
      <c r="DZ111" s="992"/>
    </row>
    <row r="112" spans="1:131" s="226" customFormat="1" ht="26.25" customHeight="1">
      <c r="A112" s="1022" t="s">
        <v>433</v>
      </c>
      <c r="B112" s="1023"/>
      <c r="C112" s="1020" t="s">
        <v>434</v>
      </c>
      <c r="D112" s="1020"/>
      <c r="E112" s="1020"/>
      <c r="F112" s="1020"/>
      <c r="G112" s="1020"/>
      <c r="H112" s="1020"/>
      <c r="I112" s="1020"/>
      <c r="J112" s="1020"/>
      <c r="K112" s="1020"/>
      <c r="L112" s="1020"/>
      <c r="M112" s="1020"/>
      <c r="N112" s="1020"/>
      <c r="O112" s="1020"/>
      <c r="P112" s="1020"/>
      <c r="Q112" s="1020"/>
      <c r="R112" s="1020"/>
      <c r="S112" s="1020"/>
      <c r="T112" s="1020"/>
      <c r="U112" s="1020"/>
      <c r="V112" s="1020"/>
      <c r="W112" s="1020"/>
      <c r="X112" s="1020"/>
      <c r="Y112" s="1020"/>
      <c r="Z112" s="1021"/>
      <c r="AA112" s="1028" t="s">
        <v>427</v>
      </c>
      <c r="AB112" s="1029"/>
      <c r="AC112" s="1029"/>
      <c r="AD112" s="1029"/>
      <c r="AE112" s="1030"/>
      <c r="AF112" s="1031" t="s">
        <v>428</v>
      </c>
      <c r="AG112" s="1029"/>
      <c r="AH112" s="1029"/>
      <c r="AI112" s="1029"/>
      <c r="AJ112" s="1030"/>
      <c r="AK112" s="1031" t="s">
        <v>427</v>
      </c>
      <c r="AL112" s="1029"/>
      <c r="AM112" s="1029"/>
      <c r="AN112" s="1029"/>
      <c r="AO112" s="1030"/>
      <c r="AP112" s="1032" t="s">
        <v>427</v>
      </c>
      <c r="AQ112" s="1033"/>
      <c r="AR112" s="1033"/>
      <c r="AS112" s="1033"/>
      <c r="AT112" s="1034"/>
      <c r="AU112" s="970"/>
      <c r="AV112" s="971"/>
      <c r="AW112" s="971"/>
      <c r="AX112" s="971"/>
      <c r="AY112" s="971"/>
      <c r="AZ112" s="1019" t="s">
        <v>435</v>
      </c>
      <c r="BA112" s="1020"/>
      <c r="BB112" s="1020"/>
      <c r="BC112" s="1020"/>
      <c r="BD112" s="1020"/>
      <c r="BE112" s="1020"/>
      <c r="BF112" s="1020"/>
      <c r="BG112" s="1020"/>
      <c r="BH112" s="1020"/>
      <c r="BI112" s="1020"/>
      <c r="BJ112" s="1020"/>
      <c r="BK112" s="1020"/>
      <c r="BL112" s="1020"/>
      <c r="BM112" s="1020"/>
      <c r="BN112" s="1020"/>
      <c r="BO112" s="1020"/>
      <c r="BP112" s="1021"/>
      <c r="BQ112" s="989">
        <v>1265314</v>
      </c>
      <c r="BR112" s="990"/>
      <c r="BS112" s="990"/>
      <c r="BT112" s="990"/>
      <c r="BU112" s="990"/>
      <c r="BV112" s="990">
        <v>1235542</v>
      </c>
      <c r="BW112" s="990"/>
      <c r="BX112" s="990"/>
      <c r="BY112" s="990"/>
      <c r="BZ112" s="990"/>
      <c r="CA112" s="990">
        <v>1142119</v>
      </c>
      <c r="CB112" s="990"/>
      <c r="CC112" s="990"/>
      <c r="CD112" s="990"/>
      <c r="CE112" s="990"/>
      <c r="CF112" s="984">
        <v>62.4</v>
      </c>
      <c r="CG112" s="985"/>
      <c r="CH112" s="985"/>
      <c r="CI112" s="985"/>
      <c r="CJ112" s="985"/>
      <c r="CK112" s="1015"/>
      <c r="CL112" s="1016"/>
      <c r="CM112" s="986" t="s">
        <v>436</v>
      </c>
      <c r="CN112" s="987"/>
      <c r="CO112" s="987"/>
      <c r="CP112" s="987"/>
      <c r="CQ112" s="987"/>
      <c r="CR112" s="987"/>
      <c r="CS112" s="987"/>
      <c r="CT112" s="987"/>
      <c r="CU112" s="987"/>
      <c r="CV112" s="987"/>
      <c r="CW112" s="987"/>
      <c r="CX112" s="987"/>
      <c r="CY112" s="987"/>
      <c r="CZ112" s="987"/>
      <c r="DA112" s="987"/>
      <c r="DB112" s="987"/>
      <c r="DC112" s="987"/>
      <c r="DD112" s="987"/>
      <c r="DE112" s="987"/>
      <c r="DF112" s="988"/>
      <c r="DG112" s="989" t="s">
        <v>122</v>
      </c>
      <c r="DH112" s="990"/>
      <c r="DI112" s="990"/>
      <c r="DJ112" s="990"/>
      <c r="DK112" s="990"/>
      <c r="DL112" s="990" t="s">
        <v>427</v>
      </c>
      <c r="DM112" s="990"/>
      <c r="DN112" s="990"/>
      <c r="DO112" s="990"/>
      <c r="DP112" s="990"/>
      <c r="DQ112" s="990" t="s">
        <v>427</v>
      </c>
      <c r="DR112" s="990"/>
      <c r="DS112" s="990"/>
      <c r="DT112" s="990"/>
      <c r="DU112" s="990"/>
      <c r="DV112" s="991" t="s">
        <v>382</v>
      </c>
      <c r="DW112" s="991"/>
      <c r="DX112" s="991"/>
      <c r="DY112" s="991"/>
      <c r="DZ112" s="992"/>
    </row>
    <row r="113" spans="1:130" s="226" customFormat="1" ht="26.25" customHeight="1">
      <c r="A113" s="1024"/>
      <c r="B113" s="1025"/>
      <c r="C113" s="1020" t="s">
        <v>437</v>
      </c>
      <c r="D113" s="1020"/>
      <c r="E113" s="1020"/>
      <c r="F113" s="1020"/>
      <c r="G113" s="1020"/>
      <c r="H113" s="1020"/>
      <c r="I113" s="1020"/>
      <c r="J113" s="1020"/>
      <c r="K113" s="1020"/>
      <c r="L113" s="1020"/>
      <c r="M113" s="1020"/>
      <c r="N113" s="1020"/>
      <c r="O113" s="1020"/>
      <c r="P113" s="1020"/>
      <c r="Q113" s="1020"/>
      <c r="R113" s="1020"/>
      <c r="S113" s="1020"/>
      <c r="T113" s="1020"/>
      <c r="U113" s="1020"/>
      <c r="V113" s="1020"/>
      <c r="W113" s="1020"/>
      <c r="X113" s="1020"/>
      <c r="Y113" s="1020"/>
      <c r="Z113" s="1021"/>
      <c r="AA113" s="1003">
        <v>122405</v>
      </c>
      <c r="AB113" s="1004"/>
      <c r="AC113" s="1004"/>
      <c r="AD113" s="1004"/>
      <c r="AE113" s="1005"/>
      <c r="AF113" s="1006">
        <v>134103</v>
      </c>
      <c r="AG113" s="1004"/>
      <c r="AH113" s="1004"/>
      <c r="AI113" s="1004"/>
      <c r="AJ113" s="1005"/>
      <c r="AK113" s="1006">
        <v>124687</v>
      </c>
      <c r="AL113" s="1004"/>
      <c r="AM113" s="1004"/>
      <c r="AN113" s="1004"/>
      <c r="AO113" s="1005"/>
      <c r="AP113" s="1007">
        <v>6.8</v>
      </c>
      <c r="AQ113" s="1008"/>
      <c r="AR113" s="1008"/>
      <c r="AS113" s="1008"/>
      <c r="AT113" s="1009"/>
      <c r="AU113" s="970"/>
      <c r="AV113" s="971"/>
      <c r="AW113" s="971"/>
      <c r="AX113" s="971"/>
      <c r="AY113" s="971"/>
      <c r="AZ113" s="1019" t="s">
        <v>438</v>
      </c>
      <c r="BA113" s="1020"/>
      <c r="BB113" s="1020"/>
      <c r="BC113" s="1020"/>
      <c r="BD113" s="1020"/>
      <c r="BE113" s="1020"/>
      <c r="BF113" s="1020"/>
      <c r="BG113" s="1020"/>
      <c r="BH113" s="1020"/>
      <c r="BI113" s="1020"/>
      <c r="BJ113" s="1020"/>
      <c r="BK113" s="1020"/>
      <c r="BL113" s="1020"/>
      <c r="BM113" s="1020"/>
      <c r="BN113" s="1020"/>
      <c r="BO113" s="1020"/>
      <c r="BP113" s="1021"/>
      <c r="BQ113" s="989">
        <v>52402</v>
      </c>
      <c r="BR113" s="990"/>
      <c r="BS113" s="990"/>
      <c r="BT113" s="990"/>
      <c r="BU113" s="990"/>
      <c r="BV113" s="990">
        <v>46005</v>
      </c>
      <c r="BW113" s="990"/>
      <c r="BX113" s="990"/>
      <c r="BY113" s="990"/>
      <c r="BZ113" s="990"/>
      <c r="CA113" s="990">
        <v>39664</v>
      </c>
      <c r="CB113" s="990"/>
      <c r="CC113" s="990"/>
      <c r="CD113" s="990"/>
      <c r="CE113" s="990"/>
      <c r="CF113" s="984">
        <v>2.2000000000000002</v>
      </c>
      <c r="CG113" s="985"/>
      <c r="CH113" s="985"/>
      <c r="CI113" s="985"/>
      <c r="CJ113" s="985"/>
      <c r="CK113" s="1015"/>
      <c r="CL113" s="1016"/>
      <c r="CM113" s="986" t="s">
        <v>439</v>
      </c>
      <c r="CN113" s="987"/>
      <c r="CO113" s="987"/>
      <c r="CP113" s="987"/>
      <c r="CQ113" s="987"/>
      <c r="CR113" s="987"/>
      <c r="CS113" s="987"/>
      <c r="CT113" s="987"/>
      <c r="CU113" s="987"/>
      <c r="CV113" s="987"/>
      <c r="CW113" s="987"/>
      <c r="CX113" s="987"/>
      <c r="CY113" s="987"/>
      <c r="CZ113" s="987"/>
      <c r="DA113" s="987"/>
      <c r="DB113" s="987"/>
      <c r="DC113" s="987"/>
      <c r="DD113" s="987"/>
      <c r="DE113" s="987"/>
      <c r="DF113" s="988"/>
      <c r="DG113" s="1028" t="s">
        <v>427</v>
      </c>
      <c r="DH113" s="1029"/>
      <c r="DI113" s="1029"/>
      <c r="DJ113" s="1029"/>
      <c r="DK113" s="1030"/>
      <c r="DL113" s="1031" t="s">
        <v>382</v>
      </c>
      <c r="DM113" s="1029"/>
      <c r="DN113" s="1029"/>
      <c r="DO113" s="1029"/>
      <c r="DP113" s="1030"/>
      <c r="DQ113" s="1031" t="s">
        <v>427</v>
      </c>
      <c r="DR113" s="1029"/>
      <c r="DS113" s="1029"/>
      <c r="DT113" s="1029"/>
      <c r="DU113" s="1030"/>
      <c r="DV113" s="1032" t="s">
        <v>403</v>
      </c>
      <c r="DW113" s="1033"/>
      <c r="DX113" s="1033"/>
      <c r="DY113" s="1033"/>
      <c r="DZ113" s="1034"/>
    </row>
    <row r="114" spans="1:130" s="226" customFormat="1" ht="26.25" customHeight="1">
      <c r="A114" s="1024"/>
      <c r="B114" s="1025"/>
      <c r="C114" s="1020" t="s">
        <v>440</v>
      </c>
      <c r="D114" s="1020"/>
      <c r="E114" s="1020"/>
      <c r="F114" s="1020"/>
      <c r="G114" s="1020"/>
      <c r="H114" s="1020"/>
      <c r="I114" s="1020"/>
      <c r="J114" s="1020"/>
      <c r="K114" s="1020"/>
      <c r="L114" s="1020"/>
      <c r="M114" s="1020"/>
      <c r="N114" s="1020"/>
      <c r="O114" s="1020"/>
      <c r="P114" s="1020"/>
      <c r="Q114" s="1020"/>
      <c r="R114" s="1020"/>
      <c r="S114" s="1020"/>
      <c r="T114" s="1020"/>
      <c r="U114" s="1020"/>
      <c r="V114" s="1020"/>
      <c r="W114" s="1020"/>
      <c r="X114" s="1020"/>
      <c r="Y114" s="1020"/>
      <c r="Z114" s="1021"/>
      <c r="AA114" s="1028">
        <v>7733</v>
      </c>
      <c r="AB114" s="1029"/>
      <c r="AC114" s="1029"/>
      <c r="AD114" s="1029"/>
      <c r="AE114" s="1030"/>
      <c r="AF114" s="1031">
        <v>7206</v>
      </c>
      <c r="AG114" s="1029"/>
      <c r="AH114" s="1029"/>
      <c r="AI114" s="1029"/>
      <c r="AJ114" s="1030"/>
      <c r="AK114" s="1031">
        <v>4402</v>
      </c>
      <c r="AL114" s="1029"/>
      <c r="AM114" s="1029"/>
      <c r="AN114" s="1029"/>
      <c r="AO114" s="1030"/>
      <c r="AP114" s="1032">
        <v>0.2</v>
      </c>
      <c r="AQ114" s="1033"/>
      <c r="AR114" s="1033"/>
      <c r="AS114" s="1033"/>
      <c r="AT114" s="1034"/>
      <c r="AU114" s="970"/>
      <c r="AV114" s="971"/>
      <c r="AW114" s="971"/>
      <c r="AX114" s="971"/>
      <c r="AY114" s="971"/>
      <c r="AZ114" s="1019" t="s">
        <v>441</v>
      </c>
      <c r="BA114" s="1020"/>
      <c r="BB114" s="1020"/>
      <c r="BC114" s="1020"/>
      <c r="BD114" s="1020"/>
      <c r="BE114" s="1020"/>
      <c r="BF114" s="1020"/>
      <c r="BG114" s="1020"/>
      <c r="BH114" s="1020"/>
      <c r="BI114" s="1020"/>
      <c r="BJ114" s="1020"/>
      <c r="BK114" s="1020"/>
      <c r="BL114" s="1020"/>
      <c r="BM114" s="1020"/>
      <c r="BN114" s="1020"/>
      <c r="BO114" s="1020"/>
      <c r="BP114" s="1021"/>
      <c r="BQ114" s="989">
        <v>718214</v>
      </c>
      <c r="BR114" s="990"/>
      <c r="BS114" s="990"/>
      <c r="BT114" s="990"/>
      <c r="BU114" s="990"/>
      <c r="BV114" s="990">
        <v>690919</v>
      </c>
      <c r="BW114" s="990"/>
      <c r="BX114" s="990"/>
      <c r="BY114" s="990"/>
      <c r="BZ114" s="990"/>
      <c r="CA114" s="990">
        <v>693563</v>
      </c>
      <c r="CB114" s="990"/>
      <c r="CC114" s="990"/>
      <c r="CD114" s="990"/>
      <c r="CE114" s="990"/>
      <c r="CF114" s="984">
        <v>37.9</v>
      </c>
      <c r="CG114" s="985"/>
      <c r="CH114" s="985"/>
      <c r="CI114" s="985"/>
      <c r="CJ114" s="985"/>
      <c r="CK114" s="1015"/>
      <c r="CL114" s="1016"/>
      <c r="CM114" s="986" t="s">
        <v>442</v>
      </c>
      <c r="CN114" s="987"/>
      <c r="CO114" s="987"/>
      <c r="CP114" s="987"/>
      <c r="CQ114" s="987"/>
      <c r="CR114" s="987"/>
      <c r="CS114" s="987"/>
      <c r="CT114" s="987"/>
      <c r="CU114" s="987"/>
      <c r="CV114" s="987"/>
      <c r="CW114" s="987"/>
      <c r="CX114" s="987"/>
      <c r="CY114" s="987"/>
      <c r="CZ114" s="987"/>
      <c r="DA114" s="987"/>
      <c r="DB114" s="987"/>
      <c r="DC114" s="987"/>
      <c r="DD114" s="987"/>
      <c r="DE114" s="987"/>
      <c r="DF114" s="988"/>
      <c r="DG114" s="1028" t="s">
        <v>427</v>
      </c>
      <c r="DH114" s="1029"/>
      <c r="DI114" s="1029"/>
      <c r="DJ114" s="1029"/>
      <c r="DK114" s="1030"/>
      <c r="DL114" s="1031" t="s">
        <v>403</v>
      </c>
      <c r="DM114" s="1029"/>
      <c r="DN114" s="1029"/>
      <c r="DO114" s="1029"/>
      <c r="DP114" s="1030"/>
      <c r="DQ114" s="1031" t="s">
        <v>403</v>
      </c>
      <c r="DR114" s="1029"/>
      <c r="DS114" s="1029"/>
      <c r="DT114" s="1029"/>
      <c r="DU114" s="1030"/>
      <c r="DV114" s="1032" t="s">
        <v>403</v>
      </c>
      <c r="DW114" s="1033"/>
      <c r="DX114" s="1033"/>
      <c r="DY114" s="1033"/>
      <c r="DZ114" s="1034"/>
    </row>
    <row r="115" spans="1:130" s="226" customFormat="1" ht="26.25" customHeight="1">
      <c r="A115" s="1024"/>
      <c r="B115" s="1025"/>
      <c r="C115" s="1020" t="s">
        <v>443</v>
      </c>
      <c r="D115" s="1020"/>
      <c r="E115" s="1020"/>
      <c r="F115" s="1020"/>
      <c r="G115" s="1020"/>
      <c r="H115" s="1020"/>
      <c r="I115" s="1020"/>
      <c r="J115" s="1020"/>
      <c r="K115" s="1020"/>
      <c r="L115" s="1020"/>
      <c r="M115" s="1020"/>
      <c r="N115" s="1020"/>
      <c r="O115" s="1020"/>
      <c r="P115" s="1020"/>
      <c r="Q115" s="1020"/>
      <c r="R115" s="1020"/>
      <c r="S115" s="1020"/>
      <c r="T115" s="1020"/>
      <c r="U115" s="1020"/>
      <c r="V115" s="1020"/>
      <c r="W115" s="1020"/>
      <c r="X115" s="1020"/>
      <c r="Y115" s="1020"/>
      <c r="Z115" s="1021"/>
      <c r="AA115" s="1003" t="s">
        <v>427</v>
      </c>
      <c r="AB115" s="1004"/>
      <c r="AC115" s="1004"/>
      <c r="AD115" s="1004"/>
      <c r="AE115" s="1005"/>
      <c r="AF115" s="1006" t="s">
        <v>427</v>
      </c>
      <c r="AG115" s="1004"/>
      <c r="AH115" s="1004"/>
      <c r="AI115" s="1004"/>
      <c r="AJ115" s="1005"/>
      <c r="AK115" s="1006" t="s">
        <v>382</v>
      </c>
      <c r="AL115" s="1004"/>
      <c r="AM115" s="1004"/>
      <c r="AN115" s="1004"/>
      <c r="AO115" s="1005"/>
      <c r="AP115" s="1007" t="s">
        <v>428</v>
      </c>
      <c r="AQ115" s="1008"/>
      <c r="AR115" s="1008"/>
      <c r="AS115" s="1008"/>
      <c r="AT115" s="1009"/>
      <c r="AU115" s="970"/>
      <c r="AV115" s="971"/>
      <c r="AW115" s="971"/>
      <c r="AX115" s="971"/>
      <c r="AY115" s="971"/>
      <c r="AZ115" s="1019" t="s">
        <v>444</v>
      </c>
      <c r="BA115" s="1020"/>
      <c r="BB115" s="1020"/>
      <c r="BC115" s="1020"/>
      <c r="BD115" s="1020"/>
      <c r="BE115" s="1020"/>
      <c r="BF115" s="1020"/>
      <c r="BG115" s="1020"/>
      <c r="BH115" s="1020"/>
      <c r="BI115" s="1020"/>
      <c r="BJ115" s="1020"/>
      <c r="BK115" s="1020"/>
      <c r="BL115" s="1020"/>
      <c r="BM115" s="1020"/>
      <c r="BN115" s="1020"/>
      <c r="BO115" s="1020"/>
      <c r="BP115" s="1021"/>
      <c r="BQ115" s="989" t="s">
        <v>430</v>
      </c>
      <c r="BR115" s="990"/>
      <c r="BS115" s="990"/>
      <c r="BT115" s="990"/>
      <c r="BU115" s="990"/>
      <c r="BV115" s="990" t="s">
        <v>122</v>
      </c>
      <c r="BW115" s="990"/>
      <c r="BX115" s="990"/>
      <c r="BY115" s="990"/>
      <c r="BZ115" s="990"/>
      <c r="CA115" s="990" t="s">
        <v>382</v>
      </c>
      <c r="CB115" s="990"/>
      <c r="CC115" s="990"/>
      <c r="CD115" s="990"/>
      <c r="CE115" s="990"/>
      <c r="CF115" s="984" t="s">
        <v>122</v>
      </c>
      <c r="CG115" s="985"/>
      <c r="CH115" s="985"/>
      <c r="CI115" s="985"/>
      <c r="CJ115" s="985"/>
      <c r="CK115" s="1015"/>
      <c r="CL115" s="1016"/>
      <c r="CM115" s="1019" t="s">
        <v>445</v>
      </c>
      <c r="CN115" s="1040"/>
      <c r="CO115" s="1040"/>
      <c r="CP115" s="1040"/>
      <c r="CQ115" s="1040"/>
      <c r="CR115" s="1040"/>
      <c r="CS115" s="1040"/>
      <c r="CT115" s="1040"/>
      <c r="CU115" s="1040"/>
      <c r="CV115" s="1040"/>
      <c r="CW115" s="1040"/>
      <c r="CX115" s="1040"/>
      <c r="CY115" s="1040"/>
      <c r="CZ115" s="1040"/>
      <c r="DA115" s="1040"/>
      <c r="DB115" s="1040"/>
      <c r="DC115" s="1040"/>
      <c r="DD115" s="1040"/>
      <c r="DE115" s="1040"/>
      <c r="DF115" s="1021"/>
      <c r="DG115" s="1028" t="s">
        <v>427</v>
      </c>
      <c r="DH115" s="1029"/>
      <c r="DI115" s="1029"/>
      <c r="DJ115" s="1029"/>
      <c r="DK115" s="1030"/>
      <c r="DL115" s="1031" t="s">
        <v>427</v>
      </c>
      <c r="DM115" s="1029"/>
      <c r="DN115" s="1029"/>
      <c r="DO115" s="1029"/>
      <c r="DP115" s="1030"/>
      <c r="DQ115" s="1031" t="s">
        <v>427</v>
      </c>
      <c r="DR115" s="1029"/>
      <c r="DS115" s="1029"/>
      <c r="DT115" s="1029"/>
      <c r="DU115" s="1030"/>
      <c r="DV115" s="1032" t="s">
        <v>428</v>
      </c>
      <c r="DW115" s="1033"/>
      <c r="DX115" s="1033"/>
      <c r="DY115" s="1033"/>
      <c r="DZ115" s="1034"/>
    </row>
    <row r="116" spans="1:130" s="226" customFormat="1" ht="26.25" customHeight="1">
      <c r="A116" s="1026"/>
      <c r="B116" s="1027"/>
      <c r="C116" s="1035" t="s">
        <v>446</v>
      </c>
      <c r="D116" s="1035"/>
      <c r="E116" s="1035"/>
      <c r="F116" s="1035"/>
      <c r="G116" s="1035"/>
      <c r="H116" s="1035"/>
      <c r="I116" s="1035"/>
      <c r="J116" s="1035"/>
      <c r="K116" s="1035"/>
      <c r="L116" s="1035"/>
      <c r="M116" s="1035"/>
      <c r="N116" s="1035"/>
      <c r="O116" s="1035"/>
      <c r="P116" s="1035"/>
      <c r="Q116" s="1035"/>
      <c r="R116" s="1035"/>
      <c r="S116" s="1035"/>
      <c r="T116" s="1035"/>
      <c r="U116" s="1035"/>
      <c r="V116" s="1035"/>
      <c r="W116" s="1035"/>
      <c r="X116" s="1035"/>
      <c r="Y116" s="1035"/>
      <c r="Z116" s="1036"/>
      <c r="AA116" s="1028">
        <v>975</v>
      </c>
      <c r="AB116" s="1029"/>
      <c r="AC116" s="1029"/>
      <c r="AD116" s="1029"/>
      <c r="AE116" s="1030"/>
      <c r="AF116" s="1031" t="s">
        <v>427</v>
      </c>
      <c r="AG116" s="1029"/>
      <c r="AH116" s="1029"/>
      <c r="AI116" s="1029"/>
      <c r="AJ116" s="1030"/>
      <c r="AK116" s="1031" t="s">
        <v>427</v>
      </c>
      <c r="AL116" s="1029"/>
      <c r="AM116" s="1029"/>
      <c r="AN116" s="1029"/>
      <c r="AO116" s="1030"/>
      <c r="AP116" s="1032" t="s">
        <v>403</v>
      </c>
      <c r="AQ116" s="1033"/>
      <c r="AR116" s="1033"/>
      <c r="AS116" s="1033"/>
      <c r="AT116" s="1034"/>
      <c r="AU116" s="970"/>
      <c r="AV116" s="971"/>
      <c r="AW116" s="971"/>
      <c r="AX116" s="971"/>
      <c r="AY116" s="971"/>
      <c r="AZ116" s="1037" t="s">
        <v>447</v>
      </c>
      <c r="BA116" s="1038"/>
      <c r="BB116" s="1038"/>
      <c r="BC116" s="1038"/>
      <c r="BD116" s="1038"/>
      <c r="BE116" s="1038"/>
      <c r="BF116" s="1038"/>
      <c r="BG116" s="1038"/>
      <c r="BH116" s="1038"/>
      <c r="BI116" s="1038"/>
      <c r="BJ116" s="1038"/>
      <c r="BK116" s="1038"/>
      <c r="BL116" s="1038"/>
      <c r="BM116" s="1038"/>
      <c r="BN116" s="1038"/>
      <c r="BO116" s="1038"/>
      <c r="BP116" s="1039"/>
      <c r="BQ116" s="989" t="s">
        <v>382</v>
      </c>
      <c r="BR116" s="990"/>
      <c r="BS116" s="990"/>
      <c r="BT116" s="990"/>
      <c r="BU116" s="990"/>
      <c r="BV116" s="990" t="s">
        <v>427</v>
      </c>
      <c r="BW116" s="990"/>
      <c r="BX116" s="990"/>
      <c r="BY116" s="990"/>
      <c r="BZ116" s="990"/>
      <c r="CA116" s="990" t="s">
        <v>427</v>
      </c>
      <c r="CB116" s="990"/>
      <c r="CC116" s="990"/>
      <c r="CD116" s="990"/>
      <c r="CE116" s="990"/>
      <c r="CF116" s="984" t="s">
        <v>403</v>
      </c>
      <c r="CG116" s="985"/>
      <c r="CH116" s="985"/>
      <c r="CI116" s="985"/>
      <c r="CJ116" s="985"/>
      <c r="CK116" s="1015"/>
      <c r="CL116" s="1016"/>
      <c r="CM116" s="986" t="s">
        <v>448</v>
      </c>
      <c r="CN116" s="987"/>
      <c r="CO116" s="987"/>
      <c r="CP116" s="987"/>
      <c r="CQ116" s="987"/>
      <c r="CR116" s="987"/>
      <c r="CS116" s="987"/>
      <c r="CT116" s="987"/>
      <c r="CU116" s="987"/>
      <c r="CV116" s="987"/>
      <c r="CW116" s="987"/>
      <c r="CX116" s="987"/>
      <c r="CY116" s="987"/>
      <c r="CZ116" s="987"/>
      <c r="DA116" s="987"/>
      <c r="DB116" s="987"/>
      <c r="DC116" s="987"/>
      <c r="DD116" s="987"/>
      <c r="DE116" s="987"/>
      <c r="DF116" s="988"/>
      <c r="DG116" s="1028" t="s">
        <v>382</v>
      </c>
      <c r="DH116" s="1029"/>
      <c r="DI116" s="1029"/>
      <c r="DJ116" s="1029"/>
      <c r="DK116" s="1030"/>
      <c r="DL116" s="1031" t="s">
        <v>382</v>
      </c>
      <c r="DM116" s="1029"/>
      <c r="DN116" s="1029"/>
      <c r="DO116" s="1029"/>
      <c r="DP116" s="1030"/>
      <c r="DQ116" s="1031" t="s">
        <v>122</v>
      </c>
      <c r="DR116" s="1029"/>
      <c r="DS116" s="1029"/>
      <c r="DT116" s="1029"/>
      <c r="DU116" s="1030"/>
      <c r="DV116" s="1032" t="s">
        <v>430</v>
      </c>
      <c r="DW116" s="1033"/>
      <c r="DX116" s="1033"/>
      <c r="DY116" s="1033"/>
      <c r="DZ116" s="1034"/>
    </row>
    <row r="117" spans="1:130" s="226" customFormat="1" ht="26.25" customHeight="1">
      <c r="A117" s="974" t="s">
        <v>178</v>
      </c>
      <c r="B117" s="955"/>
      <c r="C117" s="955"/>
      <c r="D117" s="955"/>
      <c r="E117" s="955"/>
      <c r="F117" s="955"/>
      <c r="G117" s="955"/>
      <c r="H117" s="955"/>
      <c r="I117" s="955"/>
      <c r="J117" s="955"/>
      <c r="K117" s="955"/>
      <c r="L117" s="955"/>
      <c r="M117" s="955"/>
      <c r="N117" s="955"/>
      <c r="O117" s="955"/>
      <c r="P117" s="955"/>
      <c r="Q117" s="955"/>
      <c r="R117" s="955"/>
      <c r="S117" s="955"/>
      <c r="T117" s="955"/>
      <c r="U117" s="955"/>
      <c r="V117" s="955"/>
      <c r="W117" s="955"/>
      <c r="X117" s="955"/>
      <c r="Y117" s="1045" t="s">
        <v>449</v>
      </c>
      <c r="Z117" s="956"/>
      <c r="AA117" s="1046">
        <v>864861</v>
      </c>
      <c r="AB117" s="1047"/>
      <c r="AC117" s="1047"/>
      <c r="AD117" s="1047"/>
      <c r="AE117" s="1048"/>
      <c r="AF117" s="1049">
        <v>880034</v>
      </c>
      <c r="AG117" s="1047"/>
      <c r="AH117" s="1047"/>
      <c r="AI117" s="1047"/>
      <c r="AJ117" s="1048"/>
      <c r="AK117" s="1049">
        <v>851805</v>
      </c>
      <c r="AL117" s="1047"/>
      <c r="AM117" s="1047"/>
      <c r="AN117" s="1047"/>
      <c r="AO117" s="1048"/>
      <c r="AP117" s="1050"/>
      <c r="AQ117" s="1051"/>
      <c r="AR117" s="1051"/>
      <c r="AS117" s="1051"/>
      <c r="AT117" s="1052"/>
      <c r="AU117" s="970"/>
      <c r="AV117" s="971"/>
      <c r="AW117" s="971"/>
      <c r="AX117" s="971"/>
      <c r="AY117" s="971"/>
      <c r="AZ117" s="1037" t="s">
        <v>450</v>
      </c>
      <c r="BA117" s="1038"/>
      <c r="BB117" s="1038"/>
      <c r="BC117" s="1038"/>
      <c r="BD117" s="1038"/>
      <c r="BE117" s="1038"/>
      <c r="BF117" s="1038"/>
      <c r="BG117" s="1038"/>
      <c r="BH117" s="1038"/>
      <c r="BI117" s="1038"/>
      <c r="BJ117" s="1038"/>
      <c r="BK117" s="1038"/>
      <c r="BL117" s="1038"/>
      <c r="BM117" s="1038"/>
      <c r="BN117" s="1038"/>
      <c r="BO117" s="1038"/>
      <c r="BP117" s="1039"/>
      <c r="BQ117" s="989" t="s">
        <v>122</v>
      </c>
      <c r="BR117" s="990"/>
      <c r="BS117" s="990"/>
      <c r="BT117" s="990"/>
      <c r="BU117" s="990"/>
      <c r="BV117" s="990" t="s">
        <v>403</v>
      </c>
      <c r="BW117" s="990"/>
      <c r="BX117" s="990"/>
      <c r="BY117" s="990"/>
      <c r="BZ117" s="990"/>
      <c r="CA117" s="990" t="s">
        <v>427</v>
      </c>
      <c r="CB117" s="990"/>
      <c r="CC117" s="990"/>
      <c r="CD117" s="990"/>
      <c r="CE117" s="990"/>
      <c r="CF117" s="984" t="s">
        <v>428</v>
      </c>
      <c r="CG117" s="985"/>
      <c r="CH117" s="985"/>
      <c r="CI117" s="985"/>
      <c r="CJ117" s="985"/>
      <c r="CK117" s="1015"/>
      <c r="CL117" s="1016"/>
      <c r="CM117" s="986" t="s">
        <v>451</v>
      </c>
      <c r="CN117" s="987"/>
      <c r="CO117" s="987"/>
      <c r="CP117" s="987"/>
      <c r="CQ117" s="987"/>
      <c r="CR117" s="987"/>
      <c r="CS117" s="987"/>
      <c r="CT117" s="987"/>
      <c r="CU117" s="987"/>
      <c r="CV117" s="987"/>
      <c r="CW117" s="987"/>
      <c r="CX117" s="987"/>
      <c r="CY117" s="987"/>
      <c r="CZ117" s="987"/>
      <c r="DA117" s="987"/>
      <c r="DB117" s="987"/>
      <c r="DC117" s="987"/>
      <c r="DD117" s="987"/>
      <c r="DE117" s="987"/>
      <c r="DF117" s="988"/>
      <c r="DG117" s="1028" t="s">
        <v>122</v>
      </c>
      <c r="DH117" s="1029"/>
      <c r="DI117" s="1029"/>
      <c r="DJ117" s="1029"/>
      <c r="DK117" s="1030"/>
      <c r="DL117" s="1031" t="s">
        <v>403</v>
      </c>
      <c r="DM117" s="1029"/>
      <c r="DN117" s="1029"/>
      <c r="DO117" s="1029"/>
      <c r="DP117" s="1030"/>
      <c r="DQ117" s="1031" t="s">
        <v>382</v>
      </c>
      <c r="DR117" s="1029"/>
      <c r="DS117" s="1029"/>
      <c r="DT117" s="1029"/>
      <c r="DU117" s="1030"/>
      <c r="DV117" s="1032" t="s">
        <v>403</v>
      </c>
      <c r="DW117" s="1033"/>
      <c r="DX117" s="1033"/>
      <c r="DY117" s="1033"/>
      <c r="DZ117" s="1034"/>
    </row>
    <row r="118" spans="1:130" s="226" customFormat="1" ht="26.25" customHeight="1">
      <c r="A118" s="974" t="s">
        <v>422</v>
      </c>
      <c r="B118" s="955"/>
      <c r="C118" s="955"/>
      <c r="D118" s="955"/>
      <c r="E118" s="955"/>
      <c r="F118" s="955"/>
      <c r="G118" s="955"/>
      <c r="H118" s="955"/>
      <c r="I118" s="955"/>
      <c r="J118" s="955"/>
      <c r="K118" s="955"/>
      <c r="L118" s="955"/>
      <c r="M118" s="955"/>
      <c r="N118" s="955"/>
      <c r="O118" s="955"/>
      <c r="P118" s="955"/>
      <c r="Q118" s="955"/>
      <c r="R118" s="955"/>
      <c r="S118" s="955"/>
      <c r="T118" s="955"/>
      <c r="U118" s="955"/>
      <c r="V118" s="955"/>
      <c r="W118" s="955"/>
      <c r="X118" s="955"/>
      <c r="Y118" s="955"/>
      <c r="Z118" s="956"/>
      <c r="AA118" s="954" t="s">
        <v>420</v>
      </c>
      <c r="AB118" s="955"/>
      <c r="AC118" s="955"/>
      <c r="AD118" s="955"/>
      <c r="AE118" s="956"/>
      <c r="AF118" s="954" t="s">
        <v>299</v>
      </c>
      <c r="AG118" s="955"/>
      <c r="AH118" s="955"/>
      <c r="AI118" s="955"/>
      <c r="AJ118" s="956"/>
      <c r="AK118" s="954" t="s">
        <v>298</v>
      </c>
      <c r="AL118" s="955"/>
      <c r="AM118" s="955"/>
      <c r="AN118" s="955"/>
      <c r="AO118" s="956"/>
      <c r="AP118" s="1041" t="s">
        <v>421</v>
      </c>
      <c r="AQ118" s="1042"/>
      <c r="AR118" s="1042"/>
      <c r="AS118" s="1042"/>
      <c r="AT118" s="1043"/>
      <c r="AU118" s="970"/>
      <c r="AV118" s="971"/>
      <c r="AW118" s="971"/>
      <c r="AX118" s="971"/>
      <c r="AY118" s="971"/>
      <c r="AZ118" s="1044" t="s">
        <v>452</v>
      </c>
      <c r="BA118" s="1035"/>
      <c r="BB118" s="1035"/>
      <c r="BC118" s="1035"/>
      <c r="BD118" s="1035"/>
      <c r="BE118" s="1035"/>
      <c r="BF118" s="1035"/>
      <c r="BG118" s="1035"/>
      <c r="BH118" s="1035"/>
      <c r="BI118" s="1035"/>
      <c r="BJ118" s="1035"/>
      <c r="BK118" s="1035"/>
      <c r="BL118" s="1035"/>
      <c r="BM118" s="1035"/>
      <c r="BN118" s="1035"/>
      <c r="BO118" s="1035"/>
      <c r="BP118" s="1036"/>
      <c r="BQ118" s="1067" t="s">
        <v>382</v>
      </c>
      <c r="BR118" s="1068"/>
      <c r="BS118" s="1068"/>
      <c r="BT118" s="1068"/>
      <c r="BU118" s="1068"/>
      <c r="BV118" s="1068" t="s">
        <v>382</v>
      </c>
      <c r="BW118" s="1068"/>
      <c r="BX118" s="1068"/>
      <c r="BY118" s="1068"/>
      <c r="BZ118" s="1068"/>
      <c r="CA118" s="1068" t="s">
        <v>427</v>
      </c>
      <c r="CB118" s="1068"/>
      <c r="CC118" s="1068"/>
      <c r="CD118" s="1068"/>
      <c r="CE118" s="1068"/>
      <c r="CF118" s="984" t="s">
        <v>382</v>
      </c>
      <c r="CG118" s="985"/>
      <c r="CH118" s="985"/>
      <c r="CI118" s="985"/>
      <c r="CJ118" s="985"/>
      <c r="CK118" s="1015"/>
      <c r="CL118" s="1016"/>
      <c r="CM118" s="986" t="s">
        <v>453</v>
      </c>
      <c r="CN118" s="987"/>
      <c r="CO118" s="987"/>
      <c r="CP118" s="987"/>
      <c r="CQ118" s="987"/>
      <c r="CR118" s="987"/>
      <c r="CS118" s="987"/>
      <c r="CT118" s="987"/>
      <c r="CU118" s="987"/>
      <c r="CV118" s="987"/>
      <c r="CW118" s="987"/>
      <c r="CX118" s="987"/>
      <c r="CY118" s="987"/>
      <c r="CZ118" s="987"/>
      <c r="DA118" s="987"/>
      <c r="DB118" s="987"/>
      <c r="DC118" s="987"/>
      <c r="DD118" s="987"/>
      <c r="DE118" s="987"/>
      <c r="DF118" s="988"/>
      <c r="DG118" s="1028" t="s">
        <v>382</v>
      </c>
      <c r="DH118" s="1029"/>
      <c r="DI118" s="1029"/>
      <c r="DJ118" s="1029"/>
      <c r="DK118" s="1030"/>
      <c r="DL118" s="1031" t="s">
        <v>427</v>
      </c>
      <c r="DM118" s="1029"/>
      <c r="DN118" s="1029"/>
      <c r="DO118" s="1029"/>
      <c r="DP118" s="1030"/>
      <c r="DQ118" s="1031" t="s">
        <v>403</v>
      </c>
      <c r="DR118" s="1029"/>
      <c r="DS118" s="1029"/>
      <c r="DT118" s="1029"/>
      <c r="DU118" s="1030"/>
      <c r="DV118" s="1032" t="s">
        <v>382</v>
      </c>
      <c r="DW118" s="1033"/>
      <c r="DX118" s="1033"/>
      <c r="DY118" s="1033"/>
      <c r="DZ118" s="1034"/>
    </row>
    <row r="119" spans="1:130" s="226" customFormat="1" ht="26.25" customHeight="1">
      <c r="A119" s="1128" t="s">
        <v>425</v>
      </c>
      <c r="B119" s="1014"/>
      <c r="C119" s="993" t="s">
        <v>426</v>
      </c>
      <c r="D119" s="994"/>
      <c r="E119" s="994"/>
      <c r="F119" s="994"/>
      <c r="G119" s="994"/>
      <c r="H119" s="994"/>
      <c r="I119" s="994"/>
      <c r="J119" s="994"/>
      <c r="K119" s="994"/>
      <c r="L119" s="994"/>
      <c r="M119" s="994"/>
      <c r="N119" s="994"/>
      <c r="O119" s="994"/>
      <c r="P119" s="994"/>
      <c r="Q119" s="994"/>
      <c r="R119" s="994"/>
      <c r="S119" s="994"/>
      <c r="T119" s="994"/>
      <c r="U119" s="994"/>
      <c r="V119" s="994"/>
      <c r="W119" s="994"/>
      <c r="X119" s="994"/>
      <c r="Y119" s="994"/>
      <c r="Z119" s="995"/>
      <c r="AA119" s="961" t="s">
        <v>382</v>
      </c>
      <c r="AB119" s="962"/>
      <c r="AC119" s="962"/>
      <c r="AD119" s="962"/>
      <c r="AE119" s="963"/>
      <c r="AF119" s="964" t="s">
        <v>427</v>
      </c>
      <c r="AG119" s="962"/>
      <c r="AH119" s="962"/>
      <c r="AI119" s="962"/>
      <c r="AJ119" s="963"/>
      <c r="AK119" s="964" t="s">
        <v>382</v>
      </c>
      <c r="AL119" s="962"/>
      <c r="AM119" s="962"/>
      <c r="AN119" s="962"/>
      <c r="AO119" s="963"/>
      <c r="AP119" s="965" t="s">
        <v>122</v>
      </c>
      <c r="AQ119" s="966"/>
      <c r="AR119" s="966"/>
      <c r="AS119" s="966"/>
      <c r="AT119" s="967"/>
      <c r="AU119" s="972"/>
      <c r="AV119" s="973"/>
      <c r="AW119" s="973"/>
      <c r="AX119" s="973"/>
      <c r="AY119" s="973"/>
      <c r="AZ119" s="257" t="s">
        <v>178</v>
      </c>
      <c r="BA119" s="257"/>
      <c r="BB119" s="257"/>
      <c r="BC119" s="257"/>
      <c r="BD119" s="257"/>
      <c r="BE119" s="257"/>
      <c r="BF119" s="257"/>
      <c r="BG119" s="257"/>
      <c r="BH119" s="257"/>
      <c r="BI119" s="257"/>
      <c r="BJ119" s="257"/>
      <c r="BK119" s="257"/>
      <c r="BL119" s="257"/>
      <c r="BM119" s="257"/>
      <c r="BN119" s="257"/>
      <c r="BO119" s="1045" t="s">
        <v>454</v>
      </c>
      <c r="BP119" s="1076"/>
      <c r="BQ119" s="1067">
        <v>8046671</v>
      </c>
      <c r="BR119" s="1068"/>
      <c r="BS119" s="1068"/>
      <c r="BT119" s="1068"/>
      <c r="BU119" s="1068"/>
      <c r="BV119" s="1068">
        <v>7574574</v>
      </c>
      <c r="BW119" s="1068"/>
      <c r="BX119" s="1068"/>
      <c r="BY119" s="1068"/>
      <c r="BZ119" s="1068"/>
      <c r="CA119" s="1068">
        <v>7435481</v>
      </c>
      <c r="CB119" s="1068"/>
      <c r="CC119" s="1068"/>
      <c r="CD119" s="1068"/>
      <c r="CE119" s="1068"/>
      <c r="CF119" s="1069"/>
      <c r="CG119" s="1070"/>
      <c r="CH119" s="1070"/>
      <c r="CI119" s="1070"/>
      <c r="CJ119" s="1071"/>
      <c r="CK119" s="1017"/>
      <c r="CL119" s="1018"/>
      <c r="CM119" s="1072" t="s">
        <v>455</v>
      </c>
      <c r="CN119" s="1073"/>
      <c r="CO119" s="1073"/>
      <c r="CP119" s="1073"/>
      <c r="CQ119" s="1073"/>
      <c r="CR119" s="1073"/>
      <c r="CS119" s="1073"/>
      <c r="CT119" s="1073"/>
      <c r="CU119" s="1073"/>
      <c r="CV119" s="1073"/>
      <c r="CW119" s="1073"/>
      <c r="CX119" s="1073"/>
      <c r="CY119" s="1073"/>
      <c r="CZ119" s="1073"/>
      <c r="DA119" s="1073"/>
      <c r="DB119" s="1073"/>
      <c r="DC119" s="1073"/>
      <c r="DD119" s="1073"/>
      <c r="DE119" s="1073"/>
      <c r="DF119" s="1074"/>
      <c r="DG119" s="1075">
        <v>324000</v>
      </c>
      <c r="DH119" s="1054"/>
      <c r="DI119" s="1054"/>
      <c r="DJ119" s="1054"/>
      <c r="DK119" s="1055"/>
      <c r="DL119" s="1053" t="s">
        <v>382</v>
      </c>
      <c r="DM119" s="1054"/>
      <c r="DN119" s="1054"/>
      <c r="DO119" s="1054"/>
      <c r="DP119" s="1055"/>
      <c r="DQ119" s="1053">
        <v>5779</v>
      </c>
      <c r="DR119" s="1054"/>
      <c r="DS119" s="1054"/>
      <c r="DT119" s="1054"/>
      <c r="DU119" s="1055"/>
      <c r="DV119" s="1056">
        <v>0.3</v>
      </c>
      <c r="DW119" s="1057"/>
      <c r="DX119" s="1057"/>
      <c r="DY119" s="1057"/>
      <c r="DZ119" s="1058"/>
    </row>
    <row r="120" spans="1:130" s="226" customFormat="1" ht="26.25" customHeight="1">
      <c r="A120" s="1129"/>
      <c r="B120" s="1016"/>
      <c r="C120" s="986" t="s">
        <v>432</v>
      </c>
      <c r="D120" s="987"/>
      <c r="E120" s="987"/>
      <c r="F120" s="987"/>
      <c r="G120" s="987"/>
      <c r="H120" s="987"/>
      <c r="I120" s="987"/>
      <c r="J120" s="987"/>
      <c r="K120" s="987"/>
      <c r="L120" s="987"/>
      <c r="M120" s="987"/>
      <c r="N120" s="987"/>
      <c r="O120" s="987"/>
      <c r="P120" s="987"/>
      <c r="Q120" s="987"/>
      <c r="R120" s="987"/>
      <c r="S120" s="987"/>
      <c r="T120" s="987"/>
      <c r="U120" s="987"/>
      <c r="V120" s="987"/>
      <c r="W120" s="987"/>
      <c r="X120" s="987"/>
      <c r="Y120" s="987"/>
      <c r="Z120" s="988"/>
      <c r="AA120" s="1028" t="s">
        <v>382</v>
      </c>
      <c r="AB120" s="1029"/>
      <c r="AC120" s="1029"/>
      <c r="AD120" s="1029"/>
      <c r="AE120" s="1030"/>
      <c r="AF120" s="1031" t="s">
        <v>382</v>
      </c>
      <c r="AG120" s="1029"/>
      <c r="AH120" s="1029"/>
      <c r="AI120" s="1029"/>
      <c r="AJ120" s="1030"/>
      <c r="AK120" s="1031" t="s">
        <v>403</v>
      </c>
      <c r="AL120" s="1029"/>
      <c r="AM120" s="1029"/>
      <c r="AN120" s="1029"/>
      <c r="AO120" s="1030"/>
      <c r="AP120" s="1032" t="s">
        <v>427</v>
      </c>
      <c r="AQ120" s="1033"/>
      <c r="AR120" s="1033"/>
      <c r="AS120" s="1033"/>
      <c r="AT120" s="1034"/>
      <c r="AU120" s="1059" t="s">
        <v>456</v>
      </c>
      <c r="AV120" s="1060"/>
      <c r="AW120" s="1060"/>
      <c r="AX120" s="1060"/>
      <c r="AY120" s="1061"/>
      <c r="AZ120" s="1010" t="s">
        <v>457</v>
      </c>
      <c r="BA120" s="959"/>
      <c r="BB120" s="959"/>
      <c r="BC120" s="959"/>
      <c r="BD120" s="959"/>
      <c r="BE120" s="959"/>
      <c r="BF120" s="959"/>
      <c r="BG120" s="959"/>
      <c r="BH120" s="959"/>
      <c r="BI120" s="959"/>
      <c r="BJ120" s="959"/>
      <c r="BK120" s="959"/>
      <c r="BL120" s="959"/>
      <c r="BM120" s="959"/>
      <c r="BN120" s="959"/>
      <c r="BO120" s="959"/>
      <c r="BP120" s="960"/>
      <c r="BQ120" s="996">
        <v>3281936</v>
      </c>
      <c r="BR120" s="997"/>
      <c r="BS120" s="997"/>
      <c r="BT120" s="997"/>
      <c r="BU120" s="997"/>
      <c r="BV120" s="997">
        <v>4866943</v>
      </c>
      <c r="BW120" s="997"/>
      <c r="BX120" s="997"/>
      <c r="BY120" s="997"/>
      <c r="BZ120" s="997"/>
      <c r="CA120" s="997">
        <v>5700604</v>
      </c>
      <c r="CB120" s="997"/>
      <c r="CC120" s="997"/>
      <c r="CD120" s="997"/>
      <c r="CE120" s="997"/>
      <c r="CF120" s="1011">
        <v>311.39999999999998</v>
      </c>
      <c r="CG120" s="1012"/>
      <c r="CH120" s="1012"/>
      <c r="CI120" s="1012"/>
      <c r="CJ120" s="1012"/>
      <c r="CK120" s="1077" t="s">
        <v>458</v>
      </c>
      <c r="CL120" s="1078"/>
      <c r="CM120" s="1078"/>
      <c r="CN120" s="1078"/>
      <c r="CO120" s="1079"/>
      <c r="CP120" s="1085" t="s">
        <v>459</v>
      </c>
      <c r="CQ120" s="1086"/>
      <c r="CR120" s="1086"/>
      <c r="CS120" s="1086"/>
      <c r="CT120" s="1086"/>
      <c r="CU120" s="1086"/>
      <c r="CV120" s="1086"/>
      <c r="CW120" s="1086"/>
      <c r="CX120" s="1086"/>
      <c r="CY120" s="1086"/>
      <c r="CZ120" s="1086"/>
      <c r="DA120" s="1086"/>
      <c r="DB120" s="1086"/>
      <c r="DC120" s="1086"/>
      <c r="DD120" s="1086"/>
      <c r="DE120" s="1086"/>
      <c r="DF120" s="1087"/>
      <c r="DG120" s="996">
        <v>642636</v>
      </c>
      <c r="DH120" s="997"/>
      <c r="DI120" s="997"/>
      <c r="DJ120" s="997"/>
      <c r="DK120" s="997"/>
      <c r="DL120" s="997">
        <v>592284</v>
      </c>
      <c r="DM120" s="997"/>
      <c r="DN120" s="997"/>
      <c r="DO120" s="997"/>
      <c r="DP120" s="997"/>
      <c r="DQ120" s="997">
        <v>541284</v>
      </c>
      <c r="DR120" s="997"/>
      <c r="DS120" s="997"/>
      <c r="DT120" s="997"/>
      <c r="DU120" s="997"/>
      <c r="DV120" s="998">
        <v>29.6</v>
      </c>
      <c r="DW120" s="998"/>
      <c r="DX120" s="998"/>
      <c r="DY120" s="998"/>
      <c r="DZ120" s="999"/>
    </row>
    <row r="121" spans="1:130" s="226" customFormat="1" ht="26.25" customHeight="1">
      <c r="A121" s="1129"/>
      <c r="B121" s="1016"/>
      <c r="C121" s="1037" t="s">
        <v>460</v>
      </c>
      <c r="D121" s="1038"/>
      <c r="E121" s="1038"/>
      <c r="F121" s="1038"/>
      <c r="G121" s="1038"/>
      <c r="H121" s="1038"/>
      <c r="I121" s="1038"/>
      <c r="J121" s="1038"/>
      <c r="K121" s="1038"/>
      <c r="L121" s="1038"/>
      <c r="M121" s="1038"/>
      <c r="N121" s="1038"/>
      <c r="O121" s="1038"/>
      <c r="P121" s="1038"/>
      <c r="Q121" s="1038"/>
      <c r="R121" s="1038"/>
      <c r="S121" s="1038"/>
      <c r="T121" s="1038"/>
      <c r="U121" s="1038"/>
      <c r="V121" s="1038"/>
      <c r="W121" s="1038"/>
      <c r="X121" s="1038"/>
      <c r="Y121" s="1038"/>
      <c r="Z121" s="1039"/>
      <c r="AA121" s="1028" t="s">
        <v>427</v>
      </c>
      <c r="AB121" s="1029"/>
      <c r="AC121" s="1029"/>
      <c r="AD121" s="1029"/>
      <c r="AE121" s="1030"/>
      <c r="AF121" s="1031" t="s">
        <v>427</v>
      </c>
      <c r="AG121" s="1029"/>
      <c r="AH121" s="1029"/>
      <c r="AI121" s="1029"/>
      <c r="AJ121" s="1030"/>
      <c r="AK121" s="1031" t="s">
        <v>427</v>
      </c>
      <c r="AL121" s="1029"/>
      <c r="AM121" s="1029"/>
      <c r="AN121" s="1029"/>
      <c r="AO121" s="1030"/>
      <c r="AP121" s="1032" t="s">
        <v>427</v>
      </c>
      <c r="AQ121" s="1033"/>
      <c r="AR121" s="1033"/>
      <c r="AS121" s="1033"/>
      <c r="AT121" s="1034"/>
      <c r="AU121" s="1062"/>
      <c r="AV121" s="1063"/>
      <c r="AW121" s="1063"/>
      <c r="AX121" s="1063"/>
      <c r="AY121" s="1064"/>
      <c r="AZ121" s="1019" t="s">
        <v>461</v>
      </c>
      <c r="BA121" s="1020"/>
      <c r="BB121" s="1020"/>
      <c r="BC121" s="1020"/>
      <c r="BD121" s="1020"/>
      <c r="BE121" s="1020"/>
      <c r="BF121" s="1020"/>
      <c r="BG121" s="1020"/>
      <c r="BH121" s="1020"/>
      <c r="BI121" s="1020"/>
      <c r="BJ121" s="1020"/>
      <c r="BK121" s="1020"/>
      <c r="BL121" s="1020"/>
      <c r="BM121" s="1020"/>
      <c r="BN121" s="1020"/>
      <c r="BO121" s="1020"/>
      <c r="BP121" s="1021"/>
      <c r="BQ121" s="989">
        <v>32545</v>
      </c>
      <c r="BR121" s="990"/>
      <c r="BS121" s="990"/>
      <c r="BT121" s="990"/>
      <c r="BU121" s="990"/>
      <c r="BV121" s="990">
        <v>29237</v>
      </c>
      <c r="BW121" s="990"/>
      <c r="BX121" s="990"/>
      <c r="BY121" s="990"/>
      <c r="BZ121" s="990"/>
      <c r="CA121" s="990">
        <v>43058</v>
      </c>
      <c r="CB121" s="990"/>
      <c r="CC121" s="990"/>
      <c r="CD121" s="990"/>
      <c r="CE121" s="990"/>
      <c r="CF121" s="984">
        <v>2.4</v>
      </c>
      <c r="CG121" s="985"/>
      <c r="CH121" s="985"/>
      <c r="CI121" s="985"/>
      <c r="CJ121" s="985"/>
      <c r="CK121" s="1080"/>
      <c r="CL121" s="1081"/>
      <c r="CM121" s="1081"/>
      <c r="CN121" s="1081"/>
      <c r="CO121" s="1082"/>
      <c r="CP121" s="1090" t="s">
        <v>462</v>
      </c>
      <c r="CQ121" s="1091"/>
      <c r="CR121" s="1091"/>
      <c r="CS121" s="1091"/>
      <c r="CT121" s="1091"/>
      <c r="CU121" s="1091"/>
      <c r="CV121" s="1091"/>
      <c r="CW121" s="1091"/>
      <c r="CX121" s="1091"/>
      <c r="CY121" s="1091"/>
      <c r="CZ121" s="1091"/>
      <c r="DA121" s="1091"/>
      <c r="DB121" s="1091"/>
      <c r="DC121" s="1091"/>
      <c r="DD121" s="1091"/>
      <c r="DE121" s="1091"/>
      <c r="DF121" s="1092"/>
      <c r="DG121" s="989">
        <v>426753</v>
      </c>
      <c r="DH121" s="990"/>
      <c r="DI121" s="990"/>
      <c r="DJ121" s="990"/>
      <c r="DK121" s="990"/>
      <c r="DL121" s="990">
        <v>391724</v>
      </c>
      <c r="DM121" s="990"/>
      <c r="DN121" s="990"/>
      <c r="DO121" s="990"/>
      <c r="DP121" s="990"/>
      <c r="DQ121" s="990">
        <v>357630</v>
      </c>
      <c r="DR121" s="990"/>
      <c r="DS121" s="990"/>
      <c r="DT121" s="990"/>
      <c r="DU121" s="990"/>
      <c r="DV121" s="991">
        <v>19.5</v>
      </c>
      <c r="DW121" s="991"/>
      <c r="DX121" s="991"/>
      <c r="DY121" s="991"/>
      <c r="DZ121" s="992"/>
    </row>
    <row r="122" spans="1:130" s="226" customFormat="1" ht="26.25" customHeight="1">
      <c r="A122" s="1129"/>
      <c r="B122" s="1016"/>
      <c r="C122" s="986" t="s">
        <v>442</v>
      </c>
      <c r="D122" s="987"/>
      <c r="E122" s="987"/>
      <c r="F122" s="987"/>
      <c r="G122" s="987"/>
      <c r="H122" s="987"/>
      <c r="I122" s="987"/>
      <c r="J122" s="987"/>
      <c r="K122" s="987"/>
      <c r="L122" s="987"/>
      <c r="M122" s="987"/>
      <c r="N122" s="987"/>
      <c r="O122" s="987"/>
      <c r="P122" s="987"/>
      <c r="Q122" s="987"/>
      <c r="R122" s="987"/>
      <c r="S122" s="987"/>
      <c r="T122" s="987"/>
      <c r="U122" s="987"/>
      <c r="V122" s="987"/>
      <c r="W122" s="987"/>
      <c r="X122" s="987"/>
      <c r="Y122" s="987"/>
      <c r="Z122" s="988"/>
      <c r="AA122" s="1028" t="s">
        <v>382</v>
      </c>
      <c r="AB122" s="1029"/>
      <c r="AC122" s="1029"/>
      <c r="AD122" s="1029"/>
      <c r="AE122" s="1030"/>
      <c r="AF122" s="1031" t="s">
        <v>427</v>
      </c>
      <c r="AG122" s="1029"/>
      <c r="AH122" s="1029"/>
      <c r="AI122" s="1029"/>
      <c r="AJ122" s="1030"/>
      <c r="AK122" s="1031" t="s">
        <v>382</v>
      </c>
      <c r="AL122" s="1029"/>
      <c r="AM122" s="1029"/>
      <c r="AN122" s="1029"/>
      <c r="AO122" s="1030"/>
      <c r="AP122" s="1032" t="s">
        <v>382</v>
      </c>
      <c r="AQ122" s="1033"/>
      <c r="AR122" s="1033"/>
      <c r="AS122" s="1033"/>
      <c r="AT122" s="1034"/>
      <c r="AU122" s="1062"/>
      <c r="AV122" s="1063"/>
      <c r="AW122" s="1063"/>
      <c r="AX122" s="1063"/>
      <c r="AY122" s="1064"/>
      <c r="AZ122" s="1044" t="s">
        <v>463</v>
      </c>
      <c r="BA122" s="1035"/>
      <c r="BB122" s="1035"/>
      <c r="BC122" s="1035"/>
      <c r="BD122" s="1035"/>
      <c r="BE122" s="1035"/>
      <c r="BF122" s="1035"/>
      <c r="BG122" s="1035"/>
      <c r="BH122" s="1035"/>
      <c r="BI122" s="1035"/>
      <c r="BJ122" s="1035"/>
      <c r="BK122" s="1035"/>
      <c r="BL122" s="1035"/>
      <c r="BM122" s="1035"/>
      <c r="BN122" s="1035"/>
      <c r="BO122" s="1035"/>
      <c r="BP122" s="1036"/>
      <c r="BQ122" s="1067">
        <v>5071241</v>
      </c>
      <c r="BR122" s="1068"/>
      <c r="BS122" s="1068"/>
      <c r="BT122" s="1068"/>
      <c r="BU122" s="1068"/>
      <c r="BV122" s="1068">
        <v>4984620</v>
      </c>
      <c r="BW122" s="1068"/>
      <c r="BX122" s="1068"/>
      <c r="BY122" s="1068"/>
      <c r="BZ122" s="1068"/>
      <c r="CA122" s="1068">
        <v>4630525</v>
      </c>
      <c r="CB122" s="1068"/>
      <c r="CC122" s="1068"/>
      <c r="CD122" s="1068"/>
      <c r="CE122" s="1068"/>
      <c r="CF122" s="1088">
        <v>252.9</v>
      </c>
      <c r="CG122" s="1089"/>
      <c r="CH122" s="1089"/>
      <c r="CI122" s="1089"/>
      <c r="CJ122" s="1089"/>
      <c r="CK122" s="1080"/>
      <c r="CL122" s="1081"/>
      <c r="CM122" s="1081"/>
      <c r="CN122" s="1081"/>
      <c r="CO122" s="1082"/>
      <c r="CP122" s="1090" t="s">
        <v>396</v>
      </c>
      <c r="CQ122" s="1091"/>
      <c r="CR122" s="1091"/>
      <c r="CS122" s="1091"/>
      <c r="CT122" s="1091"/>
      <c r="CU122" s="1091"/>
      <c r="CV122" s="1091"/>
      <c r="CW122" s="1091"/>
      <c r="CX122" s="1091"/>
      <c r="CY122" s="1091"/>
      <c r="CZ122" s="1091"/>
      <c r="DA122" s="1091"/>
      <c r="DB122" s="1091"/>
      <c r="DC122" s="1091"/>
      <c r="DD122" s="1091"/>
      <c r="DE122" s="1091"/>
      <c r="DF122" s="1092"/>
      <c r="DG122" s="989">
        <v>195925</v>
      </c>
      <c r="DH122" s="990"/>
      <c r="DI122" s="990"/>
      <c r="DJ122" s="990"/>
      <c r="DK122" s="990"/>
      <c r="DL122" s="990">
        <v>251534</v>
      </c>
      <c r="DM122" s="990"/>
      <c r="DN122" s="990"/>
      <c r="DO122" s="990"/>
      <c r="DP122" s="990"/>
      <c r="DQ122" s="990">
        <v>243205</v>
      </c>
      <c r="DR122" s="990"/>
      <c r="DS122" s="990"/>
      <c r="DT122" s="990"/>
      <c r="DU122" s="990"/>
      <c r="DV122" s="991">
        <v>13.3</v>
      </c>
      <c r="DW122" s="991"/>
      <c r="DX122" s="991"/>
      <c r="DY122" s="991"/>
      <c r="DZ122" s="992"/>
    </row>
    <row r="123" spans="1:130" s="226" customFormat="1" ht="26.25" customHeight="1">
      <c r="A123" s="1129"/>
      <c r="B123" s="1016"/>
      <c r="C123" s="986" t="s">
        <v>448</v>
      </c>
      <c r="D123" s="987"/>
      <c r="E123" s="987"/>
      <c r="F123" s="987"/>
      <c r="G123" s="987"/>
      <c r="H123" s="987"/>
      <c r="I123" s="987"/>
      <c r="J123" s="987"/>
      <c r="K123" s="987"/>
      <c r="L123" s="987"/>
      <c r="M123" s="987"/>
      <c r="N123" s="987"/>
      <c r="O123" s="987"/>
      <c r="P123" s="987"/>
      <c r="Q123" s="987"/>
      <c r="R123" s="987"/>
      <c r="S123" s="987"/>
      <c r="T123" s="987"/>
      <c r="U123" s="987"/>
      <c r="V123" s="987"/>
      <c r="W123" s="987"/>
      <c r="X123" s="987"/>
      <c r="Y123" s="987"/>
      <c r="Z123" s="988"/>
      <c r="AA123" s="1028" t="s">
        <v>427</v>
      </c>
      <c r="AB123" s="1029"/>
      <c r="AC123" s="1029"/>
      <c r="AD123" s="1029"/>
      <c r="AE123" s="1030"/>
      <c r="AF123" s="1031" t="s">
        <v>382</v>
      </c>
      <c r="AG123" s="1029"/>
      <c r="AH123" s="1029"/>
      <c r="AI123" s="1029"/>
      <c r="AJ123" s="1030"/>
      <c r="AK123" s="1031" t="s">
        <v>403</v>
      </c>
      <c r="AL123" s="1029"/>
      <c r="AM123" s="1029"/>
      <c r="AN123" s="1029"/>
      <c r="AO123" s="1030"/>
      <c r="AP123" s="1032" t="s">
        <v>427</v>
      </c>
      <c r="AQ123" s="1033"/>
      <c r="AR123" s="1033"/>
      <c r="AS123" s="1033"/>
      <c r="AT123" s="1034"/>
      <c r="AU123" s="1065"/>
      <c r="AV123" s="1066"/>
      <c r="AW123" s="1066"/>
      <c r="AX123" s="1066"/>
      <c r="AY123" s="1066"/>
      <c r="AZ123" s="257" t="s">
        <v>178</v>
      </c>
      <c r="BA123" s="257"/>
      <c r="BB123" s="257"/>
      <c r="BC123" s="257"/>
      <c r="BD123" s="257"/>
      <c r="BE123" s="257"/>
      <c r="BF123" s="257"/>
      <c r="BG123" s="257"/>
      <c r="BH123" s="257"/>
      <c r="BI123" s="257"/>
      <c r="BJ123" s="257"/>
      <c r="BK123" s="257"/>
      <c r="BL123" s="257"/>
      <c r="BM123" s="257"/>
      <c r="BN123" s="257"/>
      <c r="BO123" s="1045" t="s">
        <v>464</v>
      </c>
      <c r="BP123" s="1076"/>
      <c r="BQ123" s="1135">
        <v>8385722</v>
      </c>
      <c r="BR123" s="1136"/>
      <c r="BS123" s="1136"/>
      <c r="BT123" s="1136"/>
      <c r="BU123" s="1136"/>
      <c r="BV123" s="1136">
        <v>9880800</v>
      </c>
      <c r="BW123" s="1136"/>
      <c r="BX123" s="1136"/>
      <c r="BY123" s="1136"/>
      <c r="BZ123" s="1136"/>
      <c r="CA123" s="1136">
        <v>10374187</v>
      </c>
      <c r="CB123" s="1136"/>
      <c r="CC123" s="1136"/>
      <c r="CD123" s="1136"/>
      <c r="CE123" s="1136"/>
      <c r="CF123" s="1069"/>
      <c r="CG123" s="1070"/>
      <c r="CH123" s="1070"/>
      <c r="CI123" s="1070"/>
      <c r="CJ123" s="1071"/>
      <c r="CK123" s="1080"/>
      <c r="CL123" s="1081"/>
      <c r="CM123" s="1081"/>
      <c r="CN123" s="1081"/>
      <c r="CO123" s="1082"/>
      <c r="CP123" s="1090" t="s">
        <v>465</v>
      </c>
      <c r="CQ123" s="1091"/>
      <c r="CR123" s="1091"/>
      <c r="CS123" s="1091"/>
      <c r="CT123" s="1091"/>
      <c r="CU123" s="1091"/>
      <c r="CV123" s="1091"/>
      <c r="CW123" s="1091"/>
      <c r="CX123" s="1091"/>
      <c r="CY123" s="1091"/>
      <c r="CZ123" s="1091"/>
      <c r="DA123" s="1091"/>
      <c r="DB123" s="1091"/>
      <c r="DC123" s="1091"/>
      <c r="DD123" s="1091"/>
      <c r="DE123" s="1091"/>
      <c r="DF123" s="1092"/>
      <c r="DG123" s="1028" t="s">
        <v>403</v>
      </c>
      <c r="DH123" s="1029"/>
      <c r="DI123" s="1029"/>
      <c r="DJ123" s="1029"/>
      <c r="DK123" s="1030"/>
      <c r="DL123" s="1031" t="s">
        <v>427</v>
      </c>
      <c r="DM123" s="1029"/>
      <c r="DN123" s="1029"/>
      <c r="DO123" s="1029"/>
      <c r="DP123" s="1030"/>
      <c r="DQ123" s="1031" t="s">
        <v>382</v>
      </c>
      <c r="DR123" s="1029"/>
      <c r="DS123" s="1029"/>
      <c r="DT123" s="1029"/>
      <c r="DU123" s="1030"/>
      <c r="DV123" s="1032" t="s">
        <v>382</v>
      </c>
      <c r="DW123" s="1033"/>
      <c r="DX123" s="1033"/>
      <c r="DY123" s="1033"/>
      <c r="DZ123" s="1034"/>
    </row>
    <row r="124" spans="1:130" s="226" customFormat="1" ht="26.25" customHeight="1" thickBot="1">
      <c r="A124" s="1129"/>
      <c r="B124" s="1016"/>
      <c r="C124" s="986" t="s">
        <v>451</v>
      </c>
      <c r="D124" s="987"/>
      <c r="E124" s="987"/>
      <c r="F124" s="987"/>
      <c r="G124" s="987"/>
      <c r="H124" s="987"/>
      <c r="I124" s="987"/>
      <c r="J124" s="987"/>
      <c r="K124" s="987"/>
      <c r="L124" s="987"/>
      <c r="M124" s="987"/>
      <c r="N124" s="987"/>
      <c r="O124" s="987"/>
      <c r="P124" s="987"/>
      <c r="Q124" s="987"/>
      <c r="R124" s="987"/>
      <c r="S124" s="987"/>
      <c r="T124" s="987"/>
      <c r="U124" s="987"/>
      <c r="V124" s="987"/>
      <c r="W124" s="987"/>
      <c r="X124" s="987"/>
      <c r="Y124" s="987"/>
      <c r="Z124" s="988"/>
      <c r="AA124" s="1028" t="s">
        <v>382</v>
      </c>
      <c r="AB124" s="1029"/>
      <c r="AC124" s="1029"/>
      <c r="AD124" s="1029"/>
      <c r="AE124" s="1030"/>
      <c r="AF124" s="1031" t="s">
        <v>382</v>
      </c>
      <c r="AG124" s="1029"/>
      <c r="AH124" s="1029"/>
      <c r="AI124" s="1029"/>
      <c r="AJ124" s="1030"/>
      <c r="AK124" s="1031" t="s">
        <v>403</v>
      </c>
      <c r="AL124" s="1029"/>
      <c r="AM124" s="1029"/>
      <c r="AN124" s="1029"/>
      <c r="AO124" s="1030"/>
      <c r="AP124" s="1032" t="s">
        <v>403</v>
      </c>
      <c r="AQ124" s="1033"/>
      <c r="AR124" s="1033"/>
      <c r="AS124" s="1033"/>
      <c r="AT124" s="1034"/>
      <c r="AU124" s="1131" t="s">
        <v>466</v>
      </c>
      <c r="AV124" s="1132"/>
      <c r="AW124" s="1132"/>
      <c r="AX124" s="1132"/>
      <c r="AY124" s="1132"/>
      <c r="AZ124" s="1132"/>
      <c r="BA124" s="1132"/>
      <c r="BB124" s="1132"/>
      <c r="BC124" s="1132"/>
      <c r="BD124" s="1132"/>
      <c r="BE124" s="1132"/>
      <c r="BF124" s="1132"/>
      <c r="BG124" s="1132"/>
      <c r="BH124" s="1132"/>
      <c r="BI124" s="1132"/>
      <c r="BJ124" s="1132"/>
      <c r="BK124" s="1132"/>
      <c r="BL124" s="1132"/>
      <c r="BM124" s="1132"/>
      <c r="BN124" s="1132"/>
      <c r="BO124" s="1132"/>
      <c r="BP124" s="1133"/>
      <c r="BQ124" s="1134" t="s">
        <v>403</v>
      </c>
      <c r="BR124" s="1098"/>
      <c r="BS124" s="1098"/>
      <c r="BT124" s="1098"/>
      <c r="BU124" s="1098"/>
      <c r="BV124" s="1098" t="s">
        <v>382</v>
      </c>
      <c r="BW124" s="1098"/>
      <c r="BX124" s="1098"/>
      <c r="BY124" s="1098"/>
      <c r="BZ124" s="1098"/>
      <c r="CA124" s="1098" t="s">
        <v>427</v>
      </c>
      <c r="CB124" s="1098"/>
      <c r="CC124" s="1098"/>
      <c r="CD124" s="1098"/>
      <c r="CE124" s="1098"/>
      <c r="CF124" s="1099"/>
      <c r="CG124" s="1100"/>
      <c r="CH124" s="1100"/>
      <c r="CI124" s="1100"/>
      <c r="CJ124" s="1101"/>
      <c r="CK124" s="1083"/>
      <c r="CL124" s="1083"/>
      <c r="CM124" s="1083"/>
      <c r="CN124" s="1083"/>
      <c r="CO124" s="1084"/>
      <c r="CP124" s="1090" t="s">
        <v>467</v>
      </c>
      <c r="CQ124" s="1091"/>
      <c r="CR124" s="1091"/>
      <c r="CS124" s="1091"/>
      <c r="CT124" s="1091"/>
      <c r="CU124" s="1091"/>
      <c r="CV124" s="1091"/>
      <c r="CW124" s="1091"/>
      <c r="CX124" s="1091"/>
      <c r="CY124" s="1091"/>
      <c r="CZ124" s="1091"/>
      <c r="DA124" s="1091"/>
      <c r="DB124" s="1091"/>
      <c r="DC124" s="1091"/>
      <c r="DD124" s="1091"/>
      <c r="DE124" s="1091"/>
      <c r="DF124" s="1092"/>
      <c r="DG124" s="1075" t="s">
        <v>468</v>
      </c>
      <c r="DH124" s="1054"/>
      <c r="DI124" s="1054"/>
      <c r="DJ124" s="1054"/>
      <c r="DK124" s="1055"/>
      <c r="DL124" s="1053" t="s">
        <v>469</v>
      </c>
      <c r="DM124" s="1054"/>
      <c r="DN124" s="1054"/>
      <c r="DO124" s="1054"/>
      <c r="DP124" s="1055"/>
      <c r="DQ124" s="1053" t="s">
        <v>470</v>
      </c>
      <c r="DR124" s="1054"/>
      <c r="DS124" s="1054"/>
      <c r="DT124" s="1054"/>
      <c r="DU124" s="1055"/>
      <c r="DV124" s="1056" t="s">
        <v>122</v>
      </c>
      <c r="DW124" s="1057"/>
      <c r="DX124" s="1057"/>
      <c r="DY124" s="1057"/>
      <c r="DZ124" s="1058"/>
    </row>
    <row r="125" spans="1:130" s="226" customFormat="1" ht="26.25" customHeight="1">
      <c r="A125" s="1129"/>
      <c r="B125" s="1016"/>
      <c r="C125" s="986" t="s">
        <v>453</v>
      </c>
      <c r="D125" s="987"/>
      <c r="E125" s="987"/>
      <c r="F125" s="987"/>
      <c r="G125" s="987"/>
      <c r="H125" s="987"/>
      <c r="I125" s="987"/>
      <c r="J125" s="987"/>
      <c r="K125" s="987"/>
      <c r="L125" s="987"/>
      <c r="M125" s="987"/>
      <c r="N125" s="987"/>
      <c r="O125" s="987"/>
      <c r="P125" s="987"/>
      <c r="Q125" s="987"/>
      <c r="R125" s="987"/>
      <c r="S125" s="987"/>
      <c r="T125" s="987"/>
      <c r="U125" s="987"/>
      <c r="V125" s="987"/>
      <c r="W125" s="987"/>
      <c r="X125" s="987"/>
      <c r="Y125" s="987"/>
      <c r="Z125" s="988"/>
      <c r="AA125" s="1028" t="s">
        <v>470</v>
      </c>
      <c r="AB125" s="1029"/>
      <c r="AC125" s="1029"/>
      <c r="AD125" s="1029"/>
      <c r="AE125" s="1030"/>
      <c r="AF125" s="1031" t="s">
        <v>122</v>
      </c>
      <c r="AG125" s="1029"/>
      <c r="AH125" s="1029"/>
      <c r="AI125" s="1029"/>
      <c r="AJ125" s="1030"/>
      <c r="AK125" s="1031" t="s">
        <v>471</v>
      </c>
      <c r="AL125" s="1029"/>
      <c r="AM125" s="1029"/>
      <c r="AN125" s="1029"/>
      <c r="AO125" s="1030"/>
      <c r="AP125" s="1032" t="s">
        <v>472</v>
      </c>
      <c r="AQ125" s="1033"/>
      <c r="AR125" s="1033"/>
      <c r="AS125" s="1033"/>
      <c r="AT125" s="1034"/>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93" t="s">
        <v>473</v>
      </c>
      <c r="CL125" s="1078"/>
      <c r="CM125" s="1078"/>
      <c r="CN125" s="1078"/>
      <c r="CO125" s="1079"/>
      <c r="CP125" s="1010" t="s">
        <v>474</v>
      </c>
      <c r="CQ125" s="959"/>
      <c r="CR125" s="959"/>
      <c r="CS125" s="959"/>
      <c r="CT125" s="959"/>
      <c r="CU125" s="959"/>
      <c r="CV125" s="959"/>
      <c r="CW125" s="959"/>
      <c r="CX125" s="959"/>
      <c r="CY125" s="959"/>
      <c r="CZ125" s="959"/>
      <c r="DA125" s="959"/>
      <c r="DB125" s="959"/>
      <c r="DC125" s="959"/>
      <c r="DD125" s="959"/>
      <c r="DE125" s="959"/>
      <c r="DF125" s="960"/>
      <c r="DG125" s="996" t="s">
        <v>472</v>
      </c>
      <c r="DH125" s="997"/>
      <c r="DI125" s="997"/>
      <c r="DJ125" s="997"/>
      <c r="DK125" s="997"/>
      <c r="DL125" s="997" t="s">
        <v>382</v>
      </c>
      <c r="DM125" s="997"/>
      <c r="DN125" s="997"/>
      <c r="DO125" s="997"/>
      <c r="DP125" s="997"/>
      <c r="DQ125" s="997" t="s">
        <v>430</v>
      </c>
      <c r="DR125" s="997"/>
      <c r="DS125" s="997"/>
      <c r="DT125" s="997"/>
      <c r="DU125" s="997"/>
      <c r="DV125" s="998" t="s">
        <v>430</v>
      </c>
      <c r="DW125" s="998"/>
      <c r="DX125" s="998"/>
      <c r="DY125" s="998"/>
      <c r="DZ125" s="999"/>
    </row>
    <row r="126" spans="1:130" s="226" customFormat="1" ht="26.25" customHeight="1" thickBot="1">
      <c r="A126" s="1129"/>
      <c r="B126" s="1016"/>
      <c r="C126" s="986" t="s">
        <v>455</v>
      </c>
      <c r="D126" s="987"/>
      <c r="E126" s="987"/>
      <c r="F126" s="987"/>
      <c r="G126" s="987"/>
      <c r="H126" s="987"/>
      <c r="I126" s="987"/>
      <c r="J126" s="987"/>
      <c r="K126" s="987"/>
      <c r="L126" s="987"/>
      <c r="M126" s="987"/>
      <c r="N126" s="987"/>
      <c r="O126" s="987"/>
      <c r="P126" s="987"/>
      <c r="Q126" s="987"/>
      <c r="R126" s="987"/>
      <c r="S126" s="987"/>
      <c r="T126" s="987"/>
      <c r="U126" s="987"/>
      <c r="V126" s="987"/>
      <c r="W126" s="987"/>
      <c r="X126" s="987"/>
      <c r="Y126" s="987"/>
      <c r="Z126" s="988"/>
      <c r="AA126" s="1028" t="s">
        <v>430</v>
      </c>
      <c r="AB126" s="1029"/>
      <c r="AC126" s="1029"/>
      <c r="AD126" s="1029"/>
      <c r="AE126" s="1030"/>
      <c r="AF126" s="1031" t="s">
        <v>468</v>
      </c>
      <c r="AG126" s="1029"/>
      <c r="AH126" s="1029"/>
      <c r="AI126" s="1029"/>
      <c r="AJ126" s="1030"/>
      <c r="AK126" s="1031" t="s">
        <v>430</v>
      </c>
      <c r="AL126" s="1029"/>
      <c r="AM126" s="1029"/>
      <c r="AN126" s="1029"/>
      <c r="AO126" s="1030"/>
      <c r="AP126" s="1032" t="s">
        <v>469</v>
      </c>
      <c r="AQ126" s="1033"/>
      <c r="AR126" s="1033"/>
      <c r="AS126" s="1033"/>
      <c r="AT126" s="1034"/>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94"/>
      <c r="CL126" s="1081"/>
      <c r="CM126" s="1081"/>
      <c r="CN126" s="1081"/>
      <c r="CO126" s="1082"/>
      <c r="CP126" s="1019" t="s">
        <v>475</v>
      </c>
      <c r="CQ126" s="1020"/>
      <c r="CR126" s="1020"/>
      <c r="CS126" s="1020"/>
      <c r="CT126" s="1020"/>
      <c r="CU126" s="1020"/>
      <c r="CV126" s="1020"/>
      <c r="CW126" s="1020"/>
      <c r="CX126" s="1020"/>
      <c r="CY126" s="1020"/>
      <c r="CZ126" s="1020"/>
      <c r="DA126" s="1020"/>
      <c r="DB126" s="1020"/>
      <c r="DC126" s="1020"/>
      <c r="DD126" s="1020"/>
      <c r="DE126" s="1020"/>
      <c r="DF126" s="1021"/>
      <c r="DG126" s="989" t="s">
        <v>122</v>
      </c>
      <c r="DH126" s="990"/>
      <c r="DI126" s="990"/>
      <c r="DJ126" s="990"/>
      <c r="DK126" s="990"/>
      <c r="DL126" s="990" t="s">
        <v>122</v>
      </c>
      <c r="DM126" s="990"/>
      <c r="DN126" s="990"/>
      <c r="DO126" s="990"/>
      <c r="DP126" s="990"/>
      <c r="DQ126" s="990" t="s">
        <v>430</v>
      </c>
      <c r="DR126" s="990"/>
      <c r="DS126" s="990"/>
      <c r="DT126" s="990"/>
      <c r="DU126" s="990"/>
      <c r="DV126" s="991" t="s">
        <v>469</v>
      </c>
      <c r="DW126" s="991"/>
      <c r="DX126" s="991"/>
      <c r="DY126" s="991"/>
      <c r="DZ126" s="992"/>
    </row>
    <row r="127" spans="1:130" s="226" customFormat="1" ht="26.25" customHeight="1">
      <c r="A127" s="1130"/>
      <c r="B127" s="1018"/>
      <c r="C127" s="1072" t="s">
        <v>476</v>
      </c>
      <c r="D127" s="1073"/>
      <c r="E127" s="1073"/>
      <c r="F127" s="1073"/>
      <c r="G127" s="1073"/>
      <c r="H127" s="1073"/>
      <c r="I127" s="1073"/>
      <c r="J127" s="1073"/>
      <c r="K127" s="1073"/>
      <c r="L127" s="1073"/>
      <c r="M127" s="1073"/>
      <c r="N127" s="1073"/>
      <c r="O127" s="1073"/>
      <c r="P127" s="1073"/>
      <c r="Q127" s="1073"/>
      <c r="R127" s="1073"/>
      <c r="S127" s="1073"/>
      <c r="T127" s="1073"/>
      <c r="U127" s="1073"/>
      <c r="V127" s="1073"/>
      <c r="W127" s="1073"/>
      <c r="X127" s="1073"/>
      <c r="Y127" s="1073"/>
      <c r="Z127" s="1074"/>
      <c r="AA127" s="1028" t="s">
        <v>469</v>
      </c>
      <c r="AB127" s="1029"/>
      <c r="AC127" s="1029"/>
      <c r="AD127" s="1029"/>
      <c r="AE127" s="1030"/>
      <c r="AF127" s="1031" t="s">
        <v>122</v>
      </c>
      <c r="AG127" s="1029"/>
      <c r="AH127" s="1029"/>
      <c r="AI127" s="1029"/>
      <c r="AJ127" s="1030"/>
      <c r="AK127" s="1031" t="s">
        <v>469</v>
      </c>
      <c r="AL127" s="1029"/>
      <c r="AM127" s="1029"/>
      <c r="AN127" s="1029"/>
      <c r="AO127" s="1030"/>
      <c r="AP127" s="1032" t="s">
        <v>468</v>
      </c>
      <c r="AQ127" s="1033"/>
      <c r="AR127" s="1033"/>
      <c r="AS127" s="1033"/>
      <c r="AT127" s="1034"/>
      <c r="AU127" s="262"/>
      <c r="AV127" s="262"/>
      <c r="AW127" s="262"/>
      <c r="AX127" s="1102" t="s">
        <v>477</v>
      </c>
      <c r="AY127" s="1103"/>
      <c r="AZ127" s="1103"/>
      <c r="BA127" s="1103"/>
      <c r="BB127" s="1103"/>
      <c r="BC127" s="1103"/>
      <c r="BD127" s="1103"/>
      <c r="BE127" s="1104"/>
      <c r="BF127" s="1105" t="s">
        <v>478</v>
      </c>
      <c r="BG127" s="1103"/>
      <c r="BH127" s="1103"/>
      <c r="BI127" s="1103"/>
      <c r="BJ127" s="1103"/>
      <c r="BK127" s="1103"/>
      <c r="BL127" s="1104"/>
      <c r="BM127" s="1105" t="s">
        <v>479</v>
      </c>
      <c r="BN127" s="1103"/>
      <c r="BO127" s="1103"/>
      <c r="BP127" s="1103"/>
      <c r="BQ127" s="1103"/>
      <c r="BR127" s="1103"/>
      <c r="BS127" s="1104"/>
      <c r="BT127" s="1105" t="s">
        <v>480</v>
      </c>
      <c r="BU127" s="1103"/>
      <c r="BV127" s="1103"/>
      <c r="BW127" s="1103"/>
      <c r="BX127" s="1103"/>
      <c r="BY127" s="1103"/>
      <c r="BZ127" s="1127"/>
      <c r="CA127" s="262"/>
      <c r="CB127" s="262"/>
      <c r="CC127" s="262"/>
      <c r="CD127" s="263"/>
      <c r="CE127" s="263"/>
      <c r="CF127" s="263"/>
      <c r="CG127" s="260"/>
      <c r="CH127" s="260"/>
      <c r="CI127" s="260"/>
      <c r="CJ127" s="261"/>
      <c r="CK127" s="1094"/>
      <c r="CL127" s="1081"/>
      <c r="CM127" s="1081"/>
      <c r="CN127" s="1081"/>
      <c r="CO127" s="1082"/>
      <c r="CP127" s="1019" t="s">
        <v>481</v>
      </c>
      <c r="CQ127" s="1020"/>
      <c r="CR127" s="1020"/>
      <c r="CS127" s="1020"/>
      <c r="CT127" s="1020"/>
      <c r="CU127" s="1020"/>
      <c r="CV127" s="1020"/>
      <c r="CW127" s="1020"/>
      <c r="CX127" s="1020"/>
      <c r="CY127" s="1020"/>
      <c r="CZ127" s="1020"/>
      <c r="DA127" s="1020"/>
      <c r="DB127" s="1020"/>
      <c r="DC127" s="1020"/>
      <c r="DD127" s="1020"/>
      <c r="DE127" s="1020"/>
      <c r="DF127" s="1021"/>
      <c r="DG127" s="989" t="s">
        <v>470</v>
      </c>
      <c r="DH127" s="990"/>
      <c r="DI127" s="990"/>
      <c r="DJ127" s="990"/>
      <c r="DK127" s="990"/>
      <c r="DL127" s="990" t="s">
        <v>382</v>
      </c>
      <c r="DM127" s="990"/>
      <c r="DN127" s="990"/>
      <c r="DO127" s="990"/>
      <c r="DP127" s="990"/>
      <c r="DQ127" s="990" t="s">
        <v>471</v>
      </c>
      <c r="DR127" s="990"/>
      <c r="DS127" s="990"/>
      <c r="DT127" s="990"/>
      <c r="DU127" s="990"/>
      <c r="DV127" s="991" t="s">
        <v>482</v>
      </c>
      <c r="DW127" s="991"/>
      <c r="DX127" s="991"/>
      <c r="DY127" s="991"/>
      <c r="DZ127" s="992"/>
    </row>
    <row r="128" spans="1:130" s="226" customFormat="1" ht="26.25" customHeight="1" thickBot="1">
      <c r="A128" s="1113" t="s">
        <v>483</v>
      </c>
      <c r="B128" s="1114"/>
      <c r="C128" s="1114"/>
      <c r="D128" s="1114"/>
      <c r="E128" s="1114"/>
      <c r="F128" s="1114"/>
      <c r="G128" s="1114"/>
      <c r="H128" s="1114"/>
      <c r="I128" s="1114"/>
      <c r="J128" s="1114"/>
      <c r="K128" s="1114"/>
      <c r="L128" s="1114"/>
      <c r="M128" s="1114"/>
      <c r="N128" s="1114"/>
      <c r="O128" s="1114"/>
      <c r="P128" s="1114"/>
      <c r="Q128" s="1114"/>
      <c r="R128" s="1114"/>
      <c r="S128" s="1114"/>
      <c r="T128" s="1114"/>
      <c r="U128" s="1114"/>
      <c r="V128" s="1114"/>
      <c r="W128" s="1115" t="s">
        <v>484</v>
      </c>
      <c r="X128" s="1115"/>
      <c r="Y128" s="1115"/>
      <c r="Z128" s="1116"/>
      <c r="AA128" s="1117">
        <v>8764</v>
      </c>
      <c r="AB128" s="1118"/>
      <c r="AC128" s="1118"/>
      <c r="AD128" s="1118"/>
      <c r="AE128" s="1119"/>
      <c r="AF128" s="1120">
        <v>8764</v>
      </c>
      <c r="AG128" s="1118"/>
      <c r="AH128" s="1118"/>
      <c r="AI128" s="1118"/>
      <c r="AJ128" s="1119"/>
      <c r="AK128" s="1120">
        <v>8037</v>
      </c>
      <c r="AL128" s="1118"/>
      <c r="AM128" s="1118"/>
      <c r="AN128" s="1118"/>
      <c r="AO128" s="1119"/>
      <c r="AP128" s="1121"/>
      <c r="AQ128" s="1122"/>
      <c r="AR128" s="1122"/>
      <c r="AS128" s="1122"/>
      <c r="AT128" s="1123"/>
      <c r="AU128" s="262"/>
      <c r="AV128" s="262"/>
      <c r="AW128" s="262"/>
      <c r="AX128" s="958" t="s">
        <v>485</v>
      </c>
      <c r="AY128" s="959"/>
      <c r="AZ128" s="959"/>
      <c r="BA128" s="959"/>
      <c r="BB128" s="959"/>
      <c r="BC128" s="959"/>
      <c r="BD128" s="959"/>
      <c r="BE128" s="960"/>
      <c r="BF128" s="1124" t="s">
        <v>122</v>
      </c>
      <c r="BG128" s="1125"/>
      <c r="BH128" s="1125"/>
      <c r="BI128" s="1125"/>
      <c r="BJ128" s="1125"/>
      <c r="BK128" s="1125"/>
      <c r="BL128" s="1126"/>
      <c r="BM128" s="1124">
        <v>15</v>
      </c>
      <c r="BN128" s="1125"/>
      <c r="BO128" s="1125"/>
      <c r="BP128" s="1125"/>
      <c r="BQ128" s="1125"/>
      <c r="BR128" s="1125"/>
      <c r="BS128" s="1126"/>
      <c r="BT128" s="1124">
        <v>20</v>
      </c>
      <c r="BU128" s="1125"/>
      <c r="BV128" s="1125"/>
      <c r="BW128" s="1125"/>
      <c r="BX128" s="1125"/>
      <c r="BY128" s="1125"/>
      <c r="BZ128" s="1149"/>
      <c r="CA128" s="263"/>
      <c r="CB128" s="263"/>
      <c r="CC128" s="263"/>
      <c r="CD128" s="263"/>
      <c r="CE128" s="263"/>
      <c r="CF128" s="263"/>
      <c r="CG128" s="260"/>
      <c r="CH128" s="260"/>
      <c r="CI128" s="260"/>
      <c r="CJ128" s="261"/>
      <c r="CK128" s="1095"/>
      <c r="CL128" s="1096"/>
      <c r="CM128" s="1096"/>
      <c r="CN128" s="1096"/>
      <c r="CO128" s="1097"/>
      <c r="CP128" s="1106" t="s">
        <v>486</v>
      </c>
      <c r="CQ128" s="1107"/>
      <c r="CR128" s="1107"/>
      <c r="CS128" s="1107"/>
      <c r="CT128" s="1107"/>
      <c r="CU128" s="1107"/>
      <c r="CV128" s="1107"/>
      <c r="CW128" s="1107"/>
      <c r="CX128" s="1107"/>
      <c r="CY128" s="1107"/>
      <c r="CZ128" s="1107"/>
      <c r="DA128" s="1107"/>
      <c r="DB128" s="1107"/>
      <c r="DC128" s="1107"/>
      <c r="DD128" s="1107"/>
      <c r="DE128" s="1107"/>
      <c r="DF128" s="1108"/>
      <c r="DG128" s="1109" t="s">
        <v>487</v>
      </c>
      <c r="DH128" s="1110"/>
      <c r="DI128" s="1110"/>
      <c r="DJ128" s="1110"/>
      <c r="DK128" s="1110"/>
      <c r="DL128" s="1110" t="s">
        <v>430</v>
      </c>
      <c r="DM128" s="1110"/>
      <c r="DN128" s="1110"/>
      <c r="DO128" s="1110"/>
      <c r="DP128" s="1110"/>
      <c r="DQ128" s="1110" t="s">
        <v>472</v>
      </c>
      <c r="DR128" s="1110"/>
      <c r="DS128" s="1110"/>
      <c r="DT128" s="1110"/>
      <c r="DU128" s="1110"/>
      <c r="DV128" s="1111" t="s">
        <v>482</v>
      </c>
      <c r="DW128" s="1111"/>
      <c r="DX128" s="1111"/>
      <c r="DY128" s="1111"/>
      <c r="DZ128" s="1112"/>
    </row>
    <row r="129" spans="1:131" s="226" customFormat="1" ht="26.25" customHeight="1">
      <c r="A129" s="1000" t="s">
        <v>100</v>
      </c>
      <c r="B129" s="1001"/>
      <c r="C129" s="1001"/>
      <c r="D129" s="1001"/>
      <c r="E129" s="1001"/>
      <c r="F129" s="1001"/>
      <c r="G129" s="1001"/>
      <c r="H129" s="1001"/>
      <c r="I129" s="1001"/>
      <c r="J129" s="1001"/>
      <c r="K129" s="1001"/>
      <c r="L129" s="1001"/>
      <c r="M129" s="1001"/>
      <c r="N129" s="1001"/>
      <c r="O129" s="1001"/>
      <c r="P129" s="1001"/>
      <c r="Q129" s="1001"/>
      <c r="R129" s="1001"/>
      <c r="S129" s="1001"/>
      <c r="T129" s="1001"/>
      <c r="U129" s="1001"/>
      <c r="V129" s="1001"/>
      <c r="W129" s="1143" t="s">
        <v>488</v>
      </c>
      <c r="X129" s="1144"/>
      <c r="Y129" s="1144"/>
      <c r="Z129" s="1145"/>
      <c r="AA129" s="1028">
        <v>2552945</v>
      </c>
      <c r="AB129" s="1029"/>
      <c r="AC129" s="1029"/>
      <c r="AD129" s="1029"/>
      <c r="AE129" s="1030"/>
      <c r="AF129" s="1031">
        <v>2527666</v>
      </c>
      <c r="AG129" s="1029"/>
      <c r="AH129" s="1029"/>
      <c r="AI129" s="1029"/>
      <c r="AJ129" s="1030"/>
      <c r="AK129" s="1031">
        <v>2452431</v>
      </c>
      <c r="AL129" s="1029"/>
      <c r="AM129" s="1029"/>
      <c r="AN129" s="1029"/>
      <c r="AO129" s="1030"/>
      <c r="AP129" s="1146"/>
      <c r="AQ129" s="1147"/>
      <c r="AR129" s="1147"/>
      <c r="AS129" s="1147"/>
      <c r="AT129" s="1148"/>
      <c r="AU129" s="264"/>
      <c r="AV129" s="264"/>
      <c r="AW129" s="264"/>
      <c r="AX129" s="1137" t="s">
        <v>489</v>
      </c>
      <c r="AY129" s="1020"/>
      <c r="AZ129" s="1020"/>
      <c r="BA129" s="1020"/>
      <c r="BB129" s="1020"/>
      <c r="BC129" s="1020"/>
      <c r="BD129" s="1020"/>
      <c r="BE129" s="1021"/>
      <c r="BF129" s="1138" t="s">
        <v>403</v>
      </c>
      <c r="BG129" s="1139"/>
      <c r="BH129" s="1139"/>
      <c r="BI129" s="1139"/>
      <c r="BJ129" s="1139"/>
      <c r="BK129" s="1139"/>
      <c r="BL129" s="1140"/>
      <c r="BM129" s="1138">
        <v>20</v>
      </c>
      <c r="BN129" s="1139"/>
      <c r="BO129" s="1139"/>
      <c r="BP129" s="1139"/>
      <c r="BQ129" s="1139"/>
      <c r="BR129" s="1139"/>
      <c r="BS129" s="1140"/>
      <c r="BT129" s="1138">
        <v>30</v>
      </c>
      <c r="BU129" s="1141"/>
      <c r="BV129" s="1141"/>
      <c r="BW129" s="1141"/>
      <c r="BX129" s="1141"/>
      <c r="BY129" s="1141"/>
      <c r="BZ129" s="1142"/>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1000" t="s">
        <v>490</v>
      </c>
      <c r="B130" s="1001"/>
      <c r="C130" s="1001"/>
      <c r="D130" s="1001"/>
      <c r="E130" s="1001"/>
      <c r="F130" s="1001"/>
      <c r="G130" s="1001"/>
      <c r="H130" s="1001"/>
      <c r="I130" s="1001"/>
      <c r="J130" s="1001"/>
      <c r="K130" s="1001"/>
      <c r="L130" s="1001"/>
      <c r="M130" s="1001"/>
      <c r="N130" s="1001"/>
      <c r="O130" s="1001"/>
      <c r="P130" s="1001"/>
      <c r="Q130" s="1001"/>
      <c r="R130" s="1001"/>
      <c r="S130" s="1001"/>
      <c r="T130" s="1001"/>
      <c r="U130" s="1001"/>
      <c r="V130" s="1001"/>
      <c r="W130" s="1143" t="s">
        <v>491</v>
      </c>
      <c r="X130" s="1144"/>
      <c r="Y130" s="1144"/>
      <c r="Z130" s="1145"/>
      <c r="AA130" s="1028">
        <v>633755</v>
      </c>
      <c r="AB130" s="1029"/>
      <c r="AC130" s="1029"/>
      <c r="AD130" s="1029"/>
      <c r="AE130" s="1030"/>
      <c r="AF130" s="1031">
        <v>636594</v>
      </c>
      <c r="AG130" s="1029"/>
      <c r="AH130" s="1029"/>
      <c r="AI130" s="1029"/>
      <c r="AJ130" s="1030"/>
      <c r="AK130" s="1031">
        <v>621741</v>
      </c>
      <c r="AL130" s="1029"/>
      <c r="AM130" s="1029"/>
      <c r="AN130" s="1029"/>
      <c r="AO130" s="1030"/>
      <c r="AP130" s="1146"/>
      <c r="AQ130" s="1147"/>
      <c r="AR130" s="1147"/>
      <c r="AS130" s="1147"/>
      <c r="AT130" s="1148"/>
      <c r="AU130" s="264"/>
      <c r="AV130" s="264"/>
      <c r="AW130" s="264"/>
      <c r="AX130" s="1137" t="s">
        <v>492</v>
      </c>
      <c r="AY130" s="1020"/>
      <c r="AZ130" s="1020"/>
      <c r="BA130" s="1020"/>
      <c r="BB130" s="1020"/>
      <c r="BC130" s="1020"/>
      <c r="BD130" s="1020"/>
      <c r="BE130" s="1021"/>
      <c r="BF130" s="1174">
        <v>12</v>
      </c>
      <c r="BG130" s="1175"/>
      <c r="BH130" s="1175"/>
      <c r="BI130" s="1175"/>
      <c r="BJ130" s="1175"/>
      <c r="BK130" s="1175"/>
      <c r="BL130" s="1176"/>
      <c r="BM130" s="1174">
        <v>25</v>
      </c>
      <c r="BN130" s="1175"/>
      <c r="BO130" s="1175"/>
      <c r="BP130" s="1175"/>
      <c r="BQ130" s="1175"/>
      <c r="BR130" s="1175"/>
      <c r="BS130" s="1176"/>
      <c r="BT130" s="1174">
        <v>35</v>
      </c>
      <c r="BU130" s="1177"/>
      <c r="BV130" s="1177"/>
      <c r="BW130" s="1177"/>
      <c r="BX130" s="1177"/>
      <c r="BY130" s="1177"/>
      <c r="BZ130" s="1178"/>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1179"/>
      <c r="B131" s="1180"/>
      <c r="C131" s="1180"/>
      <c r="D131" s="1180"/>
      <c r="E131" s="1180"/>
      <c r="F131" s="1180"/>
      <c r="G131" s="1180"/>
      <c r="H131" s="1180"/>
      <c r="I131" s="1180"/>
      <c r="J131" s="1180"/>
      <c r="K131" s="1180"/>
      <c r="L131" s="1180"/>
      <c r="M131" s="1180"/>
      <c r="N131" s="1180"/>
      <c r="O131" s="1180"/>
      <c r="P131" s="1180"/>
      <c r="Q131" s="1180"/>
      <c r="R131" s="1180"/>
      <c r="S131" s="1180"/>
      <c r="T131" s="1180"/>
      <c r="U131" s="1180"/>
      <c r="V131" s="1180"/>
      <c r="W131" s="1181" t="s">
        <v>493</v>
      </c>
      <c r="X131" s="1182"/>
      <c r="Y131" s="1182"/>
      <c r="Z131" s="1183"/>
      <c r="AA131" s="1075">
        <v>1919190</v>
      </c>
      <c r="AB131" s="1054"/>
      <c r="AC131" s="1054"/>
      <c r="AD131" s="1054"/>
      <c r="AE131" s="1055"/>
      <c r="AF131" s="1053">
        <v>1891072</v>
      </c>
      <c r="AG131" s="1054"/>
      <c r="AH131" s="1054"/>
      <c r="AI131" s="1054"/>
      <c r="AJ131" s="1055"/>
      <c r="AK131" s="1053">
        <v>1830690</v>
      </c>
      <c r="AL131" s="1054"/>
      <c r="AM131" s="1054"/>
      <c r="AN131" s="1054"/>
      <c r="AO131" s="1055"/>
      <c r="AP131" s="1184"/>
      <c r="AQ131" s="1185"/>
      <c r="AR131" s="1185"/>
      <c r="AS131" s="1185"/>
      <c r="AT131" s="1186"/>
      <c r="AU131" s="264"/>
      <c r="AV131" s="264"/>
      <c r="AW131" s="264"/>
      <c r="AX131" s="1156" t="s">
        <v>494</v>
      </c>
      <c r="AY131" s="1107"/>
      <c r="AZ131" s="1107"/>
      <c r="BA131" s="1107"/>
      <c r="BB131" s="1107"/>
      <c r="BC131" s="1107"/>
      <c r="BD131" s="1107"/>
      <c r="BE131" s="1108"/>
      <c r="BF131" s="1157" t="s">
        <v>468</v>
      </c>
      <c r="BG131" s="1158"/>
      <c r="BH131" s="1158"/>
      <c r="BI131" s="1158"/>
      <c r="BJ131" s="1158"/>
      <c r="BK131" s="1158"/>
      <c r="BL131" s="1159"/>
      <c r="BM131" s="1157">
        <v>350</v>
      </c>
      <c r="BN131" s="1158"/>
      <c r="BO131" s="1158"/>
      <c r="BP131" s="1158"/>
      <c r="BQ131" s="1158"/>
      <c r="BR131" s="1158"/>
      <c r="BS131" s="1159"/>
      <c r="BT131" s="1160"/>
      <c r="BU131" s="1161"/>
      <c r="BV131" s="1161"/>
      <c r="BW131" s="1161"/>
      <c r="BX131" s="1161"/>
      <c r="BY131" s="1161"/>
      <c r="BZ131" s="1162"/>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1163" t="s">
        <v>495</v>
      </c>
      <c r="B132" s="1164"/>
      <c r="C132" s="1164"/>
      <c r="D132" s="1164"/>
      <c r="E132" s="1164"/>
      <c r="F132" s="1164"/>
      <c r="G132" s="1164"/>
      <c r="H132" s="1164"/>
      <c r="I132" s="1164"/>
      <c r="J132" s="1164"/>
      <c r="K132" s="1164"/>
      <c r="L132" s="1164"/>
      <c r="M132" s="1164"/>
      <c r="N132" s="1164"/>
      <c r="O132" s="1164"/>
      <c r="P132" s="1164"/>
      <c r="Q132" s="1164"/>
      <c r="R132" s="1164"/>
      <c r="S132" s="1164"/>
      <c r="T132" s="1164"/>
      <c r="U132" s="1164"/>
      <c r="V132" s="1167" t="s">
        <v>496</v>
      </c>
      <c r="W132" s="1167"/>
      <c r="X132" s="1167"/>
      <c r="Y132" s="1167"/>
      <c r="Z132" s="1168"/>
      <c r="AA132" s="1169">
        <v>11.585200009999999</v>
      </c>
      <c r="AB132" s="1170"/>
      <c r="AC132" s="1170"/>
      <c r="AD132" s="1170"/>
      <c r="AE132" s="1171"/>
      <c r="AF132" s="1172">
        <v>12.40968086</v>
      </c>
      <c r="AG132" s="1170"/>
      <c r="AH132" s="1170"/>
      <c r="AI132" s="1170"/>
      <c r="AJ132" s="1171"/>
      <c r="AK132" s="1172">
        <v>12.12805008</v>
      </c>
      <c r="AL132" s="1170"/>
      <c r="AM132" s="1170"/>
      <c r="AN132" s="1170"/>
      <c r="AO132" s="1171"/>
      <c r="AP132" s="1069"/>
      <c r="AQ132" s="1070"/>
      <c r="AR132" s="1070"/>
      <c r="AS132" s="1070"/>
      <c r="AT132" s="1173"/>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1165"/>
      <c r="B133" s="1166"/>
      <c r="C133" s="1166"/>
      <c r="D133" s="1166"/>
      <c r="E133" s="1166"/>
      <c r="F133" s="1166"/>
      <c r="G133" s="1166"/>
      <c r="H133" s="1166"/>
      <c r="I133" s="1166"/>
      <c r="J133" s="1166"/>
      <c r="K133" s="1166"/>
      <c r="L133" s="1166"/>
      <c r="M133" s="1166"/>
      <c r="N133" s="1166"/>
      <c r="O133" s="1166"/>
      <c r="P133" s="1166"/>
      <c r="Q133" s="1166"/>
      <c r="R133" s="1166"/>
      <c r="S133" s="1166"/>
      <c r="T133" s="1166"/>
      <c r="U133" s="1166"/>
      <c r="V133" s="1150" t="s">
        <v>497</v>
      </c>
      <c r="W133" s="1150"/>
      <c r="X133" s="1150"/>
      <c r="Y133" s="1150"/>
      <c r="Z133" s="1151"/>
      <c r="AA133" s="1152">
        <v>11.9</v>
      </c>
      <c r="AB133" s="1153"/>
      <c r="AC133" s="1153"/>
      <c r="AD133" s="1153"/>
      <c r="AE133" s="1154"/>
      <c r="AF133" s="1152">
        <v>12.2</v>
      </c>
      <c r="AG133" s="1153"/>
      <c r="AH133" s="1153"/>
      <c r="AI133" s="1153"/>
      <c r="AJ133" s="1154"/>
      <c r="AK133" s="1152">
        <v>12</v>
      </c>
      <c r="AL133" s="1153"/>
      <c r="AM133" s="1153"/>
      <c r="AN133" s="1153"/>
      <c r="AO133" s="1154"/>
      <c r="AP133" s="1099"/>
      <c r="AQ133" s="1100"/>
      <c r="AR133" s="1100"/>
      <c r="AS133" s="1100"/>
      <c r="AT133" s="1155"/>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GvwX4mHkWRU36Q3KIVvIany+8fbLe1bkUagBQpx46b4gnwkN4gDWzaxkVRikAXUdvinEPXXkp6F39owkGWx/EQ==" saltValue="KqyfZb2ympuLl8xu7mAXX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9" scale="27" orientation="portrait" horizontalDpi="300" verticalDpi="3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DQ110"/>
  <sheetViews>
    <sheetView showGridLines="0" view="pageBreakPreview" zoomScale="55" zoomScaleNormal="85" zoomScaleSheetLayoutView="55" workbookViewId="0"/>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498</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lryB4tkwIycHYYC37OKP5vkWUw2Yc8V6XsfUWvN2Rp7ldCBXTi5zd2ftU9ZUUDHHChXhHrb/mbagYGIgrgnnXg==" saltValue="TGoVae58qkTB/lRlqvWfmQ==" spinCount="100000" sheet="1" objects="1" scenarios="1"/>
  <dataConsolidate/>
  <phoneticPr fontId="2"/>
  <printOptions horizontalCentered="1" verticalCentered="1"/>
  <pageMargins left="0" right="0" top="0" bottom="0" header="0" footer="0"/>
  <pageSetup paperSize="9" scale="43" orientation="landscape" horizontalDpi="300" verticalDpi="300"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DL103"/>
  <sheetViews>
    <sheetView showGridLines="0" zoomScale="55" zoomScaleNormal="55" zoomScaleSheetLayoutView="55" workbookViewId="0"/>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h7jMGA78N44jlxkhAIQ9gs4+zPbbF4xoBljgas5f77MjZHYCScMVAGTj2ZgdlSlrCkeg1PkNltM8QOaXXHHLQw==" saltValue="m2g5gyayowdrCm4vSB8Xr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AZ74"/>
  <sheetViews>
    <sheetView showGridLines="0" view="pageBreakPreview" zoomScale="55" zoomScaleSheetLayoutView="55" workbookViewId="0"/>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499</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500</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0" t="s">
        <v>501</v>
      </c>
      <c r="AP7" s="283"/>
      <c r="AQ7" s="284" t="s">
        <v>502</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1"/>
      <c r="AP8" s="289" t="s">
        <v>503</v>
      </c>
      <c r="AQ8" s="290" t="s">
        <v>504</v>
      </c>
      <c r="AR8" s="291" t="s">
        <v>505</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92" t="s">
        <v>506</v>
      </c>
      <c r="AL9" s="1193"/>
      <c r="AM9" s="1193"/>
      <c r="AN9" s="1194"/>
      <c r="AO9" s="292">
        <v>633862</v>
      </c>
      <c r="AP9" s="292">
        <v>212349</v>
      </c>
      <c r="AQ9" s="293">
        <v>216903</v>
      </c>
      <c r="AR9" s="294">
        <v>-2.1</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92" t="s">
        <v>507</v>
      </c>
      <c r="AL10" s="1193"/>
      <c r="AM10" s="1193"/>
      <c r="AN10" s="1194"/>
      <c r="AO10" s="295">
        <v>49244</v>
      </c>
      <c r="AP10" s="295">
        <v>16497</v>
      </c>
      <c r="AQ10" s="296">
        <v>28917</v>
      </c>
      <c r="AR10" s="297">
        <v>-43</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92" t="s">
        <v>508</v>
      </c>
      <c r="AL11" s="1193"/>
      <c r="AM11" s="1193"/>
      <c r="AN11" s="1194"/>
      <c r="AO11" s="295">
        <v>83964</v>
      </c>
      <c r="AP11" s="295">
        <v>28129</v>
      </c>
      <c r="AQ11" s="296">
        <v>25458</v>
      </c>
      <c r="AR11" s="297">
        <v>10.5</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92" t="s">
        <v>509</v>
      </c>
      <c r="AL12" s="1193"/>
      <c r="AM12" s="1193"/>
      <c r="AN12" s="1194"/>
      <c r="AO12" s="295" t="s">
        <v>510</v>
      </c>
      <c r="AP12" s="295" t="s">
        <v>510</v>
      </c>
      <c r="AQ12" s="296">
        <v>3963</v>
      </c>
      <c r="AR12" s="297" t="s">
        <v>510</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92" t="s">
        <v>511</v>
      </c>
      <c r="AL13" s="1193"/>
      <c r="AM13" s="1193"/>
      <c r="AN13" s="1194"/>
      <c r="AO13" s="295" t="s">
        <v>510</v>
      </c>
      <c r="AP13" s="295" t="s">
        <v>510</v>
      </c>
      <c r="AQ13" s="296" t="s">
        <v>510</v>
      </c>
      <c r="AR13" s="297" t="s">
        <v>510</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92" t="s">
        <v>512</v>
      </c>
      <c r="AL14" s="1193"/>
      <c r="AM14" s="1193"/>
      <c r="AN14" s="1194"/>
      <c r="AO14" s="295" t="s">
        <v>510</v>
      </c>
      <c r="AP14" s="295" t="s">
        <v>510</v>
      </c>
      <c r="AQ14" s="296">
        <v>8580</v>
      </c>
      <c r="AR14" s="297" t="s">
        <v>510</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92" t="s">
        <v>513</v>
      </c>
      <c r="AL15" s="1193"/>
      <c r="AM15" s="1193"/>
      <c r="AN15" s="1194"/>
      <c r="AO15" s="295">
        <v>24540</v>
      </c>
      <c r="AP15" s="295">
        <v>8221</v>
      </c>
      <c r="AQ15" s="296">
        <v>5076</v>
      </c>
      <c r="AR15" s="297">
        <v>62</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95" t="s">
        <v>514</v>
      </c>
      <c r="AL16" s="1196"/>
      <c r="AM16" s="1196"/>
      <c r="AN16" s="1197"/>
      <c r="AO16" s="295">
        <v>-41249</v>
      </c>
      <c r="AP16" s="295">
        <v>-13819</v>
      </c>
      <c r="AQ16" s="296">
        <v>-20614</v>
      </c>
      <c r="AR16" s="297">
        <v>-33</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95" t="s">
        <v>178</v>
      </c>
      <c r="AL17" s="1196"/>
      <c r="AM17" s="1196"/>
      <c r="AN17" s="1197"/>
      <c r="AO17" s="295">
        <v>750361</v>
      </c>
      <c r="AP17" s="295">
        <v>251377</v>
      </c>
      <c r="AQ17" s="296">
        <v>268284</v>
      </c>
      <c r="AR17" s="297">
        <v>-6.3</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515</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516</v>
      </c>
      <c r="AP20" s="303" t="s">
        <v>517</v>
      </c>
      <c r="AQ20" s="304" t="s">
        <v>518</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87" t="s">
        <v>519</v>
      </c>
      <c r="AL21" s="1188"/>
      <c r="AM21" s="1188"/>
      <c r="AN21" s="1189"/>
      <c r="AO21" s="307">
        <v>19.100000000000001</v>
      </c>
      <c r="AP21" s="308">
        <v>24.83</v>
      </c>
      <c r="AQ21" s="309">
        <v>-5.73</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87" t="s">
        <v>520</v>
      </c>
      <c r="AL22" s="1188"/>
      <c r="AM22" s="1188"/>
      <c r="AN22" s="1189"/>
      <c r="AO22" s="312">
        <v>93</v>
      </c>
      <c r="AP22" s="313">
        <v>94</v>
      </c>
      <c r="AQ22" s="314">
        <v>-1</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521</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522</v>
      </c>
      <c r="AO27" s="273"/>
      <c r="AP27" s="273"/>
      <c r="AQ27" s="273"/>
      <c r="AR27" s="273"/>
      <c r="AS27" s="273"/>
      <c r="AT27" s="273"/>
    </row>
    <row r="28" spans="1:46" ht="17.25">
      <c r="A28" s="274" t="s">
        <v>523</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524</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0" t="s">
        <v>501</v>
      </c>
      <c r="AP30" s="283"/>
      <c r="AQ30" s="284" t="s">
        <v>502</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1"/>
      <c r="AP31" s="289" t="s">
        <v>503</v>
      </c>
      <c r="AQ31" s="290" t="s">
        <v>504</v>
      </c>
      <c r="AR31" s="291" t="s">
        <v>505</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203" t="s">
        <v>525</v>
      </c>
      <c r="AL32" s="1204"/>
      <c r="AM32" s="1204"/>
      <c r="AN32" s="1205"/>
      <c r="AO32" s="322">
        <v>722716</v>
      </c>
      <c r="AP32" s="322">
        <v>242116</v>
      </c>
      <c r="AQ32" s="323">
        <v>153879</v>
      </c>
      <c r="AR32" s="324">
        <v>57.3</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203" t="s">
        <v>526</v>
      </c>
      <c r="AL33" s="1204"/>
      <c r="AM33" s="1204"/>
      <c r="AN33" s="1205"/>
      <c r="AO33" s="322" t="s">
        <v>510</v>
      </c>
      <c r="AP33" s="322" t="s">
        <v>510</v>
      </c>
      <c r="AQ33" s="323" t="s">
        <v>510</v>
      </c>
      <c r="AR33" s="324" t="s">
        <v>510</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203" t="s">
        <v>527</v>
      </c>
      <c r="AL34" s="1204"/>
      <c r="AM34" s="1204"/>
      <c r="AN34" s="1205"/>
      <c r="AO34" s="322" t="s">
        <v>510</v>
      </c>
      <c r="AP34" s="322" t="s">
        <v>510</v>
      </c>
      <c r="AQ34" s="323" t="s">
        <v>510</v>
      </c>
      <c r="AR34" s="324" t="s">
        <v>510</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203" t="s">
        <v>528</v>
      </c>
      <c r="AL35" s="1204"/>
      <c r="AM35" s="1204"/>
      <c r="AN35" s="1205"/>
      <c r="AO35" s="322">
        <v>124687</v>
      </c>
      <c r="AP35" s="322">
        <v>41771</v>
      </c>
      <c r="AQ35" s="323">
        <v>28293</v>
      </c>
      <c r="AR35" s="324">
        <v>47.6</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203" t="s">
        <v>529</v>
      </c>
      <c r="AL36" s="1204"/>
      <c r="AM36" s="1204"/>
      <c r="AN36" s="1205"/>
      <c r="AO36" s="322">
        <v>4402</v>
      </c>
      <c r="AP36" s="322">
        <v>1475</v>
      </c>
      <c r="AQ36" s="323">
        <v>5342</v>
      </c>
      <c r="AR36" s="324">
        <v>-72.400000000000006</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203" t="s">
        <v>530</v>
      </c>
      <c r="AL37" s="1204"/>
      <c r="AM37" s="1204"/>
      <c r="AN37" s="1205"/>
      <c r="AO37" s="322" t="s">
        <v>510</v>
      </c>
      <c r="AP37" s="322" t="s">
        <v>510</v>
      </c>
      <c r="AQ37" s="323">
        <v>1875</v>
      </c>
      <c r="AR37" s="324" t="s">
        <v>510</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206" t="s">
        <v>531</v>
      </c>
      <c r="AL38" s="1207"/>
      <c r="AM38" s="1207"/>
      <c r="AN38" s="1208"/>
      <c r="AO38" s="325" t="s">
        <v>510</v>
      </c>
      <c r="AP38" s="325" t="s">
        <v>510</v>
      </c>
      <c r="AQ38" s="326">
        <v>54</v>
      </c>
      <c r="AR38" s="314" t="s">
        <v>510</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206" t="s">
        <v>532</v>
      </c>
      <c r="AL39" s="1207"/>
      <c r="AM39" s="1207"/>
      <c r="AN39" s="1208"/>
      <c r="AO39" s="322">
        <v>-8037</v>
      </c>
      <c r="AP39" s="322">
        <v>-2692</v>
      </c>
      <c r="AQ39" s="323">
        <v>-7130</v>
      </c>
      <c r="AR39" s="324">
        <v>-62.2</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203" t="s">
        <v>533</v>
      </c>
      <c r="AL40" s="1204"/>
      <c r="AM40" s="1204"/>
      <c r="AN40" s="1205"/>
      <c r="AO40" s="322">
        <v>-621741</v>
      </c>
      <c r="AP40" s="322">
        <v>-208288</v>
      </c>
      <c r="AQ40" s="323">
        <v>-136382</v>
      </c>
      <c r="AR40" s="324">
        <v>52.7</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9" t="s">
        <v>293</v>
      </c>
      <c r="AL41" s="1210"/>
      <c r="AM41" s="1210"/>
      <c r="AN41" s="1211"/>
      <c r="AO41" s="322">
        <v>222027</v>
      </c>
      <c r="AP41" s="322">
        <v>74381</v>
      </c>
      <c r="AQ41" s="323">
        <v>45930</v>
      </c>
      <c r="AR41" s="324">
        <v>61.9</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534</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535</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536</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98" t="s">
        <v>501</v>
      </c>
      <c r="AN49" s="1200" t="s">
        <v>537</v>
      </c>
      <c r="AO49" s="1201"/>
      <c r="AP49" s="1201"/>
      <c r="AQ49" s="1201"/>
      <c r="AR49" s="1202"/>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99"/>
      <c r="AN50" s="338" t="s">
        <v>538</v>
      </c>
      <c r="AO50" s="339" t="s">
        <v>539</v>
      </c>
      <c r="AP50" s="340" t="s">
        <v>540</v>
      </c>
      <c r="AQ50" s="341" t="s">
        <v>541</v>
      </c>
      <c r="AR50" s="342" t="s">
        <v>542</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543</v>
      </c>
      <c r="AL51" s="335"/>
      <c r="AM51" s="343">
        <v>552130</v>
      </c>
      <c r="AN51" s="344">
        <v>173954</v>
      </c>
      <c r="AO51" s="345">
        <v>-15.2</v>
      </c>
      <c r="AP51" s="346">
        <v>238802</v>
      </c>
      <c r="AQ51" s="347">
        <v>29.1</v>
      </c>
      <c r="AR51" s="348">
        <v>-44.3</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544</v>
      </c>
      <c r="AM52" s="351">
        <v>228451</v>
      </c>
      <c r="AN52" s="352">
        <v>71976</v>
      </c>
      <c r="AO52" s="353">
        <v>6.7</v>
      </c>
      <c r="AP52" s="354">
        <v>128562</v>
      </c>
      <c r="AQ52" s="355">
        <v>35.200000000000003</v>
      </c>
      <c r="AR52" s="356">
        <v>-28.5</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545</v>
      </c>
      <c r="AL53" s="335"/>
      <c r="AM53" s="343">
        <v>654496</v>
      </c>
      <c r="AN53" s="344">
        <v>210788</v>
      </c>
      <c r="AO53" s="345">
        <v>21.2</v>
      </c>
      <c r="AP53" s="346">
        <v>288550</v>
      </c>
      <c r="AQ53" s="347">
        <v>20.8</v>
      </c>
      <c r="AR53" s="348">
        <v>0.4</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544</v>
      </c>
      <c r="AM54" s="351">
        <v>196697</v>
      </c>
      <c r="AN54" s="352">
        <v>63348</v>
      </c>
      <c r="AO54" s="353">
        <v>-12</v>
      </c>
      <c r="AP54" s="354">
        <v>141525</v>
      </c>
      <c r="AQ54" s="355">
        <v>10.1</v>
      </c>
      <c r="AR54" s="356">
        <v>-22.1</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546</v>
      </c>
      <c r="AL55" s="335"/>
      <c r="AM55" s="343">
        <v>828385</v>
      </c>
      <c r="AN55" s="344">
        <v>267912</v>
      </c>
      <c r="AO55" s="345">
        <v>27.1</v>
      </c>
      <c r="AP55" s="346">
        <v>287914</v>
      </c>
      <c r="AQ55" s="347">
        <v>-0.2</v>
      </c>
      <c r="AR55" s="348">
        <v>27.3</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544</v>
      </c>
      <c r="AM56" s="351">
        <v>227644</v>
      </c>
      <c r="AN56" s="352">
        <v>73624</v>
      </c>
      <c r="AO56" s="353">
        <v>16.2</v>
      </c>
      <c r="AP56" s="354">
        <v>146531</v>
      </c>
      <c r="AQ56" s="355">
        <v>3.5</v>
      </c>
      <c r="AR56" s="356">
        <v>12.7</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547</v>
      </c>
      <c r="AL57" s="335"/>
      <c r="AM57" s="343">
        <v>681297</v>
      </c>
      <c r="AN57" s="344">
        <v>223964</v>
      </c>
      <c r="AO57" s="345">
        <v>-16.399999999999999</v>
      </c>
      <c r="AP57" s="346">
        <v>310300</v>
      </c>
      <c r="AQ57" s="347">
        <v>7.8</v>
      </c>
      <c r="AR57" s="348">
        <v>-24.2</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544</v>
      </c>
      <c r="AM58" s="351">
        <v>453103</v>
      </c>
      <c r="AN58" s="352">
        <v>148949</v>
      </c>
      <c r="AO58" s="353">
        <v>102.3</v>
      </c>
      <c r="AP58" s="354">
        <v>157576</v>
      </c>
      <c r="AQ58" s="355">
        <v>7.5</v>
      </c>
      <c r="AR58" s="356">
        <v>94.8</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548</v>
      </c>
      <c r="AL59" s="335"/>
      <c r="AM59" s="343">
        <v>609532</v>
      </c>
      <c r="AN59" s="344">
        <v>204198</v>
      </c>
      <c r="AO59" s="345">
        <v>-8.8000000000000007</v>
      </c>
      <c r="AP59" s="346">
        <v>317319</v>
      </c>
      <c r="AQ59" s="347">
        <v>2.2999999999999998</v>
      </c>
      <c r="AR59" s="348">
        <v>-11.1</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544</v>
      </c>
      <c r="AM60" s="351">
        <v>324714</v>
      </c>
      <c r="AN60" s="352">
        <v>108782</v>
      </c>
      <c r="AO60" s="353">
        <v>-27</v>
      </c>
      <c r="AP60" s="354">
        <v>164214</v>
      </c>
      <c r="AQ60" s="355">
        <v>4.2</v>
      </c>
      <c r="AR60" s="356">
        <v>-31.2</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549</v>
      </c>
      <c r="AL61" s="357"/>
      <c r="AM61" s="358">
        <v>665168</v>
      </c>
      <c r="AN61" s="359">
        <v>216163</v>
      </c>
      <c r="AO61" s="360">
        <v>1.6</v>
      </c>
      <c r="AP61" s="361">
        <v>288577</v>
      </c>
      <c r="AQ61" s="362">
        <v>12</v>
      </c>
      <c r="AR61" s="348">
        <v>-10.4</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544</v>
      </c>
      <c r="AM62" s="351">
        <v>286122</v>
      </c>
      <c r="AN62" s="352">
        <v>93336</v>
      </c>
      <c r="AO62" s="353">
        <v>17.2</v>
      </c>
      <c r="AP62" s="354">
        <v>147682</v>
      </c>
      <c r="AQ62" s="355">
        <v>12.1</v>
      </c>
      <c r="AR62" s="356">
        <v>5.0999999999999996</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KWAkvQ4Z0HJ+0+j3/t/nXfAPs8zWP+ap/mIElcX5LyK7rO1RjVCeC7H4hOYRLhlHxbVPPowEMMDDQxVgLsyC8Q==" saltValue="bHU7o2iEbEQF8qbZY+DQQ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58" orientation="landscape" horizontalDpi="300" verticalDpi="300"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DU132"/>
  <sheetViews>
    <sheetView showGridLines="0" zoomScale="40" zoomScaleNormal="40" zoomScaleSheetLayoutView="55" workbookViewId="0"/>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551</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o0tycIAJB833sz+pwDR/wMSuZtYyy6eFEVHGmd8RaAn9IFbNFsA7xumdV/rmpzK5BoltdnKBnqSIXRQ4zinyTg==" saltValue="kYKCryrmXvJEP/589jkCX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EL132"/>
  <sheetViews>
    <sheetView showGridLines="0" zoomScale="40" zoomScaleNormal="40" zoomScaleSheetLayoutView="55" workbookViewId="0"/>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552</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p5KWwLn9FUt2TZAOwc188ZX6VyqV/JLeM9eUkHmAkxtox86ZpksUYEei7VY+LhJ55QNwxibnDFYJQ0n/dT7ZOg==" saltValue="gPKn8UdpGlethlmMsXmm1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tabColor rgb="FF00B050"/>
    <pageSetUpPr fitToPage="1"/>
  </sheetPr>
  <dimension ref="B1:J53"/>
  <sheetViews>
    <sheetView showGridLines="0" zoomScale="55" zoomScaleNormal="5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553</v>
      </c>
      <c r="G46" s="8" t="s">
        <v>554</v>
      </c>
      <c r="H46" s="8" t="s">
        <v>555</v>
      </c>
      <c r="I46" s="8" t="s">
        <v>556</v>
      </c>
      <c r="J46" s="9" t="s">
        <v>557</v>
      </c>
    </row>
    <row r="47" spans="2:10" ht="57.75" customHeight="1">
      <c r="B47" s="10"/>
      <c r="C47" s="1212" t="s">
        <v>3</v>
      </c>
      <c r="D47" s="1212"/>
      <c r="E47" s="1213"/>
      <c r="F47" s="11">
        <v>69.16</v>
      </c>
      <c r="G47" s="12">
        <v>70.25</v>
      </c>
      <c r="H47" s="12">
        <v>69.97</v>
      </c>
      <c r="I47" s="12">
        <v>80.739999999999995</v>
      </c>
      <c r="J47" s="13">
        <v>79.239999999999995</v>
      </c>
    </row>
    <row r="48" spans="2:10" ht="57.75" customHeight="1">
      <c r="B48" s="14"/>
      <c r="C48" s="1214" t="s">
        <v>4</v>
      </c>
      <c r="D48" s="1214"/>
      <c r="E48" s="1215"/>
      <c r="F48" s="15">
        <v>3.67</v>
      </c>
      <c r="G48" s="16">
        <v>5.01</v>
      </c>
      <c r="H48" s="16">
        <v>2.33</v>
      </c>
      <c r="I48" s="16">
        <v>2.5</v>
      </c>
      <c r="J48" s="17">
        <v>4.1900000000000004</v>
      </c>
    </row>
    <row r="49" spans="2:10" ht="57.75" customHeight="1" thickBot="1">
      <c r="B49" s="18"/>
      <c r="C49" s="1216" t="s">
        <v>5</v>
      </c>
      <c r="D49" s="1216"/>
      <c r="E49" s="1217"/>
      <c r="F49" s="19">
        <v>11.4</v>
      </c>
      <c r="G49" s="20">
        <v>1.45</v>
      </c>
      <c r="H49" s="20" t="s">
        <v>558</v>
      </c>
      <c r="I49" s="20">
        <v>10.220000000000001</v>
      </c>
      <c r="J49" s="21" t="s">
        <v>559</v>
      </c>
    </row>
    <row r="50" spans="2:10" ht="13.5" customHeight="1"/>
    <row r="51" spans="2:10" ht="13.5" hidden="1" customHeight="1"/>
    <row r="52" spans="2:10" ht="13.5" hidden="1" customHeight="1"/>
    <row r="53" spans="2:10" ht="13.5" hidden="1" customHeight="1"/>
  </sheetData>
  <sheetProtection algorithmName="SHA-512" hashValue="gKJySTMHlo5Z29T7iONMJBhvFnjdbdk1+HJnU6+AN2mzpk6j/PJz8KyS9w7s7MEzIlNSTuUyoXjmntmAAQeppw==" saltValue="2AMM0Xy9/MG5i7Xjpkuie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2019-03-06T00:41:59Z</cp:lastPrinted>
  <dcterms:created xsi:type="dcterms:W3CDTF">2019-02-14T03:01:34Z</dcterms:created>
  <dcterms:modified xsi:type="dcterms:W3CDTF">2019-10-21T08:11:17Z</dcterms:modified>
  <cp:category/>
</cp:coreProperties>
</file>