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AM34" i="10" l="1"/>
  <c r="CO34" i="10" s="1"/>
  <c r="U34" i="10"/>
  <c r="U35" i="10" s="1"/>
  <c r="U36"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<sst xmlns="http://schemas.openxmlformats.org/spreadsheetml/2006/main" count="1153" uniqueCount="626">
  <si>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</si>
  <si>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</si>
  <si>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</si>
  <si>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</si>
  <si>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</si>
  <si>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</si>
  <si>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</si>
  <si>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</si>
  <si>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</si>
  <si>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</si>
  <si>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</si>
  <si>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</si>
  <si>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</si>
  <si>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</si>
  <si>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</si>
  <si>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</si>
  <si>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</si>
  <si>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</si>
  <si>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</si>
  <si>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</si>
  <si>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</si>
  <si>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</si>
  <si>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</si>
  <si>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</si>
  <si>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</si>
  <si>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</si>
  <si>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</si>
  <si>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</si>
  <si>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</si>
  <si>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</si>
  <si>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</si>
  <si>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</si>
  <si>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</si>
  <si>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</si>
  <si>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</si>
  <si>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</si>
  <si>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</si>
  <si>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</si>
  <si>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</si>
  <si>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</si>
  <si>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</si>
  <si>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</si>
  <si>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</si>
  <si>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</si>
  <si>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</si>
  <si>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</si>
  <si>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</si>
  <si>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</si>
  <si>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</si>
  <si>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</si>
  <si>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</si>
  <si>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</si>
  <si>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</si>
  <si>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</si>
  <si>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</si>
  <si>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</si>
  <si>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</si>
  <si>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</si>
  <si>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</si>
  <si>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</si>
  <si>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</si>
  <si>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</si>
  <si>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</si>
  <si>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</si>
  <si>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</si>
  <si>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</si>
  <si>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</si>
  <si>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</si>
  <si>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</si>
  <si>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</si>
  <si>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</si>
  <si>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</si>
  <si>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</si>
  <si>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</si>
  <si>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</si>
  <si>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</si>
  <si>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</si>
  <si>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</si>
  <si>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</si>
  <si>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</si>
  <si>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</si>
  <si>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</si>
  <si>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</si>
  <si>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</si>
  <si>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</si>
  <si>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</si>
  <si>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</si>
  <si>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</si>
  <si>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</si>
  <si>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</si>
  <si>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</si>
  <si>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</si>
  <si>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</si>
  <si>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</si>
  <si>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</si>
  <si>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</si>
  <si>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</si>
  <si>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</si>
  <si>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</si>
  <si>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</si>
  <si>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</si>
  <si>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</si>
  <si>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</si>
  <si>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</si>
  <si>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</si>
  <si>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</si>
  <si>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</si>
  <si>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</si>
  <si>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</si>
  <si>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</si>
  <si>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</si>
  <si>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</si>
  <si>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</si>
  <si>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</si>
  <si>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</si>
  <si>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</si>
  <si>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</si>
  <si>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</si>
  <si>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</si>
  <si>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</si>
  <si>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</si>
  <si>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</si>
  <si>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</si>
  <si>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</si>
  <si>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</si>
  <si>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</si>
  <si>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</si>
  <si>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</si>
  <si>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</si>
  <si>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</si>
  <si>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</si>
  <si>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</si>
  <si>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</si>
  <si>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</si>
  <si>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</si>
  <si>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</si>
  <si>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</si>
  <si>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</si>
  <si>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</si>
  <si>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</si>
  <si>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</si>
  <si>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</si>
  <si>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</si>
  <si>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</si>
  <si>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</si>
  <si>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</si>
  <si>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</si>
  <si>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</si>
  <si>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</si>
  <si>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</si>
  <si>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</si>
  <si>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</si>
  <si>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</si>
  <si>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</si>
  <si>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</si>
  <si>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</si>
  <si>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</si>
  <si>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</si>
  <si>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</si>
  <si>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</si>
  <si>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</si>
  <si>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</si>
  <si>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</si>
  <si>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</si>
  <si>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</si>
  <si>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</si>
  <si>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</si>
  <si>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</si>
  <si>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</si>
  <si>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</si>
  <si>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</si>
  <si>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</si>
  <si>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</si>
  <si>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</si>
  <si>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</si>
  <si>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</si>
  <si>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</si>
  <si>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</si>
  <si>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</si>
  <si>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</si>
  <si>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</si>
  <si>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</si>
  <si>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</si>
  <si>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</si>
  <si>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</si>
  <si>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</si>
  <si>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</si>
  <si>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</si>
  <si>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</si>
  <si>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</si>
  <si>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</si>
  <si>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</si>
  <si>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</si>
  <si>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</si>
  <si>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</si>
  <si>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</si>
  <si>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</si>
  <si>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</si>
  <si>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</si>
  <si>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</si>
  <si>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</si>
  <si>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</si>
  <si>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</si>
  <si>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</si>
  <si>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</si>
  <si>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</si>
  <si>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</si>
  <si>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</si>
  <si>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</si>
  <si>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</si>
  <si>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</si>
  <si>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</si>
  <si>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</si>
  <si>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</si>
  <si>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</si>
  <si>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</si>
  <si>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</si>
  <si>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長野県小海町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</si>
  <si>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</si>
  <si>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</si>
  <si>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</si>
  <si>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</si>
  <si>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</si>
  <si>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</si>
  <si>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</si>
  <si>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</si>
  <si>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</si>
  <si>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</si>
  <si>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</si>
  <si>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</si>
  <si>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</si>
  <si>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</si>
  <si>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</si>
  <si>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</si>
  <si>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</si>
  <si>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</si>
  <si>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</si>
  <si>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</si>
  <si>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</si>
  <si>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</si>
  <si>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</si>
  <si>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</si>
  <si>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</si>
  <si>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</si>
  <si>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</si>
  <si>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</si>
  <si>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</si>
  <si>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</si>
  <si>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</si>
  <si>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</si>
  <si>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</si>
  <si>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</si>
  <si>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</si>
  <si>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</si>
  <si>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</si>
  <si>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</si>
  <si>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</si>
  <si>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</si>
  <si>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</si>
  <si>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</si>
  <si>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</si>
  <si>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</si>
  <si>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</si>
  <si>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</si>
  <si>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</si>
  <si>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</si>
  <si>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</si>
  <si>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</si>
  <si>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</si>
  <si>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</si>
  <si>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</si>
  <si>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</si>
  <si>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</si>
  <si>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</si>
  <si>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</si>
  <si>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</si>
  <si>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</si>
  <si>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</si>
  <si>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</si>
  <si>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</si>
  <si>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</si>
  <si>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</si>
  <si>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</si>
  <si>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</si>
  <si>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</si>
  <si>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</si>
  <si>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</si>
  <si>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</si>
  <si>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</si>
  <si>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</si>
  <si>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</si>
  <si>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</si>
  <si>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</si>
  <si>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</si>
  <si>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</si>
  <si>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</si>
  <si>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</si>
  <si>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</si>
  <si>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</si>
  <si>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</si>
  <si>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</si>
  <si>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</si>
  <si>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</si>
  <si>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</si>
  <si>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</si>
  <si>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</si>
  <si>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</si>
  <si>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</si>
  <si>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</si>
  <si>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</si>
  <si>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</si>
  <si>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</si>
  <si>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</si>
  <si>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</si>
  <si>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</si>
  <si>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</si>
  <si>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</si>
  <si>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</si>
  <si>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</si>
  <si>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</si>
  <si>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</si>
  <si>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</si>
  <si>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</si>
  <si>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</si>
  <si>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</si>
  <si>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</si>
  <si>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</si>
  <si>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</si>
  <si>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</si>
  <si>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</si>
  <si>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</si>
  <si>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</si>
  <si>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</si>
  <si>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</si>
  <si>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</si>
  <si>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</si>
  <si>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</si>
  <si>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</si>
  <si>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</si>
  <si>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</si>
  <si>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</si>
  <si>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</si>
  <si>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</si>
  <si>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</si>
  <si>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</si>
  <si>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</si>
  <si>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</si>
  <si>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</si>
  <si>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</si>
  <si>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</si>
  <si>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</si>
  <si>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</si>
  <si>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</si>
  <si>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</si>
  <si>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</si>
  <si>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</si>
  <si>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</si>
  <si>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</si>
  <si>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</si>
  <si>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</si>
  <si>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</si>
  <si>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</si>
  <si>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</si>
  <si>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</si>
  <si>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</si>
  <si>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</si>
  <si>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</si>
  <si>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</si>
  <si>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</si>
  <si>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</si>
  <si>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</si>
  <si>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長野県小海町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</si>
  <si>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</si>
  <si>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</si>
  <si>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</si>
  <si>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</si>
  <si>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</si>
  <si>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</si>
  <si>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</si>
  <si>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</si>
  <si>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</si>
  <si>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</si>
  <si>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</si>
  <si>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</si>
  <si>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</si>
  <si>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</si>
  <si>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</si>
  <si>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</si>
  <si>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</si>
  <si>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</si>
  <si>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</si>
  <si>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</si>
  <si>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</si>
  <si>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</si>
  <si>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</si>
  <si>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</si>
  <si>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</si>
  <si>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</si>
  <si>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</si>
  <si>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</si>
  <si>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</si>
  <si>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</si>
  <si>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</si>
  <si>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</si>
  <si>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</si>
  <si>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</si>
  <si>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小海町国民健康保険事業特別会計</t>
    <phoneticPr fontId="5"/>
  </si>
  <si>
    <t>小海町介護保険事業特別会計</t>
    <phoneticPr fontId="5"/>
  </si>
  <si>
    <t>小海町後期高齢者医療特別会計</t>
    <phoneticPr fontId="5"/>
  </si>
  <si>
    <t>小海町水道事業特別会計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</si>
  <si>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</si>
  <si>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</si>
  <si>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</si>
  <si>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</si>
  <si>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</si>
  <si>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</si>
  <si>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</si>
  <si>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</si>
  <si>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</si>
  <si>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</si>
  <si>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</si>
  <si>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</si>
  <si>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</si>
  <si>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</si>
  <si>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</si>
  <si>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</si>
  <si>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</si>
  <si>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</si>
  <si>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</si>
  <si>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</si>
  <si>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</si>
  <si>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</si>
  <si>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</si>
  <si>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</si>
  <si>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</si>
  <si>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</si>
  <si>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</si>
  <si>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</si>
  <si>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</si>
  <si>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</si>
  <si>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</si>
  <si>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</si>
  <si>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</si>
  <si>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</si>
  <si>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</si>
  <si>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</si>
  <si>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</si>
  <si>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</si>
  <si>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</si>
  <si>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</si>
  <si>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</si>
  <si>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</si>
  <si>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</si>
  <si>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</si>
  <si>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</si>
  <si>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</si>
  <si>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</si>
  <si>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</si>
  <si>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</si>
  <si>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</si>
  <si>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</si>
  <si>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</si>
  <si>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</si>
  <si>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</si>
  <si>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</si>
  <si>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</si>
  <si>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</si>
  <si>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</si>
  <si>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</si>
  <si>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</si>
  <si>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</si>
  <si>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</si>
  <si>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</si>
  <si>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</si>
  <si>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小海町国民健康保険事業特別会計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</si>
  <si>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</si>
  <si>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</si>
  <si>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</si>
  <si>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</si>
  <si>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</si>
  <si>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</si>
  <si>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</si>
  <si>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</si>
  <si>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</si>
  <si>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</si>
  <si>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</si>
  <si>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</si>
  <si>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</si>
  <si>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</si>
  <si>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</si>
  <si>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</si>
  <si>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</si>
  <si>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</si>
  <si>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</si>
  <si>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</si>
  <si>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</si>
  <si>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</si>
  <si>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</si>
  <si>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</si>
  <si>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</si>
  <si>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</si>
  <si>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</si>
  <si>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</si>
  <si>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</si>
  <si>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</si>
  <si>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</si>
  <si>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</si>
  <si>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</si>
  <si>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</si>
  <si>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</si>
  <si>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</si>
  <si>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</si>
  <si>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</si>
  <si>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</si>
  <si>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</si>
  <si>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</si>
  <si>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</si>
  <si>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</si>
  <si>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</si>
  <si>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</si>
  <si>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</si>
  <si>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</si>
  <si>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</si>
  <si>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</si>
  <si>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</si>
  <si>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</si>
  <si>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</si>
  <si>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</si>
  <si>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</si>
  <si>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</si>
  <si>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</si>
  <si>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</si>
  <si>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</si>
  <si>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</si>
  <si>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</si>
  <si>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</si>
  <si>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</si>
  <si>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</si>
  <si>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</si>
  <si>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</si>
  <si>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</si>
  <si>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</si>
  <si>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</si>
  <si>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</si>
  <si>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</si>
  <si>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</si>
  <si>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</si>
  <si>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</si>
  <si>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</si>
  <si>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</si>
  <si>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</si>
  <si>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</si>
  <si>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</si>
  <si>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</si>
  <si>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</si>
  <si>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</si>
  <si>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</si>
  <si>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</si>
  <si>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</si>
  <si>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</si>
  <si>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</si>
  <si>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小海町水道事業特別会計</t>
  </si>
  <si>
    <t>小海町国民健康保険事業特別会計</t>
  </si>
  <si>
    <t>小海町介護保険事業特別会計</t>
  </si>
  <si>
    <t>小海町後期高齢者医療特別会計</t>
  </si>
  <si>
    <t>その他会計（赤字）</t>
  </si>
  <si>
    <t>その他会計（黒字）</t>
  </si>
  <si>
    <t>H26末</t>
    <phoneticPr fontId="5"/>
  </si>
  <si>
    <t>H27末</t>
    <phoneticPr fontId="5"/>
  </si>
  <si>
    <t>H28末</t>
    <phoneticPr fontId="5"/>
  </si>
  <si>
    <t>H29末</t>
    <phoneticPr fontId="5"/>
  </si>
  <si>
    <t>H30末</t>
    <phoneticPr fontId="5"/>
  </si>
  <si>
    <t>-</t>
    <phoneticPr fontId="2"/>
  </si>
  <si>
    <t>-</t>
    <phoneticPr fontId="2"/>
  </si>
  <si>
    <t>-</t>
    <phoneticPr fontId="2"/>
  </si>
  <si>
    <t>佐久広域連合一般会計</t>
    <rPh sb="0" eb="2">
      <t>サク</t>
    </rPh>
    <rPh sb="2" eb="4">
      <t>コウイキ</t>
    </rPh>
    <rPh sb="4" eb="6">
      <t>レンゴウ</t>
    </rPh>
    <rPh sb="6" eb="8">
      <t>イッパン</t>
    </rPh>
    <rPh sb="8" eb="10">
      <t>カイケイ</t>
    </rPh>
    <phoneticPr fontId="2"/>
  </si>
  <si>
    <t>佐久広域連合消防特別会計</t>
    <rPh sb="0" eb="6">
      <t>サクコウイキレンゴウ</t>
    </rPh>
    <rPh sb="6" eb="8">
      <t>ショウボウ</t>
    </rPh>
    <rPh sb="8" eb="10">
      <t>トクベツ</t>
    </rPh>
    <rPh sb="10" eb="12">
      <t>カイケイ</t>
    </rPh>
    <phoneticPr fontId="2"/>
  </si>
  <si>
    <t>佐久広域連合特別養護老人ホーム特別会計</t>
    <rPh sb="0" eb="6">
      <t>サクコウイキレンゴウ</t>
    </rPh>
    <rPh sb="6" eb="12">
      <t>トクベツヨウゴロウジン</t>
    </rPh>
    <rPh sb="15" eb="17">
      <t>トクベツ</t>
    </rPh>
    <rPh sb="17" eb="19">
      <t>カイケイ</t>
    </rPh>
    <phoneticPr fontId="2"/>
  </si>
  <si>
    <t>佐久広域連合食肉センター特別会計　</t>
    <rPh sb="0" eb="6">
      <t>サクコウイキレンゴウ</t>
    </rPh>
    <rPh sb="6" eb="8">
      <t>ショクニク</t>
    </rPh>
    <rPh sb="12" eb="14">
      <t>トクベツ</t>
    </rPh>
    <rPh sb="14" eb="16">
      <t>カイケイ</t>
    </rPh>
    <phoneticPr fontId="2"/>
  </si>
  <si>
    <t>南佐久環境衛生組合一般会計</t>
    <rPh sb="0" eb="3">
      <t>ミナミサク</t>
    </rPh>
    <rPh sb="3" eb="5">
      <t>カンキョウ</t>
    </rPh>
    <rPh sb="5" eb="7">
      <t>エイセイ</t>
    </rPh>
    <rPh sb="7" eb="9">
      <t>クミアイ</t>
    </rPh>
    <rPh sb="9" eb="11">
      <t>イッパン</t>
    </rPh>
    <rPh sb="11" eb="13">
      <t>カイケイ</t>
    </rPh>
    <phoneticPr fontId="2"/>
  </si>
  <si>
    <t>南佐久環境衛生組合公共下水道事業特別会計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phoneticPr fontId="2"/>
  </si>
  <si>
    <t>小海町北相木村南相木村中学校組合</t>
    <rPh sb="0" eb="3">
      <t>コウミマチ</t>
    </rPh>
    <rPh sb="3" eb="7">
      <t>キタアイキムラ</t>
    </rPh>
    <rPh sb="7" eb="11">
      <t>ミナミアイキムラ</t>
    </rPh>
    <rPh sb="11" eb="16">
      <t>チュウガッコウクミアイ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</si>
  <si>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</si>
  <si>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</si>
  <si>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</si>
  <si>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佐久広域連合救護施設特別会計　</t>
    <rPh sb="0" eb="6">
      <t>サクコウイキレンゴウ</t>
    </rPh>
    <rPh sb="6" eb="8">
      <t>キュウゴ</t>
    </rPh>
    <rPh sb="8" eb="10">
      <t>シセツ</t>
    </rPh>
    <rPh sb="10" eb="12">
      <t>トクベツ</t>
    </rPh>
    <rPh sb="12" eb="14">
      <t>カイケイ</t>
    </rPh>
    <phoneticPr fontId="2"/>
  </si>
  <si>
    <t>長野県市町村総合事務組合一般会計</t>
    <rPh sb="0" eb="3">
      <t>ナガノケン</t>
    </rPh>
    <rPh sb="3" eb="6">
      <t>シチョウソン</t>
    </rPh>
    <rPh sb="6" eb="8">
      <t>ソウゴウ</t>
    </rPh>
    <rPh sb="8" eb="10">
      <t>ジム</t>
    </rPh>
    <rPh sb="10" eb="12">
      <t>クミアイ</t>
    </rPh>
    <rPh sb="12" eb="14">
      <t>イッパン</t>
    </rPh>
    <rPh sb="14" eb="16">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</si>
  <si>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</si>
  <si>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</si>
  <si>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</si>
  <si>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小海町開発公社</t>
    <rPh sb="0" eb="3">
      <t>コウミマチ</t>
    </rPh>
    <rPh sb="3" eb="5">
      <t>カイハツ</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</si>
  <si>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</si>
  <si>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</si>
  <si>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</si>
  <si>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</si>
  <si>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</si>
  <si>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</si>
  <si>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</si>
  <si>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</si>
  <si>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</si>
  <si>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</si>
  <si>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</si>
  <si>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</si>
  <si>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</si>
  <si>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phoneticPr fontId="5"/>
  </si>
  <si>
    <t>-</t>
    <phoneticPr fontId="2"/>
  </si>
  <si>
    <t>森林環境譲与税基金</t>
    <rPh sb="0" eb="7">
      <t>シンリンカンキョウジョウヨゼイ</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</si>
  <si>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</si>
  <si>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</si>
  <si>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</si>
  <si>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ゼロで推移しており、有形固定資産減価償却率も前年と同じである。全体としては良い傾向であるが、橋りょう・トンネルの減価償却率が７割程度と比較的老朽化が進んでおり、近い将来に更新投資負担が発生する見込みである。インフラ資産の更新投資によって、有形固定資産減価償却率が下がる一方で、財源となる地方債の発行により将来負担比率を増加させることになるため、更新投資額を抑制しながらインフラを維持することが求められる。</t>
    <rPh sb="29" eb="31">
      <t>ゼンネン</t>
    </rPh>
    <rPh sb="32" eb="33">
      <t>オナ</t>
    </rPh>
    <rPh sb="38" eb="40">
      <t>ゼンタイ</t>
    </rPh>
    <rPh sb="44" eb="45">
      <t>ヨ</t>
    </rPh>
    <rPh sb="46" eb="48">
      <t>ケイコウ</t>
    </rPh>
    <rPh sb="87" eb="88">
      <t>チカ</t>
    </rPh>
    <rPh sb="89" eb="91">
      <t>ショウライ</t>
    </rPh>
    <rPh sb="92" eb="94">
      <t>コウシン</t>
    </rPh>
    <rPh sb="94" eb="96">
      <t>トウシ</t>
    </rPh>
    <rPh sb="96" eb="98">
      <t>フタン</t>
    </rPh>
    <rPh sb="99" eb="101">
      <t>ハッセイ</t>
    </rPh>
    <rPh sb="103" eb="105">
      <t>ミコ</t>
    </rPh>
    <rPh sb="114" eb="116">
      <t>シサン</t>
    </rPh>
    <rPh sb="117" eb="119">
      <t>コウシン</t>
    </rPh>
    <rPh sb="138" eb="139">
      <t>サ</t>
    </rPh>
    <rPh sb="141" eb="143">
      <t>イッポウ</t>
    </rPh>
    <rPh sb="145" eb="147">
      <t>ザイゲン</t>
    </rPh>
    <rPh sb="150" eb="153">
      <t>チホウサイ</t>
    </rPh>
    <rPh sb="154" eb="156">
      <t>ハッコウ</t>
    </rPh>
    <rPh sb="179" eb="181">
      <t>コウシン</t>
    </rPh>
    <rPh sb="181" eb="183">
      <t>トウシ</t>
    </rPh>
    <rPh sb="183" eb="184">
      <t>ガク</t>
    </rPh>
    <rPh sb="185" eb="187">
      <t>ヨクセイ</t>
    </rPh>
    <rPh sb="196" eb="198">
      <t>イジ</t>
    </rPh>
    <rPh sb="203" eb="204">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</si>
  <si>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</si>
  <si>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</si>
  <si>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</si>
  <si>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</si>
  <si>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</si>
  <si>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</si>
  <si>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</si>
  <si>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</si>
  <si>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将来負担比率はゼロである。実質公債費比率は類似団体平均値をやや下回る水準で推移しており、過去５年間では減少傾向にある。いずれの指標も財政的には望ましい傾向にある。
但し、上で述べたとおり、中長期的には老朽化した資産の更新負担の財源として地方債が増加することが見込まれ、将来負担比率、実質公債費比率とも悪化することが予想される。</t>
    <rPh sb="63" eb="65">
      <t>シヒョウ</t>
    </rPh>
    <rPh sb="82" eb="83">
      <t>タダ</t>
    </rPh>
    <rPh sb="85" eb="86">
      <t>ウエ</t>
    </rPh>
    <rPh sb="87" eb="88">
      <t>ノ</t>
    </rPh>
    <rPh sb="113" eb="115">
      <t>ザイゲン</t>
    </rPh>
    <rPh sb="118" eb="121">
      <t>チホウサイ</t>
    </rPh>
    <rPh sb="122" eb="124">
      <t>ゾウカ</t>
    </rPh>
    <rPh sb="129" eb="131">
      <t>ミコ</t>
    </rPh>
    <rPh sb="157" eb="159">
      <t>ヨソウ</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</si>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</sst>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4"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B9C5-44A9-8E2B-66CAF22F63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158885</c:v>
                </c:pt>
                <c:pt idx="1">
                  <c:v>193972</c:v>
                </c:pt>
                <c:pt idx="2">
                  <c:v>101478</c:v>
                </c:pt>
                <c:pt idx="3">
                  <c:v>101475</c:v>
                </c:pt>
                <c:pt idx="4">
                  <c:v>133815</c:v>
                </c:pt>
              </c:numCache>
            </c:numRef>
          </c:val>
          <c:smooth val="0"/>
          <c:extLst>
            <c:ext xmlns:c16="http://schemas.microsoft.com/office/drawing/2014/chart" uri="{C3380CC4-5D6E-409C-BE32-E72D297353CC}">
              <c16:uniqueId val="{00000001-B9C5-44A9-8E2B-66CAF22F63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15.98</c:v>
                </c:pt>
                <c:pt idx="1">
                  <c:v>11.4</c:v>
                </c:pt>
                <c:pt idx="2">
                  <c:v>9.9</c:v>
                </c:pt>
                <c:pt idx="3">
                  <c:v>8.4600000000000009</c:v>
                </c:pt>
                <c:pt idx="4">
                  <c:v>14.29</c:v>
                </c:pt>
              </c:numCache>
            </c:numRef>
          </c:val>
          <c:extLst>
            <c:ext xmlns:c16="http://schemas.microsoft.com/office/drawing/2014/chart" uri="{C3380CC4-5D6E-409C-BE32-E72D297353CC}">
              <c16:uniqueId val="{00000000-E675-4E4D-9F57-DA241B6BC5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72.22</c:v>
                </c:pt>
                <c:pt idx="1">
                  <c:v>83.31</c:v>
                </c:pt>
                <c:pt idx="2">
                  <c:v>89.9</c:v>
                </c:pt>
                <c:pt idx="3">
                  <c:v>94.48</c:v>
                </c:pt>
                <c:pt idx="4">
                  <c:v>91.53</c:v>
                </c:pt>
              </c:numCache>
            </c:numRef>
          </c:val>
          <c:extLst>
            <c:ext xmlns:c16="http://schemas.microsoft.com/office/drawing/2014/chart" uri="{C3380CC4-5D6E-409C-BE32-E72D297353CC}">
              <c16:uniqueId val="{00000001-E675-4E4D-9F57-DA241B6BC5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7.8</c:v>
                </c:pt>
                <c:pt idx="1">
                  <c:v>4.8499999999999996</c:v>
                </c:pt>
                <c:pt idx="2">
                  <c:v>2.67</c:v>
                </c:pt>
                <c:pt idx="3">
                  <c:v>1.45</c:v>
                </c:pt>
                <c:pt idx="4">
                  <c:v>2.95</c:v>
                </c:pt>
              </c:numCache>
            </c:numRef>
          </c:val>
          <c:smooth val="0"/>
          <c:extLst>
            <c:ext xmlns:c16="http://schemas.microsoft.com/office/drawing/2014/chart" uri="{C3380CC4-5D6E-409C-BE32-E72D297353CC}">
              <c16:uniqueId val="{00000002-E675-4E4D-9F57-DA241B6BC5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6A-450B-A6F0-F981D4086E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6A-450B-A6F0-F981D4086E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6A-450B-A6F0-F981D4086E5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6A-450B-A6F0-F981D4086E5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A6A-450B-A6F0-F981D4086E5A}"/>
            </c:ext>
          </c:extLst>
        </c:ser>
        <c:ser>
          <c:idx val="5"/>
          <c:order val="5"/>
          <c:tx>
            <c:strRef>
              <c:f>データシート!$A$32</c:f>
              <c:strCache>
                <c:ptCount val="1"/>
                <c:pt idx="0">
                  <c:v>小海町後期高齢者医療特別会計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A6A-450B-A6F0-F981D4086E5A}"/>
            </c:ext>
          </c:extLst>
        </c:ser>
        <c:ser>
          <c:idx val="6"/>
          <c:order val="6"/>
          <c:tx>
            <c:strRef>
              <c:f>データシート!$A$33</c:f>
              <c:strCache>
                <c:ptCount val="1"/>
                <c:pt idx="0">
                  <c:v>小海町介護保険事業特別会計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0.21</c:v>
                </c:pt>
                <c:pt idx="4">
                  <c:v>#N/A</c:v>
                </c:pt>
                <c:pt idx="5">
                  <c:v>0.04</c:v>
                </c:pt>
                <c:pt idx="6">
                  <c:v>#N/A</c:v>
                </c:pt>
                <c:pt idx="7">
                  <c:v>0.37</c:v>
                </c:pt>
                <c:pt idx="8">
                  <c:v>#N/A</c:v>
                </c:pt>
                <c:pt idx="9">
                  <c:v>0.45</c:v>
                </c:pt>
              </c:numCache>
            </c:numRef>
          </c:val>
          <c:extLst>
            <c:ext xmlns:c16="http://schemas.microsoft.com/office/drawing/2014/chart" uri="{C3380CC4-5D6E-409C-BE32-E72D297353CC}">
              <c16:uniqueId val="{00000006-AA6A-450B-A6F0-F981D4086E5A}"/>
            </c:ext>
          </c:extLst>
        </c:ser>
        <c:ser>
          <c:idx val="7"/>
          <c:order val="7"/>
          <c:tx>
            <c:strRef>
              <c:f>データシート!$A$34</c:f>
              <c:strCache>
                <c:ptCount val="1"/>
                <c:pt idx="0">
                  <c:v>小海町国民健康保険事業特別会計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0.95</c:v>
                </c:pt>
                <c:pt idx="4">
                  <c:v>#N/A</c:v>
                </c:pt>
                <c:pt idx="5">
                  <c:v>2.25</c:v>
                </c:pt>
                <c:pt idx="6">
                  <c:v>#N/A</c:v>
                </c:pt>
                <c:pt idx="7">
                  <c:v>1.68</c:v>
                </c:pt>
                <c:pt idx="8">
                  <c:v>#N/A</c:v>
                </c:pt>
                <c:pt idx="9">
                  <c:v>1.05</c:v>
                </c:pt>
              </c:numCache>
            </c:numRef>
          </c:val>
          <c:extLst>
            <c:ext xmlns:c16="http://schemas.microsoft.com/office/drawing/2014/chart" uri="{C3380CC4-5D6E-409C-BE32-E72D297353CC}">
              <c16:uniqueId val="{00000007-AA6A-450B-A6F0-F981D4086E5A}"/>
            </c:ext>
          </c:extLst>
        </c:ser>
        <c:ser>
          <c:idx val="8"/>
          <c:order val="8"/>
          <c:tx>
            <c:strRef>
              <c:f>データシート!$A$35</c:f>
              <c:strCache>
                <c:ptCount val="1"/>
                <c:pt idx="0">
                  <c:v>小海町水道事業特別会計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2.4900000000000002</c:v>
                </c:pt>
                <c:pt idx="2">
                  <c:v>#N/A</c:v>
                </c:pt>
                <c:pt idx="3">
                  <c:v>2.63</c:v>
                </c:pt>
                <c:pt idx="4">
                  <c:v>#N/A</c:v>
                </c:pt>
                <c:pt idx="5">
                  <c:v>3.72</c:v>
                </c:pt>
                <c:pt idx="6">
                  <c:v>#N/A</c:v>
                </c:pt>
                <c:pt idx="7">
                  <c:v>4.4000000000000004</c:v>
                </c:pt>
                <c:pt idx="8">
                  <c:v>#N/A</c:v>
                </c:pt>
                <c:pt idx="9">
                  <c:v>4.58</c:v>
                </c:pt>
              </c:numCache>
            </c:numRef>
          </c:val>
          <c:extLst>
            <c:ext xmlns:c16="http://schemas.microsoft.com/office/drawing/2014/chart" uri="{C3380CC4-5D6E-409C-BE32-E72D297353CC}">
              <c16:uniqueId val="{00000008-AA6A-450B-A6F0-F981D4086E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15.98</c:v>
                </c:pt>
                <c:pt idx="2">
                  <c:v>#N/A</c:v>
                </c:pt>
                <c:pt idx="3">
                  <c:v>11.39</c:v>
                </c:pt>
                <c:pt idx="4">
                  <c:v>#N/A</c:v>
                </c:pt>
                <c:pt idx="5">
                  <c:v>9.89</c:v>
                </c:pt>
                <c:pt idx="6">
                  <c:v>#N/A</c:v>
                </c:pt>
                <c:pt idx="7">
                  <c:v>8.4499999999999993</c:v>
                </c:pt>
                <c:pt idx="8">
                  <c:v>#N/A</c:v>
                </c:pt>
                <c:pt idx="9">
                  <c:v>14.29</c:v>
                </c:pt>
              </c:numCache>
            </c:numRef>
          </c:val>
          <c:extLst>
            <c:ext xmlns:c16="http://schemas.microsoft.com/office/drawing/2014/chart" uri="{C3380CC4-5D6E-409C-BE32-E72D297353CC}">
              <c16:uniqueId val="{00000009-AA6A-450B-A6F0-F981D4086E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459</c:v>
                </c:pt>
                <c:pt idx="5">
                  <c:v>447</c:v>
                </c:pt>
                <c:pt idx="8">
                  <c:v>425</c:v>
                </c:pt>
                <c:pt idx="11">
                  <c:v>385</c:v>
                </c:pt>
                <c:pt idx="14">
                  <c:v>375</c:v>
                </c:pt>
              </c:numCache>
            </c:numRef>
          </c:val>
          <c:extLst>
            <c:ext xmlns:c16="http://schemas.microsoft.com/office/drawing/2014/chart" uri="{C3380CC4-5D6E-409C-BE32-E72D297353CC}">
              <c16:uniqueId val="{00000000-4DDF-4309-85F9-277FC07C36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DF-4309-85F9-277FC07C36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DF-4309-85F9-277FC07C36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11</c:v>
                </c:pt>
                <c:pt idx="6">
                  <c:v>49</c:v>
                </c:pt>
                <c:pt idx="9">
                  <c:v>42</c:v>
                </c:pt>
                <c:pt idx="12">
                  <c:v>38</c:v>
                </c:pt>
              </c:numCache>
            </c:numRef>
          </c:val>
          <c:extLst>
            <c:ext xmlns:c16="http://schemas.microsoft.com/office/drawing/2014/chart" uri="{C3380CC4-5D6E-409C-BE32-E72D297353CC}">
              <c16:uniqueId val="{00000003-4DDF-4309-85F9-277FC07C36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c:v>
                </c:pt>
                <c:pt idx="3">
                  <c:v>7</c:v>
                </c:pt>
                <c:pt idx="6">
                  <c:v>7</c:v>
                </c:pt>
                <c:pt idx="9">
                  <c:v>7</c:v>
                </c:pt>
                <c:pt idx="12">
                  <c:v>6</c:v>
                </c:pt>
              </c:numCache>
            </c:numRef>
          </c:val>
          <c:extLst>
            <c:ext xmlns:c16="http://schemas.microsoft.com/office/drawing/2014/chart" uri="{C3380CC4-5D6E-409C-BE32-E72D297353CC}">
              <c16:uniqueId val="{00000004-4DDF-4309-85F9-277FC07C36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DF-4309-85F9-277FC07C36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DF-4309-85F9-277FC07C36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572</c:v>
                </c:pt>
                <c:pt idx="3">
                  <c:v>563</c:v>
                </c:pt>
                <c:pt idx="6">
                  <c:v>504</c:v>
                </c:pt>
                <c:pt idx="9">
                  <c:v>457</c:v>
                </c:pt>
                <c:pt idx="12">
                  <c:v>459</c:v>
                </c:pt>
              </c:numCache>
            </c:numRef>
          </c:val>
          <c:extLst>
            <c:ext xmlns:c16="http://schemas.microsoft.com/office/drawing/2014/chart" uri="{C3380CC4-5D6E-409C-BE32-E72D297353CC}">
              <c16:uniqueId val="{00000007-4DDF-4309-85F9-277FC07C36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150</c:v>
                </c:pt>
                <c:pt idx="2">
                  <c:v>#N/A</c:v>
                </c:pt>
                <c:pt idx="3">
                  <c:v>#N/A</c:v>
                </c:pt>
                <c:pt idx="4">
                  <c:v>134</c:v>
                </c:pt>
                <c:pt idx="5">
                  <c:v>#N/A</c:v>
                </c:pt>
                <c:pt idx="6">
                  <c:v>#N/A</c:v>
                </c:pt>
                <c:pt idx="7">
                  <c:v>135</c:v>
                </c:pt>
                <c:pt idx="8">
                  <c:v>#N/A</c:v>
                </c:pt>
                <c:pt idx="9">
                  <c:v>#N/A</c:v>
                </c:pt>
                <c:pt idx="10">
                  <c:v>121</c:v>
                </c:pt>
                <c:pt idx="11">
                  <c:v>#N/A</c:v>
                </c:pt>
                <c:pt idx="12">
                  <c:v>#N/A</c:v>
                </c:pt>
                <c:pt idx="13">
                  <c:v>128</c:v>
                </c:pt>
                <c:pt idx="14">
                  <c:v>#N/A</c:v>
                </c:pt>
              </c:numCache>
            </c:numRef>
          </c:val>
          <c:smooth val="0"/>
          <c:extLst>
            <c:ext xmlns:c16="http://schemas.microsoft.com/office/drawing/2014/chart" uri="{C3380CC4-5D6E-409C-BE32-E72D297353CC}">
              <c16:uniqueId val="{00000008-4DDF-4309-85F9-277FC07C36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3524</c:v>
                </c:pt>
                <c:pt idx="5">
                  <c:v>3465</c:v>
                </c:pt>
                <c:pt idx="8">
                  <c:v>3406</c:v>
                </c:pt>
                <c:pt idx="11">
                  <c:v>3343</c:v>
                </c:pt>
                <c:pt idx="14">
                  <c:v>3344</c:v>
                </c:pt>
              </c:numCache>
            </c:numRef>
          </c:val>
          <c:extLst>
            <c:ext xmlns:c16="http://schemas.microsoft.com/office/drawing/2014/chart" uri="{C3380CC4-5D6E-409C-BE32-E72D297353CC}">
              <c16:uniqueId val="{00000000-D3C6-48A5-9594-652B30CCE4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c:v>
                </c:pt>
                <c:pt idx="5">
                  <c:v>16</c:v>
                </c:pt>
                <c:pt idx="8">
                  <c:v>13</c:v>
                </c:pt>
                <c:pt idx="11">
                  <c:v>10</c:v>
                </c:pt>
                <c:pt idx="14">
                  <c:v>7</c:v>
                </c:pt>
              </c:numCache>
            </c:numRef>
          </c:val>
          <c:extLst>
            <c:ext xmlns:c16="http://schemas.microsoft.com/office/drawing/2014/chart" uri="{C3380CC4-5D6E-409C-BE32-E72D297353CC}">
              <c16:uniqueId val="{00000001-D3C6-48A5-9594-652B30CCE4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3321</c:v>
                </c:pt>
                <c:pt idx="5">
                  <c:v>3369</c:v>
                </c:pt>
                <c:pt idx="8">
                  <c:v>3503</c:v>
                </c:pt>
                <c:pt idx="11">
                  <c:v>3463</c:v>
                </c:pt>
                <c:pt idx="14">
                  <c:v>3398</c:v>
                </c:pt>
              </c:numCache>
            </c:numRef>
          </c:val>
          <c:extLst>
            <c:ext xmlns:c16="http://schemas.microsoft.com/office/drawing/2014/chart" uri="{C3380CC4-5D6E-409C-BE32-E72D297353CC}">
              <c16:uniqueId val="{00000002-D3C6-48A5-9594-652B30CCE4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C6-48A5-9594-652B30CCE4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C6-48A5-9594-652B30CCE4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C6-48A5-9594-652B30CCE4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688</c:v>
                </c:pt>
                <c:pt idx="3">
                  <c:v>669</c:v>
                </c:pt>
                <c:pt idx="6">
                  <c:v>666</c:v>
                </c:pt>
                <c:pt idx="9">
                  <c:v>659</c:v>
                </c:pt>
                <c:pt idx="12">
                  <c:v>649</c:v>
                </c:pt>
              </c:numCache>
            </c:numRef>
          </c:val>
          <c:extLst>
            <c:ext xmlns:c16="http://schemas.microsoft.com/office/drawing/2014/chart" uri="{C3380CC4-5D6E-409C-BE32-E72D297353CC}">
              <c16:uniqueId val="{00000006-D3C6-48A5-9594-652B30CCE4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854</c:v>
                </c:pt>
                <c:pt idx="3">
                  <c:v>826</c:v>
                </c:pt>
                <c:pt idx="6">
                  <c:v>810</c:v>
                </c:pt>
                <c:pt idx="9">
                  <c:v>747</c:v>
                </c:pt>
                <c:pt idx="12">
                  <c:v>675</c:v>
                </c:pt>
              </c:numCache>
            </c:numRef>
          </c:val>
          <c:extLst>
            <c:ext xmlns:c16="http://schemas.microsoft.com/office/drawing/2014/chart" uri="{C3380CC4-5D6E-409C-BE32-E72D297353CC}">
              <c16:uniqueId val="{00000007-D3C6-48A5-9594-652B30CCE4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180</c:v>
                </c:pt>
                <c:pt idx="3">
                  <c:v>63</c:v>
                </c:pt>
                <c:pt idx="6">
                  <c:v>57</c:v>
                </c:pt>
                <c:pt idx="9">
                  <c:v>52</c:v>
                </c:pt>
                <c:pt idx="12">
                  <c:v>47</c:v>
                </c:pt>
              </c:numCache>
            </c:numRef>
          </c:val>
          <c:extLst>
            <c:ext xmlns:c16="http://schemas.microsoft.com/office/drawing/2014/chart" uri="{C3380CC4-5D6E-409C-BE32-E72D297353CC}">
              <c16:uniqueId val="{00000008-D3C6-48A5-9594-652B30CCE4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C6-48A5-9594-652B30CCE4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4504</c:v>
                </c:pt>
                <c:pt idx="3">
                  <c:v>4468</c:v>
                </c:pt>
                <c:pt idx="6">
                  <c:v>4375</c:v>
                </c:pt>
                <c:pt idx="9">
                  <c:v>4273</c:v>
                </c:pt>
                <c:pt idx="12">
                  <c:v>4205</c:v>
                </c:pt>
              </c:numCache>
            </c:numRef>
          </c:val>
          <c:extLst>
            <c:ext xmlns:c16="http://schemas.microsoft.com/office/drawing/2014/chart" uri="{C3380CC4-5D6E-409C-BE32-E72D297353CC}">
              <c16:uniqueId val="{0000000A-D3C6-48A5-9594-652B30CCE4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C6-48A5-9594-652B30CCE4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2143</c:v>
                </c:pt>
                <c:pt idx="1">
                  <c:v>2215</c:v>
                </c:pt>
                <c:pt idx="2">
                  <c:v>2147</c:v>
                </c:pt>
              </c:numCache>
            </c:numRef>
          </c:val>
          <c:extLst>
            <c:ext xmlns:c16="http://schemas.microsoft.com/office/drawing/2014/chart" uri="{C3380CC4-5D6E-409C-BE32-E72D297353CC}">
              <c16:uniqueId val="{00000000-66EA-4F07-89D5-307CF02110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68</c:v>
                </c:pt>
                <c:pt idx="1">
                  <c:v>65</c:v>
                </c:pt>
                <c:pt idx="2">
                  <c:v>179</c:v>
                </c:pt>
              </c:numCache>
            </c:numRef>
          </c:val>
          <c:extLst>
            <c:ext xmlns:c16="http://schemas.microsoft.com/office/drawing/2014/chart" uri="{C3380CC4-5D6E-409C-BE32-E72D297353CC}">
              <c16:uniqueId val="{00000001-66EA-4F07-89D5-307CF02110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1006</c:v>
                </c:pt>
                <c:pt idx="1">
                  <c:v>916</c:v>
                </c:pt>
                <c:pt idx="2">
                  <c:v>830</c:v>
                </c:pt>
              </c:numCache>
            </c:numRef>
          </c:val>
          <c:extLst>
            <c:ext xmlns:c16="http://schemas.microsoft.com/office/drawing/2014/chart" uri="{C3380CC4-5D6E-409C-BE32-E72D297353CC}">
              <c16:uniqueId val="{00000002-66EA-4F07-89D5-307CF02110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{2285B9EF-DA1E-4145-BFD9-9ACB34752A61}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699-496A-9BAA-34E380A3A4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{B9EDF295-15F6-4218-980E-2BDC37ACDCFB}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99-496A-9BAA-34E380A3A4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{C25BBFF7-0E74-46C7-95CA-5902A3150F51}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99-496A-9BAA-34E380A3A4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{63A70F51-1D77-44AB-8AA9-C4473E277C0B}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99-496A-9BAA-34E380A3A4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{C00C5328-D409-4351-B76C-5B2DC67F5499}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99-496A-9BAA-34E380A3A45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{2729A5D2-EB8C-4969-9BA7-D254E6E37EB5}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699-496A-9BAA-34E380A3A45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{E3273F4B-D073-4337-B791-B2157C65DAE2}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699-496A-9BAA-34E380A3A45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{62F442F5-D153-45BA-878E-17BA1A8BCC7D}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699-496A-9BAA-34E380A3A45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{1578AD44-B104-4030-B1DC-EDE619DE56FD}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699-496A-9BAA-34E380A3A4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55.2</c:v>
                </c:pt>
                <c:pt idx="16">
                  <c:v>56.4</c:v>
                </c:pt>
                <c:pt idx="24">
                  <c:v>57.8</c:v>
                </c:pt>
                <c:pt idx="32">
                  <c:v>57.8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699-496A-9BAA-34E380A3A4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{556F3F9F-BF4A-4592-8C7F-1D489F3191A7}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699-496A-9BAA-34E380A3A4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{7E87F947-8181-4A25-8E96-1A797B5D2171}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99-496A-9BAA-34E380A3A4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{2E160E5A-F1FF-4125-AA82-2E975716571B}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99-496A-9BAA-34E380A3A4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{A34D77E1-BC15-4360-A75C-9F236464FFEA}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99-496A-9BAA-34E380A3A4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{ABC945F4-5EB5-45D1-A602-0823C8EF487D}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99-496A-9BAA-34E380A3A45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{C8BCF4E5-8608-471A-96BD-CE68DD0560E8}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699-496A-9BAA-34E380A3A45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{3BC497D7-1D4A-4478-9050-96B780E3A896}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699-496A-9BAA-34E380A3A45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{715BE6C7-B8C3-4FAE-9024-113089E32E7D}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699-496A-9BAA-34E380A3A45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{F65848AC-1A26-4B70-A8F1-8C30B8D19D28}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699-496A-9BAA-34E380A3A4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0699-496A-9BAA-34E380A3A456}"/>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{4F1E533E-3A50-4EEB-B912-DD9F61CB8BB6}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2EA-4591-AAAA-558ABDCDD6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{2C95C46F-3C06-4215-A389-386E26FD4BAD}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EA-4591-AAAA-558ABDCDD6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{7C5C53B3-167A-4DE3-8BB6-32F6E985C3E0}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EA-4591-AAAA-558ABDCDD6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{B15017CE-A685-4A08-A627-76D47787C2CF}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EA-4591-AAAA-558ABDCDD6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{EE1A1B27-3361-4343-93D0-6F624D801E32}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EA-4591-AAAA-558ABDCDD6E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{6E130128-D035-4522-84D7-C946869ED73C}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2EA-4591-AAAA-558ABDCDD6E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{6F04C2C9-DF83-484F-A7E2-4C3A8A4A499A}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2EA-4591-AAAA-558ABDCDD6E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{D0805DD7-C18C-4F43-BAA0-25216F6A3634}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2EA-4591-AAAA-558ABDCDD6E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{3080D78D-963B-4474-878B-D46AAAEAF396}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2EA-4591-AAAA-558ABDCDD6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c:v>
                </c:pt>
                <c:pt idx="16">
                  <c:v>6.9</c:v>
                </c:pt>
                <c:pt idx="24">
                  <c:v>6.5</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EA-4591-AAAA-558ABDCDD6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{B54083AD-E1AA-4E89-94E5-6FA3258E06F4}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2EA-4591-AAAA-558ABDCDD6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{67F5C0B1-E371-43F5-8EA5-0ED45D65DACC}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EA-4591-AAAA-558ABDCDD6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{70B0A000-62AA-41D3-9E2B-CC31B56AF061}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EA-4591-AAAA-558ABDCDD6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{1CE70A8E-DEEF-4CC6-8D76-7029E0079E26}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EA-4591-AAAA-558ABDCDD6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{8F299585-B85C-4E26-B115-926B5E41CB22}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EA-4591-AAAA-558ABDCDD6E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{67643685-C240-4357-B612-F0F02C9FB500}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2EA-4591-AAAA-558ABDCDD6E4}"/>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{D4972B2B-C372-403D-A7AC-5EF209EECDAD}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2EA-4591-AAAA-558ABDCDD6E4}"/>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{006914C9-581D-47E3-B6D0-19ECF0156A71}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2EA-4591-AAAA-558ABDCDD6E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{7C54A0BE-FF8B-4E8F-8DCB-BE62FCBDB9C5}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2EA-4591-AAAA-558ABDCDD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EA-4591-AAAA-558ABDCDD6E4}"/>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元利償還金等から算入公債費等を差引いた実質公債費比率の分子は、地方債残高の減少に伴い元利償還金の減額が見込まれ、緩やかに減少する見込みです。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地方債の現在高は減少傾向であり、充当可能基金は積立により増額している。</a:t>
          </a:r>
        </a:p>
        <a:p>
          <a:r>
            <a:rPr kumimoji="1" lang="ja-JP" altLang="en-US" sz="1400">
              <a:latin typeface="ＭＳ ゴシック" pitchFamily="49" charset="-128"/>
              <a:ea typeface="ＭＳ ゴシック" pitchFamily="49" charset="-128"/>
            </a:rPr>
            <a:t>　今後も長期的な視点で、地方債の発行額は償還額を上回らないことで、地方債の現在高を減少させていく。</a:t>
          </a:r>
        </a:p>
        <a:p>
          <a:r>
            <a:rPr kumimoji="1" lang="ja-JP" altLang="en-US" sz="1400">
              <a:latin typeface="ＭＳ ゴシック" pitchFamily="49" charset="-128"/>
              <a:ea typeface="ＭＳ ゴシック" pitchFamily="49" charset="-128"/>
            </a:rPr>
            <a:t>　将来負担比率の分子がマイナスとなっているが、引き続き健全な財政運営に努める。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百万積み立て等を行ったが基金全体として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将来の歳入減少・歳出増加への備えるため積立を図るが、中長期的には減少傾向にある。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地域振興基金：高齢化社会に対応するための経費。　　・安全なまちづくりや、住民が安心して暮らすことのできるための経費。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森林環境譲与税基金：森林環境の整備を図るための経費。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町営単身者用雇用住宅建設事業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百万円、道路舗装工事事業に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百万円、憩うまちこうみ事業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公共施設の更新・統廃合・長寿命化などの施策が想定されるため、中長期的には減少していく見込み。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出産祝金支給事業・大学等進学支援事業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百万円、子育て世代住宅建設費補助・住宅リフォーム補助・店舗新築等助成・雇用住宅促進補助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将来の歳入減少・歳出増加への備え、災害への備え等のため積立を図るが、基金の使途の明確化を図るために財政調整基金を取り崩して個々の特定目的基金に積み立てていくことを検討している。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地方債の償還計画を踏まえ、今後定期的に積立を行う予定。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4,577
4,526
114.20
4,569,251
4,097,696
335,306
2,345,915
4,204,888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全国平均及び長野県平均と同水準にある。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インフラ資産の</a:t>
          </a:r>
          <a:r>
            <a:rPr kumimoji="1" lang="ja-JP" altLang="ja-JP" sz="1100">
              <a:solidFill>
                <a:schemeClr val="dk1"/>
              </a:solidFill>
              <a:effectLst/>
              <a:latin typeface="+mn-lt"/>
              <a:ea typeface="+mn-ea"/>
              <a:cs typeface="+mn-cs"/>
            </a:rPr>
            <a:t>老朽化が進んでい</a:t>
          </a:r>
          <a:r>
            <a:rPr kumimoji="1" lang="ja-JP" altLang="en-US" sz="1100">
              <a:solidFill>
                <a:schemeClr val="dk1"/>
              </a:solidFill>
              <a:effectLst/>
              <a:latin typeface="+mn-lt"/>
              <a:ea typeface="+mn-ea"/>
              <a:cs typeface="+mn-cs"/>
            </a:rPr>
            <a:t>ることで平均値を悪化させている。特に</a:t>
          </a:r>
          <a:r>
            <a:rPr kumimoji="1" lang="ja-JP" altLang="ja-JP" sz="1100">
              <a:solidFill>
                <a:schemeClr val="dk1"/>
              </a:solidFill>
              <a:effectLst/>
              <a:latin typeface="+mn-lt"/>
              <a:ea typeface="+mn-ea"/>
              <a:cs typeface="+mn-cs"/>
            </a:rPr>
            <a:t>橋りょう・トンネルの減価償却率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７割程度と</a:t>
          </a:r>
          <a:r>
            <a:rPr kumimoji="1" lang="ja-JP" altLang="en-US" sz="1100">
              <a:solidFill>
                <a:schemeClr val="dk1"/>
              </a:solidFill>
              <a:effectLst/>
              <a:latin typeface="+mn-lt"/>
              <a:ea typeface="+mn-ea"/>
              <a:cs typeface="+mn-cs"/>
            </a:rPr>
            <a:t>なっている。一方で、事業用資産は、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年度に策定した公共施設等総合管理計画にもとづ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庁舎などの施設の集約化・複合化や老朽化した施設の除却を進めること</a:t>
          </a:r>
          <a:r>
            <a:rPr kumimoji="1" lang="ja-JP" altLang="en-US" sz="1100">
              <a:solidFill>
                <a:schemeClr val="dk1"/>
              </a:solidFill>
              <a:effectLst/>
              <a:latin typeface="+mn-lt"/>
              <a:ea typeface="+mn-ea"/>
              <a:cs typeface="+mn-cs"/>
            </a:rPr>
            <a:t>で相対的に当該指標は低くなっている。但し、令和元年度では指標に大きな影響を与えるような工事や除却はなかった。</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000-00005D000000}"/>
            </a:ext>
          </a:extLst>
        </xdr:cNvPr>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32385</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4051300" y="611886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32385</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3289300" y="607568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98" name="楕円 97">
          <a:extLst>
            <a:ext uri="{FF2B5EF4-FFF2-40B4-BE49-F238E27FC236}">
              <a16:creationId xmlns:a16="http://schemas.microsoft.com/office/drawing/2014/main" id="{00000000-0008-0000-0000-000062000000}"/>
            </a:ext>
          </a:extLst>
        </xdr:cNvPr>
        <xdr:cNvSpPr/>
      </xdr:nvSpPr>
      <xdr:spPr>
        <a:xfrm>
          <a:off x="2476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123644</xdr:rowOff>
    </xdr:from>
    <xdr:to>
      <xdr:col>15</xdr:col>
      <xdr:colOff>136525</xdr:colOff>
      <xdr:row>30</xdr:row>
      <xdr:rowOff>160655</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2527300" y="603866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a:extLst>
            <a:ext uri="{FF2B5EF4-FFF2-40B4-BE49-F238E27FC236}">
              <a16:creationId xmlns:a16="http://schemas.microsoft.com/office/drawing/2014/main" id="{00000000-0008-0000-0000-000064000000}"/>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a:extLst>
            <a:ext uri="{FF2B5EF4-FFF2-40B4-BE49-F238E27FC236}">
              <a16:creationId xmlns:a16="http://schemas.microsoft.com/office/drawing/2014/main" id="{00000000-0008-0000-0000-000065000000}"/>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a:extLst>
            <a:ext uri="{FF2B5EF4-FFF2-40B4-BE49-F238E27FC236}">
              <a16:creationId xmlns:a16="http://schemas.microsoft.com/office/drawing/2014/main" id="{00000000-0008-0000-0000-000066000000}"/>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00000000-0008-0000-0000-000067000000}"/>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104" name="n_1mainValue有形固定資産減価償却率">
          <a:extLst>
            <a:ext uri="{FF2B5EF4-FFF2-40B4-BE49-F238E27FC236}">
              <a16:creationId xmlns:a16="http://schemas.microsoft.com/office/drawing/2014/main" id="{00000000-0008-0000-0000-000068000000}"/>
            </a:ext>
          </a:extLst>
        </xdr:cNvPr>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105" name="n_2mainValue有形固定資産減価償却率">
          <a:extLst>
            <a:ext uri="{FF2B5EF4-FFF2-40B4-BE49-F238E27FC236}">
              <a16:creationId xmlns:a16="http://schemas.microsoft.com/office/drawing/2014/main" id="{00000000-0008-0000-0000-000069000000}"/>
            </a:ext>
          </a:extLst>
        </xdr:cNvPr>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19521</xdr:rowOff>
    </xdr:from>
    <xdr:ext cx="405111" cy="259045"/>
    <xdr:sp macro="" textlink="">
      <xdr:nvSpPr>
        <xdr:cNvPr id="106" name="n_3mainValue有形固定資産減価償却率">
          <a:extLst>
            <a:ext uri="{FF2B5EF4-FFF2-40B4-BE49-F238E27FC236}">
              <a16:creationId xmlns:a16="http://schemas.microsoft.com/office/drawing/2014/main" id="{00000000-0008-0000-0000-00006A000000}"/>
            </a:ext>
          </a:extLst>
        </xdr:cNvPr>
        <xdr:cNvSpPr txBox="1"/>
      </xdr:nvSpPr>
      <xdr:spPr>
        <a:xfrm>
          <a:off x="2324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類似団体平均を下回る水準である。全国平均及び長野県平均と比較しても低い水準にある。</a:t>
          </a:r>
          <a:endParaRPr lang="ja-JP" altLang="ja-JP">
            <a:effectLst/>
          </a:endParaRPr>
        </a:p>
        <a:p>
          <a:r>
            <a:rPr kumimoji="1" lang="ja-JP" altLang="ja-JP" sz="1100">
              <a:solidFill>
                <a:schemeClr val="dk1"/>
              </a:solidFill>
              <a:effectLst/>
              <a:latin typeface="+mn-lt"/>
              <a:ea typeface="+mn-ea"/>
              <a:cs typeface="+mn-cs"/>
            </a:rPr>
            <a:t>地方</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残高は約４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億円程度であるが、償還財源として充当可能な基金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有しており、将来負担比率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ゼロである。</a:t>
          </a:r>
          <a:endParaRPr lang="ja-JP" altLang="ja-JP">
            <a:effectLst/>
          </a:endParaRPr>
        </a:p>
        <a:p>
          <a:r>
            <a:rPr kumimoji="1" lang="ja-JP" altLang="ja-JP" sz="1100">
              <a:solidFill>
                <a:schemeClr val="dk1"/>
              </a:solidFill>
              <a:effectLst/>
              <a:latin typeface="+mn-lt"/>
              <a:ea typeface="+mn-ea"/>
              <a:cs typeface="+mn-cs"/>
            </a:rPr>
            <a:t>但し、今後は、歳入が減少する一方で、老朽化したインフラや施設の更新のために歳出は増加し、財源確保のための基金の取崩や地方債の発行により、当該指標は悪化することが見込まれる。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168039</xdr:rowOff>
    </xdr:from>
    <xdr:to>
      <xdr:col>76</xdr:col>
      <xdr:colOff>73025</xdr:colOff>
      <xdr:row>28</xdr:row>
      <xdr:rowOff>98189</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19466</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42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18796</xdr:rowOff>
    </xdr:from>
    <xdr:to>
      <xdr:col>72</xdr:col>
      <xdr:colOff>123825</xdr:colOff>
      <xdr:row>28</xdr:row>
      <xdr:rowOff>120396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47389</xdr:rowOff>
    </xdr:from>
    <xdr:to>
      <xdr:col>76</xdr:col>
      <xdr:colOff>22225</xdr:colOff>
      <xdr:row>28</xdr:row>
      <xdr:rowOff>69596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619514"/>
          <a:ext cx="711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8155</xdr:rowOff>
    </xdr:from>
    <xdr:to>
      <xdr:col>68</xdr:col>
      <xdr:colOff>123825</xdr:colOff>
      <xdr:row>28</xdr:row>
      <xdr:rowOff>109755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5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58955</xdr:rowOff>
    </xdr:from>
    <xdr:to>
      <xdr:col>72</xdr:col>
      <xdr:colOff>73025</xdr:colOff>
      <xdr:row>28</xdr:row>
      <xdr:rowOff>69596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631080"/>
          <a:ext cx="762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41774</xdr:rowOff>
    </xdr:from>
    <xdr:to>
      <xdr:col>64</xdr:col>
      <xdr:colOff>123825</xdr:colOff>
      <xdr:row>28</xdr:row>
      <xdr:rowOff>143374</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6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58955</xdr:rowOff>
    </xdr:from>
    <xdr:to>
      <xdr:col>68</xdr:col>
      <xdr:colOff>73025</xdr:colOff>
      <xdr:row>28</xdr:row>
      <xdr:rowOff>92574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631080"/>
          <a:ext cx="762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41003</xdr:rowOff>
    </xdr:from>
    <xdr:to>
      <xdr:col>60</xdr:col>
      <xdr:colOff>123825</xdr:colOff>
      <xdr:row>28</xdr:row>
      <xdr:rowOff>142603</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91803</xdr:rowOff>
    </xdr:from>
    <xdr:to>
      <xdr:col>64</xdr:col>
      <xdr:colOff>73025</xdr:colOff>
      <xdr:row>28</xdr:row>
      <xdr:rowOff>92574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663928"/>
          <a:ext cx="762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136923</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126282</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35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134501</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70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133730</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4,577
4,526
114.20
4,569,251
4,097,696
335,306
2,345,915
4,204,888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51526</xdr:rowOff>
    </xdr:from>
    <xdr:to>
      <xdr:col>24</xdr:col>
      <xdr:colOff>114300</xdr:colOff>
      <xdr:row>36</xdr:row>
      <xdr:rowOff>153126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74403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07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51526</xdr:rowOff>
    </xdr:from>
    <xdr:to>
      <xdr:col>20</xdr:col>
      <xdr:colOff>38100</xdr:colOff>
      <xdr:row>36</xdr:row>
      <xdr:rowOff>153126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102326</xdr:rowOff>
    </xdr:from>
    <xdr:to>
      <xdr:col>24</xdr:col>
      <xdr:colOff>63500</xdr:colOff>
      <xdr:row>36</xdr:row>
      <xdr:rowOff>102326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2745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30299</xdr:rowOff>
    </xdr:from>
    <xdr:to>
      <xdr:col>15</xdr:col>
      <xdr:colOff>101600</xdr:colOff>
      <xdr:row>36</xdr:row>
      <xdr:rowOff>131899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81099</xdr:rowOff>
    </xdr:from>
    <xdr:to>
      <xdr:col>19</xdr:col>
      <xdr:colOff>177800</xdr:colOff>
      <xdr:row>36</xdr:row>
      <xdr:rowOff>102326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2532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4173</xdr:rowOff>
    </xdr:from>
    <xdr:to>
      <xdr:col>10</xdr:col>
      <xdr:colOff>165100</xdr:colOff>
      <xdr:row>36</xdr:row>
      <xdr:rowOff>105773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54973</xdr:rowOff>
    </xdr:from>
    <xdr:to>
      <xdr:col>15</xdr:col>
      <xdr:colOff>50800</xdr:colOff>
      <xdr:row>36</xdr:row>
      <xdr:rowOff>81099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2271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169653</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148426</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122300</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31038</xdr:rowOff>
    </xdr:from>
    <xdr:to>
      <xdr:col>55</xdr:col>
      <xdr:colOff>50800</xdr:colOff>
      <xdr:row>41</xdr:row>
      <xdr:rowOff>132638</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9465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3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34584</xdr:rowOff>
    </xdr:from>
    <xdr:to>
      <xdr:col>50</xdr:col>
      <xdr:colOff>165100</xdr:colOff>
      <xdr:row>41</xdr:row>
      <xdr:rowOff>136184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81838</xdr:rowOff>
    </xdr:from>
    <xdr:to>
      <xdr:col>55</xdr:col>
      <xdr:colOff>0</xdr:colOff>
      <xdr:row>41</xdr:row>
      <xdr:rowOff>85384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11288"/>
          <a:ext cx="838200" cy="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36453</xdr:rowOff>
    </xdr:from>
    <xdr:to>
      <xdr:col>46</xdr:col>
      <xdr:colOff>38100</xdr:colOff>
      <xdr:row>41</xdr:row>
      <xdr:rowOff>138053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85384</xdr:rowOff>
    </xdr:from>
    <xdr:to>
      <xdr:col>50</xdr:col>
      <xdr:colOff>114300</xdr:colOff>
      <xdr:row>41</xdr:row>
      <xdr:rowOff>87253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14834"/>
          <a:ext cx="8890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37860</xdr:rowOff>
    </xdr:from>
    <xdr:to>
      <xdr:col>41</xdr:col>
      <xdr:colOff>101600</xdr:colOff>
      <xdr:row>41</xdr:row>
      <xdr:rowOff>139460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87253</xdr:rowOff>
    </xdr:from>
    <xdr:to>
      <xdr:col>45</xdr:col>
      <xdr:colOff>177800</xdr:colOff>
      <xdr:row>41</xdr:row>
      <xdr:rowOff>88660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16703"/>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127311</xdr:rowOff>
    </xdr:from>
    <xdr:ext cx="534377"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59411" y="71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129180</xdr:rowOff>
    </xdr:from>
    <xdr:ext cx="534377"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83111" y="71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130587</xdr:rowOff>
    </xdr:from>
    <xdr:ext cx="534377"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94111" y="71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26126</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656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26126</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62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61</xdr:row>
      <xdr:rowOff>166551</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5956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87437</xdr:rowOff>
    </xdr:from>
    <xdr:to>
      <xdr:col>55</xdr:col>
      <xdr:colOff>50800</xdr:colOff>
      <xdr:row>64</xdr:row>
      <xdr:rowOff>17587</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8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46814</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676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89155</xdr:rowOff>
    </xdr:from>
    <xdr:to>
      <xdr:col>50</xdr:col>
      <xdr:colOff>165100</xdr:colOff>
      <xdr:row>64</xdr:row>
      <xdr:rowOff>19305</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138237</xdr:rowOff>
    </xdr:from>
    <xdr:to>
      <xdr:col>55</xdr:col>
      <xdr:colOff>0</xdr:colOff>
      <xdr:row>63</xdr:row>
      <xdr:rowOff>139955</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939587"/>
          <a:ext cx="8382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91164</xdr:rowOff>
    </xdr:from>
    <xdr:to>
      <xdr:col>46</xdr:col>
      <xdr:colOff>38100</xdr:colOff>
      <xdr:row>64</xdr:row>
      <xdr:rowOff>21314</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8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139955</xdr:rowOff>
    </xdr:from>
    <xdr:to>
      <xdr:col>50</xdr:col>
      <xdr:colOff>114300</xdr:colOff>
      <xdr:row>63</xdr:row>
      <xdr:rowOff>141964</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41305"/>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92624</xdr:rowOff>
    </xdr:from>
    <xdr:to>
      <xdr:col>41</xdr:col>
      <xdr:colOff>101600</xdr:colOff>
      <xdr:row>64</xdr:row>
      <xdr:rowOff>22774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8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141964</xdr:rowOff>
    </xdr:from>
    <xdr:to>
      <xdr:col>45</xdr:col>
      <xdr:colOff>177800</xdr:colOff>
      <xdr:row>63</xdr:row>
      <xdr:rowOff>143424</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43314"/>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35832</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281505" y="106657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37841</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05205" y="10667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39301</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16205" y="10669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163847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64770</xdr:rowOff>
    </xdr:from>
    <xdr:to>
      <xdr:col>24</xdr:col>
      <xdr:colOff>63500</xdr:colOff>
      <xdr:row>84</xdr:row>
      <xdr:rowOff>64770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466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164464</xdr:rowOff>
    </xdr:from>
    <xdr:to>
      <xdr:col>15</xdr:col>
      <xdr:colOff>101600</xdr:colOff>
      <xdr:row>84</xdr:row>
      <xdr:rowOff>94614</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43814</xdr:rowOff>
    </xdr:from>
    <xdr:to>
      <xdr:col>19</xdr:col>
      <xdr:colOff>177800</xdr:colOff>
      <xdr:row>84</xdr:row>
      <xdr:rowOff>64770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44456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84</xdr:row>
      <xdr:rowOff>43814</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43903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106697</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85741</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155245</xdr:rowOff>
    </xdr:from>
    <xdr:to>
      <xdr:col>55</xdr:col>
      <xdr:colOff>50800</xdr:colOff>
      <xdr:row>86</xdr:row>
      <xdr:rowOff>85395</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7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70172</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64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156502</xdr:rowOff>
    </xdr:from>
    <xdr:to>
      <xdr:col>50</xdr:col>
      <xdr:colOff>165100</xdr:colOff>
      <xdr:row>86</xdr:row>
      <xdr:rowOff>86652</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7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34595</xdr:rowOff>
    </xdr:from>
    <xdr:to>
      <xdr:col>55</xdr:col>
      <xdr:colOff>0</xdr:colOff>
      <xdr:row>86</xdr:row>
      <xdr:rowOff>35852</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4779295"/>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157607</xdr:rowOff>
    </xdr:from>
    <xdr:to>
      <xdr:col>46</xdr:col>
      <xdr:colOff>38100</xdr:colOff>
      <xdr:row>86</xdr:row>
      <xdr:rowOff>87757</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35852</xdr:rowOff>
    </xdr:from>
    <xdr:to>
      <xdr:col>50</xdr:col>
      <xdr:colOff>114300</xdr:colOff>
      <xdr:row>86</xdr:row>
      <xdr:rowOff>36957</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78055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169723</xdr:rowOff>
    </xdr:from>
    <xdr:to>
      <xdr:col>41</xdr:col>
      <xdr:colOff>101600</xdr:colOff>
      <xdr:row>86</xdr:row>
      <xdr:rowOff>99873</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7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36957</xdr:rowOff>
    </xdr:from>
    <xdr:to>
      <xdr:col>45</xdr:col>
      <xdr:colOff>177800</xdr:colOff>
      <xdr:row>86</xdr:row>
      <xdr:rowOff>49073</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78165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77779</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82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78884</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8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91000</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83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139700</xdr:rowOff>
    </xdr:from>
    <xdr:to>
      <xdr:col>85</xdr:col>
      <xdr:colOff>177800</xdr:colOff>
      <xdr:row>42</xdr:row>
      <xdr:rowOff>69850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54627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708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139700</xdr:rowOff>
    </xdr:from>
    <xdr:to>
      <xdr:col>81</xdr:col>
      <xdr:colOff>101600</xdr:colOff>
      <xdr:row>42</xdr:row>
      <xdr:rowOff>69850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19050</xdr:rowOff>
    </xdr:from>
    <xdr:to>
      <xdr:col>85</xdr:col>
      <xdr:colOff>127000</xdr:colOff>
      <xdr:row>42</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721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120106</xdr:rowOff>
    </xdr:from>
    <xdr:to>
      <xdr:col>76</xdr:col>
      <xdr:colOff>165100</xdr:colOff>
      <xdr:row>42</xdr:row>
      <xdr:rowOff>50256</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170906</xdr:rowOff>
    </xdr:from>
    <xdr:to>
      <xdr:col>81</xdr:col>
      <xdr:colOff>50800</xdr:colOff>
      <xdr:row>42</xdr:row>
      <xdr:rowOff>19050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592300" y="72003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102144</xdr:rowOff>
    </xdr:from>
    <xdr:to>
      <xdr:col>72</xdr:col>
      <xdr:colOff>38100</xdr:colOff>
      <xdr:row>42</xdr:row>
      <xdr:rowOff>32294</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152944</xdr:rowOff>
    </xdr:from>
    <xdr:to>
      <xdr:col>76</xdr:col>
      <xdr:colOff>114300</xdr:colOff>
      <xdr:row>41</xdr:row>
      <xdr:rowOff>170906</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3703300" y="71823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60977</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52660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41383</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43897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23421</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35007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56947</xdr:rowOff>
    </xdr:from>
    <xdr:to>
      <xdr:col>116</xdr:col>
      <xdr:colOff>114300</xdr:colOff>
      <xdr:row>39</xdr:row>
      <xdr:rowOff>158547</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35374</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22199600" y="672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62433</xdr:rowOff>
    </xdr:from>
    <xdr:to>
      <xdr:col>112</xdr:col>
      <xdr:colOff>38100</xdr:colOff>
      <xdr:row>39</xdr:row>
      <xdr:rowOff>164033</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7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107747</xdr:rowOff>
    </xdr:from>
    <xdr:to>
      <xdr:col>116</xdr:col>
      <xdr:colOff>63500</xdr:colOff>
      <xdr:row>39</xdr:row>
      <xdr:rowOff>113233</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1323300" y="679429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67920</xdr:rowOff>
    </xdr:from>
    <xdr:to>
      <xdr:col>107</xdr:col>
      <xdr:colOff>101600</xdr:colOff>
      <xdr:row>39</xdr:row>
      <xdr:rowOff>169520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113233</xdr:rowOff>
    </xdr:from>
    <xdr:to>
      <xdr:col>111</xdr:col>
      <xdr:colOff>177800</xdr:colOff>
      <xdr:row>39</xdr:row>
      <xdr:rowOff>118720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679978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70663</xdr:rowOff>
    </xdr:from>
    <xdr:to>
      <xdr:col>102</xdr:col>
      <xdr:colOff>165100</xdr:colOff>
      <xdr:row>40</xdr:row>
      <xdr:rowOff>813</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6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118720</xdr:rowOff>
    </xdr:from>
    <xdr:to>
      <xdr:col>107</xdr:col>
      <xdr:colOff>50800</xdr:colOff>
      <xdr:row>39</xdr:row>
      <xdr:rowOff>121463</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9545300" y="680527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155160</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684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160647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68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17340</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65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00000000-0008-0000-0100-00000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00000000-0008-0000-0100-00000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0000000-0008-0000-0100-000004020000}"/>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00000000-0008-0000-0100-000010020000}"/>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61</xdr:row>
      <xdr:rowOff>155122</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5481300" y="10613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61</xdr:row>
      <xdr:rowOff>161653</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4592300" y="10613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140244</xdr:rowOff>
    </xdr:from>
    <xdr:to>
      <xdr:col>72</xdr:col>
      <xdr:colOff>38100</xdr:colOff>
      <xdr:row>62</xdr:row>
      <xdr:rowOff>70394</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365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161653</xdr:rowOff>
    </xdr:from>
    <xdr:to>
      <xdr:col>76</xdr:col>
      <xdr:colOff>114300</xdr:colOff>
      <xdr:row>62</xdr:row>
      <xdr:rowOff>19594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3703300" y="106201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id="{00000000-0008-0000-0100-000017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a:extLst>
            <a:ext uri="{FF2B5EF4-FFF2-40B4-BE49-F238E27FC236}">
              <a16:creationId xmlns:a16="http://schemas.microsoft.com/office/drawing/2014/main" id="{00000000-0008-0000-0100-000018020000}"/>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a:extLst>
            <a:ext uri="{FF2B5EF4-FFF2-40B4-BE49-F238E27FC236}">
              <a16:creationId xmlns:a16="http://schemas.microsoft.com/office/drawing/2014/main" id="{00000000-0008-0000-0100-000019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00000000-0008-0000-0100-00001A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539" name="n_1mainValue【学校施設】&#10;有形固定資産減価償却率">
          <a:extLst>
            <a:ext uri="{FF2B5EF4-FFF2-40B4-BE49-F238E27FC236}">
              <a16:creationId xmlns:a16="http://schemas.microsoft.com/office/drawing/2014/main" id="{00000000-0008-0000-0100-00001B020000}"/>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540" name="n_2mainValue【学校施設】&#10;有形固定資産減価償却率">
          <a:extLst>
            <a:ext uri="{FF2B5EF4-FFF2-40B4-BE49-F238E27FC236}">
              <a16:creationId xmlns:a16="http://schemas.microsoft.com/office/drawing/2014/main" id="{00000000-0008-0000-0100-00001C020000}"/>
            </a:ext>
          </a:extLst>
        </xdr:cNvPr>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61521</xdr:rowOff>
    </xdr:from>
    <xdr:ext cx="405111" cy="259045"/>
    <xdr:sp macro="" textlink="">
      <xdr:nvSpPr>
        <xdr:cNvPr id="541" name="n_3mainValue【学校施設】&#10;有形固定資産減価償却率">
          <a:extLst>
            <a:ext uri="{FF2B5EF4-FFF2-40B4-BE49-F238E27FC236}">
              <a16:creationId xmlns:a16="http://schemas.microsoft.com/office/drawing/2014/main" id="{00000000-0008-0000-0100-00001D020000}"/>
            </a:ext>
          </a:extLst>
        </xdr:cNvPr>
        <xdr:cNvSpPr txBox="1"/>
      </xdr:nvSpPr>
      <xdr:spPr>
        <a:xfrm>
          <a:off x="13500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00000000-0008-0000-0100-000038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00000000-0008-0000-0100-00003A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a:extLst>
            <a:ext uri="{FF2B5EF4-FFF2-40B4-BE49-F238E27FC236}">
              <a16:creationId xmlns:a16="http://schemas.microsoft.com/office/drawing/2014/main" id="{00000000-0008-0000-0100-00003C02000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36362</xdr:rowOff>
    </xdr:from>
    <xdr:to>
      <xdr:col>116</xdr:col>
      <xdr:colOff>114300</xdr:colOff>
      <xdr:row>64</xdr:row>
      <xdr:rowOff>137962</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2110700" y="110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122739</xdr:rowOff>
    </xdr:from>
    <xdr:ext cx="469744" cy="259045"/>
    <xdr:sp macro="" textlink="">
      <xdr:nvSpPr>
        <xdr:cNvPr id="584" name="【学校施設】&#10;一人当たり面積該当値テキスト">
          <a:extLst>
            <a:ext uri="{FF2B5EF4-FFF2-40B4-BE49-F238E27FC236}">
              <a16:creationId xmlns:a16="http://schemas.microsoft.com/office/drawing/2014/main" id="{00000000-0008-0000-0100-000048020000}"/>
            </a:ext>
          </a:extLst>
        </xdr:cNvPr>
        <xdr:cNvSpPr txBox="1"/>
      </xdr:nvSpPr>
      <xdr:spPr>
        <a:xfrm>
          <a:off x="22199600" y="109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37047</xdr:rowOff>
    </xdr:from>
    <xdr:to>
      <xdr:col>112</xdr:col>
      <xdr:colOff>38100</xdr:colOff>
      <xdr:row>64</xdr:row>
      <xdr:rowOff>138647</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1272500" y="110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87162</xdr:rowOff>
    </xdr:from>
    <xdr:to>
      <xdr:col>116</xdr:col>
      <xdr:colOff>63500</xdr:colOff>
      <xdr:row>64</xdr:row>
      <xdr:rowOff>87847</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1323300" y="1105996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37636</xdr:rowOff>
    </xdr:from>
    <xdr:to>
      <xdr:col>107</xdr:col>
      <xdr:colOff>101600</xdr:colOff>
      <xdr:row>64</xdr:row>
      <xdr:rowOff>139236</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0383500" y="110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87847</xdr:rowOff>
    </xdr:from>
    <xdr:to>
      <xdr:col>111</xdr:col>
      <xdr:colOff>177800</xdr:colOff>
      <xdr:row>64</xdr:row>
      <xdr:rowOff>88436</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0434300" y="11060647"/>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38027</xdr:rowOff>
    </xdr:from>
    <xdr:to>
      <xdr:col>102</xdr:col>
      <xdr:colOff>165100</xdr:colOff>
      <xdr:row>64</xdr:row>
      <xdr:rowOff>139627</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9494500" y="110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88436</xdr:rowOff>
    </xdr:from>
    <xdr:to>
      <xdr:col>107</xdr:col>
      <xdr:colOff>50800</xdr:colOff>
      <xdr:row>64</xdr:row>
      <xdr:rowOff>88827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9545300" y="11061236"/>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a:extLst>
            <a:ext uri="{FF2B5EF4-FFF2-40B4-BE49-F238E27FC236}">
              <a16:creationId xmlns:a16="http://schemas.microsoft.com/office/drawing/2014/main" id="{00000000-0008-0000-0100-00004F020000}"/>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a:extLst>
            <a:ext uri="{FF2B5EF4-FFF2-40B4-BE49-F238E27FC236}">
              <a16:creationId xmlns:a16="http://schemas.microsoft.com/office/drawing/2014/main" id="{00000000-0008-0000-0100-000050020000}"/>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a:extLst>
            <a:ext uri="{FF2B5EF4-FFF2-40B4-BE49-F238E27FC236}">
              <a16:creationId xmlns:a16="http://schemas.microsoft.com/office/drawing/2014/main" id="{00000000-0008-0000-0100-000051020000}"/>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a:extLst>
            <a:ext uri="{FF2B5EF4-FFF2-40B4-BE49-F238E27FC236}">
              <a16:creationId xmlns:a16="http://schemas.microsoft.com/office/drawing/2014/main" id="{00000000-0008-0000-0100-000052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129774</xdr:rowOff>
    </xdr:from>
    <xdr:ext cx="469744" cy="259045"/>
    <xdr:sp macro="" textlink="">
      <xdr:nvSpPr>
        <xdr:cNvPr id="595" name="n_1mainValue【学校施設】&#10;一人当たり面積">
          <a:extLst>
            <a:ext uri="{FF2B5EF4-FFF2-40B4-BE49-F238E27FC236}">
              <a16:creationId xmlns:a16="http://schemas.microsoft.com/office/drawing/2014/main" id="{00000000-0008-0000-0100-000053020000}"/>
            </a:ext>
          </a:extLst>
        </xdr:cNvPr>
        <xdr:cNvSpPr txBox="1"/>
      </xdr:nvSpPr>
      <xdr:spPr>
        <a:xfrm>
          <a:off x="21075727" y="1110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130363</xdr:rowOff>
    </xdr:from>
    <xdr:ext cx="469744" cy="259045"/>
    <xdr:sp macro="" textlink="">
      <xdr:nvSpPr>
        <xdr:cNvPr id="596" name="n_2mainValue【学校施設】&#10;一人当たり面積">
          <a:extLst>
            <a:ext uri="{FF2B5EF4-FFF2-40B4-BE49-F238E27FC236}">
              <a16:creationId xmlns:a16="http://schemas.microsoft.com/office/drawing/2014/main" id="{00000000-0008-0000-0100-000054020000}"/>
            </a:ext>
          </a:extLst>
        </xdr:cNvPr>
        <xdr:cNvSpPr txBox="1"/>
      </xdr:nvSpPr>
      <xdr:spPr>
        <a:xfrm>
          <a:off x="20199427" y="111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130754</xdr:rowOff>
    </xdr:from>
    <xdr:ext cx="469744" cy="259045"/>
    <xdr:sp macro="" textlink="">
      <xdr:nvSpPr>
        <xdr:cNvPr id="597" name="n_3mainValue【学校施設】&#10;一人当たり面積">
          <a:extLst>
            <a:ext uri="{FF2B5EF4-FFF2-40B4-BE49-F238E27FC236}">
              <a16:creationId xmlns:a16="http://schemas.microsoft.com/office/drawing/2014/main" id="{00000000-0008-0000-0100-000055020000}"/>
            </a:ext>
          </a:extLst>
        </xdr:cNvPr>
        <xdr:cNvSpPr txBox="1"/>
      </xdr:nvSpPr>
      <xdr:spPr>
        <a:xfrm>
          <a:off x="19310427" y="1110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00000000-0008-0000-0100-00006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児童館】&#10;有形固定資産減価償却率最小値テキスト">
          <a:extLst>
            <a:ext uri="{FF2B5EF4-FFF2-40B4-BE49-F238E27FC236}">
              <a16:creationId xmlns:a16="http://schemas.microsoft.com/office/drawing/2014/main" id="{00000000-0008-0000-0100-00007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26" name="【児童館】&#10;有形固定資産減価償却率最大値テキスト">
          <a:extLst>
            <a:ext uri="{FF2B5EF4-FFF2-40B4-BE49-F238E27FC236}">
              <a16:creationId xmlns:a16="http://schemas.microsoft.com/office/drawing/2014/main" id="{00000000-0008-0000-0100-000072020000}"/>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28" name="【児童館】&#10;有形固定資産減価償却率平均値テキスト">
          <a:extLst>
            <a:ext uri="{FF2B5EF4-FFF2-40B4-BE49-F238E27FC236}">
              <a16:creationId xmlns:a16="http://schemas.microsoft.com/office/drawing/2014/main" id="{00000000-0008-0000-0100-000074020000}"/>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640" name="【児童館】&#10;有形固定資産減価償却率該当値テキスト">
          <a:extLst>
            <a:ext uri="{FF2B5EF4-FFF2-40B4-BE49-F238E27FC236}">
              <a16:creationId xmlns:a16="http://schemas.microsoft.com/office/drawing/2014/main" id="{00000000-0008-0000-0100-000080020000}"/>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81</xdr:row>
      <xdr:rowOff>147501</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5481300" y="14034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60779</xdr:rowOff>
    </xdr:from>
    <xdr:to>
      <xdr:col>76</xdr:col>
      <xdr:colOff>165100</xdr:colOff>
      <xdr:row>81</xdr:row>
      <xdr:rowOff>162379</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4541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81</xdr:row>
      <xdr:rowOff>147501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4592300" y="139990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24856</xdr:rowOff>
    </xdr:from>
    <xdr:to>
      <xdr:col>72</xdr:col>
      <xdr:colOff>38100</xdr:colOff>
      <xdr:row>81</xdr:row>
      <xdr:rowOff>126456</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3652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111579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3703300" y="1396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647" name="n_1aveValue【児童館】&#10;有形固定資産減価償却率">
          <a:extLst>
            <a:ext uri="{FF2B5EF4-FFF2-40B4-BE49-F238E27FC236}">
              <a16:creationId xmlns:a16="http://schemas.microsoft.com/office/drawing/2014/main" id="{00000000-0008-0000-0100-000087020000}"/>
            </a:ext>
          </a:extLst>
        </xdr:cNvPr>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48" name="n_2aveValue【児童館】&#10;有形固定資産減価償却率">
          <a:extLst>
            <a:ext uri="{FF2B5EF4-FFF2-40B4-BE49-F238E27FC236}">
              <a16:creationId xmlns:a16="http://schemas.microsoft.com/office/drawing/2014/main" id="{00000000-0008-0000-0100-000088020000}"/>
            </a:ext>
          </a:extLst>
        </xdr:cNvPr>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649" name="n_3aveValue【児童館】&#10;有形固定資産減価償却率">
          <a:extLst>
            <a:ext uri="{FF2B5EF4-FFF2-40B4-BE49-F238E27FC236}">
              <a16:creationId xmlns:a16="http://schemas.microsoft.com/office/drawing/2014/main" id="{00000000-0008-0000-0100-000089020000}"/>
            </a:ext>
          </a:extLst>
        </xdr:cNvPr>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50" name="n_4aveValue【児童館】&#10;有形固定資産減価償却率">
          <a:extLst>
            <a:ext uri="{FF2B5EF4-FFF2-40B4-BE49-F238E27FC236}">
              <a16:creationId xmlns:a16="http://schemas.microsoft.com/office/drawing/2014/main" id="{00000000-0008-0000-0100-00008A020000}"/>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651" name="n_1mainValue【児童館】&#10;有形固定資産減価償却率">
          <a:extLst>
            <a:ext uri="{FF2B5EF4-FFF2-40B4-BE49-F238E27FC236}">
              <a16:creationId xmlns:a16="http://schemas.microsoft.com/office/drawing/2014/main" id="{00000000-0008-0000-0100-00008B020000}"/>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7456</xdr:rowOff>
    </xdr:from>
    <xdr:ext cx="405111" cy="259045"/>
    <xdr:sp macro="" textlink="">
      <xdr:nvSpPr>
        <xdr:cNvPr id="652" name="n_2mainValue【児童館】&#10;有形固定資産減価償却率">
          <a:extLst>
            <a:ext uri="{FF2B5EF4-FFF2-40B4-BE49-F238E27FC236}">
              <a16:creationId xmlns:a16="http://schemas.microsoft.com/office/drawing/2014/main" id="{00000000-0008-0000-0100-00008C020000}"/>
            </a:ext>
          </a:extLst>
        </xdr:cNvPr>
        <xdr:cNvSpPr txBox="1"/>
      </xdr:nvSpPr>
      <xdr:spPr>
        <a:xfrm>
          <a:off x="14389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142983</xdr:rowOff>
    </xdr:from>
    <xdr:ext cx="405111" cy="259045"/>
    <xdr:sp macro="" textlink="">
      <xdr:nvSpPr>
        <xdr:cNvPr id="653" name="n_3mainValue【児童館】&#10;有形固定資産減価償却率">
          <a:extLst>
            <a:ext uri="{FF2B5EF4-FFF2-40B4-BE49-F238E27FC236}">
              <a16:creationId xmlns:a16="http://schemas.microsoft.com/office/drawing/2014/main" id="{00000000-0008-0000-0100-00008D020000}"/>
            </a:ext>
          </a:extLst>
        </xdr:cNvPr>
        <xdr:cNvSpPr txBox="1"/>
      </xdr:nvSpPr>
      <xdr:spPr>
        <a:xfrm>
          <a:off x="13500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00000000-0008-0000-0100-0000A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8" name="【児童館】&#10;一人当たり面積最小値テキスト">
          <a:extLst>
            <a:ext uri="{FF2B5EF4-FFF2-40B4-BE49-F238E27FC236}">
              <a16:creationId xmlns:a16="http://schemas.microsoft.com/office/drawing/2014/main" id="{00000000-0008-0000-0100-0000A6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80" name="【児童館】&#10;一人当たり面積最大値テキスト">
          <a:extLst>
            <a:ext uri="{FF2B5EF4-FFF2-40B4-BE49-F238E27FC236}">
              <a16:creationId xmlns:a16="http://schemas.microsoft.com/office/drawing/2014/main" id="{00000000-0008-0000-0100-0000A8020000}"/>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682" name="【児童館】&#10;一人当たり面積平均値テキスト">
          <a:extLst>
            <a:ext uri="{FF2B5EF4-FFF2-40B4-BE49-F238E27FC236}">
              <a16:creationId xmlns:a16="http://schemas.microsoft.com/office/drawing/2014/main" id="{00000000-0008-0000-0100-0000AA020000}"/>
            </a:ext>
          </a:extLst>
        </xdr:cNvPr>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22110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50816</xdr:rowOff>
    </xdr:from>
    <xdr:ext cx="469744" cy="259045"/>
    <xdr:sp macro="" textlink="">
      <xdr:nvSpPr>
        <xdr:cNvPr id="694" name="【児童館】&#10;一人当たり面積該当値テキスト">
          <a:extLst>
            <a:ext uri="{FF2B5EF4-FFF2-40B4-BE49-F238E27FC236}">
              <a16:creationId xmlns:a16="http://schemas.microsoft.com/office/drawing/2014/main" id="{00000000-0008-0000-0100-0000B6020000}"/>
            </a:ext>
          </a:extLst>
        </xdr:cNvPr>
        <xdr:cNvSpPr txBox="1"/>
      </xdr:nvSpPr>
      <xdr:spPr>
        <a:xfrm>
          <a:off x="22199600" y="1445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15239</xdr:rowOff>
    </xdr:from>
    <xdr:to>
      <xdr:col>116</xdr:col>
      <xdr:colOff>63500</xdr:colOff>
      <xdr:row>85</xdr:row>
      <xdr:rowOff>19050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21323300" y="1458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143511</xdr:rowOff>
    </xdr:from>
    <xdr:to>
      <xdr:col>107</xdr:col>
      <xdr:colOff>101600</xdr:colOff>
      <xdr:row>85</xdr:row>
      <xdr:rowOff>73661</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20383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22861</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0434300" y="1459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19494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22861</xdr:rowOff>
    </xdr:from>
    <xdr:to>
      <xdr:col>107</xdr:col>
      <xdr:colOff>50800</xdr:colOff>
      <xdr:row>85</xdr:row>
      <xdr:rowOff>22861</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9545300" y="14596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01" name="n_1aveValue【児童館】&#10;一人当たり面積">
          <a:extLst>
            <a:ext uri="{FF2B5EF4-FFF2-40B4-BE49-F238E27FC236}">
              <a16:creationId xmlns:a16="http://schemas.microsoft.com/office/drawing/2014/main" id="{00000000-0008-0000-0100-0000BD02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02" name="n_2aveValue【児童館】&#10;一人当たり面積">
          <a:extLst>
            <a:ext uri="{FF2B5EF4-FFF2-40B4-BE49-F238E27FC236}">
              <a16:creationId xmlns:a16="http://schemas.microsoft.com/office/drawing/2014/main" id="{00000000-0008-0000-0100-0000BE020000}"/>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03" name="n_3aveValue【児童館】&#10;一人当たり面積">
          <a:extLst>
            <a:ext uri="{FF2B5EF4-FFF2-40B4-BE49-F238E27FC236}">
              <a16:creationId xmlns:a16="http://schemas.microsoft.com/office/drawing/2014/main" id="{00000000-0008-0000-0100-0000BF02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04" name="n_4aveValue【児童館】&#10;一人当たり面積">
          <a:extLst>
            <a:ext uri="{FF2B5EF4-FFF2-40B4-BE49-F238E27FC236}">
              <a16:creationId xmlns:a16="http://schemas.microsoft.com/office/drawing/2014/main" id="{00000000-0008-0000-0100-0000C002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05" name="n_1mainValue【児童館】&#10;一人当たり面積">
          <a:extLst>
            <a:ext uri="{FF2B5EF4-FFF2-40B4-BE49-F238E27FC236}">
              <a16:creationId xmlns:a16="http://schemas.microsoft.com/office/drawing/2014/main" id="{00000000-0008-0000-0100-0000C1020000}"/>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706" name="n_2mainValue【児童館】&#10;一人当たり面積">
          <a:extLst>
            <a:ext uri="{FF2B5EF4-FFF2-40B4-BE49-F238E27FC236}">
              <a16:creationId xmlns:a16="http://schemas.microsoft.com/office/drawing/2014/main" id="{00000000-0008-0000-0100-0000C2020000}"/>
            </a:ext>
          </a:extLst>
        </xdr:cNvPr>
        <xdr:cNvSpPr txBox="1"/>
      </xdr:nvSpPr>
      <xdr:spPr>
        <a:xfrm>
          <a:off x="20199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64788</xdr:rowOff>
    </xdr:from>
    <xdr:ext cx="469744" cy="259045"/>
    <xdr:sp macro="" textlink="">
      <xdr:nvSpPr>
        <xdr:cNvPr id="707" name="n_3mainValue【児童館】&#10;一人当たり面積">
          <a:extLst>
            <a:ext uri="{FF2B5EF4-FFF2-40B4-BE49-F238E27FC236}">
              <a16:creationId xmlns:a16="http://schemas.microsoft.com/office/drawing/2014/main" id="{00000000-0008-0000-0100-0000C3020000}"/>
            </a:ext>
          </a:extLst>
        </xdr:cNvPr>
        <xdr:cNvSpPr txBox="1"/>
      </xdr:nvSpPr>
      <xdr:spPr>
        <a:xfrm>
          <a:off x="19310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a:extLst>
            <a:ext uri="{FF2B5EF4-FFF2-40B4-BE49-F238E27FC236}">
              <a16:creationId xmlns:a16="http://schemas.microsoft.com/office/drawing/2014/main" id="{00000000-0008-0000-0100-0000D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公民館】&#10;有形固定資産減価償却率最小値テキスト">
          <a:extLst>
            <a:ext uri="{FF2B5EF4-FFF2-40B4-BE49-F238E27FC236}">
              <a16:creationId xmlns:a16="http://schemas.microsoft.com/office/drawing/2014/main" id="{00000000-0008-0000-0100-0000D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36" name="【公民館】&#10;有形固定資産減価償却率最大値テキスト">
          <a:extLst>
            <a:ext uri="{FF2B5EF4-FFF2-40B4-BE49-F238E27FC236}">
              <a16:creationId xmlns:a16="http://schemas.microsoft.com/office/drawing/2014/main" id="{00000000-0008-0000-0100-0000E0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738" name="【公民館】&#10;有形固定資産減価償却率平均値テキスト">
          <a:extLst>
            <a:ext uri="{FF2B5EF4-FFF2-40B4-BE49-F238E27FC236}">
              <a16:creationId xmlns:a16="http://schemas.microsoft.com/office/drawing/2014/main" id="{00000000-0008-0000-0100-0000E2020000}"/>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61323</xdr:rowOff>
    </xdr:from>
    <xdr:to>
      <xdr:col>85</xdr:col>
      <xdr:colOff>177800</xdr:colOff>
      <xdr:row>108</xdr:row>
      <xdr:rowOff>162923</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6268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147700</xdr:rowOff>
    </xdr:from>
    <xdr:ext cx="405111" cy="259045"/>
    <xdr:sp macro="" textlink="">
      <xdr:nvSpPr>
        <xdr:cNvPr id="750" name="【公民館】&#10;有形固定資産減価償却率該当値テキスト">
          <a:extLst>
            <a:ext uri="{FF2B5EF4-FFF2-40B4-BE49-F238E27FC236}">
              <a16:creationId xmlns:a16="http://schemas.microsoft.com/office/drawing/2014/main" id="{00000000-0008-0000-0100-0000EE020000}"/>
            </a:ext>
          </a:extLst>
        </xdr:cNvPr>
        <xdr:cNvSpPr txBox="1"/>
      </xdr:nvSpPr>
      <xdr:spPr>
        <a:xfrm>
          <a:off x="16357600" y="1849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61323</xdr:rowOff>
    </xdr:from>
    <xdr:to>
      <xdr:col>81</xdr:col>
      <xdr:colOff>101600</xdr:colOff>
      <xdr:row>108</xdr:row>
      <xdr:rowOff>162923</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5430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112123</xdr:rowOff>
    </xdr:from>
    <xdr:to>
      <xdr:col>85</xdr:col>
      <xdr:colOff>127000</xdr:colOff>
      <xdr:row>108</xdr:row>
      <xdr:rowOff>112123</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5481300" y="1862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58057</xdr:rowOff>
    </xdr:from>
    <xdr:to>
      <xdr:col>76</xdr:col>
      <xdr:colOff>165100</xdr:colOff>
      <xdr:row>108</xdr:row>
      <xdr:rowOff>159657</xdr:rowOff>
    </xdr:to>
    <xdr:sp macro="" textlink="">
      <xdr:nvSpPr>
        <xdr:cNvPr id="753" name="楕円 752">
          <a:extLst>
            <a:ext uri="{FF2B5EF4-FFF2-40B4-BE49-F238E27FC236}">
              <a16:creationId xmlns:a16="http://schemas.microsoft.com/office/drawing/2014/main" id="{00000000-0008-0000-0100-0000F1020000}"/>
            </a:ext>
          </a:extLst>
        </xdr:cNvPr>
        <xdr:cNvSpPr/>
      </xdr:nvSpPr>
      <xdr:spPr>
        <a:xfrm>
          <a:off x="14541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108857</xdr:rowOff>
    </xdr:from>
    <xdr:to>
      <xdr:col>81</xdr:col>
      <xdr:colOff>50800</xdr:colOff>
      <xdr:row>108</xdr:row>
      <xdr:rowOff>112123</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4592300" y="1862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85816</xdr:rowOff>
    </xdr:from>
    <xdr:to>
      <xdr:col>72</xdr:col>
      <xdr:colOff>38100</xdr:colOff>
      <xdr:row>109</xdr:row>
      <xdr:rowOff>15966</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3652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108857</xdr:rowOff>
    </xdr:from>
    <xdr:to>
      <xdr:col>76</xdr:col>
      <xdr:colOff>114300</xdr:colOff>
      <xdr:row>108</xdr:row>
      <xdr:rowOff>136616</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flipV="1">
          <a:off x="13703300" y="186254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57" name="n_1aveValue【公民館】&#10;有形固定資産減価償却率">
          <a:extLst>
            <a:ext uri="{FF2B5EF4-FFF2-40B4-BE49-F238E27FC236}">
              <a16:creationId xmlns:a16="http://schemas.microsoft.com/office/drawing/2014/main" id="{00000000-0008-0000-0100-0000F502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58" name="n_2aveValue【公民館】&#10;有形固定資産減価償却率">
          <a:extLst>
            <a:ext uri="{FF2B5EF4-FFF2-40B4-BE49-F238E27FC236}">
              <a16:creationId xmlns:a16="http://schemas.microsoft.com/office/drawing/2014/main" id="{00000000-0008-0000-0100-0000F6020000}"/>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59" name="n_3aveValue【公民館】&#10;有形固定資産減価償却率">
          <a:extLst>
            <a:ext uri="{FF2B5EF4-FFF2-40B4-BE49-F238E27FC236}">
              <a16:creationId xmlns:a16="http://schemas.microsoft.com/office/drawing/2014/main" id="{00000000-0008-0000-0100-0000F7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60" name="n_4aveValue【公民館】&#10;有形固定資産減価償却率">
          <a:extLst>
            <a:ext uri="{FF2B5EF4-FFF2-40B4-BE49-F238E27FC236}">
              <a16:creationId xmlns:a16="http://schemas.microsoft.com/office/drawing/2014/main" id="{00000000-0008-0000-0100-0000F8020000}"/>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154050</xdr:rowOff>
    </xdr:from>
    <xdr:ext cx="405111" cy="259045"/>
    <xdr:sp macro="" textlink="">
      <xdr:nvSpPr>
        <xdr:cNvPr id="761" name="n_1mainValue【公民館】&#10;有形固定資産減価償却率">
          <a:extLst>
            <a:ext uri="{FF2B5EF4-FFF2-40B4-BE49-F238E27FC236}">
              <a16:creationId xmlns:a16="http://schemas.microsoft.com/office/drawing/2014/main" id="{00000000-0008-0000-0100-0000F9020000}"/>
            </a:ext>
          </a:extLst>
        </xdr:cNvPr>
        <xdr:cNvSpPr txBox="1"/>
      </xdr:nvSpPr>
      <xdr:spPr>
        <a:xfrm>
          <a:off x="152660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150784</xdr:rowOff>
    </xdr:from>
    <xdr:ext cx="405111" cy="259045"/>
    <xdr:sp macro="" textlink="">
      <xdr:nvSpPr>
        <xdr:cNvPr id="762" name="n_2mainValue【公民館】&#10;有形固定資産減価償却率">
          <a:extLst>
            <a:ext uri="{FF2B5EF4-FFF2-40B4-BE49-F238E27FC236}">
              <a16:creationId xmlns:a16="http://schemas.microsoft.com/office/drawing/2014/main" id="{00000000-0008-0000-0100-0000FA020000}"/>
            </a:ext>
          </a:extLst>
        </xdr:cNvPr>
        <xdr:cNvSpPr txBox="1"/>
      </xdr:nvSpPr>
      <xdr:spPr>
        <a:xfrm>
          <a:off x="14389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7093</xdr:rowOff>
    </xdr:from>
    <xdr:ext cx="405111" cy="259045"/>
    <xdr:sp macro="" textlink="">
      <xdr:nvSpPr>
        <xdr:cNvPr id="763" name="n_3mainValue【公民館】&#10;有形固定資産減価償却率">
          <a:extLst>
            <a:ext uri="{FF2B5EF4-FFF2-40B4-BE49-F238E27FC236}">
              <a16:creationId xmlns:a16="http://schemas.microsoft.com/office/drawing/2014/main" id="{00000000-0008-0000-0100-0000FB020000}"/>
            </a:ext>
          </a:extLst>
        </xdr:cNvPr>
        <xdr:cNvSpPr txBox="1"/>
      </xdr:nvSpPr>
      <xdr:spPr>
        <a:xfrm>
          <a:off x="13500744" y="1869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a:extLst>
            <a:ext uri="{FF2B5EF4-FFF2-40B4-BE49-F238E27FC236}">
              <a16:creationId xmlns:a16="http://schemas.microsoft.com/office/drawing/2014/main" id="{00000000-0008-0000-0100-00001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88" name="【公民館】&#10;一人当たり面積最小値テキスト">
          <a:extLst>
            <a:ext uri="{FF2B5EF4-FFF2-40B4-BE49-F238E27FC236}">
              <a16:creationId xmlns:a16="http://schemas.microsoft.com/office/drawing/2014/main" id="{00000000-0008-0000-0100-00001403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90" name="【公民館】&#10;一人当たり面積最大値テキスト">
          <a:extLst>
            <a:ext uri="{FF2B5EF4-FFF2-40B4-BE49-F238E27FC236}">
              <a16:creationId xmlns:a16="http://schemas.microsoft.com/office/drawing/2014/main" id="{00000000-0008-0000-0100-00001603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92" name="【公民館】&#10;一人当たり面積平均値テキスト">
          <a:extLst>
            <a:ext uri="{FF2B5EF4-FFF2-40B4-BE49-F238E27FC236}">
              <a16:creationId xmlns:a16="http://schemas.microsoft.com/office/drawing/2014/main" id="{00000000-0008-0000-0100-00001803000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96" name="フローチャート: 判断 795">
          <a:extLst>
            <a:ext uri="{FF2B5EF4-FFF2-40B4-BE49-F238E27FC236}">
              <a16:creationId xmlns:a16="http://schemas.microsoft.com/office/drawing/2014/main" id="{00000000-0008-0000-0100-00001C03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97" name="フローチャート: 判断 796">
          <a:extLst>
            <a:ext uri="{FF2B5EF4-FFF2-40B4-BE49-F238E27FC236}">
              <a16:creationId xmlns:a16="http://schemas.microsoft.com/office/drawing/2014/main" id="{00000000-0008-0000-0100-00001D030000}"/>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165379</xdr:rowOff>
    </xdr:from>
    <xdr:to>
      <xdr:col>116</xdr:col>
      <xdr:colOff>114300</xdr:colOff>
      <xdr:row>108</xdr:row>
      <xdr:rowOff>95529</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22110700" y="185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124756</xdr:rowOff>
    </xdr:from>
    <xdr:ext cx="469744" cy="259045"/>
    <xdr:sp macro="" textlink="">
      <xdr:nvSpPr>
        <xdr:cNvPr id="804" name="【公民館】&#10;一人当たり面積該当値テキスト">
          <a:extLst>
            <a:ext uri="{FF2B5EF4-FFF2-40B4-BE49-F238E27FC236}">
              <a16:creationId xmlns:a16="http://schemas.microsoft.com/office/drawing/2014/main" id="{00000000-0008-0000-0100-000024030000}"/>
            </a:ext>
          </a:extLst>
        </xdr:cNvPr>
        <xdr:cNvSpPr txBox="1"/>
      </xdr:nvSpPr>
      <xdr:spPr>
        <a:xfrm>
          <a:off x="22199600" y="182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167056</xdr:rowOff>
    </xdr:from>
    <xdr:to>
      <xdr:col>112</xdr:col>
      <xdr:colOff>38100</xdr:colOff>
      <xdr:row>108</xdr:row>
      <xdr:rowOff>97206</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21272500" y="185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44729</xdr:rowOff>
    </xdr:from>
    <xdr:to>
      <xdr:col>116</xdr:col>
      <xdr:colOff>63500</xdr:colOff>
      <xdr:row>108</xdr:row>
      <xdr:rowOff>46406</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21323300" y="18561329"/>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168580</xdr:rowOff>
    </xdr:from>
    <xdr:to>
      <xdr:col>107</xdr:col>
      <xdr:colOff>101600</xdr:colOff>
      <xdr:row>108</xdr:row>
      <xdr:rowOff>98730</xdr:rowOff>
    </xdr:to>
    <xdr:sp macro="" textlink="">
      <xdr:nvSpPr>
        <xdr:cNvPr id="807" name="楕円 806">
          <a:extLst>
            <a:ext uri="{FF2B5EF4-FFF2-40B4-BE49-F238E27FC236}">
              <a16:creationId xmlns:a16="http://schemas.microsoft.com/office/drawing/2014/main" id="{00000000-0008-0000-0100-000027030000}"/>
            </a:ext>
          </a:extLst>
        </xdr:cNvPr>
        <xdr:cNvSpPr/>
      </xdr:nvSpPr>
      <xdr:spPr>
        <a:xfrm>
          <a:off x="20383500" y="185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46406</xdr:rowOff>
    </xdr:from>
    <xdr:to>
      <xdr:col>111</xdr:col>
      <xdr:colOff>177800</xdr:colOff>
      <xdr:row>108</xdr:row>
      <xdr:rowOff>47930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flipV="1">
          <a:off x="20434300" y="185630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7189</xdr:rowOff>
    </xdr:from>
    <xdr:to>
      <xdr:col>102</xdr:col>
      <xdr:colOff>165100</xdr:colOff>
      <xdr:row>108</xdr:row>
      <xdr:rowOff>108789</xdr:rowOff>
    </xdr:to>
    <xdr:sp macro="" textlink="">
      <xdr:nvSpPr>
        <xdr:cNvPr id="809" name="楕円 808">
          <a:extLst>
            <a:ext uri="{FF2B5EF4-FFF2-40B4-BE49-F238E27FC236}">
              <a16:creationId xmlns:a16="http://schemas.microsoft.com/office/drawing/2014/main" id="{00000000-0008-0000-0100-000029030000}"/>
            </a:ext>
          </a:extLst>
        </xdr:cNvPr>
        <xdr:cNvSpPr/>
      </xdr:nvSpPr>
      <xdr:spPr>
        <a:xfrm>
          <a:off x="19494500" y="185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47930</xdr:rowOff>
    </xdr:from>
    <xdr:to>
      <xdr:col>107</xdr:col>
      <xdr:colOff>50800</xdr:colOff>
      <xdr:row>108</xdr:row>
      <xdr:rowOff>57989</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flipV="1">
          <a:off x="19545300" y="1856453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811" name="n_1aveValue【公民館】&#10;一人当たり面積">
          <a:extLst>
            <a:ext uri="{FF2B5EF4-FFF2-40B4-BE49-F238E27FC236}">
              <a16:creationId xmlns:a16="http://schemas.microsoft.com/office/drawing/2014/main" id="{00000000-0008-0000-0100-00002B030000}"/>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812" name="n_2aveValue【公民館】&#10;一人当たり面積">
          <a:extLst>
            <a:ext uri="{FF2B5EF4-FFF2-40B4-BE49-F238E27FC236}">
              <a16:creationId xmlns:a16="http://schemas.microsoft.com/office/drawing/2014/main" id="{00000000-0008-0000-0100-00002C030000}"/>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813" name="n_3aveValue【公民館】&#10;一人当たり面積">
          <a:extLst>
            <a:ext uri="{FF2B5EF4-FFF2-40B4-BE49-F238E27FC236}">
              <a16:creationId xmlns:a16="http://schemas.microsoft.com/office/drawing/2014/main" id="{00000000-0008-0000-0100-00002D03000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14" name="n_4aveValue【公民館】&#10;一人当たり面積">
          <a:extLst>
            <a:ext uri="{FF2B5EF4-FFF2-40B4-BE49-F238E27FC236}">
              <a16:creationId xmlns:a16="http://schemas.microsoft.com/office/drawing/2014/main" id="{00000000-0008-0000-0100-00002E030000}"/>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113733</xdr:rowOff>
    </xdr:from>
    <xdr:ext cx="469744" cy="259045"/>
    <xdr:sp macro="" textlink="">
      <xdr:nvSpPr>
        <xdr:cNvPr id="815" name="n_1mainValue【公民館】&#10;一人当たり面積">
          <a:extLst>
            <a:ext uri="{FF2B5EF4-FFF2-40B4-BE49-F238E27FC236}">
              <a16:creationId xmlns:a16="http://schemas.microsoft.com/office/drawing/2014/main" id="{00000000-0008-0000-0100-00002F030000}"/>
            </a:ext>
          </a:extLst>
        </xdr:cNvPr>
        <xdr:cNvSpPr txBox="1"/>
      </xdr:nvSpPr>
      <xdr:spPr>
        <a:xfrm>
          <a:off x="21075727" y="182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115257</xdr:rowOff>
    </xdr:from>
    <xdr:ext cx="469744" cy="259045"/>
    <xdr:sp macro="" textlink="">
      <xdr:nvSpPr>
        <xdr:cNvPr id="816" name="n_2mainValue【公民館】&#10;一人当たり面積">
          <a:extLst>
            <a:ext uri="{FF2B5EF4-FFF2-40B4-BE49-F238E27FC236}">
              <a16:creationId xmlns:a16="http://schemas.microsoft.com/office/drawing/2014/main" id="{00000000-0008-0000-0100-000030030000}"/>
            </a:ext>
          </a:extLst>
        </xdr:cNvPr>
        <xdr:cNvSpPr txBox="1"/>
      </xdr:nvSpPr>
      <xdr:spPr>
        <a:xfrm>
          <a:off x="20199427" y="182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125316</xdr:rowOff>
    </xdr:from>
    <xdr:ext cx="469744" cy="259045"/>
    <xdr:sp macro="" textlink="">
      <xdr:nvSpPr>
        <xdr:cNvPr id="817" name="n_3mainValue【公民館】&#10;一人当たり面積">
          <a:extLst>
            <a:ext uri="{FF2B5EF4-FFF2-40B4-BE49-F238E27FC236}">
              <a16:creationId xmlns:a16="http://schemas.microsoft.com/office/drawing/2014/main" id="{00000000-0008-0000-0100-000031030000}"/>
            </a:ext>
          </a:extLst>
        </xdr:cNvPr>
        <xdr:cNvSpPr txBox="1"/>
      </xdr:nvSpPr>
      <xdr:spPr>
        <a:xfrm>
          <a:off x="19310427" y="182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道路の減価償却率が類似団体平均の</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割程度と低くなっているのは、公会計開始時の資産評価において</a:t>
          </a:r>
          <a:r>
            <a:rPr kumimoji="1" lang="ja-JP" altLang="en-US" sz="1100">
              <a:solidFill>
                <a:schemeClr val="dk1"/>
              </a:solidFill>
              <a:effectLst/>
              <a:latin typeface="+mn-lt"/>
              <a:ea typeface="+mn-ea"/>
              <a:cs typeface="+mn-cs"/>
            </a:rPr>
            <a:t>工事年度が古い道路の場合に原初の工事</a:t>
          </a:r>
          <a:r>
            <a:rPr kumimoji="1" lang="ja-JP" altLang="ja-JP" sz="1100">
              <a:solidFill>
                <a:schemeClr val="dk1"/>
              </a:solidFill>
              <a:effectLst/>
              <a:latin typeface="+mn-lt"/>
              <a:ea typeface="+mn-ea"/>
              <a:cs typeface="+mn-cs"/>
            </a:rPr>
            <a:t>資料</a:t>
          </a:r>
          <a:r>
            <a:rPr kumimoji="1" lang="ja-JP" altLang="en-US" sz="1100">
              <a:solidFill>
                <a:schemeClr val="dk1"/>
              </a:solidFill>
              <a:effectLst/>
              <a:latin typeface="+mn-lt"/>
              <a:ea typeface="+mn-ea"/>
              <a:cs typeface="+mn-cs"/>
            </a:rPr>
            <a:t>まで遡れなかったことに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、資産計上の対象を</a:t>
          </a:r>
          <a:r>
            <a:rPr kumimoji="1" lang="ja-JP" altLang="ja-JP" sz="1100">
              <a:solidFill>
                <a:schemeClr val="dk1"/>
              </a:solidFill>
              <a:effectLst/>
              <a:latin typeface="+mn-lt"/>
              <a:ea typeface="+mn-ea"/>
              <a:cs typeface="+mn-cs"/>
            </a:rPr>
            <a:t>平成元年以降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比較的新しい道路に限定しているためである。認定こども園・幼稚園・保育園については、町内に保育園が１施設存在するが、平成５年築したものであり法定耐用年数を経過している。平成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年度の保育園統合に伴い増築した部分があるが、これも今後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程度で法定耐用年数を経過する。学校施設の一人当たり面積が類似団体平均の３割程度と大幅に低くなっているのは、町内に小中学校がそれぞれ１校存在するが、中学校は近隣の団体で構成する一部事務組合で運営しており町の資産として計上していないためである。なお、小学校の建築年度は校舎が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年度、プール棟が平成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年度の建築と古く、減価償却率が高くなっている。公営住宅は、建築年度が平成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年以前で既に法定耐用年数を経過したものが大部分（床面積換算で約８割、取得価額換算で約７割）を占めている。児童館は１施設存在している。平成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年度の建築で築後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年以上を経過しているが、鉄筋コンクリート造の建物で法定耐用年数が</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年であるため減価償却率は５割未満となっている。公民館は、すべて平成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年度以前の建築であり、耐震化や修繕をしながら使用している。ほとんどの建物が法定耐用年数を経過しているため、減価償却率は高くなっている。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4,577
4,526
114.20
4,569,251
4,097,696
335,306
2,345,915
4,204,888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37374</xdr:rowOff>
    </xdr:from>
    <xdr:to>
      <xdr:col>24</xdr:col>
      <xdr:colOff>114300</xdr:colOff>
      <xdr:row>62</xdr:row>
      <xdr:rowOff>138974</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15801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37374</xdr:rowOff>
    </xdr:from>
    <xdr:to>
      <xdr:col>20</xdr:col>
      <xdr:colOff>38100</xdr:colOff>
      <xdr:row>62</xdr:row>
      <xdr:rowOff>138974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88174</xdr:rowOff>
    </xdr:from>
    <xdr:to>
      <xdr:col>24</xdr:col>
      <xdr:colOff>63500</xdr:colOff>
      <xdr:row>62</xdr:row>
      <xdr:rowOff>88174</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718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88174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6788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61867</xdr:rowOff>
    </xdr:from>
    <xdr:to>
      <xdr:col>10</xdr:col>
      <xdr:colOff>165100</xdr:colOff>
      <xdr:row>62</xdr:row>
      <xdr:rowOff>163467</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48985</xdr:rowOff>
    </xdr:from>
    <xdr:to>
      <xdr:col>15</xdr:col>
      <xdr:colOff>50800</xdr:colOff>
      <xdr:row>62</xdr:row>
      <xdr:rowOff>112667</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2019300" y="1067888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130101</xdr:rowOff>
    </xdr:from>
    <xdr:ext cx="405111" cy="259045"/>
    <xdr:sp macro="" textlink="">
      <xdr:nvSpPr>
        <xdr:cNvPr id="102" name="n_1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103" name="n_2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154594</xdr:rowOff>
    </xdr:from>
    <xdr:ext cx="405111" cy="259045"/>
    <xdr:sp macro="" textlink="">
      <xdr:nvSpPr>
        <xdr:cNvPr id="104" name="n_3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1816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137305</xdr:rowOff>
    </xdr:from>
    <xdr:to>
      <xdr:col>55</xdr:col>
      <xdr:colOff>50800</xdr:colOff>
      <xdr:row>64</xdr:row>
      <xdr:rowOff>67455</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9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139102</xdr:rowOff>
    </xdr:from>
    <xdr:to>
      <xdr:col>50</xdr:col>
      <xdr:colOff>165100</xdr:colOff>
      <xdr:row>64</xdr:row>
      <xdr:rowOff>69252</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9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16655</xdr:rowOff>
    </xdr:from>
    <xdr:to>
      <xdr:col>55</xdr:col>
      <xdr:colOff>0</xdr:colOff>
      <xdr:row>64</xdr:row>
      <xdr:rowOff>18452</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989455"/>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140734</xdr:rowOff>
    </xdr:from>
    <xdr:to>
      <xdr:col>46</xdr:col>
      <xdr:colOff>38100</xdr:colOff>
      <xdr:row>64</xdr:row>
      <xdr:rowOff>70884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9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18452</xdr:rowOff>
    </xdr:from>
    <xdr:to>
      <xdr:col>50</xdr:col>
      <xdr:colOff>114300</xdr:colOff>
      <xdr:row>64</xdr:row>
      <xdr:rowOff>20084</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99125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144000</xdr:rowOff>
    </xdr:from>
    <xdr:to>
      <xdr:col>41</xdr:col>
      <xdr:colOff>101600</xdr:colOff>
      <xdr:row>64</xdr:row>
      <xdr:rowOff>74150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9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20084</xdr:rowOff>
    </xdr:from>
    <xdr:to>
      <xdr:col>45</xdr:col>
      <xdr:colOff>177800</xdr:colOff>
      <xdr:row>64</xdr:row>
      <xdr:rowOff>23350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9928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60379</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1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62011</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103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65277</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103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02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00000000-0008-0000-0200-0000B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00000000-0008-0000-0200-0000BC00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00000000-0008-0000-0200-0000BE00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00000000-0008-0000-0200-0000CA000000}"/>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118111</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3797300" y="14177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144780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2908300" y="141770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144780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019300" y="141598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9" name="n_1aveValue【福祉施設】&#10;有形固定資産減価償却率">
          <a:extLst>
            <a:ext uri="{FF2B5EF4-FFF2-40B4-BE49-F238E27FC236}">
              <a16:creationId xmlns:a16="http://schemas.microsoft.com/office/drawing/2014/main" id="{00000000-0008-0000-0200-0000D100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0" name="n_2aveValue【福祉施設】&#10;有形固定資産減価償却率">
          <a:extLst>
            <a:ext uri="{FF2B5EF4-FFF2-40B4-BE49-F238E27FC236}">
              <a16:creationId xmlns:a16="http://schemas.microsoft.com/office/drawing/2014/main" id="{00000000-0008-0000-0200-0000D200000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1" name="n_3aveValue【福祉施設】&#10;有形固定資産減価償却率">
          <a:extLst>
            <a:ext uri="{FF2B5EF4-FFF2-40B4-BE49-F238E27FC236}">
              <a16:creationId xmlns:a16="http://schemas.microsoft.com/office/drawing/2014/main" id="{00000000-0008-0000-0200-0000D3000000}"/>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2" name="n_4aveValue【福祉施設】&#10;有形固定資産減価償却率">
          <a:extLst>
            <a:ext uri="{FF2B5EF4-FFF2-40B4-BE49-F238E27FC236}">
              <a16:creationId xmlns:a16="http://schemas.microsoft.com/office/drawing/2014/main" id="{00000000-0008-0000-0200-0000D4000000}"/>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213" name="n_1mainValue【福祉施設】&#10;有形固定資産減価償却率">
          <a:extLst>
            <a:ext uri="{FF2B5EF4-FFF2-40B4-BE49-F238E27FC236}">
              <a16:creationId xmlns:a16="http://schemas.microsoft.com/office/drawing/2014/main" id="{00000000-0008-0000-0200-0000D5000000}"/>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14" name="n_2mainValue【福祉施設】&#10;有形固定資産減価償却率">
          <a:extLst>
            <a:ext uri="{FF2B5EF4-FFF2-40B4-BE49-F238E27FC236}">
              <a16:creationId xmlns:a16="http://schemas.microsoft.com/office/drawing/2014/main" id="{00000000-0008-0000-0200-0000D6000000}"/>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142891</xdr:rowOff>
    </xdr:from>
    <xdr:ext cx="405111" cy="259045"/>
    <xdr:sp macro="" textlink="">
      <xdr:nvSpPr>
        <xdr:cNvPr id="215" name="n_3mainValue【福祉施設】&#10;有形固定資産減価償却率">
          <a:extLst>
            <a:ext uri="{FF2B5EF4-FFF2-40B4-BE49-F238E27FC236}">
              <a16:creationId xmlns:a16="http://schemas.microsoft.com/office/drawing/2014/main" id="{00000000-0008-0000-0200-0000D7000000}"/>
            </a:ext>
          </a:extLst>
        </xdr:cNvPr>
        <xdr:cNvSpPr txBox="1"/>
      </xdr:nvSpPr>
      <xdr:spPr>
        <a:xfrm>
          <a:off x="1816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2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200-0000F000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200-0000F200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200-0000F4000000}"/>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159893</xdr:rowOff>
    </xdr:from>
    <xdr:to>
      <xdr:col>55</xdr:col>
      <xdr:colOff>50800</xdr:colOff>
      <xdr:row>85</xdr:row>
      <xdr:rowOff>90043</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10426700" y="145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138320</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200-000000010000}"/>
            </a:ext>
          </a:extLst>
        </xdr:cNvPr>
        <xdr:cNvSpPr txBox="1"/>
      </xdr:nvSpPr>
      <xdr:spPr>
        <a:xfrm>
          <a:off x="10515600" y="1454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163703</xdr:rowOff>
    </xdr:from>
    <xdr:to>
      <xdr:col>50</xdr:col>
      <xdr:colOff>165100</xdr:colOff>
      <xdr:row>85</xdr:row>
      <xdr:rowOff>93853</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9588500" y="14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39243</xdr:rowOff>
    </xdr:from>
    <xdr:to>
      <xdr:col>55</xdr:col>
      <xdr:colOff>0</xdr:colOff>
      <xdr:row>85</xdr:row>
      <xdr:rowOff>43053</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9639300" y="1461249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167132</xdr:rowOff>
    </xdr:from>
    <xdr:to>
      <xdr:col>46</xdr:col>
      <xdr:colOff>38100</xdr:colOff>
      <xdr:row>85</xdr:row>
      <xdr:rowOff>97282</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8699500" y="14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43053</xdr:rowOff>
    </xdr:from>
    <xdr:to>
      <xdr:col>50</xdr:col>
      <xdr:colOff>114300</xdr:colOff>
      <xdr:row>85</xdr:row>
      <xdr:rowOff>46482</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8750300" y="146163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169418</xdr:rowOff>
    </xdr:from>
    <xdr:to>
      <xdr:col>41</xdr:col>
      <xdr:colOff>101600</xdr:colOff>
      <xdr:row>85</xdr:row>
      <xdr:rowOff>99568</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7810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46482</xdr:rowOff>
    </xdr:from>
    <xdr:to>
      <xdr:col>45</xdr:col>
      <xdr:colOff>177800</xdr:colOff>
      <xdr:row>85</xdr:row>
      <xdr:rowOff>48768</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7861300" y="146197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3" name="n_1aveValue【福祉施設】&#10;一人当たり面積">
          <a:extLst>
            <a:ext uri="{FF2B5EF4-FFF2-40B4-BE49-F238E27FC236}">
              <a16:creationId xmlns:a16="http://schemas.microsoft.com/office/drawing/2014/main" id="{00000000-0008-0000-0200-00000701000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64" name="n_2aveValue【福祉施設】&#10;一人当たり面積">
          <a:extLst>
            <a:ext uri="{FF2B5EF4-FFF2-40B4-BE49-F238E27FC236}">
              <a16:creationId xmlns:a16="http://schemas.microsoft.com/office/drawing/2014/main" id="{00000000-0008-0000-0200-00000801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65" name="n_3aveValue【福祉施設】&#10;一人当たり面積">
          <a:extLst>
            <a:ext uri="{FF2B5EF4-FFF2-40B4-BE49-F238E27FC236}">
              <a16:creationId xmlns:a16="http://schemas.microsoft.com/office/drawing/2014/main" id="{00000000-0008-0000-0200-000009010000}"/>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66" name="n_4aveValue【福祉施設】&#10;一人当たり面積">
          <a:extLst>
            <a:ext uri="{FF2B5EF4-FFF2-40B4-BE49-F238E27FC236}">
              <a16:creationId xmlns:a16="http://schemas.microsoft.com/office/drawing/2014/main" id="{00000000-0008-0000-0200-00000A010000}"/>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84980</xdr:rowOff>
    </xdr:from>
    <xdr:ext cx="469744" cy="259045"/>
    <xdr:sp macro="" textlink="">
      <xdr:nvSpPr>
        <xdr:cNvPr id="267" name="n_1mainValue【福祉施設】&#10;一人当たり面積">
          <a:extLst>
            <a:ext uri="{FF2B5EF4-FFF2-40B4-BE49-F238E27FC236}">
              <a16:creationId xmlns:a16="http://schemas.microsoft.com/office/drawing/2014/main" id="{00000000-0008-0000-0200-00000B010000}"/>
            </a:ext>
          </a:extLst>
        </xdr:cNvPr>
        <xdr:cNvSpPr txBox="1"/>
      </xdr:nvSpPr>
      <xdr:spPr>
        <a:xfrm>
          <a:off x="9391727" y="14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88409</xdr:rowOff>
    </xdr:from>
    <xdr:ext cx="469744" cy="259045"/>
    <xdr:sp macro="" textlink="">
      <xdr:nvSpPr>
        <xdr:cNvPr id="268" name="n_2mainValue【福祉施設】&#10;一人当たり面積">
          <a:extLst>
            <a:ext uri="{FF2B5EF4-FFF2-40B4-BE49-F238E27FC236}">
              <a16:creationId xmlns:a16="http://schemas.microsoft.com/office/drawing/2014/main" id="{00000000-0008-0000-0200-00000C010000}"/>
            </a:ext>
          </a:extLst>
        </xdr:cNvPr>
        <xdr:cNvSpPr txBox="1"/>
      </xdr:nvSpPr>
      <xdr:spPr>
        <a:xfrm>
          <a:off x="8515427" y="146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269" name="n_3mainValue【福祉施設】&#10;一人当たり面積">
          <a:extLst>
            <a:ext uri="{FF2B5EF4-FFF2-40B4-BE49-F238E27FC236}">
              <a16:creationId xmlns:a16="http://schemas.microsoft.com/office/drawing/2014/main" id="{00000000-0008-0000-0200-00000D010000}"/>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a:extLst>
            <a:ext uri="{FF2B5EF4-FFF2-40B4-BE49-F238E27FC236}">
              <a16:creationId xmlns:a16="http://schemas.microsoft.com/office/drawing/2014/main" id="{00000000-0008-0000-0200-00002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3" name="【市民会館】&#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95" name="【市民会館】&#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297" name="【市民会館】&#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87122</xdr:rowOff>
    </xdr:from>
    <xdr:to>
      <xdr:col>24</xdr:col>
      <xdr:colOff>114300</xdr:colOff>
      <xdr:row>104</xdr:row>
      <xdr:rowOff>17272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65549</xdr:rowOff>
    </xdr:from>
    <xdr:ext cx="405111" cy="259045"/>
    <xdr:sp macro="" textlink="">
      <xdr:nvSpPr>
        <xdr:cNvPr id="309" name="【市民会館】&#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87122</xdr:rowOff>
    </xdr:from>
    <xdr:to>
      <xdr:col>20</xdr:col>
      <xdr:colOff>38100</xdr:colOff>
      <xdr:row>104</xdr:row>
      <xdr:rowOff>17272</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137922</xdr:rowOff>
    </xdr:from>
    <xdr:to>
      <xdr:col>24</xdr:col>
      <xdr:colOff>63500</xdr:colOff>
      <xdr:row>103</xdr:row>
      <xdr:rowOff>137922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7797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36830</xdr:rowOff>
    </xdr:from>
    <xdr:to>
      <xdr:col>15</xdr:col>
      <xdr:colOff>101600</xdr:colOff>
      <xdr:row>103</xdr:row>
      <xdr:rowOff>138430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87630</xdr:rowOff>
    </xdr:from>
    <xdr:to>
      <xdr:col>19</xdr:col>
      <xdr:colOff>177800</xdr:colOff>
      <xdr:row>103</xdr:row>
      <xdr:rowOff>137922</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7746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160274</xdr:rowOff>
    </xdr:from>
    <xdr:to>
      <xdr:col>10</xdr:col>
      <xdr:colOff>165100</xdr:colOff>
      <xdr:row>103</xdr:row>
      <xdr:rowOff>90424</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39624</xdr:rowOff>
    </xdr:from>
    <xdr:to>
      <xdr:col>15</xdr:col>
      <xdr:colOff>50800</xdr:colOff>
      <xdr:row>103</xdr:row>
      <xdr:rowOff>87630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019300" y="176989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316" name="n_1aveValue【市民会館】&#10;有形固定資産減価償却率">
          <a:extLst>
            <a:ext uri="{FF2B5EF4-FFF2-40B4-BE49-F238E27FC236}">
              <a16:creationId xmlns:a16="http://schemas.microsoft.com/office/drawing/2014/main" id="{00000000-0008-0000-0200-00003C010000}"/>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17" name="n_2aveValue【市民会館】&#10;有形固定資産減価償却率">
          <a:extLst>
            <a:ext uri="{FF2B5EF4-FFF2-40B4-BE49-F238E27FC236}">
              <a16:creationId xmlns:a16="http://schemas.microsoft.com/office/drawing/2014/main" id="{00000000-0008-0000-0200-00003D010000}"/>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18" name="n_3aveValue【市民会館】&#10;有形固定資産減価償却率">
          <a:extLst>
            <a:ext uri="{FF2B5EF4-FFF2-40B4-BE49-F238E27FC236}">
              <a16:creationId xmlns:a16="http://schemas.microsoft.com/office/drawing/2014/main" id="{00000000-0008-0000-0200-00003E010000}"/>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19" name="n_4aveValue【市民会館】&#10;有形固定資産減価償却率">
          <a:extLst>
            <a:ext uri="{FF2B5EF4-FFF2-40B4-BE49-F238E27FC236}">
              <a16:creationId xmlns:a16="http://schemas.microsoft.com/office/drawing/2014/main" id="{00000000-0008-0000-0200-00003F010000}"/>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8399</xdr:rowOff>
    </xdr:from>
    <xdr:ext cx="405111" cy="259045"/>
    <xdr:sp macro="" textlink="">
      <xdr:nvSpPr>
        <xdr:cNvPr id="320" name="n_1mainValue【市民会館】&#10;有形固定資産減価償却率">
          <a:extLst>
            <a:ext uri="{FF2B5EF4-FFF2-40B4-BE49-F238E27FC236}">
              <a16:creationId xmlns:a16="http://schemas.microsoft.com/office/drawing/2014/main" id="{00000000-0008-0000-0200-000040010000}"/>
            </a:ext>
          </a:extLst>
        </xdr:cNvPr>
        <xdr:cNvSpPr txBox="1"/>
      </xdr:nvSpPr>
      <xdr:spPr>
        <a:xfrm>
          <a:off x="3582044" y="178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129557</xdr:rowOff>
    </xdr:from>
    <xdr:ext cx="405111" cy="259045"/>
    <xdr:sp macro="" textlink="">
      <xdr:nvSpPr>
        <xdr:cNvPr id="321" name="n_2mainValue【市民会館】&#10;有形固定資産減価償却率">
          <a:extLst>
            <a:ext uri="{FF2B5EF4-FFF2-40B4-BE49-F238E27FC236}">
              <a16:creationId xmlns:a16="http://schemas.microsoft.com/office/drawing/2014/main" id="{00000000-0008-0000-0200-000041010000}"/>
            </a:ext>
          </a:extLst>
        </xdr:cNvPr>
        <xdr:cNvSpPr txBox="1"/>
      </xdr:nvSpPr>
      <xdr:spPr>
        <a:xfrm>
          <a:off x="2705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81551</xdr:rowOff>
    </xdr:from>
    <xdr:ext cx="405111" cy="259045"/>
    <xdr:sp macro="" textlink="">
      <xdr:nvSpPr>
        <xdr:cNvPr id="322" name="n_3mainValue【市民会館】&#10;有形固定資産減価償却率">
          <a:extLst>
            <a:ext uri="{FF2B5EF4-FFF2-40B4-BE49-F238E27FC236}">
              <a16:creationId xmlns:a16="http://schemas.microsoft.com/office/drawing/2014/main" id="{00000000-0008-0000-0200-000042010000}"/>
            </a:ext>
          </a:extLst>
        </xdr:cNvPr>
        <xdr:cNvSpPr txBox="1"/>
      </xdr:nvSpPr>
      <xdr:spPr>
        <a:xfrm>
          <a:off x="1816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市民会館】&#10;一人当たり面積グラフ枠">
          <a:extLst>
            <a:ext uri="{FF2B5EF4-FFF2-40B4-BE49-F238E27FC236}">
              <a16:creationId xmlns:a16="http://schemas.microsoft.com/office/drawing/2014/main" id="{00000000-0008-0000-0200-00005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104012</xdr:rowOff>
    </xdr:from>
    <xdr:to>
      <xdr:col>54</xdr:col>
      <xdr:colOff>189865</xdr:colOff>
      <xdr:row>108</xdr:row>
      <xdr:rowOff>129160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7420462"/>
          <a:ext cx="0" cy="122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132987</xdr:rowOff>
    </xdr:from>
    <xdr:ext cx="469744" cy="259045"/>
    <xdr:sp macro="" textlink="">
      <xdr:nvSpPr>
        <xdr:cNvPr id="347" name="【市民会館】&#10;一人当たり面積最小値テキスト">
          <a:extLst>
            <a:ext uri="{FF2B5EF4-FFF2-40B4-BE49-F238E27FC236}">
              <a16:creationId xmlns:a16="http://schemas.microsoft.com/office/drawing/2014/main" id="{00000000-0008-0000-0200-00005B010000}"/>
            </a:ext>
          </a:extLst>
        </xdr:cNvPr>
        <xdr:cNvSpPr txBox="1"/>
      </xdr:nvSpPr>
      <xdr:spPr>
        <a:xfrm>
          <a:off x="10515600" y="186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129160</xdr:rowOff>
    </xdr:from>
    <xdr:to>
      <xdr:col>55</xdr:col>
      <xdr:colOff>88900</xdr:colOff>
      <xdr:row>108</xdr:row>
      <xdr:rowOff>129160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864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50689</xdr:rowOff>
    </xdr:from>
    <xdr:ext cx="469744" cy="259045"/>
    <xdr:sp macro="" textlink="">
      <xdr:nvSpPr>
        <xdr:cNvPr id="349" name="【市民会館】&#10;一人当たり面積最大値テキスト">
          <a:extLst>
            <a:ext uri="{FF2B5EF4-FFF2-40B4-BE49-F238E27FC236}">
              <a16:creationId xmlns:a16="http://schemas.microsoft.com/office/drawing/2014/main" id="{00000000-0008-0000-0200-00005D010000}"/>
            </a:ext>
          </a:extLst>
        </xdr:cNvPr>
        <xdr:cNvSpPr txBox="1"/>
      </xdr:nvSpPr>
      <xdr:spPr>
        <a:xfrm>
          <a:off x="10515600" y="1719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104012</xdr:rowOff>
    </xdr:from>
    <xdr:to>
      <xdr:col>55</xdr:col>
      <xdr:colOff>88900</xdr:colOff>
      <xdr:row>101</xdr:row>
      <xdr:rowOff>104012</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742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76979</xdr:rowOff>
    </xdr:from>
    <xdr:ext cx="469744" cy="259045"/>
    <xdr:sp macro="" textlink="">
      <xdr:nvSpPr>
        <xdr:cNvPr id="351" name="【市民会館】&#10;一人当たり面積平均値テキスト">
          <a:extLst>
            <a:ext uri="{FF2B5EF4-FFF2-40B4-BE49-F238E27FC236}">
              <a16:creationId xmlns:a16="http://schemas.microsoft.com/office/drawing/2014/main" id="{00000000-0008-0000-0200-00005F010000}"/>
            </a:ext>
          </a:extLst>
        </xdr:cNvPr>
        <xdr:cNvSpPr txBox="1"/>
      </xdr:nvSpPr>
      <xdr:spPr>
        <a:xfrm>
          <a:off x="10515600" y="1825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98552</xdr:rowOff>
    </xdr:from>
    <xdr:to>
      <xdr:col>55</xdr:col>
      <xdr:colOff>50800</xdr:colOff>
      <xdr:row>107</xdr:row>
      <xdr:rowOff>28702</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77597</xdr:rowOff>
    </xdr:from>
    <xdr:to>
      <xdr:col>50</xdr:col>
      <xdr:colOff>165100</xdr:colOff>
      <xdr:row>107</xdr:row>
      <xdr:rowOff>7747</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825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93599</xdr:rowOff>
    </xdr:from>
    <xdr:to>
      <xdr:col>46</xdr:col>
      <xdr:colOff>38100</xdr:colOff>
      <xdr:row>107</xdr:row>
      <xdr:rowOff>23749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138557</xdr:rowOff>
    </xdr:from>
    <xdr:to>
      <xdr:col>41</xdr:col>
      <xdr:colOff>101600</xdr:colOff>
      <xdr:row>107</xdr:row>
      <xdr:rowOff>68707</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3302</xdr:rowOff>
    </xdr:from>
    <xdr:to>
      <xdr:col>36</xdr:col>
      <xdr:colOff>165100</xdr:colOff>
      <xdr:row>107</xdr:row>
      <xdr:rowOff>104902</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145035</xdr:rowOff>
    </xdr:from>
    <xdr:to>
      <xdr:col>55</xdr:col>
      <xdr:colOff>50800</xdr:colOff>
      <xdr:row>102</xdr:row>
      <xdr:rowOff>75185</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74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59962</xdr:rowOff>
    </xdr:from>
    <xdr:ext cx="469744" cy="259045"/>
    <xdr:sp macro="" textlink="">
      <xdr:nvSpPr>
        <xdr:cNvPr id="363" name="【市民会館】&#10;一人当たり面積該当値テキスト">
          <a:extLst>
            <a:ext uri="{FF2B5EF4-FFF2-40B4-BE49-F238E27FC236}">
              <a16:creationId xmlns:a16="http://schemas.microsoft.com/office/drawing/2014/main" id="{00000000-0008-0000-0200-00006B010000}"/>
            </a:ext>
          </a:extLst>
        </xdr:cNvPr>
        <xdr:cNvSpPr txBox="1"/>
      </xdr:nvSpPr>
      <xdr:spPr>
        <a:xfrm>
          <a:off x="10515600" y="173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163322</xdr:rowOff>
    </xdr:from>
    <xdr:to>
      <xdr:col>50</xdr:col>
      <xdr:colOff>165100</xdr:colOff>
      <xdr:row>102</xdr:row>
      <xdr:rowOff>93472</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74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24385</xdr:rowOff>
    </xdr:from>
    <xdr:to>
      <xdr:col>55</xdr:col>
      <xdr:colOff>0</xdr:colOff>
      <xdr:row>102</xdr:row>
      <xdr:rowOff>42672</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75122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11685</xdr:rowOff>
    </xdr:from>
    <xdr:to>
      <xdr:col>46</xdr:col>
      <xdr:colOff>38100</xdr:colOff>
      <xdr:row>101</xdr:row>
      <xdr:rowOff>113285</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62485</xdr:rowOff>
    </xdr:from>
    <xdr:to>
      <xdr:col>50</xdr:col>
      <xdr:colOff>114300</xdr:colOff>
      <xdr:row>102</xdr:row>
      <xdr:rowOff>42672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8750300" y="17378935"/>
          <a:ext cx="889000" cy="1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84837</xdr:rowOff>
    </xdr:from>
    <xdr:to>
      <xdr:col>41</xdr:col>
      <xdr:colOff>101600</xdr:colOff>
      <xdr:row>104</xdr:row>
      <xdr:rowOff>14987</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62485</xdr:rowOff>
    </xdr:from>
    <xdr:to>
      <xdr:col>45</xdr:col>
      <xdr:colOff>177800</xdr:colOff>
      <xdr:row>103</xdr:row>
      <xdr:rowOff>135637</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7378935"/>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170324</xdr:rowOff>
    </xdr:from>
    <xdr:ext cx="469744" cy="259045"/>
    <xdr:sp macro="" textlink="">
      <xdr:nvSpPr>
        <xdr:cNvPr id="370" name="n_1aveValue【市民会館】&#10;一人当たり面積">
          <a:extLst>
            <a:ext uri="{FF2B5EF4-FFF2-40B4-BE49-F238E27FC236}">
              <a16:creationId xmlns:a16="http://schemas.microsoft.com/office/drawing/2014/main" id="{00000000-0008-0000-0200-000072010000}"/>
            </a:ext>
          </a:extLst>
        </xdr:cNvPr>
        <xdr:cNvSpPr txBox="1"/>
      </xdr:nvSpPr>
      <xdr:spPr>
        <a:xfrm>
          <a:off x="9391727" y="1834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14876</xdr:rowOff>
    </xdr:from>
    <xdr:ext cx="469744" cy="259045"/>
    <xdr:sp macro="" textlink="">
      <xdr:nvSpPr>
        <xdr:cNvPr id="371" name="n_2aveValue【市民会館】&#10;一人当たり面積">
          <a:extLst>
            <a:ext uri="{FF2B5EF4-FFF2-40B4-BE49-F238E27FC236}">
              <a16:creationId xmlns:a16="http://schemas.microsoft.com/office/drawing/2014/main" id="{00000000-0008-0000-0200-000073010000}"/>
            </a:ext>
          </a:extLst>
        </xdr:cNvPr>
        <xdr:cNvSpPr txBox="1"/>
      </xdr:nvSpPr>
      <xdr:spPr>
        <a:xfrm>
          <a:off x="8515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59834</xdr:rowOff>
    </xdr:from>
    <xdr:ext cx="469744" cy="259045"/>
    <xdr:sp macro="" textlink="">
      <xdr:nvSpPr>
        <xdr:cNvPr id="372" name="n_3aveValue【市民会館】&#10;一人当たり面積">
          <a:extLst>
            <a:ext uri="{FF2B5EF4-FFF2-40B4-BE49-F238E27FC236}">
              <a16:creationId xmlns:a16="http://schemas.microsoft.com/office/drawing/2014/main" id="{00000000-0008-0000-0200-000074010000}"/>
            </a:ext>
          </a:extLst>
        </xdr:cNvPr>
        <xdr:cNvSpPr txBox="1"/>
      </xdr:nvSpPr>
      <xdr:spPr>
        <a:xfrm>
          <a:off x="7626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121429</xdr:rowOff>
    </xdr:from>
    <xdr:ext cx="469744" cy="259045"/>
    <xdr:sp macro="" textlink="">
      <xdr:nvSpPr>
        <xdr:cNvPr id="373" name="n_4aveValue【市民会館】&#10;一人当たり面積">
          <a:extLst>
            <a:ext uri="{FF2B5EF4-FFF2-40B4-BE49-F238E27FC236}">
              <a16:creationId xmlns:a16="http://schemas.microsoft.com/office/drawing/2014/main" id="{00000000-0008-0000-0200-000075010000}"/>
            </a:ext>
          </a:extLst>
        </xdr:cNvPr>
        <xdr:cNvSpPr txBox="1"/>
      </xdr:nvSpPr>
      <xdr:spPr>
        <a:xfrm>
          <a:off x="6737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109999</xdr:rowOff>
    </xdr:from>
    <xdr:ext cx="469744" cy="259045"/>
    <xdr:sp macro="" textlink="">
      <xdr:nvSpPr>
        <xdr:cNvPr id="374" name="n_1mainValue【市民会館】&#10;一人当たり面積">
          <a:extLst>
            <a:ext uri="{FF2B5EF4-FFF2-40B4-BE49-F238E27FC236}">
              <a16:creationId xmlns:a16="http://schemas.microsoft.com/office/drawing/2014/main" id="{00000000-0008-0000-0200-000076010000}"/>
            </a:ext>
          </a:extLst>
        </xdr:cNvPr>
        <xdr:cNvSpPr txBox="1"/>
      </xdr:nvSpPr>
      <xdr:spPr>
        <a:xfrm>
          <a:off x="9391727" y="172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129812</xdr:rowOff>
    </xdr:from>
    <xdr:ext cx="469744" cy="259045"/>
    <xdr:sp macro="" textlink="">
      <xdr:nvSpPr>
        <xdr:cNvPr id="375" name="n_2mainValue【市民会館】&#10;一人当たり面積">
          <a:extLst>
            <a:ext uri="{FF2B5EF4-FFF2-40B4-BE49-F238E27FC236}">
              <a16:creationId xmlns:a16="http://schemas.microsoft.com/office/drawing/2014/main" id="{00000000-0008-0000-0200-000077010000}"/>
            </a:ext>
          </a:extLst>
        </xdr:cNvPr>
        <xdr:cNvSpPr txBox="1"/>
      </xdr:nvSpPr>
      <xdr:spPr>
        <a:xfrm>
          <a:off x="8515427" y="1710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31514</xdr:rowOff>
    </xdr:from>
    <xdr:ext cx="469744" cy="259045"/>
    <xdr:sp macro="" textlink="">
      <xdr:nvSpPr>
        <xdr:cNvPr id="376" name="n_3mainValue【市民会館】&#10;一人当たり面積">
          <a:extLst>
            <a:ext uri="{FF2B5EF4-FFF2-40B4-BE49-F238E27FC236}">
              <a16:creationId xmlns:a16="http://schemas.microsoft.com/office/drawing/2014/main" id="{00000000-0008-0000-0200-000078010000}"/>
            </a:ext>
          </a:extLst>
        </xdr:cNvPr>
        <xdr:cNvSpPr txBox="1"/>
      </xdr:nvSpPr>
      <xdr:spPr>
        <a:xfrm>
          <a:off x="7626427" y="1751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a:extLst>
            <a:ext uri="{FF2B5EF4-FFF2-40B4-BE49-F238E27FC236}">
              <a16:creationId xmlns:a16="http://schemas.microsoft.com/office/drawing/2014/main" id="{00000000-0008-0000-0200-00009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一般廃棄物処理施設】&#10;有形固定資産減価償却率最小値テキスト">
          <a:extLst>
            <a:ext uri="{FF2B5EF4-FFF2-40B4-BE49-F238E27FC236}">
              <a16:creationId xmlns:a16="http://schemas.microsoft.com/office/drawing/2014/main" id="{00000000-0008-0000-0200-00009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05" name="【一般廃棄物処理施設】&#10;有形固定資産減価償却率最大値テキスト">
          <a:extLst>
            <a:ext uri="{FF2B5EF4-FFF2-40B4-BE49-F238E27FC236}">
              <a16:creationId xmlns:a16="http://schemas.microsoft.com/office/drawing/2014/main" id="{00000000-0008-0000-0200-00009501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07" name="【一般廃棄物処理施設】&#10;有形固定資産減価償却率平均値テキスト">
          <a:extLst>
            <a:ext uri="{FF2B5EF4-FFF2-40B4-BE49-F238E27FC236}">
              <a16:creationId xmlns:a16="http://schemas.microsoft.com/office/drawing/2014/main" id="{00000000-0008-0000-0200-000097010000}"/>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419" name="【一般廃棄物処理施設】&#10;有形固定資産減価償却率該当値テキスト">
          <a:extLst>
            <a:ext uri="{FF2B5EF4-FFF2-40B4-BE49-F238E27FC236}">
              <a16:creationId xmlns:a16="http://schemas.microsoft.com/office/drawing/2014/main" id="{00000000-0008-0000-0200-0000A3010000}"/>
            </a:ext>
          </a:extLst>
        </xdr:cNvPr>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41910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5481300" y="689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108676</xdr:rowOff>
    </xdr:from>
    <xdr:to>
      <xdr:col>76</xdr:col>
      <xdr:colOff>165100</xdr:colOff>
      <xdr:row>40</xdr:row>
      <xdr:rowOff>38826</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4541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159476</xdr:rowOff>
    </xdr:from>
    <xdr:to>
      <xdr:col>81</xdr:col>
      <xdr:colOff>50800</xdr:colOff>
      <xdr:row>40</xdr:row>
      <xdr:rowOff>41910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4592300" y="684602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38463</xdr:rowOff>
    </xdr:from>
    <xdr:to>
      <xdr:col>72</xdr:col>
      <xdr:colOff>38100</xdr:colOff>
      <xdr:row>39</xdr:row>
      <xdr:rowOff>140063</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3652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89263</xdr:rowOff>
    </xdr:from>
    <xdr:to>
      <xdr:col>76</xdr:col>
      <xdr:colOff>114300</xdr:colOff>
      <xdr:row>39</xdr:row>
      <xdr:rowOff>159476</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3703300" y="67758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26" name="n_1ave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27" name="n_2ave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28" name="n_3aveValue【一般廃棄物処理施設】&#10;有形固定資産減価償却率">
          <a:extLst>
            <a:ext uri="{FF2B5EF4-FFF2-40B4-BE49-F238E27FC236}">
              <a16:creationId xmlns:a16="http://schemas.microsoft.com/office/drawing/2014/main" id="{00000000-0008-0000-0200-0000AC010000}"/>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29" name="n_4aveValue【一般廃棄物処理施設】&#10;有形固定資産減価償却率">
          <a:extLst>
            <a:ext uri="{FF2B5EF4-FFF2-40B4-BE49-F238E27FC236}">
              <a16:creationId xmlns:a16="http://schemas.microsoft.com/office/drawing/2014/main" id="{00000000-0008-0000-0200-0000AD01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30" name="n_1mainValue【一般廃棄物処理施設】&#10;有形固定資産減価償却率">
          <a:extLst>
            <a:ext uri="{FF2B5EF4-FFF2-40B4-BE49-F238E27FC236}">
              <a16:creationId xmlns:a16="http://schemas.microsoft.com/office/drawing/2014/main" id="{00000000-0008-0000-0200-0000AE010000}"/>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29953</xdr:rowOff>
    </xdr:from>
    <xdr:ext cx="405111" cy="259045"/>
    <xdr:sp macro="" textlink="">
      <xdr:nvSpPr>
        <xdr:cNvPr id="431" name="n_2main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4389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131190</xdr:rowOff>
    </xdr:from>
    <xdr:ext cx="405111" cy="259045"/>
    <xdr:sp macro="" textlink="">
      <xdr:nvSpPr>
        <xdr:cNvPr id="432" name="n_3mainValue【一般廃棄物処理施設】&#10;有形固定資産減価償却率">
          <a:extLst>
            <a:ext uri="{FF2B5EF4-FFF2-40B4-BE49-F238E27FC236}">
              <a16:creationId xmlns:a16="http://schemas.microsoft.com/office/drawing/2014/main" id="{00000000-0008-0000-0200-0000B0010000}"/>
            </a:ext>
          </a:extLst>
        </xdr:cNvPr>
        <xdr:cNvSpPr txBox="1"/>
      </xdr:nvSpPr>
      <xdr:spPr>
        <a:xfrm>
          <a:off x="13500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a:extLst>
            <a:ext uri="{FF2B5EF4-FFF2-40B4-BE49-F238E27FC236}">
              <a16:creationId xmlns:a16="http://schemas.microsoft.com/office/drawing/2014/main" id="{00000000-0008-0000-0200-0000C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59" name="【一般廃棄物処理施設】&#10;一人当たり有形固定資産（償却資産）額最小値テキスト">
          <a:extLst>
            <a:ext uri="{FF2B5EF4-FFF2-40B4-BE49-F238E27FC236}">
              <a16:creationId xmlns:a16="http://schemas.microsoft.com/office/drawing/2014/main" id="{00000000-0008-0000-0200-0000CB01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61" name="【一般廃棄物処理施設】&#10;一人当たり有形固定資産（償却資産）額最大値テキスト">
          <a:extLst>
            <a:ext uri="{FF2B5EF4-FFF2-40B4-BE49-F238E27FC236}">
              <a16:creationId xmlns:a16="http://schemas.microsoft.com/office/drawing/2014/main" id="{00000000-0008-0000-0200-0000CD01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63" name="【一般廃棄物処理施設】&#10;一人当たり有形固定資産（償却資産）額平均値テキスト">
          <a:extLst>
            <a:ext uri="{FF2B5EF4-FFF2-40B4-BE49-F238E27FC236}">
              <a16:creationId xmlns:a16="http://schemas.microsoft.com/office/drawing/2014/main" id="{00000000-0008-0000-0200-0000CF010000}"/>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39532</xdr:rowOff>
    </xdr:from>
    <xdr:to>
      <xdr:col>116</xdr:col>
      <xdr:colOff>114300</xdr:colOff>
      <xdr:row>42</xdr:row>
      <xdr:rowOff>141132</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22110700" y="72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125909</xdr:rowOff>
    </xdr:from>
    <xdr:ext cx="469744" cy="259045"/>
    <xdr:sp macro="" textlink="">
      <xdr:nvSpPr>
        <xdr:cNvPr id="475" name="【一般廃棄物処理施設】&#10;一人当たり有形固定資産（償却資産）額該当値テキスト">
          <a:extLst>
            <a:ext uri="{FF2B5EF4-FFF2-40B4-BE49-F238E27FC236}">
              <a16:creationId xmlns:a16="http://schemas.microsoft.com/office/drawing/2014/main" id="{00000000-0008-0000-0200-0000DB010000}"/>
            </a:ext>
          </a:extLst>
        </xdr:cNvPr>
        <xdr:cNvSpPr txBox="1"/>
      </xdr:nvSpPr>
      <xdr:spPr>
        <a:xfrm>
          <a:off x="22199600" y="715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39567</xdr:rowOff>
    </xdr:from>
    <xdr:to>
      <xdr:col>112</xdr:col>
      <xdr:colOff>38100</xdr:colOff>
      <xdr:row>42</xdr:row>
      <xdr:rowOff>141167</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21272500" y="72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90332</xdr:rowOff>
    </xdr:from>
    <xdr:to>
      <xdr:col>116</xdr:col>
      <xdr:colOff>63500</xdr:colOff>
      <xdr:row>42</xdr:row>
      <xdr:rowOff>90367</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1323300" y="7291232"/>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39596</xdr:rowOff>
    </xdr:from>
    <xdr:to>
      <xdr:col>107</xdr:col>
      <xdr:colOff>101600</xdr:colOff>
      <xdr:row>42</xdr:row>
      <xdr:rowOff>141196</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20383500" y="72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90367</xdr:rowOff>
    </xdr:from>
    <xdr:to>
      <xdr:col>111</xdr:col>
      <xdr:colOff>177800</xdr:colOff>
      <xdr:row>42</xdr:row>
      <xdr:rowOff>90396</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20434300" y="7291267"/>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39529</xdr:rowOff>
    </xdr:from>
    <xdr:to>
      <xdr:col>102</xdr:col>
      <xdr:colOff>165100</xdr:colOff>
      <xdr:row>42</xdr:row>
      <xdr:rowOff>141129</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9494500" y="72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90329</xdr:rowOff>
    </xdr:from>
    <xdr:to>
      <xdr:col>107</xdr:col>
      <xdr:colOff>50800</xdr:colOff>
      <xdr:row>42</xdr:row>
      <xdr:rowOff>90396</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9545300" y="7291229"/>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82" name="n_1aveValue【一般廃棄物処理施設】&#10;一人当たり有形固定資産（償却資産）額">
          <a:extLst>
            <a:ext uri="{FF2B5EF4-FFF2-40B4-BE49-F238E27FC236}">
              <a16:creationId xmlns:a16="http://schemas.microsoft.com/office/drawing/2014/main" id="{00000000-0008-0000-0200-0000E2010000}"/>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83" name="n_2aveValue【一般廃棄物処理施設】&#10;一人当たり有形固定資産（償却資産）額">
          <a:extLst>
            <a:ext uri="{FF2B5EF4-FFF2-40B4-BE49-F238E27FC236}">
              <a16:creationId xmlns:a16="http://schemas.microsoft.com/office/drawing/2014/main" id="{00000000-0008-0000-0200-0000E3010000}"/>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84" name="n_3aveValue【一般廃棄物処理施設】&#10;一人当たり有形固定資産（償却資産）額">
          <a:extLst>
            <a:ext uri="{FF2B5EF4-FFF2-40B4-BE49-F238E27FC236}">
              <a16:creationId xmlns:a16="http://schemas.microsoft.com/office/drawing/2014/main" id="{00000000-0008-0000-0200-0000E4010000}"/>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85" name="n_4aveValue【一般廃棄物処理施設】&#10;一人当たり有形固定資産（償却資産）額">
          <a:extLst>
            <a:ext uri="{FF2B5EF4-FFF2-40B4-BE49-F238E27FC236}">
              <a16:creationId xmlns:a16="http://schemas.microsoft.com/office/drawing/2014/main" id="{00000000-0008-0000-0200-0000E5010000}"/>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132294</xdr:rowOff>
    </xdr:from>
    <xdr:ext cx="469744" cy="259045"/>
    <xdr:sp macro="" textlink="">
      <xdr:nvSpPr>
        <xdr:cNvPr id="486" name="n_1mainValue【一般廃棄物処理施設】&#10;一人当たり有形固定資産（償却資産）額">
          <a:extLst>
            <a:ext uri="{FF2B5EF4-FFF2-40B4-BE49-F238E27FC236}">
              <a16:creationId xmlns:a16="http://schemas.microsoft.com/office/drawing/2014/main" id="{00000000-0008-0000-0200-0000E6010000}"/>
            </a:ext>
          </a:extLst>
        </xdr:cNvPr>
        <xdr:cNvSpPr txBox="1"/>
      </xdr:nvSpPr>
      <xdr:spPr>
        <a:xfrm>
          <a:off x="21075728" y="733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132323</xdr:rowOff>
    </xdr:from>
    <xdr:ext cx="469744" cy="259045"/>
    <xdr:sp macro="" textlink="">
      <xdr:nvSpPr>
        <xdr:cNvPr id="487" name="n_2mainValue【一般廃棄物処理施設】&#10;一人当たり有形固定資産（償却資産）額">
          <a:extLst>
            <a:ext uri="{FF2B5EF4-FFF2-40B4-BE49-F238E27FC236}">
              <a16:creationId xmlns:a16="http://schemas.microsoft.com/office/drawing/2014/main" id="{00000000-0008-0000-0200-0000E7010000}"/>
            </a:ext>
          </a:extLst>
        </xdr:cNvPr>
        <xdr:cNvSpPr txBox="1"/>
      </xdr:nvSpPr>
      <xdr:spPr>
        <a:xfrm>
          <a:off x="20199428" y="733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132256</xdr:rowOff>
    </xdr:from>
    <xdr:ext cx="469744" cy="259045"/>
    <xdr:sp macro="" textlink="">
      <xdr:nvSpPr>
        <xdr:cNvPr id="488" name="n_3mainValue【一般廃棄物処理施設】&#10;一人当たり有形固定資産（償却資産）額">
          <a:extLst>
            <a:ext uri="{FF2B5EF4-FFF2-40B4-BE49-F238E27FC236}">
              <a16:creationId xmlns:a16="http://schemas.microsoft.com/office/drawing/2014/main" id="{00000000-0008-0000-0200-0000E8010000}"/>
            </a:ext>
          </a:extLst>
        </xdr:cNvPr>
        <xdr:cNvSpPr txBox="1"/>
      </xdr:nvSpPr>
      <xdr:spPr>
        <a:xfrm>
          <a:off x="19310428" y="733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保健センター・保健所】&#10;有形固定資産減価償却率グラフ枠">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15" name="【保健センター・保健所】&#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17" name="【保健センター・保健所】&#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19" name="【保健センター・保健所】&#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55335</xdr:rowOff>
    </xdr:from>
    <xdr:to>
      <xdr:col>85</xdr:col>
      <xdr:colOff>177800</xdr:colOff>
      <xdr:row>55</xdr:row>
      <xdr:rowOff>156935</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8362</xdr:rowOff>
    </xdr:from>
    <xdr:ext cx="340478" cy="259045"/>
    <xdr:sp macro="" textlink="">
      <xdr:nvSpPr>
        <xdr:cNvPr id="531" name="【保健センター・保健所】&#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9438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55335</xdr:rowOff>
    </xdr:from>
    <xdr:to>
      <xdr:col>81</xdr:col>
      <xdr:colOff>101600</xdr:colOff>
      <xdr:row>55</xdr:row>
      <xdr:rowOff>156935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106135</xdr:rowOff>
    </xdr:from>
    <xdr:to>
      <xdr:col>85</xdr:col>
      <xdr:colOff>127000</xdr:colOff>
      <xdr:row>55</xdr:row>
      <xdr:rowOff>106135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81300" y="9535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22678</xdr:rowOff>
    </xdr:from>
    <xdr:to>
      <xdr:col>76</xdr:col>
      <xdr:colOff>165100</xdr:colOff>
      <xdr:row>55</xdr:row>
      <xdr:rowOff>124278</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541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73478</xdr:rowOff>
    </xdr:from>
    <xdr:to>
      <xdr:col>81</xdr:col>
      <xdr:colOff>50800</xdr:colOff>
      <xdr:row>55</xdr:row>
      <xdr:rowOff>106135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592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161472</xdr:rowOff>
    </xdr:from>
    <xdr:to>
      <xdr:col>72</xdr:col>
      <xdr:colOff>38100</xdr:colOff>
      <xdr:row>55</xdr:row>
      <xdr:rowOff>91622</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40822</xdr:rowOff>
    </xdr:from>
    <xdr:to>
      <xdr:col>76</xdr:col>
      <xdr:colOff>114300</xdr:colOff>
      <xdr:row>55</xdr:row>
      <xdr:rowOff>73478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3703300" y="9470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9" name="n_2aveValue【保健センター・保健所】&#10;有形固定資産減価償却率">
          <a:extLst>
            <a:ext uri="{FF2B5EF4-FFF2-40B4-BE49-F238E27FC236}">
              <a16:creationId xmlns:a16="http://schemas.microsoft.com/office/drawing/2014/main" id="{00000000-0008-0000-0200-00001B02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40" name="n_3aveValue【保健センター・保健所】&#10;有形固定資産減価償却率">
          <a:extLst>
            <a:ext uri="{FF2B5EF4-FFF2-40B4-BE49-F238E27FC236}">
              <a16:creationId xmlns:a16="http://schemas.microsoft.com/office/drawing/2014/main" id="{00000000-0008-0000-0200-00001C02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41" name="n_4aveValue【保健センター・保健所】&#10;有形固定資産減価償却率">
          <a:extLst>
            <a:ext uri="{FF2B5EF4-FFF2-40B4-BE49-F238E27FC236}">
              <a16:creationId xmlns:a16="http://schemas.microsoft.com/office/drawing/2014/main" id="{00000000-0008-0000-0200-00001D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2012</xdr:rowOff>
    </xdr:from>
    <xdr:ext cx="340478" cy="259045"/>
    <xdr:sp macro="" textlink="">
      <xdr:nvSpPr>
        <xdr:cNvPr id="542" name="n_1mainValue【保健センター・保健所】&#10;有形固定資産減価償却率">
          <a:extLst>
            <a:ext uri="{FF2B5EF4-FFF2-40B4-BE49-F238E27FC236}">
              <a16:creationId xmlns:a16="http://schemas.microsoft.com/office/drawing/2014/main" id="{00000000-0008-0000-0200-00001E020000}"/>
            </a:ext>
          </a:extLst>
        </xdr:cNvPr>
        <xdr:cNvSpPr txBox="1"/>
      </xdr:nvSpPr>
      <xdr:spPr>
        <a:xfrm>
          <a:off x="152983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53</xdr:row>
      <xdr:rowOff>140805</xdr:rowOff>
    </xdr:from>
    <xdr:ext cx="340478" cy="259045"/>
    <xdr:sp macro="" textlink="">
      <xdr:nvSpPr>
        <xdr:cNvPr id="543" name="n_2mainValue【保健センター・保健所】&#10;有形固定資産減価償却率">
          <a:extLst>
            <a:ext uri="{FF2B5EF4-FFF2-40B4-BE49-F238E27FC236}">
              <a16:creationId xmlns:a16="http://schemas.microsoft.com/office/drawing/2014/main" id="{00000000-0008-0000-0200-00001F020000}"/>
            </a:ext>
          </a:extLst>
        </xdr:cNvPr>
        <xdr:cNvSpPr txBox="1"/>
      </xdr:nvSpPr>
      <xdr:spPr>
        <a:xfrm>
          <a:off x="14422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108149</xdr:rowOff>
    </xdr:from>
    <xdr:ext cx="340478" cy="259045"/>
    <xdr:sp macro="" textlink="">
      <xdr:nvSpPr>
        <xdr:cNvPr id="544" name="n_3mainValue【保健センター・保健所】&#10;有形固定資産減価償却率">
          <a:extLst>
            <a:ext uri="{FF2B5EF4-FFF2-40B4-BE49-F238E27FC236}">
              <a16:creationId xmlns:a16="http://schemas.microsoft.com/office/drawing/2014/main" id="{00000000-0008-0000-0200-000020020000}"/>
            </a:ext>
          </a:extLst>
        </xdr:cNvPr>
        <xdr:cNvSpPr txBox="1"/>
      </xdr:nvSpPr>
      <xdr:spPr>
        <a:xfrm>
          <a:off x="13533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a:extLst>
            <a:ext uri="{FF2B5EF4-FFF2-40B4-BE49-F238E27FC236}">
              <a16:creationId xmlns:a16="http://schemas.microsoft.com/office/drawing/2014/main" id="{00000000-0008-0000-0200-00003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69" name="【保健センター・保健所】&#10;一人当たり面積最小値テキスト">
          <a:extLst>
            <a:ext uri="{FF2B5EF4-FFF2-40B4-BE49-F238E27FC236}">
              <a16:creationId xmlns:a16="http://schemas.microsoft.com/office/drawing/2014/main" id="{00000000-0008-0000-0200-00003902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71" name="【保健センター・保健所】&#10;一人当たり面積最大値テキスト">
          <a:extLst>
            <a:ext uri="{FF2B5EF4-FFF2-40B4-BE49-F238E27FC236}">
              <a16:creationId xmlns:a16="http://schemas.microsoft.com/office/drawing/2014/main" id="{00000000-0008-0000-0200-00003B020000}"/>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73" name="【保健センター・保健所】&#10;一人当たり面積平均値テキスト">
          <a:extLst>
            <a:ext uri="{FF2B5EF4-FFF2-40B4-BE49-F238E27FC236}">
              <a16:creationId xmlns:a16="http://schemas.microsoft.com/office/drawing/2014/main" id="{00000000-0008-0000-0200-00003D020000}"/>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150368</xdr:rowOff>
    </xdr:from>
    <xdr:to>
      <xdr:col>116</xdr:col>
      <xdr:colOff>114300</xdr:colOff>
      <xdr:row>64</xdr:row>
      <xdr:rowOff>80518</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21107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65295</xdr:rowOff>
    </xdr:from>
    <xdr:ext cx="469744" cy="259045"/>
    <xdr:sp macro="" textlink="">
      <xdr:nvSpPr>
        <xdr:cNvPr id="585" name="【保健センター・保健所】&#10;一人当たり面積該当値テキスト">
          <a:extLst>
            <a:ext uri="{FF2B5EF4-FFF2-40B4-BE49-F238E27FC236}">
              <a16:creationId xmlns:a16="http://schemas.microsoft.com/office/drawing/2014/main" id="{00000000-0008-0000-0200-000049020000}"/>
            </a:ext>
          </a:extLst>
        </xdr:cNvPr>
        <xdr:cNvSpPr txBox="1"/>
      </xdr:nvSpPr>
      <xdr:spPr>
        <a:xfrm>
          <a:off x="22199600" y="1086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151130</xdr:rowOff>
    </xdr:from>
    <xdr:to>
      <xdr:col>112</xdr:col>
      <xdr:colOff>38100</xdr:colOff>
      <xdr:row>64</xdr:row>
      <xdr:rowOff>81280</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1272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29718</xdr:rowOff>
    </xdr:from>
    <xdr:to>
      <xdr:col>116</xdr:col>
      <xdr:colOff>63500</xdr:colOff>
      <xdr:row>64</xdr:row>
      <xdr:rowOff>30480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1323300" y="110025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151892</xdr:rowOff>
    </xdr:from>
    <xdr:to>
      <xdr:col>107</xdr:col>
      <xdr:colOff>101600</xdr:colOff>
      <xdr:row>64</xdr:row>
      <xdr:rowOff>82042</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03835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30480</xdr:rowOff>
    </xdr:from>
    <xdr:to>
      <xdr:col>111</xdr:col>
      <xdr:colOff>177800</xdr:colOff>
      <xdr:row>64</xdr:row>
      <xdr:rowOff>31242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0434300" y="110032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152654</xdr:rowOff>
    </xdr:from>
    <xdr:to>
      <xdr:col>102</xdr:col>
      <xdr:colOff>165100</xdr:colOff>
      <xdr:row>64</xdr:row>
      <xdr:rowOff>82804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9494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31242</xdr:rowOff>
    </xdr:from>
    <xdr:to>
      <xdr:col>107</xdr:col>
      <xdr:colOff>50800</xdr:colOff>
      <xdr:row>64</xdr:row>
      <xdr:rowOff>32004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9545300" y="1100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92" name="n_1aveValue【保健センター・保健所】&#10;一人当たり面積">
          <a:extLst>
            <a:ext uri="{FF2B5EF4-FFF2-40B4-BE49-F238E27FC236}">
              <a16:creationId xmlns:a16="http://schemas.microsoft.com/office/drawing/2014/main" id="{00000000-0008-0000-0200-000050020000}"/>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93" name="n_2aveValue【保健センター・保健所】&#10;一人当たり面積">
          <a:extLst>
            <a:ext uri="{FF2B5EF4-FFF2-40B4-BE49-F238E27FC236}">
              <a16:creationId xmlns:a16="http://schemas.microsoft.com/office/drawing/2014/main" id="{00000000-0008-0000-0200-000051020000}"/>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94" name="n_3aveValue【保健センター・保健所】&#10;一人当たり面積">
          <a:extLst>
            <a:ext uri="{FF2B5EF4-FFF2-40B4-BE49-F238E27FC236}">
              <a16:creationId xmlns:a16="http://schemas.microsoft.com/office/drawing/2014/main" id="{00000000-0008-0000-0200-000052020000}"/>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95" name="n_4aveValue【保健センター・保健所】&#10;一人当たり面積">
          <a:extLst>
            <a:ext uri="{FF2B5EF4-FFF2-40B4-BE49-F238E27FC236}">
              <a16:creationId xmlns:a16="http://schemas.microsoft.com/office/drawing/2014/main" id="{00000000-0008-0000-0200-000053020000}"/>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72407</xdr:rowOff>
    </xdr:from>
    <xdr:ext cx="469744" cy="259045"/>
    <xdr:sp macro="" textlink="">
      <xdr:nvSpPr>
        <xdr:cNvPr id="596" name="n_1mainValue【保健センター・保健所】&#10;一人当たり面積">
          <a:extLst>
            <a:ext uri="{FF2B5EF4-FFF2-40B4-BE49-F238E27FC236}">
              <a16:creationId xmlns:a16="http://schemas.microsoft.com/office/drawing/2014/main" id="{00000000-0008-0000-0200-000054020000}"/>
            </a:ext>
          </a:extLst>
        </xdr:cNvPr>
        <xdr:cNvSpPr txBox="1"/>
      </xdr:nvSpPr>
      <xdr:spPr>
        <a:xfrm>
          <a:off x="21075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73169</xdr:rowOff>
    </xdr:from>
    <xdr:ext cx="469744" cy="259045"/>
    <xdr:sp macro="" textlink="">
      <xdr:nvSpPr>
        <xdr:cNvPr id="597" name="n_2mainValue【保健センター・保健所】&#10;一人当たり面積">
          <a:extLst>
            <a:ext uri="{FF2B5EF4-FFF2-40B4-BE49-F238E27FC236}">
              <a16:creationId xmlns:a16="http://schemas.microsoft.com/office/drawing/2014/main" id="{00000000-0008-0000-0200-000055020000}"/>
            </a:ext>
          </a:extLst>
        </xdr:cNvPr>
        <xdr:cNvSpPr txBox="1"/>
      </xdr:nvSpPr>
      <xdr:spPr>
        <a:xfrm>
          <a:off x="20199427"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73931</xdr:rowOff>
    </xdr:from>
    <xdr:ext cx="469744" cy="259045"/>
    <xdr:sp macro="" textlink="">
      <xdr:nvSpPr>
        <xdr:cNvPr id="598" name="n_3mainValue【保健センター・保健所】&#10;一人当たり面積">
          <a:extLst>
            <a:ext uri="{FF2B5EF4-FFF2-40B4-BE49-F238E27FC236}">
              <a16:creationId xmlns:a16="http://schemas.microsoft.com/office/drawing/2014/main" id="{00000000-0008-0000-0200-000056020000}"/>
            </a:ext>
          </a:extLst>
        </xdr:cNvPr>
        <xdr:cNvSpPr txBox="1"/>
      </xdr:nvSpPr>
      <xdr:spPr>
        <a:xfrm>
          <a:off x="193104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a:extLst>
            <a:ext uri="{FF2B5EF4-FFF2-40B4-BE49-F238E27FC236}">
              <a16:creationId xmlns:a16="http://schemas.microsoft.com/office/drawing/2014/main" id="{00000000-0008-0000-0200-00006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5" name="【消防施設】&#10;有形固定資産減価償却率最小値テキスト">
          <a:extLst>
            <a:ext uri="{FF2B5EF4-FFF2-40B4-BE49-F238E27FC236}">
              <a16:creationId xmlns:a16="http://schemas.microsoft.com/office/drawing/2014/main" id="{00000000-0008-0000-0200-00007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27" name="【消防施設】&#10;有形固定資産減価償却率最大値テキスト">
          <a:extLst>
            <a:ext uri="{FF2B5EF4-FFF2-40B4-BE49-F238E27FC236}">
              <a16:creationId xmlns:a16="http://schemas.microsoft.com/office/drawing/2014/main" id="{00000000-0008-0000-0200-00007302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29" name="【消防施設】&#10;有形固定資産減価償却率平均値テキスト">
          <a:extLst>
            <a:ext uri="{FF2B5EF4-FFF2-40B4-BE49-F238E27FC236}">
              <a16:creationId xmlns:a16="http://schemas.microsoft.com/office/drawing/2014/main" id="{00000000-0008-0000-0200-000075020000}"/>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121211</xdr:rowOff>
    </xdr:from>
    <xdr:ext cx="405111" cy="259045"/>
    <xdr:sp macro="" textlink="">
      <xdr:nvSpPr>
        <xdr:cNvPr id="641" name="【消防施設】&#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1400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98334</xdr:rowOff>
    </xdr:from>
    <xdr:to>
      <xdr:col>81</xdr:col>
      <xdr:colOff>101600</xdr:colOff>
      <xdr:row>83</xdr:row>
      <xdr:rowOff>28484</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149134</xdr:rowOff>
    </xdr:from>
    <xdr:to>
      <xdr:col>85</xdr:col>
      <xdr:colOff>127000</xdr:colOff>
      <xdr:row>82</xdr:row>
      <xdr:rowOff>149134</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5481300" y="1420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82</xdr:row>
      <xdr:rowOff>149134</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4592300" y="141639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65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64226</xdr:rowOff>
    </xdr:from>
    <xdr:to>
      <xdr:col>76</xdr:col>
      <xdr:colOff>114300</xdr:colOff>
      <xdr:row>82</xdr:row>
      <xdr:rowOff>105048</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703300" y="1412312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48" name="n_1aveValue【消防施設】&#10;有形固定資産減価償却率">
          <a:extLst>
            <a:ext uri="{FF2B5EF4-FFF2-40B4-BE49-F238E27FC236}">
              <a16:creationId xmlns:a16="http://schemas.microsoft.com/office/drawing/2014/main" id="{00000000-0008-0000-0200-000088020000}"/>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49" name="n_2aveValue【消防施設】&#10;有形固定資産減価償却率">
          <a:extLst>
            <a:ext uri="{FF2B5EF4-FFF2-40B4-BE49-F238E27FC236}">
              <a16:creationId xmlns:a16="http://schemas.microsoft.com/office/drawing/2014/main" id="{00000000-0008-0000-0200-000089020000}"/>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50" name="n_3aveValue【消防施設】&#10;有形固定資産減価償却率">
          <a:extLst>
            <a:ext uri="{FF2B5EF4-FFF2-40B4-BE49-F238E27FC236}">
              <a16:creationId xmlns:a16="http://schemas.microsoft.com/office/drawing/2014/main" id="{00000000-0008-0000-0200-00008A020000}"/>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51" name="n_4aveValue【消防施設】&#10;有形固定資産減価償却率">
          <a:extLst>
            <a:ext uri="{FF2B5EF4-FFF2-40B4-BE49-F238E27FC236}">
              <a16:creationId xmlns:a16="http://schemas.microsoft.com/office/drawing/2014/main" id="{00000000-0008-0000-0200-00008B02000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45011</xdr:rowOff>
    </xdr:from>
    <xdr:ext cx="405111" cy="259045"/>
    <xdr:sp macro="" textlink="">
      <xdr:nvSpPr>
        <xdr:cNvPr id="652" name="n_1mainValue【消防施設】&#10;有形固定資産減価償却率">
          <a:extLst>
            <a:ext uri="{FF2B5EF4-FFF2-40B4-BE49-F238E27FC236}">
              <a16:creationId xmlns:a16="http://schemas.microsoft.com/office/drawing/2014/main" id="{00000000-0008-0000-0200-00008C020000}"/>
            </a:ext>
          </a:extLst>
        </xdr:cNvPr>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53" name="n_2mainValue【消防施設】&#10;有形固定資産減価償却率">
          <a:extLst>
            <a:ext uri="{FF2B5EF4-FFF2-40B4-BE49-F238E27FC236}">
              <a16:creationId xmlns:a16="http://schemas.microsoft.com/office/drawing/2014/main" id="{00000000-0008-0000-0200-00008D020000}"/>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54" name="n_3mainValue【消防施設】&#10;有形固定資産減価償却率">
          <a:extLst>
            <a:ext uri="{FF2B5EF4-FFF2-40B4-BE49-F238E27FC236}">
              <a16:creationId xmlns:a16="http://schemas.microsoft.com/office/drawing/2014/main" id="{00000000-0008-0000-0200-00008E02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00000000-0008-0000-0200-0000A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79" name="【消防施設】&#10;一人当たり面積最小値テキスト">
          <a:extLst>
            <a:ext uri="{FF2B5EF4-FFF2-40B4-BE49-F238E27FC236}">
              <a16:creationId xmlns:a16="http://schemas.microsoft.com/office/drawing/2014/main" id="{00000000-0008-0000-0200-0000A7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81" name="【消防施設】&#10;一人当たり面積最大値テキスト">
          <a:extLst>
            <a:ext uri="{FF2B5EF4-FFF2-40B4-BE49-F238E27FC236}">
              <a16:creationId xmlns:a16="http://schemas.microsoft.com/office/drawing/2014/main" id="{00000000-0008-0000-0200-0000A902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683" name="【消防施設】&#10;一人当たり面積平均値テキスト">
          <a:extLst>
            <a:ext uri="{FF2B5EF4-FFF2-40B4-BE49-F238E27FC236}">
              <a16:creationId xmlns:a16="http://schemas.microsoft.com/office/drawing/2014/main" id="{00000000-0008-0000-0200-0000AB020000}"/>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695" name="【消防施設】&#10;一人当たり面積該当値テキスト">
          <a:extLst>
            <a:ext uri="{FF2B5EF4-FFF2-40B4-BE49-F238E27FC236}">
              <a16:creationId xmlns:a16="http://schemas.microsoft.com/office/drawing/2014/main" id="{00000000-0008-0000-0200-0000B7020000}"/>
            </a:ext>
          </a:extLst>
        </xdr:cNvPr>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142748</xdr:rowOff>
    </xdr:from>
    <xdr:to>
      <xdr:col>112</xdr:col>
      <xdr:colOff>38100</xdr:colOff>
      <xdr:row>84</xdr:row>
      <xdr:rowOff>72898</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22098</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1323300" y="1441703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148844</xdr:rowOff>
    </xdr:from>
    <xdr:to>
      <xdr:col>107</xdr:col>
      <xdr:colOff>101600</xdr:colOff>
      <xdr:row>84</xdr:row>
      <xdr:rowOff>78994</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43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22098</xdr:rowOff>
    </xdr:from>
    <xdr:to>
      <xdr:col>111</xdr:col>
      <xdr:colOff>177800</xdr:colOff>
      <xdr:row>84</xdr:row>
      <xdr:rowOff>28194</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20434300" y="1442389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153415</xdr:rowOff>
    </xdr:from>
    <xdr:to>
      <xdr:col>102</xdr:col>
      <xdr:colOff>165100</xdr:colOff>
      <xdr:row>84</xdr:row>
      <xdr:rowOff>83565</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43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28194</xdr:rowOff>
    </xdr:from>
    <xdr:to>
      <xdr:col>107</xdr:col>
      <xdr:colOff>50800</xdr:colOff>
      <xdr:row>84</xdr:row>
      <xdr:rowOff>32765</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9545300" y="144299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702" name="n_1aveValue【消防施設】&#10;一人当たり面積">
          <a:extLst>
            <a:ext uri="{FF2B5EF4-FFF2-40B4-BE49-F238E27FC236}">
              <a16:creationId xmlns:a16="http://schemas.microsoft.com/office/drawing/2014/main" id="{00000000-0008-0000-0200-0000BE02000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703" name="n_2aveValue【消防施設】&#10;一人当たり面積">
          <a:extLst>
            <a:ext uri="{FF2B5EF4-FFF2-40B4-BE49-F238E27FC236}">
              <a16:creationId xmlns:a16="http://schemas.microsoft.com/office/drawing/2014/main" id="{00000000-0008-0000-0200-0000BF020000}"/>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704" name="n_3aveValue【消防施設】&#10;一人当たり面積">
          <a:extLst>
            <a:ext uri="{FF2B5EF4-FFF2-40B4-BE49-F238E27FC236}">
              <a16:creationId xmlns:a16="http://schemas.microsoft.com/office/drawing/2014/main" id="{00000000-0008-0000-0200-0000C0020000}"/>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05" name="n_4aveValue【消防施設】&#10;一人当たり面積">
          <a:extLst>
            <a:ext uri="{FF2B5EF4-FFF2-40B4-BE49-F238E27FC236}">
              <a16:creationId xmlns:a16="http://schemas.microsoft.com/office/drawing/2014/main" id="{00000000-0008-0000-0200-0000C1020000}"/>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89425</xdr:rowOff>
    </xdr:from>
    <xdr:ext cx="469744" cy="259045"/>
    <xdr:sp macro="" textlink="">
      <xdr:nvSpPr>
        <xdr:cNvPr id="706" name="n_1mainValue【消防施設】&#10;一人当たり面積">
          <a:extLst>
            <a:ext uri="{FF2B5EF4-FFF2-40B4-BE49-F238E27FC236}">
              <a16:creationId xmlns:a16="http://schemas.microsoft.com/office/drawing/2014/main" id="{00000000-0008-0000-0200-0000C2020000}"/>
            </a:ext>
          </a:extLst>
        </xdr:cNvPr>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95521</xdr:rowOff>
    </xdr:from>
    <xdr:ext cx="469744" cy="259045"/>
    <xdr:sp macro="" textlink="">
      <xdr:nvSpPr>
        <xdr:cNvPr id="707" name="n_2mainValue【消防施設】&#10;一人当たり面積">
          <a:extLst>
            <a:ext uri="{FF2B5EF4-FFF2-40B4-BE49-F238E27FC236}">
              <a16:creationId xmlns:a16="http://schemas.microsoft.com/office/drawing/2014/main" id="{00000000-0008-0000-0200-0000C3020000}"/>
            </a:ext>
          </a:extLst>
        </xdr:cNvPr>
        <xdr:cNvSpPr txBox="1"/>
      </xdr:nvSpPr>
      <xdr:spPr>
        <a:xfrm>
          <a:off x="20199427" y="1415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100092</xdr:rowOff>
    </xdr:from>
    <xdr:ext cx="469744" cy="259045"/>
    <xdr:sp macro="" textlink="">
      <xdr:nvSpPr>
        <xdr:cNvPr id="708" name="n_3mainValue【消防施設】&#10;一人当たり面積">
          <a:extLst>
            <a:ext uri="{FF2B5EF4-FFF2-40B4-BE49-F238E27FC236}">
              <a16:creationId xmlns:a16="http://schemas.microsoft.com/office/drawing/2014/main" id="{00000000-0008-0000-0200-0000C4020000}"/>
            </a:ext>
          </a:extLst>
        </xdr:cNvPr>
        <xdr:cNvSpPr txBox="1"/>
      </xdr:nvSpPr>
      <xdr:spPr>
        <a:xfrm>
          <a:off x="19310427" y="1415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a:extLst>
            <a:ext uri="{FF2B5EF4-FFF2-40B4-BE49-F238E27FC236}">
              <a16:creationId xmlns:a16="http://schemas.microsoft.com/office/drawing/2014/main" id="{00000000-0008-0000-0200-0000D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3" name="【庁舎】&#10;有形固定資産減価償却率最小値テキスト">
          <a:extLst>
            <a:ext uri="{FF2B5EF4-FFF2-40B4-BE49-F238E27FC236}">
              <a16:creationId xmlns:a16="http://schemas.microsoft.com/office/drawing/2014/main" id="{00000000-0008-0000-0200-0000DD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5" name="【庁舎】&#10;有形固定資産減価償却率最大値テキスト">
          <a:extLst>
            <a:ext uri="{FF2B5EF4-FFF2-40B4-BE49-F238E27FC236}">
              <a16:creationId xmlns:a16="http://schemas.microsoft.com/office/drawing/2014/main" id="{00000000-0008-0000-0200-0000DF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37" name="【庁舎】&#10;有形固定資産減価償却率平均値テキスト">
          <a:extLst>
            <a:ext uri="{FF2B5EF4-FFF2-40B4-BE49-F238E27FC236}">
              <a16:creationId xmlns:a16="http://schemas.microsoft.com/office/drawing/2014/main" id="{00000000-0008-0000-0200-0000E102000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12700</xdr:rowOff>
    </xdr:from>
    <xdr:to>
      <xdr:col>85</xdr:col>
      <xdr:colOff>177800</xdr:colOff>
      <xdr:row>102</xdr:row>
      <xdr:rowOff>114300</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62687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35577</xdr:rowOff>
    </xdr:from>
    <xdr:ext cx="405111" cy="259045"/>
    <xdr:sp macro="" textlink="">
      <xdr:nvSpPr>
        <xdr:cNvPr id="749" name="【庁舎】&#10;有形固定資産減価償却率該当値テキスト">
          <a:extLst>
            <a:ext uri="{FF2B5EF4-FFF2-40B4-BE49-F238E27FC236}">
              <a16:creationId xmlns:a16="http://schemas.microsoft.com/office/drawing/2014/main" id="{00000000-0008-0000-0200-0000ED020000}"/>
            </a:ext>
          </a:extLst>
        </xdr:cNvPr>
        <xdr:cNvSpPr txBox="1"/>
      </xdr:nvSpPr>
      <xdr:spPr>
        <a:xfrm>
          <a:off x="16357600"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12700</xdr:rowOff>
    </xdr:from>
    <xdr:to>
      <xdr:col>81</xdr:col>
      <xdr:colOff>101600</xdr:colOff>
      <xdr:row>102</xdr:row>
      <xdr:rowOff>114300</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5430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63500</xdr:rowOff>
    </xdr:from>
    <xdr:to>
      <xdr:col>85</xdr:col>
      <xdr:colOff>127000</xdr:colOff>
      <xdr:row>102</xdr:row>
      <xdr:rowOff>63500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5481300" y="17551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158750</xdr:rowOff>
    </xdr:from>
    <xdr:to>
      <xdr:col>76</xdr:col>
      <xdr:colOff>165100</xdr:colOff>
      <xdr:row>102</xdr:row>
      <xdr:rowOff>88900</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454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38100</xdr:rowOff>
    </xdr:from>
    <xdr:to>
      <xdr:col>81</xdr:col>
      <xdr:colOff>50800</xdr:colOff>
      <xdr:row>102</xdr:row>
      <xdr:rowOff>63500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4592300" y="1752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133350</xdr:rowOff>
    </xdr:from>
    <xdr:to>
      <xdr:col>72</xdr:col>
      <xdr:colOff>38100</xdr:colOff>
      <xdr:row>102</xdr:row>
      <xdr:rowOff>63500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3652500" y="174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12700</xdr:rowOff>
    </xdr:from>
    <xdr:to>
      <xdr:col>76</xdr:col>
      <xdr:colOff>114300</xdr:colOff>
      <xdr:row>102</xdr:row>
      <xdr:rowOff>38100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3703300" y="1750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756" name="n_1aveValue【庁舎】&#10;有形固定資産減価償却率">
          <a:extLst>
            <a:ext uri="{FF2B5EF4-FFF2-40B4-BE49-F238E27FC236}">
              <a16:creationId xmlns:a16="http://schemas.microsoft.com/office/drawing/2014/main" id="{00000000-0008-0000-0200-0000F4020000}"/>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757" name="n_2aveValue【庁舎】&#10;有形固定資産減価償却率">
          <a:extLst>
            <a:ext uri="{FF2B5EF4-FFF2-40B4-BE49-F238E27FC236}">
              <a16:creationId xmlns:a16="http://schemas.microsoft.com/office/drawing/2014/main" id="{00000000-0008-0000-0200-0000F5020000}"/>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758" name="n_3aveValue【庁舎】&#10;有形固定資産減価償却率">
          <a:extLst>
            <a:ext uri="{FF2B5EF4-FFF2-40B4-BE49-F238E27FC236}">
              <a16:creationId xmlns:a16="http://schemas.microsoft.com/office/drawing/2014/main" id="{00000000-0008-0000-0200-0000F6020000}"/>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59" name="n_4aveValue【庁舎】&#10;有形固定資産減価償却率">
          <a:extLst>
            <a:ext uri="{FF2B5EF4-FFF2-40B4-BE49-F238E27FC236}">
              <a16:creationId xmlns:a16="http://schemas.microsoft.com/office/drawing/2014/main" id="{00000000-0008-0000-0200-0000F702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130827</xdr:rowOff>
    </xdr:from>
    <xdr:ext cx="405111" cy="259045"/>
    <xdr:sp macro="" textlink="">
      <xdr:nvSpPr>
        <xdr:cNvPr id="760" name="n_1mainValue【庁舎】&#10;有形固定資産減価償却率">
          <a:extLst>
            <a:ext uri="{FF2B5EF4-FFF2-40B4-BE49-F238E27FC236}">
              <a16:creationId xmlns:a16="http://schemas.microsoft.com/office/drawing/2014/main" id="{00000000-0008-0000-0200-0000F8020000}"/>
            </a:ext>
          </a:extLst>
        </xdr:cNvPr>
        <xdr:cNvSpPr txBox="1"/>
      </xdr:nvSpPr>
      <xdr:spPr>
        <a:xfrm>
          <a:off x="152660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105427</xdr:rowOff>
    </xdr:from>
    <xdr:ext cx="405111" cy="259045"/>
    <xdr:sp macro="" textlink="">
      <xdr:nvSpPr>
        <xdr:cNvPr id="761" name="n_2mainValue【庁舎】&#10;有形固定資産減価償却率">
          <a:extLst>
            <a:ext uri="{FF2B5EF4-FFF2-40B4-BE49-F238E27FC236}">
              <a16:creationId xmlns:a16="http://schemas.microsoft.com/office/drawing/2014/main" id="{00000000-0008-0000-0200-0000F9020000}"/>
            </a:ext>
          </a:extLst>
        </xdr:cNvPr>
        <xdr:cNvSpPr txBox="1"/>
      </xdr:nvSpPr>
      <xdr:spPr>
        <a:xfrm>
          <a:off x="14389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80027</xdr:rowOff>
    </xdr:from>
    <xdr:ext cx="405111" cy="259045"/>
    <xdr:sp macro="" textlink="">
      <xdr:nvSpPr>
        <xdr:cNvPr id="762" name="n_3mainValue【庁舎】&#10;有形固定資産減価償却率">
          <a:extLst>
            <a:ext uri="{FF2B5EF4-FFF2-40B4-BE49-F238E27FC236}">
              <a16:creationId xmlns:a16="http://schemas.microsoft.com/office/drawing/2014/main" id="{00000000-0008-0000-0200-0000FA020000}"/>
            </a:ext>
          </a:extLst>
        </xdr:cNvPr>
        <xdr:cNvSpPr txBox="1"/>
      </xdr:nvSpPr>
      <xdr:spPr>
        <a:xfrm>
          <a:off x="13500744"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id="{00000000-0008-0000-0200-00001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87" name="【庁舎】&#10;一人当たり面積最小値テキスト">
          <a:extLst>
            <a:ext uri="{FF2B5EF4-FFF2-40B4-BE49-F238E27FC236}">
              <a16:creationId xmlns:a16="http://schemas.microsoft.com/office/drawing/2014/main" id="{00000000-0008-0000-0200-00001303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89" name="【庁舎】&#10;一人当たり面積最大値テキスト">
          <a:extLst>
            <a:ext uri="{FF2B5EF4-FFF2-40B4-BE49-F238E27FC236}">
              <a16:creationId xmlns:a16="http://schemas.microsoft.com/office/drawing/2014/main" id="{00000000-0008-0000-0200-00001503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791" name="【庁舎】&#10;一人当たり面積平均値テキスト">
          <a:extLst>
            <a:ext uri="{FF2B5EF4-FFF2-40B4-BE49-F238E27FC236}">
              <a16:creationId xmlns:a16="http://schemas.microsoft.com/office/drawing/2014/main" id="{00000000-0008-0000-0200-000017030000}"/>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82169</xdr:rowOff>
    </xdr:from>
    <xdr:to>
      <xdr:col>116</xdr:col>
      <xdr:colOff>114300</xdr:colOff>
      <xdr:row>107</xdr:row>
      <xdr:rowOff>12319</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22110700" y="182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105046</xdr:rowOff>
    </xdr:from>
    <xdr:ext cx="469744" cy="259045"/>
    <xdr:sp macro="" textlink="">
      <xdr:nvSpPr>
        <xdr:cNvPr id="803" name="【庁舎】&#10;一人当たり面積該当値テキスト">
          <a:extLst>
            <a:ext uri="{FF2B5EF4-FFF2-40B4-BE49-F238E27FC236}">
              <a16:creationId xmlns:a16="http://schemas.microsoft.com/office/drawing/2014/main" id="{00000000-0008-0000-0200-000023030000}"/>
            </a:ext>
          </a:extLst>
        </xdr:cNvPr>
        <xdr:cNvSpPr txBox="1"/>
      </xdr:nvSpPr>
      <xdr:spPr>
        <a:xfrm>
          <a:off x="22199600" y="1810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87885</xdr:rowOff>
    </xdr:from>
    <xdr:to>
      <xdr:col>112</xdr:col>
      <xdr:colOff>38100</xdr:colOff>
      <xdr:row>107</xdr:row>
      <xdr:rowOff>18035</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21272500" y="182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132969</xdr:rowOff>
    </xdr:from>
    <xdr:to>
      <xdr:col>116</xdr:col>
      <xdr:colOff>63500</xdr:colOff>
      <xdr:row>106</xdr:row>
      <xdr:rowOff>138685</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1323300" y="1830666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92838</xdr:rowOff>
    </xdr:from>
    <xdr:to>
      <xdr:col>107</xdr:col>
      <xdr:colOff>101600</xdr:colOff>
      <xdr:row>107</xdr:row>
      <xdr:rowOff>22988</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203835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138685</xdr:rowOff>
    </xdr:from>
    <xdr:to>
      <xdr:col>111</xdr:col>
      <xdr:colOff>177800</xdr:colOff>
      <xdr:row>106</xdr:row>
      <xdr:rowOff>143638</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0434300" y="1831238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96265</xdr:rowOff>
    </xdr:from>
    <xdr:to>
      <xdr:col>102</xdr:col>
      <xdr:colOff>165100</xdr:colOff>
      <xdr:row>107</xdr:row>
      <xdr:rowOff>26415</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9494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143638</xdr:rowOff>
    </xdr:from>
    <xdr:to>
      <xdr:col>107</xdr:col>
      <xdr:colOff>50800</xdr:colOff>
      <xdr:row>106</xdr:row>
      <xdr:rowOff>147065</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9545300" y="18317338"/>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810" name="n_1aveValue【庁舎】&#10;一人当たり面積">
          <a:extLst>
            <a:ext uri="{FF2B5EF4-FFF2-40B4-BE49-F238E27FC236}">
              <a16:creationId xmlns:a16="http://schemas.microsoft.com/office/drawing/2014/main" id="{00000000-0008-0000-0200-00002A030000}"/>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11" name="n_2aveValue【庁舎】&#10;一人当たり面積">
          <a:extLst>
            <a:ext uri="{FF2B5EF4-FFF2-40B4-BE49-F238E27FC236}">
              <a16:creationId xmlns:a16="http://schemas.microsoft.com/office/drawing/2014/main" id="{00000000-0008-0000-0200-00002B030000}"/>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812" name="n_3aveValue【庁舎】&#10;一人当たり面積">
          <a:extLst>
            <a:ext uri="{FF2B5EF4-FFF2-40B4-BE49-F238E27FC236}">
              <a16:creationId xmlns:a16="http://schemas.microsoft.com/office/drawing/2014/main" id="{00000000-0008-0000-0200-00002C030000}"/>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13" name="n_4aveValue【庁舎】&#10;一人当たり面積">
          <a:extLst>
            <a:ext uri="{FF2B5EF4-FFF2-40B4-BE49-F238E27FC236}">
              <a16:creationId xmlns:a16="http://schemas.microsoft.com/office/drawing/2014/main" id="{00000000-0008-0000-0200-00002D03000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34562</xdr:rowOff>
    </xdr:from>
    <xdr:ext cx="469744" cy="259045"/>
    <xdr:sp macro="" textlink="">
      <xdr:nvSpPr>
        <xdr:cNvPr id="814" name="n_1mainValue【庁舎】&#10;一人当たり面積">
          <a:extLst>
            <a:ext uri="{FF2B5EF4-FFF2-40B4-BE49-F238E27FC236}">
              <a16:creationId xmlns:a16="http://schemas.microsoft.com/office/drawing/2014/main" id="{00000000-0008-0000-0200-00002E030000}"/>
            </a:ext>
          </a:extLst>
        </xdr:cNvPr>
        <xdr:cNvSpPr txBox="1"/>
      </xdr:nvSpPr>
      <xdr:spPr>
        <a:xfrm>
          <a:off x="21075727" y="180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39515</xdr:rowOff>
    </xdr:from>
    <xdr:ext cx="469744" cy="259045"/>
    <xdr:sp macro="" textlink="">
      <xdr:nvSpPr>
        <xdr:cNvPr id="815" name="n_2mainValue【庁舎】&#10;一人当たり面積">
          <a:extLst>
            <a:ext uri="{FF2B5EF4-FFF2-40B4-BE49-F238E27FC236}">
              <a16:creationId xmlns:a16="http://schemas.microsoft.com/office/drawing/2014/main" id="{00000000-0008-0000-0200-00002F030000}"/>
            </a:ext>
          </a:extLst>
        </xdr:cNvPr>
        <xdr:cNvSpPr txBox="1"/>
      </xdr:nvSpPr>
      <xdr:spPr>
        <a:xfrm>
          <a:off x="20199427" y="180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42942</xdr:rowOff>
    </xdr:from>
    <xdr:ext cx="469744" cy="259045"/>
    <xdr:sp macro="" textlink="">
      <xdr:nvSpPr>
        <xdr:cNvPr id="816" name="n_3mainValue【庁舎】&#10;一人当たり面積">
          <a:extLst>
            <a:ext uri="{FF2B5EF4-FFF2-40B4-BE49-F238E27FC236}">
              <a16:creationId xmlns:a16="http://schemas.microsoft.com/office/drawing/2014/main" id="{00000000-0008-0000-0200-000030030000}"/>
            </a:ext>
          </a:extLst>
        </xdr:cNvPr>
        <xdr:cNvSpPr txBox="1"/>
      </xdr:nvSpPr>
      <xdr:spPr>
        <a:xfrm>
          <a:off x="19310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一般廃棄物処理施設の一人当たり面積が類似団体平均に比べて著しく小さくなっているのは、処理施設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一部事務組合で所有・運営されているためである。（一部事務組合の固定資産台帳の情報がなく集計に含まれていない）</a:t>
          </a:r>
          <a:endParaRPr lang="ja-JP" altLang="ja-JP" sz="1400">
            <a:effectLst/>
          </a:endParaRPr>
        </a:p>
        <a:p>
          <a:r>
            <a:rPr kumimoji="1" lang="ja-JP" altLang="ja-JP" sz="1100">
              <a:solidFill>
                <a:schemeClr val="dk1"/>
              </a:solidFill>
              <a:effectLst/>
              <a:latin typeface="+mn-lt"/>
              <a:ea typeface="+mn-ea"/>
              <a:cs typeface="+mn-cs"/>
            </a:rPr>
            <a:t>保健センターの一人当たり面積がゼロになっているのは、保健センターは複合施設の一部を使用しており、資産として計上されているのは、建物の内部造作の工事費だけで延床面積の登録がないためである。</a:t>
          </a:r>
          <a:endParaRPr lang="ja-JP" altLang="ja-JP" sz="1400">
            <a:effectLst/>
          </a:endParaRPr>
        </a:p>
        <a:p>
          <a:r>
            <a:rPr kumimoji="1" lang="ja-JP" altLang="ja-JP" sz="1100">
              <a:solidFill>
                <a:schemeClr val="dk1"/>
              </a:solidFill>
              <a:effectLst/>
              <a:latin typeface="+mn-lt"/>
              <a:ea typeface="+mn-ea"/>
              <a:cs typeface="+mn-cs"/>
            </a:rPr>
            <a:t>福祉施設は平成４年度建築の施設の規模が大きく、延べ床面積では全体の２／３を占め、取得価額でも７割程度を占めている。この施設が耐用年数の約７割を経過しているため減価償却率を高くしている。</a:t>
          </a:r>
          <a:endParaRPr lang="ja-JP" altLang="ja-JP" sz="1400">
            <a:effectLst/>
          </a:endParaRPr>
        </a:p>
        <a:p>
          <a:r>
            <a:rPr kumimoji="1" lang="ja-JP" altLang="ja-JP" sz="1100">
              <a:solidFill>
                <a:schemeClr val="dk1"/>
              </a:solidFill>
              <a:effectLst/>
              <a:latin typeface="+mn-lt"/>
              <a:ea typeface="+mn-ea"/>
              <a:cs typeface="+mn-cs"/>
            </a:rPr>
            <a:t>消防施設は町内に消防署が１施設存在している。平成２２年度の建築で比較的新しい。防火水槽の多くは昔から存在し設置年度が明確でないため昭和５０年頃の設置とみなして資産登録している。これらが減価償却率を高くしている。</a:t>
          </a:r>
          <a:endParaRPr lang="ja-JP" altLang="ja-JP" sz="1400">
            <a:effectLst/>
          </a:endParaRPr>
        </a:p>
        <a:p>
          <a:r>
            <a:rPr kumimoji="1" lang="ja-JP" altLang="ja-JP" sz="1100">
              <a:solidFill>
                <a:schemeClr val="dk1"/>
              </a:solidFill>
              <a:effectLst/>
              <a:latin typeface="+mn-lt"/>
              <a:ea typeface="+mn-ea"/>
              <a:cs typeface="+mn-cs"/>
            </a:rPr>
            <a:t>市民会館の一人当たり面積が</a:t>
          </a:r>
          <a:r>
            <a:rPr kumimoji="1" lang="ja-JP" altLang="en-US" sz="1100">
              <a:solidFill>
                <a:schemeClr val="dk1"/>
              </a:solidFill>
              <a:effectLst/>
              <a:latin typeface="+mn-lt"/>
              <a:ea typeface="+mn-ea"/>
              <a:cs typeface="+mn-cs"/>
            </a:rPr>
            <a:t>Ｈ２９</a:t>
          </a:r>
          <a:r>
            <a:rPr kumimoji="1" lang="ja-JP" altLang="ja-JP" sz="1100">
              <a:solidFill>
                <a:schemeClr val="dk1"/>
              </a:solidFill>
              <a:effectLst/>
              <a:latin typeface="+mn-lt"/>
              <a:ea typeface="+mn-ea"/>
              <a:cs typeface="+mn-cs"/>
            </a:rPr>
            <a:t>年度に増加しているのは、重複して</a:t>
          </a:r>
          <a:r>
            <a:rPr kumimoji="1" lang="ja-JP" altLang="en-US" sz="1100">
              <a:solidFill>
                <a:schemeClr val="dk1"/>
              </a:solidFill>
              <a:effectLst/>
              <a:latin typeface="+mn-lt"/>
              <a:ea typeface="+mn-ea"/>
              <a:cs typeface="+mn-cs"/>
            </a:rPr>
            <a:t>面積を</a:t>
          </a:r>
          <a:r>
            <a:rPr kumimoji="1" lang="ja-JP" altLang="ja-JP" sz="1100">
              <a:solidFill>
                <a:schemeClr val="dk1"/>
              </a:solidFill>
              <a:effectLst/>
              <a:latin typeface="+mn-lt"/>
              <a:ea typeface="+mn-ea"/>
              <a:cs typeface="+mn-cs"/>
            </a:rPr>
            <a:t>登録し</a:t>
          </a:r>
          <a:r>
            <a:rPr kumimoji="1" lang="ja-JP" altLang="en-US" sz="1100">
              <a:solidFill>
                <a:schemeClr val="dk1"/>
              </a:solidFill>
              <a:effectLst/>
              <a:latin typeface="+mn-lt"/>
              <a:ea typeface="+mn-ea"/>
              <a:cs typeface="+mn-cs"/>
            </a:rPr>
            <a:t>た資産があり、</a:t>
          </a:r>
          <a:r>
            <a:rPr kumimoji="1" lang="ja-JP" altLang="ja-JP" sz="1100">
              <a:solidFill>
                <a:schemeClr val="dk1"/>
              </a:solidFill>
              <a:effectLst/>
              <a:latin typeface="+mn-lt"/>
              <a:ea typeface="+mn-ea"/>
              <a:cs typeface="+mn-cs"/>
            </a:rPr>
            <a:t>実際の面積で算定すると類似団体平均の２倍程度の水準となっている。一人当たり面積が多くなっているのは廃校となった小学校の校舎を複合施設として活用しているためである。</a:t>
          </a:r>
          <a:endParaRPr lang="ja-JP" altLang="ja-JP" sz="1400">
            <a:effectLst/>
          </a:endParaRPr>
        </a:p>
        <a:p>
          <a:r>
            <a:rPr kumimoji="1" lang="ja-JP" altLang="ja-JP" sz="1100">
              <a:solidFill>
                <a:schemeClr val="dk1"/>
              </a:solidFill>
              <a:effectLst/>
              <a:latin typeface="+mn-lt"/>
              <a:ea typeface="+mn-ea"/>
              <a:cs typeface="+mn-cs"/>
            </a:rPr>
            <a:t>庁舎は役場庁舎が該当するが、鉄筋コンクリート造で耐用年数は５０年であるところ、平成１４年度の建築であり比較的新しいため減価償却率が低くなっている。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4,577
4,526
114.20
4,569,251
4,097,696
335,306
2,345,915
4,204,888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と変動がない状況であったが、平成３０年度は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ポイント上昇し、令和元年度も昨年度と同指数となる。依然普通交付税に依存した財政運営をしている。</a:t>
          </a:r>
        </a:p>
        <a:p>
          <a:r>
            <a:rPr kumimoji="1" lang="ja-JP" altLang="en-US" sz="1300">
              <a:latin typeface="ＭＳ Ｐゴシック" panose="020B0600070205080204" pitchFamily="50" charset="-128"/>
              <a:ea typeface="ＭＳ Ｐゴシック" panose="020B0600070205080204" pitchFamily="50" charset="-128"/>
            </a:rPr>
            <a:t>　定員管理の徹底、給与の適正化など歳出削減を図るとともに、引き続き町税等の徴収業務の強化に取り組んでいく。</a:t>
          </a:r>
        </a:p>
        <a:p>
          <a:r>
            <a:rPr kumimoji="1" lang="ja-JP" altLang="en-US" sz="1300">
              <a:latin typeface="ＭＳ Ｐゴシック" panose="020B0600070205080204" pitchFamily="50" charset="-128"/>
              <a:ea typeface="ＭＳ Ｐゴシック" panose="020B0600070205080204" pitchFamily="50" charset="-128"/>
            </a:rPr>
            <a:t>　また、収入増につながる施策を図り、指数の改善を目指す。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28363</xdr:rowOff>
    </xdr:from>
    <xdr:to>
      <xdr:col>23</xdr:col>
      <xdr:colOff>133350</xdr:colOff>
      <xdr:row>44</xdr:row>
      <xdr:rowOff>28363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2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28363</xdr:rowOff>
    </xdr:from>
    <xdr:to>
      <xdr:col>19</xdr:col>
      <xdr:colOff>133350</xdr:colOff>
      <xdr:row>44</xdr:row>
      <xdr:rowOff>36406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36406</xdr:rowOff>
    </xdr:from>
    <xdr:to>
      <xdr:col>15</xdr:col>
      <xdr:colOff>82550</xdr:colOff>
      <xdr:row>44</xdr:row>
      <xdr:rowOff>36406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36406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165540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149013</xdr:rowOff>
    </xdr:from>
    <xdr:to>
      <xdr:col>19</xdr:col>
      <xdr:colOff>184150</xdr:colOff>
      <xdr:row>44</xdr:row>
      <xdr:rowOff>79163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157056</xdr:rowOff>
    </xdr:from>
    <xdr:to>
      <xdr:col>15</xdr:col>
      <xdr:colOff>133350</xdr:colOff>
      <xdr:row>44</xdr:row>
      <xdr:rowOff>87206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97383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157056</xdr:rowOff>
    </xdr:from>
    <xdr:to>
      <xdr:col>11</xdr:col>
      <xdr:colOff>82550</xdr:colOff>
      <xdr:row>44</xdr:row>
      <xdr:rowOff>87206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97383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年度より地方交付税が約</a:t>
          </a:r>
          <a:r>
            <a:rPr kumimoji="1" lang="en-US" altLang="ja-JP" sz="1300">
              <a:latin typeface="ＭＳ Ｐゴシック" panose="020B0600070205080204" pitchFamily="50" charset="-128"/>
              <a:ea typeface="ＭＳ Ｐゴシック" panose="020B0600070205080204" pitchFamily="50" charset="-128"/>
            </a:rPr>
            <a:t>23,000</a:t>
          </a:r>
          <a:r>
            <a:rPr kumimoji="1" lang="ja-JP" altLang="en-US" sz="1300">
              <a:latin typeface="ＭＳ Ｐゴシック" panose="020B0600070205080204" pitchFamily="50" charset="-128"/>
              <a:ea typeface="ＭＳ Ｐゴシック" panose="020B0600070205080204" pitchFamily="50" charset="-128"/>
            </a:rPr>
            <a:t>千円増加したため対前年比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％増となる。</a:t>
          </a:r>
        </a:p>
        <a:p>
          <a:r>
            <a:rPr kumimoji="1" lang="ja-JP" altLang="en-US" sz="1300">
              <a:latin typeface="ＭＳ Ｐゴシック" panose="020B0600070205080204" pitchFamily="50" charset="-128"/>
              <a:ea typeface="ＭＳ Ｐゴシック" panose="020B0600070205080204" pitchFamily="50" charset="-128"/>
            </a:rPr>
            <a:t>　引き続き人件費、物件費、維持補修費などの経常経費を抑え、起債に当たっては、将来の財政運営に及ぼす影響を考慮し数値の維持を図る。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66040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4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37888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1913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37888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30654"/>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158538</xdr:rowOff>
    </xdr:from>
    <xdr:to>
      <xdr:col>11</xdr:col>
      <xdr:colOff>82550</xdr:colOff>
      <xdr:row>63</xdr:row>
      <xdr:rowOff>88688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98865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人件費の増額の要因は会計年度任用職員の報酬等</a:t>
          </a:r>
          <a:r>
            <a:rPr kumimoji="1" lang="en-US" altLang="ja-JP" sz="1300">
              <a:latin typeface="ＭＳ Ｐゴシック" panose="020B0600070205080204" pitchFamily="50" charset="-128"/>
              <a:ea typeface="ＭＳ Ｐゴシック" panose="020B0600070205080204" pitchFamily="50" charset="-128"/>
            </a:rPr>
            <a:t>000010</a:t>
          </a:r>
          <a:r>
            <a:rPr kumimoji="1" lang="ja-JP" altLang="en-US" sz="1300">
              <a:latin typeface="ＭＳ Ｐゴシック" panose="020B0600070205080204" pitchFamily="50" charset="-128"/>
              <a:ea typeface="ＭＳ Ｐゴシック" panose="020B0600070205080204" pitchFamily="50" charset="-128"/>
            </a:rPr>
            <a:t>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の増によるものである。</a:t>
          </a:r>
        </a:p>
        <a:p>
          <a:r>
            <a:rPr kumimoji="1" lang="ja-JP" altLang="en-US" sz="1300">
              <a:latin typeface="ＭＳ Ｐゴシック" panose="020B0600070205080204" pitchFamily="50" charset="-128"/>
              <a:ea typeface="ＭＳ Ｐゴシック" panose="020B0600070205080204" pitchFamily="50" charset="-128"/>
            </a:rPr>
            <a:t>　時間外手当については代休への振り替えなど行い削減に努める。</a:t>
          </a:r>
        </a:p>
        <a:p>
          <a:r>
            <a:rPr kumimoji="1" lang="ja-JP" altLang="en-US" sz="1300">
              <a:latin typeface="ＭＳ Ｐゴシック" panose="020B0600070205080204" pitchFamily="50" charset="-128"/>
              <a:ea typeface="ＭＳ Ｐゴシック" panose="020B0600070205080204" pitchFamily="50" charset="-128"/>
            </a:rPr>
            <a:t>　物件費においては、特に委託料の価格を業者まかせにせず、複数の業者による競争など安易に増加しない工夫を図る。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86740</xdr:rowOff>
    </xdr:from>
    <xdr:to>
      <xdr:col>23</xdr:col>
      <xdr:colOff>133350</xdr:colOff>
      <xdr:row>82</xdr:row>
      <xdr:rowOff>91039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45640"/>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78361</xdr:rowOff>
    </xdr:from>
    <xdr:to>
      <xdr:col>19</xdr:col>
      <xdr:colOff>133350</xdr:colOff>
      <xdr:row>82</xdr:row>
      <xdr:rowOff>86740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37261"/>
          <a:ext cx="8890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71779</xdr:rowOff>
    </xdr:from>
    <xdr:to>
      <xdr:col>15</xdr:col>
      <xdr:colOff>82550</xdr:colOff>
      <xdr:row>82</xdr:row>
      <xdr:rowOff>78361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30679"/>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41779</xdr:rowOff>
    </xdr:from>
    <xdr:to>
      <xdr:col>11</xdr:col>
      <xdr:colOff>31750</xdr:colOff>
      <xdr:row>82</xdr:row>
      <xdr:rowOff>71779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00679"/>
          <a:ext cx="889000" cy="3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40239</xdr:rowOff>
    </xdr:from>
    <xdr:to>
      <xdr:col>23</xdr:col>
      <xdr:colOff>184150</xdr:colOff>
      <xdr:row>82</xdr:row>
      <xdr:rowOff>141839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56766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35940</xdr:rowOff>
    </xdr:from>
    <xdr:to>
      <xdr:col>19</xdr:col>
      <xdr:colOff>184150</xdr:colOff>
      <xdr:row>82</xdr:row>
      <xdr:rowOff>137540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147717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63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27561</xdr:rowOff>
    </xdr:from>
    <xdr:to>
      <xdr:col>15</xdr:col>
      <xdr:colOff>133350</xdr:colOff>
      <xdr:row>82</xdr:row>
      <xdr:rowOff>129161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20979</xdr:rowOff>
    </xdr:from>
    <xdr:to>
      <xdr:col>11</xdr:col>
      <xdr:colOff>82550</xdr:colOff>
      <xdr:row>82</xdr:row>
      <xdr:rowOff>122579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132756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4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162429</xdr:rowOff>
    </xdr:from>
    <xdr:to>
      <xdr:col>7</xdr:col>
      <xdr:colOff>31750</xdr:colOff>
      <xdr:row>82</xdr:row>
      <xdr:rowOff>92579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102756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一律昇給から職務職階による昇格、昇給を実施しているためであり、継続して実施していく。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139277</xdr:rowOff>
    </xdr:from>
    <xdr:to>
      <xdr:col>81</xdr:col>
      <xdr:colOff>44450</xdr:colOff>
      <xdr:row>88</xdr:row>
      <xdr:rowOff>24130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554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96520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1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56304</xdr:rowOff>
    </xdr:from>
    <xdr:to>
      <xdr:col>72</xdr:col>
      <xdr:colOff>203200</xdr:colOff>
      <xdr:row>88</xdr:row>
      <xdr:rowOff>96520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439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56304</xdr:rowOff>
    </xdr:from>
    <xdr:to>
      <xdr:col>68</xdr:col>
      <xdr:colOff>152400</xdr:colOff>
      <xdr:row>88</xdr:row>
      <xdr:rowOff>136737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1439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60554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7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5504</xdr:rowOff>
    </xdr:from>
    <xdr:to>
      <xdr:col>68</xdr:col>
      <xdr:colOff>203200</xdr:colOff>
      <xdr:row>88</xdr:row>
      <xdr:rowOff>107104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91881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85937</xdr:rowOff>
    </xdr:from>
    <xdr:to>
      <xdr:col>64</xdr:col>
      <xdr:colOff>152400</xdr:colOff>
      <xdr:row>89</xdr:row>
      <xdr:rowOff>16087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864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近年、定年退職者の増加に伴い、新規職員を採用している。</a:t>
          </a:r>
        </a:p>
        <a:p>
          <a:r>
            <a:rPr kumimoji="1" lang="ja-JP" altLang="en-US" sz="1300">
              <a:latin typeface="ＭＳ Ｐゴシック" panose="020B0600070205080204" pitchFamily="50" charset="-128"/>
              <a:ea typeface="ＭＳ Ｐゴシック" panose="020B0600070205080204" pitchFamily="50" charset="-128"/>
            </a:rPr>
            <a:t>　引き続き計画的な採用により定員管理を図り、効率的な行政運営を目指す。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81842</xdr:rowOff>
    </xdr:from>
    <xdr:to>
      <xdr:col>81</xdr:col>
      <xdr:colOff>44450</xdr:colOff>
      <xdr:row>58</xdr:row>
      <xdr:rowOff>88736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2594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61160</xdr:rowOff>
    </xdr:from>
    <xdr:to>
      <xdr:col>77</xdr:col>
      <xdr:colOff>44450</xdr:colOff>
      <xdr:row>58</xdr:row>
      <xdr:rowOff>81842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0526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50129</xdr:rowOff>
    </xdr:from>
    <xdr:to>
      <xdr:col>72</xdr:col>
      <xdr:colOff>203200</xdr:colOff>
      <xdr:row>58</xdr:row>
      <xdr:rowOff>61160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9994229"/>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35306</xdr:rowOff>
    </xdr:from>
    <xdr:to>
      <xdr:col>68</xdr:col>
      <xdr:colOff>152400</xdr:colOff>
      <xdr:row>58</xdr:row>
      <xdr:rowOff>50129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9979406"/>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37936</xdr:rowOff>
    </xdr:from>
    <xdr:to>
      <xdr:col>81</xdr:col>
      <xdr:colOff>95250</xdr:colOff>
      <xdr:row>58</xdr:row>
      <xdr:rowOff>139536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99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130663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0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31042</xdr:rowOff>
    </xdr:from>
    <xdr:to>
      <xdr:col>77</xdr:col>
      <xdr:colOff>95250</xdr:colOff>
      <xdr:row>58</xdr:row>
      <xdr:rowOff>132642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9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142819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4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10360</xdr:rowOff>
    </xdr:from>
    <xdr:to>
      <xdr:col>73</xdr:col>
      <xdr:colOff>44450</xdr:colOff>
      <xdr:row>58</xdr:row>
      <xdr:rowOff>111960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9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122137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2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170779</xdr:rowOff>
    </xdr:from>
    <xdr:to>
      <xdr:col>68</xdr:col>
      <xdr:colOff>203200</xdr:colOff>
      <xdr:row>58</xdr:row>
      <xdr:rowOff>100929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9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111106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1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155956</xdr:rowOff>
    </xdr:from>
    <xdr:to>
      <xdr:col>64</xdr:col>
      <xdr:colOff>152400</xdr:colOff>
      <xdr:row>58</xdr:row>
      <xdr:rowOff>86106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96283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6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実質公債費率は年々減少傾向にあるが、今後控えている大規模な事業計画の整理・縮小を図るなど、起債依存型の事業実施を見直しに努める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525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47244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573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52070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7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85852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815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充当可能な基金の増と公債費の減によるもので、引き続き歳出の削減に努め、決算状況を踏まえ基金積立を図る。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4,577
4,526
114.20
4,569,251
4,097,696
335,306
2,345,915
4,204,888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職員数が少なく、類似団体内平均値を下回っている。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今後も同じ状態が続くことが予想される。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類似団体内平均値ではほぼ同じレベルで推移しているが、県平均と比較すると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ポイント上回っている。また前年対比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ポイント増昇しており、年々増加傾向にある。主な要因は、委託料の増加によるものである。事業の見直し等図っていく必要がある。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5080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73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0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7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7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類似団体内平均よりも毎年度下回っている。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ポイント増加したが、少子高齢化の進展により、扶助費の動向は厳しいものと予想される。事業において所得制限の見直しや対象者の適正化などを行う必要がある。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4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類似団体内平均値とほぼ同レベルで推移している。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119380</xdr:rowOff>
    </xdr:from>
    <xdr:to>
      <xdr:col>82</xdr:col>
      <xdr:colOff>107950</xdr:colOff>
      <xdr:row>55</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49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119380</xdr:rowOff>
    </xdr:from>
    <xdr:to>
      <xdr:col>78</xdr:col>
      <xdr:colOff>69850</xdr:colOff>
      <xdr:row>55</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49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52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44467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68580</xdr:rowOff>
    </xdr:from>
    <xdr:to>
      <xdr:col>78</xdr:col>
      <xdr:colOff>120650</xdr:colOff>
      <xdr:row>55</xdr:row>
      <xdr:rowOff>170180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ほぼ同じレベルで推移している。今後高齢化の進展などにより増加傾向が見込まれるため、事業の見直し、介護予防の推進等により、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58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起債残高は年々減少傾向にあるが、類似団体の中では高いため、公債費の類似団体内平均値以下を目指します。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施設の老朽化に伴い大規模改修など地方債の借入増が予想される。起債に当たっては将来の財政運営に及ぼす影響を考慮しつつ、公債費の減額を図っていく。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33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37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78</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98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149861</xdr:rowOff>
    </xdr:from>
    <xdr:to>
      <xdr:col>11</xdr:col>
      <xdr:colOff>9525</xdr:colOff>
      <xdr:row>78</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51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99061</xdr:rowOff>
    </xdr:from>
    <xdr:to>
      <xdr:col>6</xdr:col>
      <xdr:colOff>171450</xdr:colOff>
      <xdr:row>78</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事業の費用対効果を検証し、経費削減に努め現状を維持していく。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18414</xdr:rowOff>
    </xdr:from>
    <xdr:to>
      <xdr:col>82</xdr:col>
      <xdr:colOff>107950</xdr:colOff>
      <xdr:row>76</xdr:row>
      <xdr:rowOff>32702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48614"/>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124143</xdr:rowOff>
    </xdr:from>
    <xdr:to>
      <xdr:col>78</xdr:col>
      <xdr:colOff>69850</xdr:colOff>
      <xdr:row>76</xdr:row>
      <xdr:rowOff>32702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82893"/>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81280</xdr:rowOff>
    </xdr:from>
    <xdr:to>
      <xdr:col>73</xdr:col>
      <xdr:colOff>180975</xdr:colOff>
      <xdr:row>75</xdr:row>
      <xdr:rowOff>124143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4003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21272</xdr:rowOff>
    </xdr:from>
    <xdr:to>
      <xdr:col>69</xdr:col>
      <xdr:colOff>92075</xdr:colOff>
      <xdr:row>75</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80022"/>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139065</xdr:rowOff>
    </xdr:from>
    <xdr:to>
      <xdr:col>82</xdr:col>
      <xdr:colOff>158750</xdr:colOff>
      <xdr:row>76</xdr:row>
      <xdr:rowOff>69214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155592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4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153352</xdr:rowOff>
    </xdr:from>
    <xdr:to>
      <xdr:col>78</xdr:col>
      <xdr:colOff>120650</xdr:colOff>
      <xdr:row>76</xdr:row>
      <xdr:rowOff>83502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93680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80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73343</xdr:rowOff>
    </xdr:from>
    <xdr:to>
      <xdr:col>74</xdr:col>
      <xdr:colOff>31750</xdr:colOff>
      <xdr:row>76</xdr:row>
      <xdr:rowOff>3493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13670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30480</xdr:rowOff>
    </xdr:from>
    <xdr:to>
      <xdr:col>69</xdr:col>
      <xdr:colOff>142875</xdr:colOff>
      <xdr:row>75</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142257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141922</xdr:rowOff>
    </xdr:from>
    <xdr:to>
      <xdr:col>65</xdr:col>
      <xdr:colOff>53975</xdr:colOff>
      <xdr:row>75</xdr:row>
      <xdr:rowOff>72072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82249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82926</xdr:rowOff>
    </xdr:from>
    <xdr:to>
      <xdr:col>29</xdr:col>
      <xdr:colOff>127000</xdr:colOff>
      <xdr:row>18</xdr:row>
      <xdr:rowOff>95943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16651"/>
          <a:ext cx="647700" cy="1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95943</xdr:rowOff>
    </xdr:from>
    <xdr:to>
      <xdr:col>26</xdr:col>
      <xdr:colOff>50800</xdr:colOff>
      <xdr:row>18</xdr:row>
      <xdr:rowOff>108781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29668"/>
          <a:ext cx="698500" cy="1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108781</xdr:rowOff>
    </xdr:from>
    <xdr:to>
      <xdr:col>22</xdr:col>
      <xdr:colOff>114300</xdr:colOff>
      <xdr:row>18</xdr:row>
      <xdr:rowOff>110642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42506"/>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110642</xdr:rowOff>
    </xdr:from>
    <xdr:to>
      <xdr:col>18</xdr:col>
      <xdr:colOff>177800</xdr:colOff>
      <xdr:row>18</xdr:row>
      <xdr:rowOff>114265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44367"/>
          <a:ext cx="698500" cy="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32126</xdr:rowOff>
    </xdr:from>
    <xdr:to>
      <xdr:col>29</xdr:col>
      <xdr:colOff>177800</xdr:colOff>
      <xdr:row>18</xdr:row>
      <xdr:rowOff>133726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6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4203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45143</xdr:rowOff>
    </xdr:from>
    <xdr:to>
      <xdr:col>26</xdr:col>
      <xdr:colOff>101600</xdr:colOff>
      <xdr:row>18</xdr:row>
      <xdr:rowOff>146743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131520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5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57981</xdr:rowOff>
    </xdr:from>
    <xdr:to>
      <xdr:col>22</xdr:col>
      <xdr:colOff>165100</xdr:colOff>
      <xdr:row>18</xdr:row>
      <xdr:rowOff>159581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144358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59842</xdr:rowOff>
    </xdr:from>
    <xdr:to>
      <xdr:col>19</xdr:col>
      <xdr:colOff>38100</xdr:colOff>
      <xdr:row>18</xdr:row>
      <xdr:rowOff>161442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146219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63465</xdr:rowOff>
    </xdr:from>
    <xdr:to>
      <xdr:col>15</xdr:col>
      <xdr:colOff>101600</xdr:colOff>
      <xdr:row>18</xdr:row>
      <xdr:rowOff>165065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149842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8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11077</xdr:rowOff>
    </xdr:from>
    <xdr:to>
      <xdr:col>29</xdr:col>
      <xdr:colOff>127000</xdr:colOff>
      <xdr:row>36</xdr:row>
      <xdr:rowOff>25296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64327"/>
          <a:ext cx="647700" cy="14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5857</xdr:rowOff>
    </xdr:from>
    <xdr:to>
      <xdr:col>26</xdr:col>
      <xdr:colOff>50800</xdr:colOff>
      <xdr:row>36</xdr:row>
      <xdr:rowOff>25296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59107"/>
          <a:ext cx="698500" cy="1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5857</xdr:rowOff>
    </xdr:from>
    <xdr:to>
      <xdr:col>22</xdr:col>
      <xdr:colOff>114300</xdr:colOff>
      <xdr:row>36</xdr:row>
      <xdr:rowOff>6840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59107"/>
          <a:ext cx="698500" cy="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330789</xdr:rowOff>
    </xdr:from>
    <xdr:to>
      <xdr:col>18</xdr:col>
      <xdr:colOff>177800</xdr:colOff>
      <xdr:row>36</xdr:row>
      <xdr:rowOff>6840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41139"/>
          <a:ext cx="698500" cy="1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303177</xdr:rowOff>
    </xdr:from>
    <xdr:to>
      <xdr:col>29</xdr:col>
      <xdr:colOff>177800</xdr:colOff>
      <xdr:row>36</xdr:row>
      <xdr:rowOff>61877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1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275254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8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317396</xdr:rowOff>
    </xdr:from>
    <xdr:to>
      <xdr:col>26</xdr:col>
      <xdr:colOff>101600</xdr:colOff>
      <xdr:row>36</xdr:row>
      <xdr:rowOff>76096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60873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297957</xdr:rowOff>
    </xdr:from>
    <xdr:to>
      <xdr:col>22</xdr:col>
      <xdr:colOff>165100</xdr:colOff>
      <xdr:row>36</xdr:row>
      <xdr:rowOff>56657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0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41434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298940</xdr:rowOff>
    </xdr:from>
    <xdr:to>
      <xdr:col>19</xdr:col>
      <xdr:colOff>38100</xdr:colOff>
      <xdr:row>36</xdr:row>
      <xdr:rowOff>57640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42417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279989</xdr:rowOff>
    </xdr:from>
    <xdr:to>
      <xdr:col>15</xdr:col>
      <xdr:colOff>101600</xdr:colOff>
      <xdr:row>36</xdr:row>
      <xdr:rowOff>38689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9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23466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7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4,577
4,526
114.20
4,569,251
4,097,696
335,306
2,345,915
4,204,888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156106</xdr:rowOff>
    </xdr:from>
    <xdr:to>
      <xdr:col>24</xdr:col>
      <xdr:colOff>63500</xdr:colOff>
      <xdr:row>37</xdr:row>
      <xdr:rowOff>167543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99756"/>
          <a:ext cx="838200" cy="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167543</xdr:rowOff>
    </xdr:from>
    <xdr:to>
      <xdr:col>19</xdr:col>
      <xdr:colOff>177800</xdr:colOff>
      <xdr:row>38</xdr:row>
      <xdr:rowOff>3273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11193"/>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3273</xdr:rowOff>
    </xdr:from>
    <xdr:to>
      <xdr:col>15</xdr:col>
      <xdr:colOff>50800</xdr:colOff>
      <xdr:row>38</xdr:row>
      <xdr:rowOff>7550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18373"/>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7550</xdr:rowOff>
    </xdr:from>
    <xdr:to>
      <xdr:col>10</xdr:col>
      <xdr:colOff>114300</xdr:colOff>
      <xdr:row>38</xdr:row>
      <xdr:rowOff>11599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22650"/>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105306</xdr:rowOff>
    </xdr:from>
    <xdr:to>
      <xdr:col>24</xdr:col>
      <xdr:colOff>114300</xdr:colOff>
      <xdr:row>38</xdr:row>
      <xdr:rowOff>35456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20233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116744</xdr:rowOff>
    </xdr:from>
    <xdr:to>
      <xdr:col>20</xdr:col>
      <xdr:colOff>38100</xdr:colOff>
      <xdr:row>38</xdr:row>
      <xdr:rowOff>46893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60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38020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5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123923</xdr:rowOff>
    </xdr:from>
    <xdr:to>
      <xdr:col>15</xdr:col>
      <xdr:colOff>101600</xdr:colOff>
      <xdr:row>38</xdr:row>
      <xdr:rowOff>54073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45200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6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128200</xdr:rowOff>
    </xdr:from>
    <xdr:to>
      <xdr:col>10</xdr:col>
      <xdr:colOff>165100</xdr:colOff>
      <xdr:row>38</xdr:row>
      <xdr:rowOff>58350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49477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6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132248</xdr:rowOff>
    </xdr:from>
    <xdr:to>
      <xdr:col>6</xdr:col>
      <xdr:colOff>38100</xdr:colOff>
      <xdr:row>38</xdr:row>
      <xdr:rowOff>62398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7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53526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6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87772</xdr:rowOff>
    </xdr:from>
    <xdr:to>
      <xdr:col>24</xdr:col>
      <xdr:colOff>63500</xdr:colOff>
      <xdr:row>57</xdr:row>
      <xdr:rowOff>103485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0422"/>
          <a:ext cx="838200" cy="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103485</xdr:rowOff>
    </xdr:from>
    <xdr:to>
      <xdr:col>19</xdr:col>
      <xdr:colOff>177800</xdr:colOff>
      <xdr:row>57</xdr:row>
      <xdr:rowOff>114466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6135"/>
          <a:ext cx="889000" cy="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100092</xdr:rowOff>
    </xdr:from>
    <xdr:to>
      <xdr:col>15</xdr:col>
      <xdr:colOff>50800</xdr:colOff>
      <xdr:row>57</xdr:row>
      <xdr:rowOff>114466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72742"/>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100092</xdr:rowOff>
    </xdr:from>
    <xdr:to>
      <xdr:col>10</xdr:col>
      <xdr:colOff>114300</xdr:colOff>
      <xdr:row>57</xdr:row>
      <xdr:rowOff>129160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2742"/>
          <a:ext cx="889000" cy="2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36972</xdr:rowOff>
    </xdr:from>
    <xdr:to>
      <xdr:col>24</xdr:col>
      <xdr:colOff>114300</xdr:colOff>
      <xdr:row>57</xdr:row>
      <xdr:rowOff>138572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15399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52685</xdr:rowOff>
    </xdr:from>
    <xdr:to>
      <xdr:col>20</xdr:col>
      <xdr:colOff>38100</xdr:colOff>
      <xdr:row>57</xdr:row>
      <xdr:rowOff>154285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1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63666</xdr:rowOff>
    </xdr:from>
    <xdr:to>
      <xdr:col>15</xdr:col>
      <xdr:colOff>101600</xdr:colOff>
      <xdr:row>57</xdr:row>
      <xdr:rowOff>165266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156393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2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49292</xdr:rowOff>
    </xdr:from>
    <xdr:to>
      <xdr:col>10</xdr:col>
      <xdr:colOff>165100</xdr:colOff>
      <xdr:row>57</xdr:row>
      <xdr:rowOff>150892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167419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9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78360</xdr:rowOff>
    </xdr:from>
    <xdr:to>
      <xdr:col>6</xdr:col>
      <xdr:colOff>38100</xdr:colOff>
      <xdr:row>58</xdr:row>
      <xdr:rowOff>8510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25037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160462</xdr:rowOff>
    </xdr:from>
    <xdr:to>
      <xdr:col>24</xdr:col>
      <xdr:colOff>63500</xdr:colOff>
      <xdr:row>78</xdr:row>
      <xdr:rowOff>38193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2112"/>
          <a:ext cx="8382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148529</xdr:rowOff>
    </xdr:from>
    <xdr:to>
      <xdr:col>19</xdr:col>
      <xdr:colOff>177800</xdr:colOff>
      <xdr:row>77</xdr:row>
      <xdr:rowOff>160462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50179"/>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148529</xdr:rowOff>
    </xdr:from>
    <xdr:to>
      <xdr:col>15</xdr:col>
      <xdr:colOff>50800</xdr:colOff>
      <xdr:row>78</xdr:row>
      <xdr:rowOff>33758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50179"/>
          <a:ext cx="889000" cy="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33758</xdr:rowOff>
    </xdr:from>
    <xdr:to>
      <xdr:col>10</xdr:col>
      <xdr:colOff>114300</xdr:colOff>
      <xdr:row>78</xdr:row>
      <xdr:rowOff>62900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6858"/>
          <a:ext cx="889000" cy="2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158843</xdr:rowOff>
    </xdr:from>
    <xdr:to>
      <xdr:col>24</xdr:col>
      <xdr:colOff>114300</xdr:colOff>
      <xdr:row>78</xdr:row>
      <xdr:rowOff>88993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109662</xdr:rowOff>
    </xdr:from>
    <xdr:to>
      <xdr:col>20</xdr:col>
      <xdr:colOff>38100</xdr:colOff>
      <xdr:row>78</xdr:row>
      <xdr:rowOff>39812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56339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97729</xdr:rowOff>
    </xdr:from>
    <xdr:to>
      <xdr:col>15</xdr:col>
      <xdr:colOff>101600</xdr:colOff>
      <xdr:row>78</xdr:row>
      <xdr:rowOff>27879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44406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154408</xdr:rowOff>
    </xdr:from>
    <xdr:to>
      <xdr:col>10</xdr:col>
      <xdr:colOff>165100</xdr:colOff>
      <xdr:row>78</xdr:row>
      <xdr:rowOff>84558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75685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12100</xdr:rowOff>
    </xdr:from>
    <xdr:to>
      <xdr:col>6</xdr:col>
      <xdr:colOff>38100</xdr:colOff>
      <xdr:row>78</xdr:row>
      <xdr:rowOff>113700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104827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130967</xdr:rowOff>
    </xdr:from>
    <xdr:to>
      <xdr:col>24</xdr:col>
      <xdr:colOff>63500</xdr:colOff>
      <xdr:row>98</xdr:row>
      <xdr:rowOff>138937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3067"/>
          <a:ext cx="8382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138337</xdr:rowOff>
    </xdr:from>
    <xdr:to>
      <xdr:col>19</xdr:col>
      <xdr:colOff>177800</xdr:colOff>
      <xdr:row>98</xdr:row>
      <xdr:rowOff>138937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40437"/>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130877</xdr:rowOff>
    </xdr:from>
    <xdr:to>
      <xdr:col>15</xdr:col>
      <xdr:colOff>50800</xdr:colOff>
      <xdr:row>98</xdr:row>
      <xdr:rowOff>138337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32977"/>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130877</xdr:rowOff>
    </xdr:from>
    <xdr:to>
      <xdr:col>10</xdr:col>
      <xdr:colOff>114300</xdr:colOff>
      <xdr:row>98</xdr:row>
      <xdr:rowOff>135629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32977"/>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80167</xdr:rowOff>
    </xdr:from>
    <xdr:to>
      <xdr:col>24</xdr:col>
      <xdr:colOff>114300</xdr:colOff>
      <xdr:row>99</xdr:row>
      <xdr:rowOff>10317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88137</xdr:rowOff>
    </xdr:from>
    <xdr:to>
      <xdr:col>20</xdr:col>
      <xdr:colOff>38100</xdr:colOff>
      <xdr:row>99</xdr:row>
      <xdr:rowOff>18287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9414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87537</xdr:rowOff>
    </xdr:from>
    <xdr:to>
      <xdr:col>15</xdr:col>
      <xdr:colOff>101600</xdr:colOff>
      <xdr:row>99</xdr:row>
      <xdr:rowOff>17687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80077</xdr:rowOff>
    </xdr:from>
    <xdr:to>
      <xdr:col>10</xdr:col>
      <xdr:colOff>165100</xdr:colOff>
      <xdr:row>99</xdr:row>
      <xdr:rowOff>10227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84829</xdr:rowOff>
    </xdr:from>
    <xdr:to>
      <xdr:col>6</xdr:col>
      <xdr:colOff>38100</xdr:colOff>
      <xdr:row>99</xdr:row>
      <xdr:rowOff>14979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81139</xdr:rowOff>
    </xdr:from>
    <xdr:to>
      <xdr:col>55</xdr:col>
      <xdr:colOff>0</xdr:colOff>
      <xdr:row>38</xdr:row>
      <xdr:rowOff>126595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6239"/>
          <a:ext cx="838200" cy="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90389</xdr:rowOff>
    </xdr:from>
    <xdr:to>
      <xdr:col>50</xdr:col>
      <xdr:colOff>114300</xdr:colOff>
      <xdr:row>38</xdr:row>
      <xdr:rowOff>126595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05489"/>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90389</xdr:rowOff>
    </xdr:from>
    <xdr:to>
      <xdr:col>45</xdr:col>
      <xdr:colOff>177800</xdr:colOff>
      <xdr:row>38</xdr:row>
      <xdr:rowOff>131145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05489"/>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131145</xdr:rowOff>
    </xdr:from>
    <xdr:to>
      <xdr:col>41</xdr:col>
      <xdr:colOff>50800</xdr:colOff>
      <xdr:row>38</xdr:row>
      <xdr:rowOff>133043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46245"/>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30339</xdr:rowOff>
    </xdr:from>
    <xdr:to>
      <xdr:col>55</xdr:col>
      <xdr:colOff>50800</xdr:colOff>
      <xdr:row>38</xdr:row>
      <xdr:rowOff>131939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116716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75795</xdr:rowOff>
    </xdr:from>
    <xdr:to>
      <xdr:col>50</xdr:col>
      <xdr:colOff>165100</xdr:colOff>
      <xdr:row>39</xdr:row>
      <xdr:rowOff>5945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168522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39589</xdr:rowOff>
    </xdr:from>
    <xdr:to>
      <xdr:col>46</xdr:col>
      <xdr:colOff>38100</xdr:colOff>
      <xdr:row>38</xdr:row>
      <xdr:rowOff>141189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132316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4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80345</xdr:rowOff>
    </xdr:from>
    <xdr:to>
      <xdr:col>41</xdr:col>
      <xdr:colOff>101600</xdr:colOff>
      <xdr:row>39</xdr:row>
      <xdr:rowOff>10495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1622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82243</xdr:rowOff>
    </xdr:from>
    <xdr:to>
      <xdr:col>36</xdr:col>
      <xdr:colOff>165100</xdr:colOff>
      <xdr:row>39</xdr:row>
      <xdr:rowOff>12393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9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3520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164916</xdr:rowOff>
    </xdr:from>
    <xdr:to>
      <xdr:col>55</xdr:col>
      <xdr:colOff>0</xdr:colOff>
      <xdr:row>59</xdr:row>
      <xdr:rowOff>5788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09016"/>
          <a:ext cx="8382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5787</xdr:rowOff>
    </xdr:from>
    <xdr:to>
      <xdr:col>50</xdr:col>
      <xdr:colOff>114300</xdr:colOff>
      <xdr:row>59</xdr:row>
      <xdr:rowOff>5788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2133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141997</xdr:rowOff>
    </xdr:from>
    <xdr:to>
      <xdr:col>45</xdr:col>
      <xdr:colOff>177800</xdr:colOff>
      <xdr:row>59</xdr:row>
      <xdr:rowOff>5787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86097"/>
          <a:ext cx="889000" cy="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141997</xdr:rowOff>
    </xdr:from>
    <xdr:to>
      <xdr:col>41</xdr:col>
      <xdr:colOff>50800</xdr:colOff>
      <xdr:row>58</xdr:row>
      <xdr:rowOff>155365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86097"/>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114116</xdr:rowOff>
    </xdr:from>
    <xdr:to>
      <xdr:col>55</xdr:col>
      <xdr:colOff>50800</xdr:colOff>
      <xdr:row>59</xdr:row>
      <xdr:rowOff>44266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126438</xdr:rowOff>
    </xdr:from>
    <xdr:to>
      <xdr:col>50</xdr:col>
      <xdr:colOff>165100</xdr:colOff>
      <xdr:row>59</xdr:row>
      <xdr:rowOff>56588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47715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6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126437</xdr:rowOff>
    </xdr:from>
    <xdr:to>
      <xdr:col>46</xdr:col>
      <xdr:colOff>38100</xdr:colOff>
      <xdr:row>59</xdr:row>
      <xdr:rowOff>56587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47714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6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91197</xdr:rowOff>
    </xdr:from>
    <xdr:to>
      <xdr:col>41</xdr:col>
      <xdr:colOff>101600</xdr:colOff>
      <xdr:row>59</xdr:row>
      <xdr:rowOff>21347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12474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2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104565</xdr:rowOff>
    </xdr:from>
    <xdr:to>
      <xdr:col>36</xdr:col>
      <xdr:colOff>165100</xdr:colOff>
      <xdr:row>59</xdr:row>
      <xdr:rowOff>34715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25842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128005</xdr:rowOff>
    </xdr:from>
    <xdr:to>
      <xdr:col>55</xdr:col>
      <xdr:colOff>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01105"/>
          <a:ext cx="8382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138779</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1879"/>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113978</xdr:rowOff>
    </xdr:from>
    <xdr:to>
      <xdr:col>45</xdr:col>
      <xdr:colOff>177800</xdr:colOff>
      <xdr:row>78</xdr:row>
      <xdr:rowOff>138779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7078"/>
          <a:ext cx="889000" cy="2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96045</xdr:rowOff>
    </xdr:from>
    <xdr:to>
      <xdr:col>41</xdr:col>
      <xdr:colOff>50800</xdr:colOff>
      <xdr:row>78</xdr:row>
      <xdr:rowOff>113978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69145"/>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77205</xdr:rowOff>
    </xdr:from>
    <xdr:to>
      <xdr:col>55</xdr:col>
      <xdr:colOff>50800</xdr:colOff>
      <xdr:row>79</xdr:row>
      <xdr:rowOff>7355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87979</xdr:rowOff>
    </xdr:from>
    <xdr:to>
      <xdr:col>46</xdr:col>
      <xdr:colOff>38100</xdr:colOff>
      <xdr:row>79</xdr:row>
      <xdr:rowOff>18129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9256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63178</xdr:rowOff>
    </xdr:from>
    <xdr:to>
      <xdr:col>41</xdr:col>
      <xdr:colOff>101600</xdr:colOff>
      <xdr:row>78</xdr:row>
      <xdr:rowOff>164778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155905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45245</xdr:rowOff>
    </xdr:from>
    <xdr:to>
      <xdr:col>36</xdr:col>
      <xdr:colOff>165100</xdr:colOff>
      <xdr:row>78</xdr:row>
      <xdr:rowOff>146845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45191</xdr:rowOff>
    </xdr:from>
    <xdr:to>
      <xdr:col>55</xdr:col>
      <xdr:colOff>0</xdr:colOff>
      <xdr:row>98</xdr:row>
      <xdr:rowOff>55088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47291"/>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50721</xdr:rowOff>
    </xdr:from>
    <xdr:to>
      <xdr:col>50</xdr:col>
      <xdr:colOff>114300</xdr:colOff>
      <xdr:row>98</xdr:row>
      <xdr:rowOff>55088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52821"/>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46028</xdr:rowOff>
    </xdr:from>
    <xdr:to>
      <xdr:col>45</xdr:col>
      <xdr:colOff>177800</xdr:colOff>
      <xdr:row>98</xdr:row>
      <xdr:rowOff>50721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48128"/>
          <a:ext cx="8890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46028</xdr:rowOff>
    </xdr:from>
    <xdr:to>
      <xdr:col>41</xdr:col>
      <xdr:colOff>50800</xdr:colOff>
      <xdr:row>98</xdr:row>
      <xdr:rowOff>100267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48128"/>
          <a:ext cx="889000" cy="5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165841</xdr:rowOff>
    </xdr:from>
    <xdr:to>
      <xdr:col>55</xdr:col>
      <xdr:colOff>50800</xdr:colOff>
      <xdr:row>98</xdr:row>
      <xdr:rowOff>95991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4288</xdr:rowOff>
    </xdr:from>
    <xdr:to>
      <xdr:col>50</xdr:col>
      <xdr:colOff>165100</xdr:colOff>
      <xdr:row>98</xdr:row>
      <xdr:rowOff>105888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97015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171371</xdr:rowOff>
    </xdr:from>
    <xdr:to>
      <xdr:col>46</xdr:col>
      <xdr:colOff>38100</xdr:colOff>
      <xdr:row>98</xdr:row>
      <xdr:rowOff>101521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92648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166678</xdr:rowOff>
    </xdr:from>
    <xdr:to>
      <xdr:col>41</xdr:col>
      <xdr:colOff>101600</xdr:colOff>
      <xdr:row>98</xdr:row>
      <xdr:rowOff>96828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87955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9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49467</xdr:rowOff>
    </xdr:from>
    <xdr:to>
      <xdr:col>36</xdr:col>
      <xdr:colOff>165100</xdr:colOff>
      <xdr:row>98</xdr:row>
      <xdr:rowOff>151067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142194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66583</xdr:rowOff>
    </xdr:from>
    <xdr:to>
      <xdr:col>85</xdr:col>
      <xdr:colOff>127000</xdr:colOff>
      <xdr:row>39</xdr:row>
      <xdr:rowOff>92890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53133"/>
          <a:ext cx="8382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92890</xdr:rowOff>
    </xdr:from>
    <xdr:to>
      <xdr:col>81</xdr:col>
      <xdr:colOff>50800</xdr:colOff>
      <xdr:row>39</xdr:row>
      <xdr:rowOff>97314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9440"/>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97314</xdr:rowOff>
    </xdr:from>
    <xdr:to>
      <xdr:col>76</xdr:col>
      <xdr:colOff>114300</xdr:colOff>
      <xdr:row>39</xdr:row>
      <xdr:rowOff>98185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386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97704</xdr:rowOff>
    </xdr:from>
    <xdr:to>
      <xdr:col>71</xdr:col>
      <xdr:colOff>177800</xdr:colOff>
      <xdr:row>39</xdr:row>
      <xdr:rowOff>98185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4254"/>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15783</xdr:rowOff>
    </xdr:from>
    <xdr:to>
      <xdr:col>85</xdr:col>
      <xdr:colOff>177800</xdr:colOff>
      <xdr:row>39</xdr:row>
      <xdr:rowOff>117383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146610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42090</xdr:rowOff>
    </xdr:from>
    <xdr:to>
      <xdr:col>81</xdr:col>
      <xdr:colOff>101600</xdr:colOff>
      <xdr:row>39</xdr:row>
      <xdr:rowOff>143690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134817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46514</xdr:rowOff>
    </xdr:from>
    <xdr:to>
      <xdr:col>76</xdr:col>
      <xdr:colOff>165100</xdr:colOff>
      <xdr:row>39</xdr:row>
      <xdr:rowOff>148114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139241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47385</xdr:rowOff>
    </xdr:from>
    <xdr:to>
      <xdr:col>72</xdr:col>
      <xdr:colOff>38100</xdr:colOff>
      <xdr:row>39</xdr:row>
      <xdr:rowOff>148985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140112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46904</xdr:rowOff>
    </xdr:from>
    <xdr:to>
      <xdr:col>67</xdr:col>
      <xdr:colOff>101600</xdr:colOff>
      <xdr:row>39</xdr:row>
      <xdr:rowOff>148504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139631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24983</xdr:rowOff>
    </xdr:from>
    <xdr:to>
      <xdr:col>85</xdr:col>
      <xdr:colOff>127000</xdr:colOff>
      <xdr:row>78</xdr:row>
      <xdr:rowOff>28637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98083"/>
          <a:ext cx="8382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12359</xdr:rowOff>
    </xdr:from>
    <xdr:to>
      <xdr:col>81</xdr:col>
      <xdr:colOff>50800</xdr:colOff>
      <xdr:row>78</xdr:row>
      <xdr:rowOff>28637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85459"/>
          <a:ext cx="889000" cy="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161857</xdr:rowOff>
    </xdr:from>
    <xdr:to>
      <xdr:col>76</xdr:col>
      <xdr:colOff>114300</xdr:colOff>
      <xdr:row>78</xdr:row>
      <xdr:rowOff>12359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63507"/>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161857</xdr:rowOff>
    </xdr:from>
    <xdr:to>
      <xdr:col>71</xdr:col>
      <xdr:colOff>177800</xdr:colOff>
      <xdr:row>77</xdr:row>
      <xdr:rowOff>162482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63507"/>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145633</xdr:rowOff>
    </xdr:from>
    <xdr:to>
      <xdr:col>85</xdr:col>
      <xdr:colOff>177800</xdr:colOff>
      <xdr:row>78</xdr:row>
      <xdr:rowOff>75783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124060</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2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149287</xdr:rowOff>
    </xdr:from>
    <xdr:to>
      <xdr:col>81</xdr:col>
      <xdr:colOff>101600</xdr:colOff>
      <xdr:row>78</xdr:row>
      <xdr:rowOff>79437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70564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133009</xdr:rowOff>
    </xdr:from>
    <xdr:to>
      <xdr:col>76</xdr:col>
      <xdr:colOff>165100</xdr:colOff>
      <xdr:row>78</xdr:row>
      <xdr:rowOff>63159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54286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2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111057</xdr:rowOff>
    </xdr:from>
    <xdr:to>
      <xdr:col>72</xdr:col>
      <xdr:colOff>38100</xdr:colOff>
      <xdr:row>78</xdr:row>
      <xdr:rowOff>41207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32334</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40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111682</xdr:rowOff>
    </xdr:from>
    <xdr:to>
      <xdr:col>67</xdr:col>
      <xdr:colOff>101600</xdr:colOff>
      <xdr:row>78</xdr:row>
      <xdr:rowOff>41832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32959</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0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123800</xdr:rowOff>
    </xdr:from>
    <xdr:to>
      <xdr:col>85</xdr:col>
      <xdr:colOff>127000</xdr:colOff>
      <xdr:row>98</xdr:row>
      <xdr:rowOff>124943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590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120214</xdr:rowOff>
    </xdr:from>
    <xdr:to>
      <xdr:col>81</xdr:col>
      <xdr:colOff>50800</xdr:colOff>
      <xdr:row>98</xdr:row>
      <xdr:rowOff>124943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2314"/>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101713</xdr:rowOff>
    </xdr:from>
    <xdr:to>
      <xdr:col>76</xdr:col>
      <xdr:colOff>114300</xdr:colOff>
      <xdr:row>98</xdr:row>
      <xdr:rowOff>120214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3813"/>
          <a:ext cx="889000" cy="1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101713</xdr:rowOff>
    </xdr:from>
    <xdr:to>
      <xdr:col>71</xdr:col>
      <xdr:colOff>177800</xdr:colOff>
      <xdr:row>98</xdr:row>
      <xdr:rowOff>117528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3813"/>
          <a:ext cx="889000" cy="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73000</xdr:rowOff>
    </xdr:from>
    <xdr:to>
      <xdr:col>85</xdr:col>
      <xdr:colOff>177800</xdr:colOff>
      <xdr:row>99</xdr:row>
      <xdr:rowOff>3150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74143</xdr:rowOff>
    </xdr:from>
    <xdr:to>
      <xdr:col>81</xdr:col>
      <xdr:colOff>101600</xdr:colOff>
      <xdr:row>99</xdr:row>
      <xdr:rowOff>4293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166870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69414</xdr:rowOff>
    </xdr:from>
    <xdr:to>
      <xdr:col>76</xdr:col>
      <xdr:colOff>165100</xdr:colOff>
      <xdr:row>98</xdr:row>
      <xdr:rowOff>171014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162141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50913</xdr:rowOff>
    </xdr:from>
    <xdr:to>
      <xdr:col>72</xdr:col>
      <xdr:colOff>38100</xdr:colOff>
      <xdr:row>98</xdr:row>
      <xdr:rowOff>152513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169040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66728</xdr:rowOff>
    </xdr:from>
    <xdr:to>
      <xdr:col>67</xdr:col>
      <xdr:colOff>101600</xdr:colOff>
      <xdr:row>98</xdr:row>
      <xdr:rowOff>168328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159455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28601</xdr:rowOff>
    </xdr:from>
    <xdr:to>
      <xdr:col>116</xdr:col>
      <xdr:colOff>63500</xdr:colOff>
      <xdr:row>58</xdr:row>
      <xdr:rowOff>31553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72701"/>
          <a:ext cx="8382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31553</xdr:rowOff>
    </xdr:from>
    <xdr:to>
      <xdr:col>111</xdr:col>
      <xdr:colOff>177800</xdr:colOff>
      <xdr:row>58</xdr:row>
      <xdr:rowOff>34125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75653"/>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34125</xdr:rowOff>
    </xdr:from>
    <xdr:to>
      <xdr:col>107</xdr:col>
      <xdr:colOff>50800</xdr:colOff>
      <xdr:row>58</xdr:row>
      <xdr:rowOff>35763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7822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35763</xdr:rowOff>
    </xdr:from>
    <xdr:to>
      <xdr:col>102</xdr:col>
      <xdr:colOff>114300</xdr:colOff>
      <xdr:row>58</xdr:row>
      <xdr:rowOff>39154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79863"/>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149251</xdr:rowOff>
    </xdr:from>
    <xdr:to>
      <xdr:col>116</xdr:col>
      <xdr:colOff>114300</xdr:colOff>
      <xdr:row>58</xdr:row>
      <xdr:rowOff>79401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678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152203</xdr:rowOff>
    </xdr:from>
    <xdr:to>
      <xdr:col>112</xdr:col>
      <xdr:colOff>38100</xdr:colOff>
      <xdr:row>58</xdr:row>
      <xdr:rowOff>82353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98880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154775</xdr:rowOff>
    </xdr:from>
    <xdr:to>
      <xdr:col>107</xdr:col>
      <xdr:colOff>101600</xdr:colOff>
      <xdr:row>58</xdr:row>
      <xdr:rowOff>84925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101452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0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156413</xdr:rowOff>
    </xdr:from>
    <xdr:to>
      <xdr:col>102</xdr:col>
      <xdr:colOff>165100</xdr:colOff>
      <xdr:row>58</xdr:row>
      <xdr:rowOff>86563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103090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0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159804</xdr:rowOff>
    </xdr:from>
    <xdr:to>
      <xdr:col>98</xdr:col>
      <xdr:colOff>38100</xdr:colOff>
      <xdr:row>58</xdr:row>
      <xdr:rowOff>89954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106481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0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135398</xdr:rowOff>
    </xdr:from>
    <xdr:to>
      <xdr:col>116</xdr:col>
      <xdr:colOff>63500</xdr:colOff>
      <xdr:row>77</xdr:row>
      <xdr:rowOff>157352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37048"/>
          <a:ext cx="8382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95359</xdr:rowOff>
    </xdr:from>
    <xdr:to>
      <xdr:col>111</xdr:col>
      <xdr:colOff>177800</xdr:colOff>
      <xdr:row>77</xdr:row>
      <xdr:rowOff>157352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97009"/>
          <a:ext cx="889000" cy="6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95359</xdr:rowOff>
    </xdr:from>
    <xdr:to>
      <xdr:col>107</xdr:col>
      <xdr:colOff>50800</xdr:colOff>
      <xdr:row>77</xdr:row>
      <xdr:rowOff>109837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9700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59469</xdr:rowOff>
    </xdr:from>
    <xdr:to>
      <xdr:col>102</xdr:col>
      <xdr:colOff>114300</xdr:colOff>
      <xdr:row>77</xdr:row>
      <xdr:rowOff>109837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61119"/>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84598</xdr:rowOff>
    </xdr:from>
    <xdr:to>
      <xdr:col>116</xdr:col>
      <xdr:colOff>114300</xdr:colOff>
      <xdr:row>78</xdr:row>
      <xdr:rowOff>14748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170975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0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106552</xdr:rowOff>
    </xdr:from>
    <xdr:to>
      <xdr:col>112</xdr:col>
      <xdr:colOff>38100</xdr:colOff>
      <xdr:row>78</xdr:row>
      <xdr:rowOff>36702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27829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0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44559</xdr:rowOff>
    </xdr:from>
    <xdr:to>
      <xdr:col>107</xdr:col>
      <xdr:colOff>101600</xdr:colOff>
      <xdr:row>77</xdr:row>
      <xdr:rowOff>146159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137286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59037</xdr:rowOff>
    </xdr:from>
    <xdr:to>
      <xdr:col>102</xdr:col>
      <xdr:colOff>165100</xdr:colOff>
      <xdr:row>77</xdr:row>
      <xdr:rowOff>160637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151764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8669</xdr:rowOff>
    </xdr:from>
    <xdr:to>
      <xdr:col>98</xdr:col>
      <xdr:colOff>38100</xdr:colOff>
      <xdr:row>77</xdr:row>
      <xdr:rowOff>110269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101396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895,280</a:t>
          </a:r>
          <a:r>
            <a:rPr kumimoji="1" lang="ja-JP" altLang="en-US" sz="1300">
              <a:latin typeface="ＭＳ Ｐゴシック" panose="020B0600070205080204" pitchFamily="50" charset="-128"/>
              <a:ea typeface="ＭＳ Ｐゴシック" panose="020B0600070205080204" pitchFamily="50" charset="-128"/>
            </a:rPr>
            <a:t>円となっている。人件費の住民一人当たりのコストは</a:t>
          </a:r>
          <a:r>
            <a:rPr kumimoji="1" lang="en-US" altLang="ja-JP" sz="1300">
              <a:latin typeface="ＭＳ Ｐゴシック" panose="020B0600070205080204" pitchFamily="50" charset="-128"/>
              <a:ea typeface="ＭＳ Ｐゴシック" panose="020B0600070205080204" pitchFamily="50" charset="-128"/>
            </a:rPr>
            <a:t>121,388</a:t>
          </a:r>
          <a:r>
            <a:rPr kumimoji="1" lang="ja-JP" altLang="en-US" sz="1300">
              <a:latin typeface="ＭＳ Ｐゴシック" panose="020B0600070205080204" pitchFamily="50" charset="-128"/>
              <a:ea typeface="ＭＳ Ｐゴシック" panose="020B0600070205080204" pitchFamily="50" charset="-128"/>
            </a:rPr>
            <a:t>円で、類似団体内平均値と比較して低い水準にある。維持補修費の住民一人当たりのコストは</a:t>
          </a:r>
          <a:r>
            <a:rPr kumimoji="1" lang="en-US" altLang="ja-JP" sz="1300">
              <a:latin typeface="ＭＳ Ｐゴシック" panose="020B0600070205080204" pitchFamily="50" charset="-128"/>
              <a:ea typeface="ＭＳ Ｐゴシック" panose="020B0600070205080204" pitchFamily="50" charset="-128"/>
            </a:rPr>
            <a:t>22,202</a:t>
          </a:r>
          <a:r>
            <a:rPr kumimoji="1" lang="ja-JP" altLang="en-US" sz="1300">
              <a:latin typeface="ＭＳ Ｐゴシック" panose="020B0600070205080204" pitchFamily="50" charset="-128"/>
              <a:ea typeface="ＭＳ Ｐゴシック" panose="020B0600070205080204" pitchFamily="50" charset="-128"/>
            </a:rPr>
            <a:t>円で、類似団体内平均値ではほぼ同レベルである。公共施設等総合管理計画に基づき、更新・統廃合・長寿命化等の施策を計画的に行いコストの減少を図る。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4,577
4,526
114.20
4,569,251
4,097,696
335,306
2,345,915
4,204,888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115411</xdr:rowOff>
    </xdr:from>
    <xdr:to>
      <xdr:col>24</xdr:col>
      <xdr:colOff>63500</xdr:colOff>
      <xdr:row>37</xdr:row>
      <xdr:rowOff>118269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5906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115411</xdr:rowOff>
    </xdr:from>
    <xdr:to>
      <xdr:col>19</xdr:col>
      <xdr:colOff>177800</xdr:colOff>
      <xdr:row>37</xdr:row>
      <xdr:rowOff>123393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9061"/>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123393</xdr:rowOff>
    </xdr:from>
    <xdr:to>
      <xdr:col>15</xdr:col>
      <xdr:colOff>50800</xdr:colOff>
      <xdr:row>37</xdr:row>
      <xdr:rowOff>127070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704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103086</xdr:rowOff>
    </xdr:from>
    <xdr:to>
      <xdr:col>10</xdr:col>
      <xdr:colOff>114300</xdr:colOff>
      <xdr:row>37</xdr:row>
      <xdr:rowOff>127070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6736"/>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67469</xdr:rowOff>
    </xdr:from>
    <xdr:to>
      <xdr:col>24</xdr:col>
      <xdr:colOff>114300</xdr:colOff>
      <xdr:row>37</xdr:row>
      <xdr:rowOff>169069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45896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64611</xdr:rowOff>
    </xdr:from>
    <xdr:to>
      <xdr:col>20</xdr:col>
      <xdr:colOff>38100</xdr:colOff>
      <xdr:row>37</xdr:row>
      <xdr:rowOff>166212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8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157339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72593</xdr:rowOff>
    </xdr:from>
    <xdr:to>
      <xdr:col>15</xdr:col>
      <xdr:colOff>101600</xdr:colOff>
      <xdr:row>38</xdr:row>
      <xdr:rowOff>2743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165320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76270</xdr:rowOff>
    </xdr:from>
    <xdr:to>
      <xdr:col>10</xdr:col>
      <xdr:colOff>165100</xdr:colOff>
      <xdr:row>38</xdr:row>
      <xdr:rowOff>6420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168997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52286</xdr:rowOff>
    </xdr:from>
    <xdr:to>
      <xdr:col>6</xdr:col>
      <xdr:colOff>38100</xdr:colOff>
      <xdr:row>37</xdr:row>
      <xdr:rowOff>153886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145013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145345</xdr:rowOff>
    </xdr:from>
    <xdr:to>
      <xdr:col>24</xdr:col>
      <xdr:colOff>63500</xdr:colOff>
      <xdr:row>58</xdr:row>
      <xdr:rowOff>153395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89445"/>
          <a:ext cx="8382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150224</xdr:rowOff>
    </xdr:from>
    <xdr:to>
      <xdr:col>19</xdr:col>
      <xdr:colOff>177800</xdr:colOff>
      <xdr:row>58</xdr:row>
      <xdr:rowOff>153395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94324"/>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124409</xdr:rowOff>
    </xdr:from>
    <xdr:to>
      <xdr:col>15</xdr:col>
      <xdr:colOff>50800</xdr:colOff>
      <xdr:row>58</xdr:row>
      <xdr:rowOff>150224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68509"/>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124409</xdr:rowOff>
    </xdr:from>
    <xdr:to>
      <xdr:col>10</xdr:col>
      <xdr:colOff>114300</xdr:colOff>
      <xdr:row>58</xdr:row>
      <xdr:rowOff>159930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8509"/>
          <a:ext cx="889000" cy="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94545</xdr:rowOff>
    </xdr:from>
    <xdr:to>
      <xdr:col>24</xdr:col>
      <xdr:colOff>114300</xdr:colOff>
      <xdr:row>59</xdr:row>
      <xdr:rowOff>24695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102595</xdr:rowOff>
    </xdr:from>
    <xdr:to>
      <xdr:col>20</xdr:col>
      <xdr:colOff>38100</xdr:colOff>
      <xdr:row>59</xdr:row>
      <xdr:rowOff>32745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23872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99424</xdr:rowOff>
    </xdr:from>
    <xdr:to>
      <xdr:col>15</xdr:col>
      <xdr:colOff>101600</xdr:colOff>
      <xdr:row>59</xdr:row>
      <xdr:rowOff>29574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20701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73609</xdr:rowOff>
    </xdr:from>
    <xdr:to>
      <xdr:col>10</xdr:col>
      <xdr:colOff>165100</xdr:colOff>
      <xdr:row>59</xdr:row>
      <xdr:rowOff>3759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166336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1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109130</xdr:rowOff>
    </xdr:from>
    <xdr:to>
      <xdr:col>6</xdr:col>
      <xdr:colOff>38100</xdr:colOff>
      <xdr:row>59</xdr:row>
      <xdr:rowOff>39280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30407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166439</xdr:rowOff>
    </xdr:from>
    <xdr:to>
      <xdr:col>24</xdr:col>
      <xdr:colOff>63500</xdr:colOff>
      <xdr:row>78</xdr:row>
      <xdr:rowOff>23340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68089"/>
          <a:ext cx="838200" cy="2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162632</xdr:rowOff>
    </xdr:from>
    <xdr:to>
      <xdr:col>19</xdr:col>
      <xdr:colOff>177800</xdr:colOff>
      <xdr:row>78</xdr:row>
      <xdr:rowOff>23340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64282"/>
          <a:ext cx="889000" cy="3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162632</xdr:rowOff>
    </xdr:from>
    <xdr:to>
      <xdr:col>15</xdr:col>
      <xdr:colOff>50800</xdr:colOff>
      <xdr:row>78</xdr:row>
      <xdr:rowOff>31082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4282"/>
          <a:ext cx="889000" cy="3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19614</xdr:rowOff>
    </xdr:from>
    <xdr:to>
      <xdr:col>10</xdr:col>
      <xdr:colOff>114300</xdr:colOff>
      <xdr:row>78</xdr:row>
      <xdr:rowOff>31082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92714"/>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115639</xdr:rowOff>
    </xdr:from>
    <xdr:to>
      <xdr:col>24</xdr:col>
      <xdr:colOff>114300</xdr:colOff>
      <xdr:row>78</xdr:row>
      <xdr:rowOff>45789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30566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143990</xdr:rowOff>
    </xdr:from>
    <xdr:to>
      <xdr:col>20</xdr:col>
      <xdr:colOff>38100</xdr:colOff>
      <xdr:row>78</xdr:row>
      <xdr:rowOff>74140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65267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111832</xdr:rowOff>
    </xdr:from>
    <xdr:to>
      <xdr:col>15</xdr:col>
      <xdr:colOff>101600</xdr:colOff>
      <xdr:row>78</xdr:row>
      <xdr:rowOff>41982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33109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151732</xdr:rowOff>
    </xdr:from>
    <xdr:to>
      <xdr:col>10</xdr:col>
      <xdr:colOff>165100</xdr:colOff>
      <xdr:row>78</xdr:row>
      <xdr:rowOff>81882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73009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140264</xdr:rowOff>
    </xdr:from>
    <xdr:to>
      <xdr:col>6</xdr:col>
      <xdr:colOff>38100</xdr:colOff>
      <xdr:row>78</xdr:row>
      <xdr:rowOff>70414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61541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135951</xdr:rowOff>
    </xdr:from>
    <xdr:to>
      <xdr:col>24</xdr:col>
      <xdr:colOff>63500</xdr:colOff>
      <xdr:row>98</xdr:row>
      <xdr:rowOff>142959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8051"/>
          <a:ext cx="8382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142959</xdr:rowOff>
    </xdr:from>
    <xdr:to>
      <xdr:col>19</xdr:col>
      <xdr:colOff>177800</xdr:colOff>
      <xdr:row>98</xdr:row>
      <xdr:rowOff>147038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5059"/>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84630</xdr:rowOff>
    </xdr:from>
    <xdr:to>
      <xdr:col>15</xdr:col>
      <xdr:colOff>50800</xdr:colOff>
      <xdr:row>98</xdr:row>
      <xdr:rowOff>147038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86730"/>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84630</xdr:rowOff>
    </xdr:from>
    <xdr:to>
      <xdr:col>10</xdr:col>
      <xdr:colOff>114300</xdr:colOff>
      <xdr:row>98</xdr:row>
      <xdr:rowOff>96459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86730"/>
          <a:ext cx="889000" cy="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85151</xdr:rowOff>
    </xdr:from>
    <xdr:to>
      <xdr:col>24</xdr:col>
      <xdr:colOff>114300</xdr:colOff>
      <xdr:row>99</xdr:row>
      <xdr:rowOff>15301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92159</xdr:rowOff>
    </xdr:from>
    <xdr:to>
      <xdr:col>20</xdr:col>
      <xdr:colOff>38100</xdr:colOff>
      <xdr:row>99</xdr:row>
      <xdr:rowOff>22309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13436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96238</xdr:rowOff>
    </xdr:from>
    <xdr:to>
      <xdr:col>15</xdr:col>
      <xdr:colOff>101600</xdr:colOff>
      <xdr:row>99</xdr:row>
      <xdr:rowOff>26388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17515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33830</xdr:rowOff>
    </xdr:from>
    <xdr:to>
      <xdr:col>10</xdr:col>
      <xdr:colOff>165100</xdr:colOff>
      <xdr:row>98</xdr:row>
      <xdr:rowOff>135430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126557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45659</xdr:rowOff>
    </xdr:from>
    <xdr:to>
      <xdr:col>6</xdr:col>
      <xdr:colOff>38100</xdr:colOff>
      <xdr:row>98</xdr:row>
      <xdr:rowOff>147259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148332</xdr:rowOff>
    </xdr:from>
    <xdr:to>
      <xdr:col>55</xdr:col>
      <xdr:colOff>0</xdr:colOff>
      <xdr:row>58</xdr:row>
      <xdr:rowOff>166303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92432"/>
          <a:ext cx="8382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159265</xdr:rowOff>
    </xdr:from>
    <xdr:to>
      <xdr:col>50</xdr:col>
      <xdr:colOff>114300</xdr:colOff>
      <xdr:row>58</xdr:row>
      <xdr:rowOff>166303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03365"/>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159265</xdr:rowOff>
    </xdr:from>
    <xdr:to>
      <xdr:col>45</xdr:col>
      <xdr:colOff>177800</xdr:colOff>
      <xdr:row>58</xdr:row>
      <xdr:rowOff>160227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03365"/>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160227</xdr:rowOff>
    </xdr:from>
    <xdr:to>
      <xdr:col>41</xdr:col>
      <xdr:colOff>50800</xdr:colOff>
      <xdr:row>58</xdr:row>
      <xdr:rowOff>164828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04327"/>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97532</xdr:rowOff>
    </xdr:from>
    <xdr:to>
      <xdr:col>55</xdr:col>
      <xdr:colOff>50800</xdr:colOff>
      <xdr:row>59</xdr:row>
      <xdr:rowOff>27682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12459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115503</xdr:rowOff>
    </xdr:from>
    <xdr:to>
      <xdr:col>50</xdr:col>
      <xdr:colOff>165100</xdr:colOff>
      <xdr:row>59</xdr:row>
      <xdr:rowOff>45653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36780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108465</xdr:rowOff>
    </xdr:from>
    <xdr:to>
      <xdr:col>46</xdr:col>
      <xdr:colOff>38100</xdr:colOff>
      <xdr:row>59</xdr:row>
      <xdr:rowOff>38615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29742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109427</xdr:rowOff>
    </xdr:from>
    <xdr:to>
      <xdr:col>41</xdr:col>
      <xdr:colOff>101600</xdr:colOff>
      <xdr:row>59</xdr:row>
      <xdr:rowOff>39577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5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30704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4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114028</xdr:rowOff>
    </xdr:from>
    <xdr:to>
      <xdr:col>36</xdr:col>
      <xdr:colOff>165100</xdr:colOff>
      <xdr:row>59</xdr:row>
      <xdr:rowOff>44178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35305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88227</xdr:rowOff>
    </xdr:from>
    <xdr:to>
      <xdr:col>55</xdr:col>
      <xdr:colOff>0</xdr:colOff>
      <xdr:row>77</xdr:row>
      <xdr:rowOff>91903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89877"/>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37923</xdr:rowOff>
    </xdr:from>
    <xdr:to>
      <xdr:col>50</xdr:col>
      <xdr:colOff>114300</xdr:colOff>
      <xdr:row>77</xdr:row>
      <xdr:rowOff>91903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39573"/>
          <a:ext cx="889000" cy="5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37923</xdr:rowOff>
    </xdr:from>
    <xdr:to>
      <xdr:col>45</xdr:col>
      <xdr:colOff>177800</xdr:colOff>
      <xdr:row>77</xdr:row>
      <xdr:rowOff>83872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39573"/>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83872</xdr:rowOff>
    </xdr:from>
    <xdr:to>
      <xdr:col>41</xdr:col>
      <xdr:colOff>50800</xdr:colOff>
      <xdr:row>77</xdr:row>
      <xdr:rowOff>153485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85522"/>
          <a:ext cx="889000" cy="6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37427</xdr:rowOff>
    </xdr:from>
    <xdr:to>
      <xdr:col>55</xdr:col>
      <xdr:colOff>50800</xdr:colOff>
      <xdr:row>77</xdr:row>
      <xdr:rowOff>139027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60304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9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41103</xdr:rowOff>
    </xdr:from>
    <xdr:to>
      <xdr:col>50</xdr:col>
      <xdr:colOff>165100</xdr:colOff>
      <xdr:row>77</xdr:row>
      <xdr:rowOff>142703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159230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1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158573</xdr:rowOff>
    </xdr:from>
    <xdr:to>
      <xdr:col>46</xdr:col>
      <xdr:colOff>38100</xdr:colOff>
      <xdr:row>77</xdr:row>
      <xdr:rowOff>88723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105250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33072</xdr:rowOff>
    </xdr:from>
    <xdr:to>
      <xdr:col>41</xdr:col>
      <xdr:colOff>101600</xdr:colOff>
      <xdr:row>77</xdr:row>
      <xdr:rowOff>134672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151199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102685</xdr:rowOff>
    </xdr:from>
    <xdr:to>
      <xdr:col>36</xdr:col>
      <xdr:colOff>165100</xdr:colOff>
      <xdr:row>78</xdr:row>
      <xdr:rowOff>32835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49362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7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118207</xdr:rowOff>
    </xdr:from>
    <xdr:to>
      <xdr:col>55</xdr:col>
      <xdr:colOff>0</xdr:colOff>
      <xdr:row>98</xdr:row>
      <xdr:rowOff>128563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20307"/>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128563</xdr:rowOff>
    </xdr:from>
    <xdr:to>
      <xdr:col>50</xdr:col>
      <xdr:colOff>114300</xdr:colOff>
      <xdr:row>98</xdr:row>
      <xdr:rowOff>139622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30663"/>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66669</xdr:rowOff>
    </xdr:from>
    <xdr:to>
      <xdr:col>45</xdr:col>
      <xdr:colOff>177800</xdr:colOff>
      <xdr:row>98</xdr:row>
      <xdr:rowOff>139622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68769"/>
          <a:ext cx="889000" cy="7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66669</xdr:rowOff>
    </xdr:from>
    <xdr:to>
      <xdr:col>41</xdr:col>
      <xdr:colOff>50800</xdr:colOff>
      <xdr:row>98</xdr:row>
      <xdr:rowOff>122406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68769"/>
          <a:ext cx="889000" cy="5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67407</xdr:rowOff>
    </xdr:from>
    <xdr:to>
      <xdr:col>55</xdr:col>
      <xdr:colOff>50800</xdr:colOff>
      <xdr:row>98</xdr:row>
      <xdr:rowOff>169007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153784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77763</xdr:rowOff>
    </xdr:from>
    <xdr:to>
      <xdr:col>50</xdr:col>
      <xdr:colOff>165100</xdr:colOff>
      <xdr:row>99</xdr:row>
      <xdr:rowOff>7913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170490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7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88822</xdr:rowOff>
    </xdr:from>
    <xdr:to>
      <xdr:col>46</xdr:col>
      <xdr:colOff>38100</xdr:colOff>
      <xdr:row>99</xdr:row>
      <xdr:rowOff>18972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8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15869</xdr:rowOff>
    </xdr:from>
    <xdr:to>
      <xdr:col>41</xdr:col>
      <xdr:colOff>101600</xdr:colOff>
      <xdr:row>98</xdr:row>
      <xdr:rowOff>117469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108596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1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71606</xdr:rowOff>
    </xdr:from>
    <xdr:to>
      <xdr:col>36</xdr:col>
      <xdr:colOff>165100</xdr:colOff>
      <xdr:row>99</xdr:row>
      <xdr:rowOff>1756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164333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153957</xdr:rowOff>
    </xdr:from>
    <xdr:to>
      <xdr:col>85</xdr:col>
      <xdr:colOff>127000</xdr:colOff>
      <xdr:row>38</xdr:row>
      <xdr:rowOff>154029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69057"/>
          <a:ext cx="8382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153622</xdr:rowOff>
    </xdr:from>
    <xdr:to>
      <xdr:col>81</xdr:col>
      <xdr:colOff>50800</xdr:colOff>
      <xdr:row>38</xdr:row>
      <xdr:rowOff>153957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68722"/>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151225</xdr:rowOff>
    </xdr:from>
    <xdr:to>
      <xdr:col>76</xdr:col>
      <xdr:colOff>114300</xdr:colOff>
      <xdr:row>38</xdr:row>
      <xdr:rowOff>153622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6325"/>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151225</xdr:rowOff>
    </xdr:from>
    <xdr:to>
      <xdr:col>71</xdr:col>
      <xdr:colOff>177800</xdr:colOff>
      <xdr:row>38</xdr:row>
      <xdr:rowOff>155374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6325"/>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103229</xdr:rowOff>
    </xdr:from>
    <xdr:to>
      <xdr:col>85</xdr:col>
      <xdr:colOff>177800</xdr:colOff>
      <xdr:row>39</xdr:row>
      <xdr:rowOff>33379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103157</xdr:rowOff>
    </xdr:from>
    <xdr:to>
      <xdr:col>81</xdr:col>
      <xdr:colOff>101600</xdr:colOff>
      <xdr:row>39</xdr:row>
      <xdr:rowOff>33307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24434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102822</xdr:rowOff>
    </xdr:from>
    <xdr:to>
      <xdr:col>76</xdr:col>
      <xdr:colOff>165100</xdr:colOff>
      <xdr:row>39</xdr:row>
      <xdr:rowOff>32972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24099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100425</xdr:rowOff>
    </xdr:from>
    <xdr:to>
      <xdr:col>72</xdr:col>
      <xdr:colOff>38100</xdr:colOff>
      <xdr:row>39</xdr:row>
      <xdr:rowOff>30575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21702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104574</xdr:rowOff>
    </xdr:from>
    <xdr:to>
      <xdr:col>67</xdr:col>
      <xdr:colOff>101600</xdr:colOff>
      <xdr:row>39</xdr:row>
      <xdr:rowOff>34724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25851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84932</xdr:rowOff>
    </xdr:from>
    <xdr:to>
      <xdr:col>85</xdr:col>
      <xdr:colOff>127000</xdr:colOff>
      <xdr:row>57</xdr:row>
      <xdr:rowOff>120921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57582"/>
          <a:ext cx="8382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117201</xdr:rowOff>
    </xdr:from>
    <xdr:to>
      <xdr:col>81</xdr:col>
      <xdr:colOff>50800</xdr:colOff>
      <xdr:row>57</xdr:row>
      <xdr:rowOff>120921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89851"/>
          <a:ext cx="8890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101585</xdr:rowOff>
    </xdr:from>
    <xdr:to>
      <xdr:col>76</xdr:col>
      <xdr:colOff>114300</xdr:colOff>
      <xdr:row>57</xdr:row>
      <xdr:rowOff>117201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74235"/>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135453</xdr:rowOff>
    </xdr:from>
    <xdr:to>
      <xdr:col>71</xdr:col>
      <xdr:colOff>177800</xdr:colOff>
      <xdr:row>57</xdr:row>
      <xdr:rowOff>101585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36653"/>
          <a:ext cx="889000" cy="1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34132</xdr:rowOff>
    </xdr:from>
    <xdr:to>
      <xdr:col>85</xdr:col>
      <xdr:colOff>177800</xdr:colOff>
      <xdr:row>57</xdr:row>
      <xdr:rowOff>135732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12559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8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70121</xdr:rowOff>
    </xdr:from>
    <xdr:to>
      <xdr:col>81</xdr:col>
      <xdr:colOff>101600</xdr:colOff>
      <xdr:row>58</xdr:row>
      <xdr:rowOff>271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162848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66401</xdr:rowOff>
    </xdr:from>
    <xdr:to>
      <xdr:col>76</xdr:col>
      <xdr:colOff>165100</xdr:colOff>
      <xdr:row>57</xdr:row>
      <xdr:rowOff>168001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159128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50785</xdr:rowOff>
    </xdr:from>
    <xdr:to>
      <xdr:col>72</xdr:col>
      <xdr:colOff>38100</xdr:colOff>
      <xdr:row>57</xdr:row>
      <xdr:rowOff>152385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143512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1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84653</xdr:rowOff>
    </xdr:from>
    <xdr:to>
      <xdr:col>67</xdr:col>
      <xdr:colOff>101600</xdr:colOff>
      <xdr:row>57</xdr:row>
      <xdr:rowOff>14803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31330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46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66584</xdr:rowOff>
    </xdr:from>
    <xdr:to>
      <xdr:col>85</xdr:col>
      <xdr:colOff>127000</xdr:colOff>
      <xdr:row>79</xdr:row>
      <xdr:rowOff>92890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11134"/>
          <a:ext cx="8382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92890</xdr:rowOff>
    </xdr:from>
    <xdr:to>
      <xdr:col>81</xdr:col>
      <xdr:colOff>50800</xdr:colOff>
      <xdr:row>79</xdr:row>
      <xdr:rowOff>97315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37440"/>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97315</xdr:rowOff>
    </xdr:from>
    <xdr:to>
      <xdr:col>76</xdr:col>
      <xdr:colOff>114300</xdr:colOff>
      <xdr:row>79</xdr:row>
      <xdr:rowOff>98185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1865"/>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97704</xdr:rowOff>
    </xdr:from>
    <xdr:to>
      <xdr:col>71</xdr:col>
      <xdr:colOff>177800</xdr:colOff>
      <xdr:row>79</xdr:row>
      <xdr:rowOff>98185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2254"/>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15784</xdr:rowOff>
    </xdr:from>
    <xdr:to>
      <xdr:col>85</xdr:col>
      <xdr:colOff>177800</xdr:colOff>
      <xdr:row>79</xdr:row>
      <xdr:rowOff>117384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146611</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42090</xdr:rowOff>
    </xdr:from>
    <xdr:to>
      <xdr:col>81</xdr:col>
      <xdr:colOff>101600</xdr:colOff>
      <xdr:row>79</xdr:row>
      <xdr:rowOff>143690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134817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46515</xdr:rowOff>
    </xdr:from>
    <xdr:to>
      <xdr:col>76</xdr:col>
      <xdr:colOff>165100</xdr:colOff>
      <xdr:row>79</xdr:row>
      <xdr:rowOff>148115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139242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47385</xdr:rowOff>
    </xdr:from>
    <xdr:to>
      <xdr:col>72</xdr:col>
      <xdr:colOff>38100</xdr:colOff>
      <xdr:row>79</xdr:row>
      <xdr:rowOff>148985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140112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4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46904</xdr:rowOff>
    </xdr:from>
    <xdr:to>
      <xdr:col>67</xdr:col>
      <xdr:colOff>101600</xdr:colOff>
      <xdr:row>79</xdr:row>
      <xdr:rowOff>148504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139631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24983</xdr:rowOff>
    </xdr:from>
    <xdr:to>
      <xdr:col>85</xdr:col>
      <xdr:colOff>127000</xdr:colOff>
      <xdr:row>98</xdr:row>
      <xdr:rowOff>28637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27083"/>
          <a:ext cx="8382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12359</xdr:rowOff>
    </xdr:from>
    <xdr:to>
      <xdr:col>81</xdr:col>
      <xdr:colOff>50800</xdr:colOff>
      <xdr:row>98</xdr:row>
      <xdr:rowOff>28637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14459"/>
          <a:ext cx="889000" cy="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161857</xdr:rowOff>
    </xdr:from>
    <xdr:to>
      <xdr:col>76</xdr:col>
      <xdr:colOff>114300</xdr:colOff>
      <xdr:row>98</xdr:row>
      <xdr:rowOff>12359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92507"/>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161857</xdr:rowOff>
    </xdr:from>
    <xdr:to>
      <xdr:col>71</xdr:col>
      <xdr:colOff>177800</xdr:colOff>
      <xdr:row>97</xdr:row>
      <xdr:rowOff>162482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92507"/>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145633</xdr:rowOff>
    </xdr:from>
    <xdr:to>
      <xdr:col>85</xdr:col>
      <xdr:colOff>177800</xdr:colOff>
      <xdr:row>98</xdr:row>
      <xdr:rowOff>75783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124060</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5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149287</xdr:rowOff>
    </xdr:from>
    <xdr:to>
      <xdr:col>81</xdr:col>
      <xdr:colOff>101600</xdr:colOff>
      <xdr:row>98</xdr:row>
      <xdr:rowOff>79437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70564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133009</xdr:rowOff>
    </xdr:from>
    <xdr:to>
      <xdr:col>76</xdr:col>
      <xdr:colOff>165100</xdr:colOff>
      <xdr:row>98</xdr:row>
      <xdr:rowOff>63159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54286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5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111057</xdr:rowOff>
    </xdr:from>
    <xdr:to>
      <xdr:col>72</xdr:col>
      <xdr:colOff>38100</xdr:colOff>
      <xdr:row>98</xdr:row>
      <xdr:rowOff>41207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32334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3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111682</xdr:rowOff>
    </xdr:from>
    <xdr:to>
      <xdr:col>67</xdr:col>
      <xdr:colOff>101600</xdr:colOff>
      <xdr:row>98</xdr:row>
      <xdr:rowOff>41832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32959</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3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総務費の住民一人当たりのコストが</a:t>
          </a:r>
          <a:r>
            <a:rPr kumimoji="1" lang="en-US" altLang="ja-JP" sz="1300">
              <a:latin typeface="ＭＳ Ｐゴシック" panose="020B0600070205080204" pitchFamily="50" charset="-128"/>
              <a:ea typeface="ＭＳ Ｐゴシック" panose="020B0600070205080204" pitchFamily="50" charset="-128"/>
            </a:rPr>
            <a:t>22,129</a:t>
          </a:r>
          <a:r>
            <a:rPr kumimoji="1" lang="ja-JP" altLang="en-US" sz="1300">
              <a:latin typeface="ＭＳ Ｐゴシック" panose="020B0600070205080204" pitchFamily="50" charset="-128"/>
              <a:ea typeface="ＭＳ Ｐゴシック" panose="020B0600070205080204" pitchFamily="50" charset="-128"/>
            </a:rPr>
            <a:t>円と前年度と比較すると増加しているが、前年度と同様に類似団体内平均値を下回っている。主な要因は単身者用雇用住宅建設事業の増によるものである。また、民生費の住民一人当たりのコスト</a:t>
          </a:r>
          <a:r>
            <a:rPr kumimoji="1" lang="en-US" altLang="ja-JP" sz="1300">
              <a:latin typeface="ＭＳ Ｐゴシック" panose="020B0600070205080204" pitchFamily="50" charset="-128"/>
              <a:ea typeface="ＭＳ Ｐゴシック" panose="020B0600070205080204" pitchFamily="50" charset="-128"/>
            </a:rPr>
            <a:t>17,362</a:t>
          </a:r>
          <a:r>
            <a:rPr kumimoji="1" lang="ja-JP" altLang="en-US" sz="1300">
              <a:latin typeface="ＭＳ Ｐゴシック" panose="020B0600070205080204" pitchFamily="50" charset="-128"/>
              <a:ea typeface="ＭＳ Ｐゴシック" panose="020B0600070205080204" pitchFamily="50" charset="-128"/>
            </a:rPr>
            <a:t>円、教育費の住民一人当たりコスト</a:t>
          </a:r>
          <a:r>
            <a:rPr kumimoji="1" lang="en-US" altLang="ja-JP" sz="1300">
              <a:latin typeface="ＭＳ Ｐゴシック" panose="020B0600070205080204" pitchFamily="50" charset="-128"/>
              <a:ea typeface="ＭＳ Ｐゴシック" panose="020B0600070205080204" pitchFamily="50" charset="-128"/>
            </a:rPr>
            <a:t>15,743</a:t>
          </a:r>
          <a:r>
            <a:rPr kumimoji="1" lang="ja-JP" altLang="en-US" sz="1300">
              <a:latin typeface="ＭＳ Ｐゴシック" panose="020B0600070205080204" pitchFamily="50" charset="-128"/>
              <a:ea typeface="ＭＳ Ｐゴシック" panose="020B0600070205080204" pitchFamily="50" charset="-128"/>
            </a:rPr>
            <a:t>円と前年度と比較すると増加しているが、前年度と同様に類似団体内平均値を下回っている。主な要因は民生費では宅老所建設事業の増、教育費では小学校エアコン設置事業の増によるものである。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財政調整基金残高は適切な財源の確保と歳出の精査により、取崩しを回避しており、前年度とほほ同額てある。</a:t>
          </a:r>
        </a:p>
        <a:p>
          <a:r>
            <a:rPr kumimoji="1" lang="ja-JP" altLang="en-US" sz="1400">
              <a:latin typeface="ＭＳ ゴシック" pitchFamily="49" charset="-128"/>
              <a:ea typeface="ＭＳ ゴシック" pitchFamily="49" charset="-128"/>
            </a:rPr>
            <a:t>　実質収支比率の増加は、地方交付税の増額が主な要因である。</a:t>
          </a:r>
        </a:p>
        <a:p>
          <a:r>
            <a:rPr kumimoji="1" lang="ja-JP" altLang="en-US" sz="1400">
              <a:latin typeface="ＭＳ ゴシック" pitchFamily="49" charset="-128"/>
              <a:ea typeface="ＭＳ ゴシック" pitchFamily="49" charset="-128"/>
            </a:rPr>
            <a:t>　実質単年度収支比率の増加は、単年度収支が増額したことによる。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すべての会計で黒字であり、引き続き健全運営により黒字を確保する。</a:t>
          </a:r>
        </a:p>
        <a:p>
          <a:r>
            <a:rPr kumimoji="1" lang="ja-JP" altLang="en-US" sz="1400">
              <a:latin typeface="ＭＳ ゴシック" pitchFamily="49" charset="-128"/>
              <a:ea typeface="ＭＳ ゴシック" pitchFamily="49" charset="-128"/>
            </a:rPr>
            <a:t>　国民健康保険事業特別会計、介護保険事業特別会計において厳しい運営が続いているが、適正な保険税、保険料の賦課と給付に努め、健全運営を維持する。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7" t="s">
        <v>80</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8" t="s">
        <v>82</v>
      </c>
      <c r="C3" s="649"/>
      <c r="D3" s="649"/>
      <c r="E3" s="650"/>
      <c r="F3" s="650"/>
      <c r="G3" s="650"/>
      <c r="H3" s="650"/>
      <c r="I3" s="650"/>
      <c r="J3" s="650"/>
      <c r="K3" s="650"/>
      <c r="L3" s="650" t="s">
        <v>83</v>
      </c>
      <c r="M3" s="650"/>
      <c r="N3" s="650"/>
      <c r="O3" s="650"/>
      <c r="P3" s="650"/>
      <c r="Q3" s="650"/>
      <c r="R3" s="653"/>
      <c r="S3" s="653"/>
      <c r="T3" s="653"/>
      <c r="U3" s="653"/>
      <c r="V3" s="654"/>
      <c r="W3" s="544" t="s">
        <v>84</v>
      </c>
      <c r="X3" s="545"/>
      <c r="Y3" s="545"/>
      <c r="Z3" s="545"/>
      <c r="AA3" s="545"/>
      <c r="AB3" s="649"/>
      <c r="AC3" s="653" t="s">
        <v>85</v>
      </c>
      <c r="AD3" s="545"/>
      <c r="AE3" s="545"/>
      <c r="AF3" s="545"/>
      <c r="AG3" s="545"/>
      <c r="AH3" s="545"/>
      <c r="AI3" s="545"/>
      <c r="AJ3" s="545"/>
      <c r="AK3" s="545"/>
      <c r="AL3" s="615"/>
      <c r="AM3" s="544" t="s">
        <v>86</v>
      </c>
      <c r="AN3" s="545"/>
      <c r="AO3" s="545"/>
      <c r="AP3" s="545"/>
      <c r="AQ3" s="545"/>
      <c r="AR3" s="545"/>
      <c r="AS3" s="545"/>
      <c r="AT3" s="545"/>
      <c r="AU3" s="545"/>
      <c r="AV3" s="545"/>
      <c r="AW3" s="545"/>
      <c r="AX3" s="615"/>
      <c r="AY3" s="607" t="s">
        <v>1</v>
      </c>
      <c r="AZ3" s="608"/>
      <c r="BA3" s="608"/>
      <c r="BB3" s="608"/>
      <c r="BC3" s="608"/>
      <c r="BD3" s="608"/>
      <c r="BE3" s="608"/>
      <c r="BF3" s="608"/>
      <c r="BG3" s="608"/>
      <c r="BH3" s="608"/>
      <c r="BI3" s="608"/>
      <c r="BJ3" s="608"/>
      <c r="BK3" s="608"/>
      <c r="BL3" s="608"/>
      <c r="BM3" s="657"/>
      <c r="BN3" s="544" t="s">
        <v>87</v>
      </c>
      <c r="BO3" s="545"/>
      <c r="BP3" s="545"/>
      <c r="BQ3" s="545"/>
      <c r="BR3" s="545"/>
      <c r="BS3" s="545"/>
      <c r="BT3" s="545"/>
      <c r="BU3" s="615"/>
      <c r="BV3" s="544" t="s">
        <v>88</v>
      </c>
      <c r="BW3" s="545"/>
      <c r="BX3" s="545"/>
      <c r="BY3" s="545"/>
      <c r="BZ3" s="545"/>
      <c r="CA3" s="545"/>
      <c r="CB3" s="545"/>
      <c r="CC3" s="615"/>
      <c r="CD3" s="607" t="s">
        <v>1</v>
      </c>
      <c r="CE3" s="608"/>
      <c r="CF3" s="608"/>
      <c r="CG3" s="608"/>
      <c r="CH3" s="608"/>
      <c r="CI3" s="608"/>
      <c r="CJ3" s="608"/>
      <c r="CK3" s="608"/>
      <c r="CL3" s="608"/>
      <c r="CM3" s="608"/>
      <c r="CN3" s="608"/>
      <c r="CO3" s="608"/>
      <c r="CP3" s="608"/>
      <c r="CQ3" s="608"/>
      <c r="CR3" s="608"/>
      <c r="CS3" s="657"/>
      <c r="CT3" s="544" t="s">
        <v>89</v>
      </c>
      <c r="CU3" s="545"/>
      <c r="CV3" s="545"/>
      <c r="CW3" s="545"/>
      <c r="CX3" s="545"/>
      <c r="CY3" s="545"/>
      <c r="CZ3" s="545"/>
      <c r="DA3" s="615"/>
      <c r="DB3" s="544" t="s">
        <v>90</v>
      </c>
      <c r="DC3" s="545"/>
      <c r="DD3" s="545"/>
      <c r="DE3" s="545"/>
      <c r="DF3" s="545"/>
      <c r="DG3" s="545"/>
      <c r="DH3" s="545"/>
      <c r="DI3" s="615"/>
      <c r="DJ3" s="184"/>
      <c r="DK3" s="184"/>
      <c r="DL3" s="184"/>
      <c r="DM3" s="184"/>
      <c r="DN3" s="184"/>
      <c r="DO3" s="184"/>
    </row>
    <row r="4" spans="1:119" ht="18.75" customHeight="1" x14ac:dyDescent="0.15">
      <c r="A4" s="185"/>
      <c r="B4" s="623"/>
      <c r="C4" s="624"/>
      <c r="D4" s="624"/>
      <c r="E4" s="625"/>
      <c r="F4" s="625"/>
      <c r="G4" s="625"/>
      <c r="H4" s="625"/>
      <c r="I4" s="625"/>
      <c r="J4" s="625"/>
      <c r="K4" s="625"/>
      <c r="L4" s="625"/>
      <c r="M4" s="625"/>
      <c r="N4" s="625"/>
      <c r="O4" s="625"/>
      <c r="P4" s="625"/>
      <c r="Q4" s="625"/>
      <c r="R4" s="629"/>
      <c r="S4" s="629"/>
      <c r="T4" s="629"/>
      <c r="U4" s="629"/>
      <c r="V4" s="630"/>
      <c r="W4" s="616"/>
      <c r="X4" s="427"/>
      <c r="Y4" s="427"/>
      <c r="Z4" s="427"/>
      <c r="AA4" s="427"/>
      <c r="AB4" s="624"/>
      <c r="AC4" s="629"/>
      <c r="AD4" s="427"/>
      <c r="AE4" s="427"/>
      <c r="AF4" s="427"/>
      <c r="AG4" s="427"/>
      <c r="AH4" s="427"/>
      <c r="AI4" s="427"/>
      <c r="AJ4" s="427"/>
      <c r="AK4" s="427"/>
      <c r="AL4" s="617"/>
      <c r="AM4" s="571"/>
      <c r="AN4" s="481"/>
      <c r="AO4" s="481"/>
      <c r="AP4" s="481"/>
      <c r="AQ4" s="481"/>
      <c r="AR4" s="481"/>
      <c r="AS4" s="481"/>
      <c r="AT4" s="481"/>
      <c r="AU4" s="481"/>
      <c r="AV4" s="481"/>
      <c r="AW4" s="481"/>
      <c r="AX4" s="656"/>
      <c r="AY4" s="457" t="s">
        <v>91</v>
      </c>
      <c r="AZ4" s="458"/>
      <c r="BA4" s="458"/>
      <c r="BB4" s="458"/>
      <c r="BC4" s="458"/>
      <c r="BD4" s="458"/>
      <c r="BE4" s="458"/>
      <c r="BF4" s="458"/>
      <c r="BG4" s="458"/>
      <c r="BH4" s="458"/>
      <c r="BI4" s="458"/>
      <c r="BJ4" s="458"/>
      <c r="BK4" s="458"/>
      <c r="BL4" s="458"/>
      <c r="BM4" s="459"/>
      <c r="BN4" s="460">
        <v>4569251</v>
      </c>
      <c r="BO4" s="461"/>
      <c r="BP4" s="461"/>
      <c r="BQ4" s="461"/>
      <c r="BR4" s="461"/>
      <c r="BS4" s="461"/>
      <c r="BT4" s="461"/>
      <c r="BU4" s="462"/>
      <c r="BV4" s="460">
        <v>3996927</v>
      </c>
      <c r="BW4" s="461"/>
      <c r="BX4" s="461"/>
      <c r="BY4" s="461"/>
      <c r="BZ4" s="461"/>
      <c r="CA4" s="461"/>
      <c r="CB4" s="461"/>
      <c r="CC4" s="462"/>
      <c r="CD4" s="641" t="s">
        <v>92</v>
      </c>
      <c r="CE4" s="642"/>
      <c r="CF4" s="642"/>
      <c r="CG4" s="642"/>
      <c r="CH4" s="642"/>
      <c r="CI4" s="642"/>
      <c r="CJ4" s="642"/>
      <c r="CK4" s="642"/>
      <c r="CL4" s="642"/>
      <c r="CM4" s="642"/>
      <c r="CN4" s="642"/>
      <c r="CO4" s="642"/>
      <c r="CP4" s="642"/>
      <c r="CQ4" s="642"/>
      <c r="CR4" s="642"/>
      <c r="CS4" s="643"/>
      <c r="CT4" s="644">
        <v>14.3</v>
      </c>
      <c r="CU4" s="645"/>
      <c r="CV4" s="645"/>
      <c r="CW4" s="645"/>
      <c r="CX4" s="645"/>
      <c r="CY4" s="645"/>
      <c r="CZ4" s="645"/>
      <c r="DA4" s="646"/>
      <c r="DB4" s="644">
        <v>8.5</v>
      </c>
      <c r="DC4" s="645"/>
      <c r="DD4" s="645"/>
      <c r="DE4" s="645"/>
      <c r="DF4" s="645"/>
      <c r="DG4" s="645"/>
      <c r="DH4" s="645"/>
      <c r="DI4" s="646"/>
      <c r="DJ4" s="184"/>
      <c r="DK4" s="184"/>
      <c r="DL4" s="184"/>
      <c r="DM4" s="184"/>
      <c r="DN4" s="184"/>
      <c r="DO4" s="184"/>
    </row>
    <row r="5" spans="1:119" ht="18.75" customHeight="1" x14ac:dyDescent="0.15">
      <c r="A5" s="185"/>
      <c r="B5" s="651"/>
      <c r="C5" s="482"/>
      <c r="D5" s="482"/>
      <c r="E5" s="652"/>
      <c r="F5" s="652"/>
      <c r="G5" s="652"/>
      <c r="H5" s="652"/>
      <c r="I5" s="652"/>
      <c r="J5" s="652"/>
      <c r="K5" s="652"/>
      <c r="L5" s="652"/>
      <c r="M5" s="652"/>
      <c r="N5" s="652"/>
      <c r="O5" s="652"/>
      <c r="P5" s="652"/>
      <c r="Q5" s="652"/>
      <c r="R5" s="480"/>
      <c r="S5" s="480"/>
      <c r="T5" s="480"/>
      <c r="U5" s="480"/>
      <c r="V5" s="655"/>
      <c r="W5" s="571"/>
      <c r="X5" s="481"/>
      <c r="Y5" s="481"/>
      <c r="Z5" s="481"/>
      <c r="AA5" s="481"/>
      <c r="AB5" s="482"/>
      <c r="AC5" s="480"/>
      <c r="AD5" s="481"/>
      <c r="AE5" s="481"/>
      <c r="AF5" s="481"/>
      <c r="AG5" s="481"/>
      <c r="AH5" s="481"/>
      <c r="AI5" s="481"/>
      <c r="AJ5" s="481"/>
      <c r="AK5" s="481"/>
      <c r="AL5" s="656"/>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4097696</v>
      </c>
      <c r="BO5" s="466"/>
      <c r="BP5" s="466"/>
      <c r="BQ5" s="466"/>
      <c r="BR5" s="466"/>
      <c r="BS5" s="466"/>
      <c r="BT5" s="466"/>
      <c r="BU5" s="467"/>
      <c r="BV5" s="465">
        <v>3680695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81.2</v>
      </c>
      <c r="CU5" s="436"/>
      <c r="CV5" s="436"/>
      <c r="CW5" s="436"/>
      <c r="CX5" s="436"/>
      <c r="CY5" s="436"/>
      <c r="CZ5" s="436"/>
      <c r="DA5" s="437"/>
      <c r="DB5" s="435">
        <v>81.8</v>
      </c>
      <c r="DC5" s="436"/>
      <c r="DD5" s="436"/>
      <c r="DE5" s="436"/>
      <c r="DF5" s="436"/>
      <c r="DG5" s="436"/>
      <c r="DH5" s="436"/>
      <c r="DI5" s="437"/>
      <c r="DJ5" s="184"/>
      <c r="DK5" s="184"/>
      <c r="DL5" s="184"/>
      <c r="DM5" s="184"/>
      <c r="DN5" s="184"/>
      <c r="DO5" s="184"/>
    </row>
    <row r="6" spans="1:119" ht="18.75" customHeight="1" x14ac:dyDescent="0.15">
      <c r="A6" s="185"/>
      <c r="B6" s="621" t="s">
        <v>97</v>
      </c>
      <c r="C6" s="479"/>
      <c r="D6" s="479"/>
      <c r="E6" s="622"/>
      <c r="F6" s="622"/>
      <c r="G6" s="622"/>
      <c r="H6" s="622"/>
      <c r="I6" s="622"/>
      <c r="J6" s="622"/>
      <c r="K6" s="622"/>
      <c r="L6" s="622" t="s">
        <v>98</v>
      </c>
      <c r="M6" s="622"/>
      <c r="N6" s="622"/>
      <c r="O6" s="622"/>
      <c r="P6" s="622"/>
      <c r="Q6" s="622"/>
      <c r="R6" s="503"/>
      <c r="S6" s="503"/>
      <c r="T6" s="503"/>
      <c r="U6" s="503"/>
      <c r="V6" s="628"/>
      <c r="W6" s="556" t="s">
        <v>99</v>
      </c>
      <c r="X6" s="478"/>
      <c r="Y6" s="478"/>
      <c r="Z6" s="478"/>
      <c r="AA6" s="478"/>
      <c r="AB6" s="479"/>
      <c r="AC6" s="633" t="s">
        <v>100</v>
      </c>
      <c r="AD6" s="634"/>
      <c r="AE6" s="634"/>
      <c r="AF6" s="634"/>
      <c r="AG6" s="634"/>
      <c r="AH6" s="634"/>
      <c r="AI6" s="634"/>
      <c r="AJ6" s="634"/>
      <c r="AK6" s="634"/>
      <c r="AL6" s="635"/>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471555</v>
      </c>
      <c r="BO6" s="466"/>
      <c r="BP6" s="466"/>
      <c r="BQ6" s="466"/>
      <c r="BR6" s="466"/>
      <c r="BS6" s="466"/>
      <c r="BT6" s="466"/>
      <c r="BU6" s="467"/>
      <c r="BV6" s="465">
        <v>316232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8">
        <v>83.8</v>
      </c>
      <c r="CU6" s="619"/>
      <c r="CV6" s="619"/>
      <c r="CW6" s="619"/>
      <c r="CX6" s="619"/>
      <c r="CY6" s="619"/>
      <c r="CZ6" s="619"/>
      <c r="DA6" s="620"/>
      <c r="DB6" s="618">
        <v>85.4</v>
      </c>
      <c r="DC6" s="619"/>
      <c r="DD6" s="619"/>
      <c r="DE6" s="619"/>
      <c r="DF6" s="619"/>
      <c r="DG6" s="619"/>
      <c r="DH6" s="619"/>
      <c r="DI6" s="620"/>
      <c r="DJ6" s="184"/>
      <c r="DK6" s="184"/>
      <c r="DL6" s="184"/>
      <c r="DM6" s="184"/>
      <c r="DN6" s="184"/>
      <c r="DO6" s="184"/>
    </row>
    <row r="7" spans="1:119" ht="18.75" customHeight="1" x14ac:dyDescent="0.15">
      <c r="A7" s="185"/>
      <c r="B7" s="623"/>
      <c r="C7" s="624"/>
      <c r="D7" s="624"/>
      <c r="E7" s="625"/>
      <c r="F7" s="625"/>
      <c r="G7" s="625"/>
      <c r="H7" s="625"/>
      <c r="I7" s="625"/>
      <c r="J7" s="625"/>
      <c r="K7" s="625"/>
      <c r="L7" s="625"/>
      <c r="M7" s="625"/>
      <c r="N7" s="625"/>
      <c r="O7" s="625"/>
      <c r="P7" s="625"/>
      <c r="Q7" s="625"/>
      <c r="R7" s="629"/>
      <c r="S7" s="629"/>
      <c r="T7" s="629"/>
      <c r="U7" s="629"/>
      <c r="V7" s="630"/>
      <c r="W7" s="616"/>
      <c r="X7" s="427"/>
      <c r="Y7" s="427"/>
      <c r="Z7" s="427"/>
      <c r="AA7" s="427"/>
      <c r="AB7" s="624"/>
      <c r="AC7" s="636"/>
      <c r="AD7" s="428"/>
      <c r="AE7" s="428"/>
      <c r="AF7" s="428"/>
      <c r="AG7" s="428"/>
      <c r="AH7" s="428"/>
      <c r="AI7" s="428"/>
      <c r="AJ7" s="428"/>
      <c r="AK7" s="428"/>
      <c r="AL7" s="637"/>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136249</v>
      </c>
      <c r="BO7" s="466"/>
      <c r="BP7" s="466"/>
      <c r="BQ7" s="466"/>
      <c r="BR7" s="466"/>
      <c r="BS7" s="466"/>
      <c r="BT7" s="466"/>
      <c r="BU7" s="467"/>
      <c r="BV7" s="465">
        <v>117933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2345915</v>
      </c>
      <c r="CU7" s="466"/>
      <c r="CV7" s="466"/>
      <c r="CW7" s="466"/>
      <c r="CX7" s="466"/>
      <c r="CY7" s="466"/>
      <c r="CZ7" s="466"/>
      <c r="DA7" s="467"/>
      <c r="DB7" s="465">
        <v>2344348</v>
      </c>
      <c r="DC7" s="466"/>
      <c r="DD7" s="466"/>
      <c r="DE7" s="466"/>
      <c r="DF7" s="466"/>
      <c r="DG7" s="466"/>
      <c r="DH7" s="466"/>
      <c r="DI7" s="467"/>
      <c r="DJ7" s="184"/>
      <c r="DK7" s="184"/>
      <c r="DL7" s="184"/>
      <c r="DM7" s="184"/>
      <c r="DN7" s="184"/>
      <c r="DO7" s="184"/>
    </row>
    <row r="8" spans="1:119" ht="18.75" customHeight="1" thickBot="1" x14ac:dyDescent="0.2">
      <c r="A8" s="185"/>
      <c r="B8" s="626"/>
      <c r="C8" s="557"/>
      <c r="D8" s="557"/>
      <c r="E8" s="627"/>
      <c r="F8" s="627"/>
      <c r="G8" s="627"/>
      <c r="H8" s="627"/>
      <c r="I8" s="627"/>
      <c r="J8" s="627"/>
      <c r="K8" s="627"/>
      <c r="L8" s="627"/>
      <c r="M8" s="627"/>
      <c r="N8" s="627"/>
      <c r="O8" s="627"/>
      <c r="P8" s="627"/>
      <c r="Q8" s="627"/>
      <c r="R8" s="631"/>
      <c r="S8" s="631"/>
      <c r="T8" s="631"/>
      <c r="U8" s="631"/>
      <c r="V8" s="632"/>
      <c r="W8" s="546"/>
      <c r="X8" s="547"/>
      <c r="Y8" s="547"/>
      <c r="Z8" s="547"/>
      <c r="AA8" s="547"/>
      <c r="AB8" s="557"/>
      <c r="AC8" s="638"/>
      <c r="AD8" s="639"/>
      <c r="AE8" s="639"/>
      <c r="AF8" s="639"/>
      <c r="AG8" s="639"/>
      <c r="AH8" s="639"/>
      <c r="AI8" s="639"/>
      <c r="AJ8" s="639"/>
      <c r="AK8" s="639"/>
      <c r="AL8" s="640"/>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335306</v>
      </c>
      <c r="BO8" s="466"/>
      <c r="BP8" s="466"/>
      <c r="BQ8" s="466"/>
      <c r="BR8" s="466"/>
      <c r="BS8" s="466"/>
      <c r="BT8" s="466"/>
      <c r="BU8" s="467"/>
      <c r="BV8" s="465">
        <v>198299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0.27</v>
      </c>
      <c r="DC8" s="579"/>
      <c r="DD8" s="579"/>
      <c r="DE8" s="579"/>
      <c r="DF8" s="579"/>
      <c r="DG8" s="579"/>
      <c r="DH8" s="579"/>
      <c r="DI8" s="580"/>
      <c r="DJ8" s="184"/>
      <c r="DK8" s="184"/>
      <c r="DL8" s="184"/>
      <c r="DM8" s="184"/>
      <c r="DN8" s="184"/>
      <c r="DO8" s="184"/>
    </row>
    <row r="9" spans="1:119" ht="18.75" customHeight="1" thickBot="1" x14ac:dyDescent="0.2">
      <c r="A9" s="185"/>
      <c r="B9" s="607" t="s">
        <v>111</v>
      </c>
      <c r="C9" s="608"/>
      <c r="D9" s="608"/>
      <c r="E9" s="608"/>
      <c r="F9" s="608"/>
      <c r="G9" s="608"/>
      <c r="H9" s="608"/>
      <c r="I9" s="608"/>
      <c r="J9" s="608"/>
      <c r="K9" s="528"/>
      <c r="L9" s="609" t="s">
        <v>112</v>
      </c>
      <c r="M9" s="610"/>
      <c r="N9" s="610"/>
      <c r="O9" s="610"/>
      <c r="P9" s="610"/>
      <c r="Q9" s="611"/>
      <c r="R9" s="612">
        <v>4713</v>
      </c>
      <c r="S9" s="613"/>
      <c r="T9" s="613"/>
      <c r="U9" s="613"/>
      <c r="V9" s="614"/>
      <c r="W9" s="544" t="s">
        <v>113</v>
      </c>
      <c r="X9" s="545"/>
      <c r="Y9" s="545"/>
      <c r="Z9" s="545"/>
      <c r="AA9" s="545"/>
      <c r="AB9" s="545"/>
      <c r="AC9" s="545"/>
      <c r="AD9" s="545"/>
      <c r="AE9" s="545"/>
      <c r="AF9" s="545"/>
      <c r="AG9" s="545"/>
      <c r="AH9" s="545"/>
      <c r="AI9" s="545"/>
      <c r="AJ9" s="545"/>
      <c r="AK9" s="545"/>
      <c r="AL9" s="615"/>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137007</v>
      </c>
      <c r="BO9" s="466"/>
      <c r="BP9" s="466"/>
      <c r="BQ9" s="466"/>
      <c r="BR9" s="466"/>
      <c r="BS9" s="466"/>
      <c r="BT9" s="466"/>
      <c r="BU9" s="467"/>
      <c r="BV9" s="465">
        <v>-37691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13.9</v>
      </c>
      <c r="CU9" s="436"/>
      <c r="CV9" s="436"/>
      <c r="CW9" s="436"/>
      <c r="CX9" s="436"/>
      <c r="CY9" s="436"/>
      <c r="CZ9" s="436"/>
      <c r="DA9" s="437"/>
      <c r="DB9" s="435">
        <v>15.5</v>
      </c>
      <c r="DC9" s="436"/>
      <c r="DD9" s="436"/>
      <c r="DE9" s="436"/>
      <c r="DF9" s="436"/>
      <c r="DG9" s="436"/>
      <c r="DH9" s="436"/>
      <c r="DI9" s="437"/>
      <c r="DJ9" s="184"/>
      <c r="DK9" s="184"/>
      <c r="DL9" s="184"/>
      <c r="DM9" s="184"/>
      <c r="DN9" s="184"/>
      <c r="DO9" s="184"/>
    </row>
    <row r="10" spans="1:119" ht="18.75" customHeight="1" thickBot="1" x14ac:dyDescent="0.2">
      <c r="A10" s="185"/>
      <c r="B10" s="607"/>
      <c r="C10" s="608"/>
      <c r="D10" s="608"/>
      <c r="E10" s="608"/>
      <c r="F10" s="608"/>
      <c r="G10" s="608"/>
      <c r="H10" s="608"/>
      <c r="I10" s="608"/>
      <c r="J10" s="608"/>
      <c r="K10" s="528"/>
      <c r="L10" s="438" t="s">
        <v>118</v>
      </c>
      <c r="M10" s="439"/>
      <c r="N10" s="439"/>
      <c r="O10" s="439"/>
      <c r="P10" s="439"/>
      <c r="Q10" s="440"/>
      <c r="R10" s="441">
        <v>5180</v>
      </c>
      <c r="S10" s="442"/>
      <c r="T10" s="442"/>
      <c r="U10" s="442"/>
      <c r="V10" s="444"/>
      <c r="W10" s="616"/>
      <c r="X10" s="427"/>
      <c r="Y10" s="427"/>
      <c r="Z10" s="427"/>
      <c r="AA10" s="427"/>
      <c r="AB10" s="427"/>
      <c r="AC10" s="427"/>
      <c r="AD10" s="427"/>
      <c r="AE10" s="427"/>
      <c r="AF10" s="427"/>
      <c r="AG10" s="427"/>
      <c r="AH10" s="427"/>
      <c r="AI10" s="427"/>
      <c r="AJ10" s="427"/>
      <c r="AK10" s="427"/>
      <c r="AL10" s="617"/>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27728</v>
      </c>
      <c r="BO10" s="466"/>
      <c r="BP10" s="466"/>
      <c r="BQ10" s="466"/>
      <c r="BR10" s="466"/>
      <c r="BS10" s="466"/>
      <c r="BT10" s="466"/>
      <c r="BU10" s="467"/>
      <c r="BV10" s="465">
        <v>147471</v>
      </c>
      <c r="BW10" s="466"/>
      <c r="BX10" s="466"/>
      <c r="BY10" s="466"/>
      <c r="BZ10" s="466"/>
      <c r="CA10" s="466"/>
      <c r="CB10" s="466"/>
      <c r="CC10" s="467"/>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7"/>
      <c r="C11" s="608"/>
      <c r="D11" s="608"/>
      <c r="E11" s="608"/>
      <c r="F11" s="608"/>
      <c r="G11" s="608"/>
      <c r="H11" s="608"/>
      <c r="I11" s="608"/>
      <c r="J11" s="608"/>
      <c r="K11" s="528"/>
      <c r="L11" s="511" t="s">
        <v>123</v>
      </c>
      <c r="M11" s="512"/>
      <c r="N11" s="512"/>
      <c r="O11" s="512"/>
      <c r="P11" s="512"/>
      <c r="Q11" s="513"/>
      <c r="R11" s="604" t="s">
        <v>124</v>
      </c>
      <c r="S11" s="605"/>
      <c r="T11" s="605"/>
      <c r="U11" s="605"/>
      <c r="V11" s="606"/>
      <c r="W11" s="616"/>
      <c r="X11" s="427"/>
      <c r="Y11" s="427"/>
      <c r="Z11" s="427"/>
      <c r="AA11" s="427"/>
      <c r="AB11" s="427"/>
      <c r="AC11" s="427"/>
      <c r="AD11" s="427"/>
      <c r="AE11" s="427"/>
      <c r="AF11" s="427"/>
      <c r="AG11" s="427"/>
      <c r="AH11" s="427"/>
      <c r="AI11" s="427"/>
      <c r="AJ11" s="427"/>
      <c r="AK11" s="427"/>
      <c r="AL11" s="617"/>
      <c r="AM11" s="534" t="s">
        <v>125</v>
      </c>
      <c r="AN11" s="439"/>
      <c r="AO11" s="439"/>
      <c r="AP11" s="439"/>
      <c r="AQ11" s="439"/>
      <c r="AR11" s="439"/>
      <c r="AS11" s="439"/>
      <c r="AT11" s="440"/>
      <c r="AU11" s="522" t="s">
        <v>115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4"/>
      <c r="DK11" s="184"/>
      <c r="DL11" s="184"/>
      <c r="DM11" s="184"/>
      <c r="DN11" s="184"/>
      <c r="DO11" s="184"/>
    </row>
    <row r="12" spans="1:119" ht="18.75" customHeight="1" x14ac:dyDescent="0.15">
      <c r="A12" s="185"/>
      <c r="B12" s="581" t="s">
        <v>130</v>
      </c>
      <c r="C12" s="582"/>
      <c r="D12" s="582"/>
      <c r="E12" s="582"/>
      <c r="F12" s="582"/>
      <c r="G12" s="582"/>
      <c r="H12" s="582"/>
      <c r="I12" s="582"/>
      <c r="J12" s="582"/>
      <c r="K12" s="583"/>
      <c r="L12" s="590" t="s">
        <v>131</v>
      </c>
      <c r="M12" s="591"/>
      <c r="N12" s="591"/>
      <c r="O12" s="591"/>
      <c r="P12" s="591"/>
      <c r="Q12" s="592"/>
      <c r="R12" s="593">
        <v>4577</v>
      </c>
      <c r="S12" s="594"/>
      <c r="T12" s="594"/>
      <c r="U12" s="594"/>
      <c r="V12" s="595"/>
      <c r="W12" s="596" t="s">
        <v>1</v>
      </c>
      <c r="X12" s="523"/>
      <c r="Y12" s="523"/>
      <c r="Z12" s="523"/>
      <c r="AA12" s="523"/>
      <c r="AB12" s="597"/>
      <c r="AC12" s="598" t="s">
        <v>132</v>
      </c>
      <c r="AD12" s="599"/>
      <c r="AE12" s="599"/>
      <c r="AF12" s="599"/>
      <c r="AG12" s="600"/>
      <c r="AH12" s="598" t="s">
        <v>133</v>
      </c>
      <c r="AI12" s="599"/>
      <c r="AJ12" s="599"/>
      <c r="AK12" s="599"/>
      <c r="AL12" s="601"/>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95500</v>
      </c>
      <c r="BO12" s="466"/>
      <c r="BP12" s="466"/>
      <c r="BQ12" s="466"/>
      <c r="BR12" s="466"/>
      <c r="BS12" s="466"/>
      <c r="BT12" s="466"/>
      <c r="BU12" s="467"/>
      <c r="BV12" s="465">
        <v>75850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4"/>
      <c r="DK12" s="184"/>
      <c r="DL12" s="184"/>
      <c r="DM12" s="184"/>
      <c r="DN12" s="184"/>
      <c r="DO12" s="184"/>
    </row>
    <row r="13" spans="1:119" ht="18.75" customHeight="1" x14ac:dyDescent="0.15">
      <c r="A13" s="185"/>
      <c r="B13" s="584"/>
      <c r="C13" s="585"/>
      <c r="D13" s="585"/>
      <c r="E13" s="585"/>
      <c r="F13" s="585"/>
      <c r="G13" s="585"/>
      <c r="H13" s="585"/>
      <c r="I13" s="585"/>
      <c r="J13" s="585"/>
      <c r="K13" s="586"/>
      <c r="L13" s="195"/>
      <c r="M13" s="565" t="s">
        <v>139</v>
      </c>
      <c r="N13" s="566"/>
      <c r="O13" s="566"/>
      <c r="P13" s="566"/>
      <c r="Q13" s="567"/>
      <c r="R13" s="568">
        <v>4526</v>
      </c>
      <c r="S13" s="569"/>
      <c r="T13" s="569"/>
      <c r="U13" s="569"/>
      <c r="V13" s="570"/>
      <c r="W13" s="556" t="s">
        <v>140</v>
      </c>
      <c r="X13" s="478"/>
      <c r="Y13" s="478"/>
      <c r="Z13" s="478"/>
      <c r="AA13" s="478"/>
      <c r="AB13" s="479"/>
      <c r="AC13" s="441">
        <v>570</v>
      </c>
      <c r="AD13" s="442"/>
      <c r="AE13" s="442"/>
      <c r="AF13" s="442"/>
      <c r="AG13" s="443"/>
      <c r="AH13" s="441">
        <v>595</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69235</v>
      </c>
      <c r="BO13" s="466"/>
      <c r="BP13" s="466"/>
      <c r="BQ13" s="466"/>
      <c r="BR13" s="466"/>
      <c r="BS13" s="466"/>
      <c r="BT13" s="466"/>
      <c r="BU13" s="467"/>
      <c r="BV13" s="465">
        <v>33930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6.4</v>
      </c>
      <c r="CU13" s="436"/>
      <c r="CV13" s="436"/>
      <c r="CW13" s="436"/>
      <c r="CX13" s="436"/>
      <c r="CY13" s="436"/>
      <c r="CZ13" s="436"/>
      <c r="DA13" s="437"/>
      <c r="DB13" s="435">
        <v>6.5</v>
      </c>
      <c r="DC13" s="436"/>
      <c r="DD13" s="436"/>
      <c r="DE13" s="436"/>
      <c r="DF13" s="436"/>
      <c r="DG13" s="436"/>
      <c r="DH13" s="436"/>
      <c r="DI13" s="437"/>
      <c r="DJ13" s="184"/>
      <c r="DK13" s="184"/>
      <c r="DL13" s="184"/>
      <c r="DM13" s="184"/>
      <c r="DN13" s="184"/>
      <c r="DO13" s="184"/>
    </row>
    <row r="14" spans="1:119" ht="18.75" customHeight="1" thickBot="1" x14ac:dyDescent="0.2">
      <c r="A14" s="185"/>
      <c r="B14" s="584"/>
      <c r="C14" s="585"/>
      <c r="D14" s="585"/>
      <c r="E14" s="585"/>
      <c r="F14" s="585"/>
      <c r="G14" s="585"/>
      <c r="H14" s="585"/>
      <c r="I14" s="585"/>
      <c r="J14" s="585"/>
      <c r="K14" s="586"/>
      <c r="L14" s="558" t="s">
        <v>145</v>
      </c>
      <c r="M14" s="602"/>
      <c r="N14" s="602"/>
      <c r="O14" s="602"/>
      <c r="P14" s="602"/>
      <c r="Q14" s="603"/>
      <c r="R14" s="568">
        <v>4650</v>
      </c>
      <c r="S14" s="569"/>
      <c r="T14" s="569"/>
      <c r="U14" s="569"/>
      <c r="V14" s="570"/>
      <c r="W14" s="571"/>
      <c r="X14" s="481"/>
      <c r="Y14" s="481"/>
      <c r="Z14" s="481"/>
      <c r="AA14" s="481"/>
      <c r="AB14" s="482"/>
      <c r="AC14" s="561">
        <v>22.7</v>
      </c>
      <c r="AD14" s="562"/>
      <c r="AE14" s="562"/>
      <c r="AF14" s="562"/>
      <c r="AG14" s="563"/>
      <c r="AH14" s="561">
        <v>23.1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147</v>
      </c>
      <c r="DC14" s="573"/>
      <c r="DD14" s="573"/>
      <c r="DE14" s="573"/>
      <c r="DF14" s="573"/>
      <c r="DG14" s="573"/>
      <c r="DH14" s="573"/>
      <c r="DI14" s="574"/>
      <c r="DJ14" s="184"/>
      <c r="DK14" s="184"/>
      <c r="DL14" s="184"/>
      <c r="DM14" s="184"/>
      <c r="DN14" s="184"/>
      <c r="DO14" s="184"/>
    </row>
    <row r="15" spans="1:119" ht="18.75" customHeight="1" x14ac:dyDescent="0.15">
      <c r="A15" s="185"/>
      <c r="B15" s="584"/>
      <c r="C15" s="585"/>
      <c r="D15" s="585"/>
      <c r="E15" s="585"/>
      <c r="F15" s="585"/>
      <c r="G15" s="585"/>
      <c r="H15" s="585"/>
      <c r="I15" s="585"/>
      <c r="J15" s="585"/>
      <c r="K15" s="586"/>
      <c r="L15" s="195"/>
      <c r="M15" s="565" t="s">
        <v>148</v>
      </c>
      <c r="N15" s="566"/>
      <c r="O15" s="566"/>
      <c r="P15" s="566"/>
      <c r="Q15" s="567"/>
      <c r="R15" s="568">
        <v>4602</v>
      </c>
      <c r="S15" s="569"/>
      <c r="T15" s="569"/>
      <c r="U15" s="569"/>
      <c r="V15" s="570"/>
      <c r="W15" s="556" t="s">
        <v>149</v>
      </c>
      <c r="X15" s="478"/>
      <c r="Y15" s="478"/>
      <c r="Z15" s="478"/>
      <c r="AA15" s="478"/>
      <c r="AB15" s="479"/>
      <c r="AC15" s="441">
        <v>547</v>
      </c>
      <c r="AD15" s="442"/>
      <c r="AE15" s="442"/>
      <c r="AF15" s="442"/>
      <c r="AG15" s="443"/>
      <c r="AH15" s="441">
        <v>596</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580102</v>
      </c>
      <c r="BO15" s="461"/>
      <c r="BP15" s="461"/>
      <c r="BQ15" s="461"/>
      <c r="BR15" s="461"/>
      <c r="BS15" s="461"/>
      <c r="BT15" s="461"/>
      <c r="BU15" s="462"/>
      <c r="BV15" s="460">
        <v>576175</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21.8</v>
      </c>
      <c r="AD16" s="562"/>
      <c r="AE16" s="562"/>
      <c r="AF16" s="562"/>
      <c r="AG16" s="563"/>
      <c r="AH16" s="561">
        <v>23.2</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2128451</v>
      </c>
      <c r="BO16" s="466"/>
      <c r="BP16" s="466"/>
      <c r="BQ16" s="466"/>
      <c r="BR16" s="466"/>
      <c r="BS16" s="466"/>
      <c r="BT16" s="466"/>
      <c r="BU16" s="467"/>
      <c r="BV16" s="465">
        <v>2099955</v>
      </c>
      <c r="BW16" s="466"/>
      <c r="BX16" s="466"/>
      <c r="BY16" s="466"/>
      <c r="BZ16" s="466"/>
      <c r="CA16" s="466"/>
      <c r="CB16" s="466"/>
      <c r="CC16" s="467"/>
      <c r="CD16" s="199"/>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4"/>
      <c r="DK16" s="184"/>
      <c r="DL16" s="184"/>
      <c r="DM16" s="184"/>
      <c r="DN16" s="184"/>
      <c r="DO16" s="184"/>
    </row>
    <row r="17" spans="1:119" ht="18.75" customHeight="1" thickBot="1" x14ac:dyDescent="0.2">
      <c r="A17" s="185"/>
      <c r="B17" s="587"/>
      <c r="C17" s="588"/>
      <c r="D17" s="588"/>
      <c r="E17" s="588"/>
      <c r="F17" s="588"/>
      <c r="G17" s="588"/>
      <c r="H17" s="588"/>
      <c r="I17" s="588"/>
      <c r="J17" s="588"/>
      <c r="K17" s="589"/>
      <c r="L17" s="200"/>
      <c r="M17" s="550" t="s">
        <v>155</v>
      </c>
      <c r="N17" s="551"/>
      <c r="O17" s="551"/>
      <c r="P17" s="551"/>
      <c r="Q17" s="552"/>
      <c r="R17" s="553" t="s">
        <v>156</v>
      </c>
      <c r="S17" s="554"/>
      <c r="T17" s="554"/>
      <c r="U17" s="554"/>
      <c r="V17" s="555"/>
      <c r="W17" s="556" t="s">
        <v>157</v>
      </c>
      <c r="X17" s="478"/>
      <c r="Y17" s="478"/>
      <c r="Z17" s="478"/>
      <c r="AA17" s="478"/>
      <c r="AB17" s="479"/>
      <c r="AC17" s="441">
        <v>1392</v>
      </c>
      <c r="AD17" s="442"/>
      <c r="AE17" s="442"/>
      <c r="AF17" s="442"/>
      <c r="AG17" s="443"/>
      <c r="AH17" s="441">
        <v>1382</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724103</v>
      </c>
      <c r="BO17" s="466"/>
      <c r="BP17" s="466"/>
      <c r="BQ17" s="466"/>
      <c r="BR17" s="466"/>
      <c r="BS17" s="466"/>
      <c r="BT17" s="466"/>
      <c r="BU17" s="467"/>
      <c r="BV17" s="465">
        <v>719380</v>
      </c>
      <c r="BW17" s="466"/>
      <c r="BX17" s="466"/>
      <c r="BY17" s="466"/>
      <c r="BZ17" s="466"/>
      <c r="CA17" s="466"/>
      <c r="CB17" s="466"/>
      <c r="CC17" s="467"/>
      <c r="CD17" s="199"/>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4"/>
      <c r="DK17" s="184"/>
      <c r="DL17" s="184"/>
      <c r="DM17" s="184"/>
      <c r="DN17" s="184"/>
      <c r="DO17" s="184"/>
    </row>
    <row r="18" spans="1:119" ht="18.75" customHeight="1" thickBot="1" x14ac:dyDescent="0.2">
      <c r="A18" s="185"/>
      <c r="B18" s="527" t="s">
        <v>159</v>
      </c>
      <c r="C18" s="528"/>
      <c r="D18" s="528"/>
      <c r="E18" s="529"/>
      <c r="F18" s="529"/>
      <c r="G18" s="529"/>
      <c r="H18" s="529"/>
      <c r="I18" s="529"/>
      <c r="J18" s="529"/>
      <c r="K18" s="529"/>
      <c r="L18" s="530">
        <v>114.2</v>
      </c>
      <c r="M18" s="530"/>
      <c r="N18" s="530"/>
      <c r="O18" s="530"/>
      <c r="P18" s="530"/>
      <c r="Q18" s="530"/>
      <c r="R18" s="531"/>
      <c r="S18" s="531"/>
      <c r="T18" s="531"/>
      <c r="U18" s="531"/>
      <c r="V18" s="532"/>
      <c r="W18" s="546"/>
      <c r="X18" s="547"/>
      <c r="Y18" s="547"/>
      <c r="Z18" s="547"/>
      <c r="AA18" s="547"/>
      <c r="AB18" s="557"/>
      <c r="AC18" s="429">
        <v>55.5</v>
      </c>
      <c r="AD18" s="430"/>
      <c r="AE18" s="430"/>
      <c r="AF18" s="430"/>
      <c r="AG18" s="533"/>
      <c r="AH18" s="429">
        <v>53.7</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1949333</v>
      </c>
      <c r="BO18" s="466"/>
      <c r="BP18" s="466"/>
      <c r="BQ18" s="466"/>
      <c r="BR18" s="466"/>
      <c r="BS18" s="466"/>
      <c r="BT18" s="466"/>
      <c r="BU18" s="467"/>
      <c r="BV18" s="465">
        <v>1941108</v>
      </c>
      <c r="BW18" s="466"/>
      <c r="BX18" s="466"/>
      <c r="BY18" s="466"/>
      <c r="BZ18" s="466"/>
      <c r="CA18" s="466"/>
      <c r="CB18" s="466"/>
      <c r="CC18" s="467"/>
      <c r="CD18" s="199"/>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4"/>
      <c r="DK18" s="184"/>
      <c r="DL18" s="184"/>
      <c r="DM18" s="184"/>
      <c r="DN18" s="184"/>
      <c r="DO18" s="184"/>
    </row>
    <row r="19" spans="1:119" ht="18.75" customHeight="1" thickBot="1" x14ac:dyDescent="0.2">
      <c r="A19" s="185"/>
      <c r="B19" s="527" t="s">
        <v>161</v>
      </c>
      <c r="C19" s="528"/>
      <c r="D19" s="528"/>
      <c r="E19" s="529"/>
      <c r="F19" s="529"/>
      <c r="G19" s="529"/>
      <c r="H19" s="529"/>
      <c r="I19" s="529"/>
      <c r="J19" s="529"/>
      <c r="K19" s="529"/>
      <c r="L19" s="535">
        <v>41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3271331</v>
      </c>
      <c r="BO19" s="466"/>
      <c r="BP19" s="466"/>
      <c r="BQ19" s="466"/>
      <c r="BR19" s="466"/>
      <c r="BS19" s="466"/>
      <c r="BT19" s="466"/>
      <c r="BU19" s="467"/>
      <c r="BV19" s="465">
        <v>2927394</v>
      </c>
      <c r="BW19" s="466"/>
      <c r="BX19" s="466"/>
      <c r="BY19" s="466"/>
      <c r="BZ19" s="466"/>
      <c r="CA19" s="466"/>
      <c r="CB19" s="466"/>
      <c r="CC19" s="467"/>
      <c r="CD19" s="199"/>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4"/>
      <c r="DK19" s="184"/>
      <c r="DL19" s="184"/>
      <c r="DM19" s="184"/>
      <c r="DN19" s="184"/>
      <c r="DO19" s="184"/>
    </row>
    <row r="20" spans="1:119" ht="18.75" customHeight="1" thickBot="1" x14ac:dyDescent="0.2">
      <c r="A20" s="185"/>
      <c r="B20" s="527" t="s">
        <v>163</v>
      </c>
      <c r="C20" s="528"/>
      <c r="D20" s="528"/>
      <c r="E20" s="529"/>
      <c r="F20" s="529"/>
      <c r="G20" s="529"/>
      <c r="H20" s="529"/>
      <c r="I20" s="529"/>
      <c r="J20" s="529"/>
      <c r="K20" s="529"/>
      <c r="L20" s="535">
        <v>1873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9"/>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4"/>
      <c r="DK20" s="184"/>
      <c r="DL20" s="184"/>
      <c r="DM20" s="184"/>
      <c r="DN20" s="184"/>
      <c r="DO20" s="184"/>
    </row>
    <row r="21" spans="1:119" ht="18.75" customHeight="1" x14ac:dyDescent="0.15">
      <c r="A21" s="185"/>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9"/>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4"/>
      <c r="DK21" s="184"/>
      <c r="DL21" s="184"/>
      <c r="DM21" s="184"/>
      <c r="DN21" s="184"/>
      <c r="DO21" s="184"/>
    </row>
    <row r="22" spans="1:119" ht="18.75" customHeight="1" thickBot="1" x14ac:dyDescent="0.2">
      <c r="A22" s="185"/>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9"/>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4"/>
      <c r="DK22" s="184"/>
      <c r="DL22" s="184"/>
      <c r="DM22" s="184"/>
      <c r="DN22" s="184"/>
      <c r="DO22" s="184"/>
    </row>
    <row r="23" spans="1:119" ht="18.75" customHeight="1" x14ac:dyDescent="0.15">
      <c r="A23" s="185"/>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4204888</v>
      </c>
      <c r="BO23" s="466"/>
      <c r="BP23" s="466"/>
      <c r="BQ23" s="466"/>
      <c r="BR23" s="466"/>
      <c r="BS23" s="466"/>
      <c r="BT23" s="466"/>
      <c r="BU23" s="467"/>
      <c r="BV23" s="465">
        <v>4273334</v>
      </c>
      <c r="BW23" s="466"/>
      <c r="BX23" s="466"/>
      <c r="BY23" s="466"/>
      <c r="BZ23" s="466"/>
      <c r="CA23" s="466"/>
      <c r="CB23" s="466"/>
      <c r="CC23" s="467"/>
      <c r="CD23" s="199"/>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4"/>
      <c r="DK23" s="184"/>
      <c r="DL23" s="184"/>
      <c r="DM23" s="184"/>
      <c r="DN23" s="184"/>
      <c r="DO23" s="184"/>
    </row>
    <row r="24" spans="1:119" ht="18.75" customHeight="1" thickBot="1" x14ac:dyDescent="0.2">
      <c r="A24" s="185"/>
      <c r="B24" s="497"/>
      <c r="C24" s="498"/>
      <c r="D24" s="499"/>
      <c r="E24" s="438" t="s">
        <v>172</v>
      </c>
      <c r="F24" s="439"/>
      <c r="G24" s="439"/>
      <c r="H24" s="439"/>
      <c r="I24" s="439"/>
      <c r="J24" s="439"/>
      <c r="K24" s="440"/>
      <c r="L24" s="441">
        <v>1</v>
      </c>
      <c r="M24" s="442"/>
      <c r="N24" s="442"/>
      <c r="O24" s="442"/>
      <c r="P24" s="443"/>
      <c r="Q24" s="441">
        <v>7520</v>
      </c>
      <c r="R24" s="442"/>
      <c r="S24" s="442"/>
      <c r="T24" s="442"/>
      <c r="U24" s="442"/>
      <c r="V24" s="443"/>
      <c r="W24" s="507"/>
      <c r="X24" s="498"/>
      <c r="Y24" s="499"/>
      <c r="Z24" s="438" t="s">
        <v>173</v>
      </c>
      <c r="AA24" s="439"/>
      <c r="AB24" s="439"/>
      <c r="AC24" s="439"/>
      <c r="AD24" s="439"/>
      <c r="AE24" s="439"/>
      <c r="AF24" s="439"/>
      <c r="AG24" s="440"/>
      <c r="AH24" s="441">
        <v>59</v>
      </c>
      <c r="AI24" s="442"/>
      <c r="AJ24" s="442"/>
      <c r="AK24" s="442"/>
      <c r="AL24" s="443"/>
      <c r="AM24" s="441">
        <v>170805</v>
      </c>
      <c r="AN24" s="442"/>
      <c r="AO24" s="442"/>
      <c r="AP24" s="442"/>
      <c r="AQ24" s="442"/>
      <c r="AR24" s="443"/>
      <c r="AS24" s="441">
        <v>2895</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2971076</v>
      </c>
      <c r="BO24" s="466"/>
      <c r="BP24" s="466"/>
      <c r="BQ24" s="466"/>
      <c r="BR24" s="466"/>
      <c r="BS24" s="466"/>
      <c r="BT24" s="466"/>
      <c r="BU24" s="467"/>
      <c r="BV24" s="465">
        <v>3054359</v>
      </c>
      <c r="BW24" s="466"/>
      <c r="BX24" s="466"/>
      <c r="BY24" s="466"/>
      <c r="BZ24" s="466"/>
      <c r="CA24" s="466"/>
      <c r="CB24" s="466"/>
      <c r="CC24" s="467"/>
      <c r="CD24" s="199"/>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4"/>
      <c r="DK24" s="184"/>
      <c r="DL24" s="184"/>
      <c r="DM24" s="184"/>
      <c r="DN24" s="184"/>
      <c r="DO24" s="184"/>
    </row>
    <row r="25" spans="1:119" s="184" customFormat="1" ht="18.75" customHeight="1" x14ac:dyDescent="0.15">
      <c r="A25" s="185"/>
      <c r="B25" s="497"/>
      <c r="C25" s="498"/>
      <c r="D25" s="499"/>
      <c r="E25" s="438" t="s">
        <v>175</v>
      </c>
      <c r="F25" s="439"/>
      <c r="G25" s="439"/>
      <c r="H25" s="439"/>
      <c r="I25" s="439"/>
      <c r="J25" s="439"/>
      <c r="K25" s="440"/>
      <c r="L25" s="441">
        <v>1</v>
      </c>
      <c r="M25" s="442"/>
      <c r="N25" s="442"/>
      <c r="O25" s="442"/>
      <c r="P25" s="443"/>
      <c r="Q25" s="441">
        <v>6000</v>
      </c>
      <c r="R25" s="442"/>
      <c r="S25" s="442"/>
      <c r="T25" s="442"/>
      <c r="U25" s="442"/>
      <c r="V25" s="443"/>
      <c r="W25" s="507"/>
      <c r="X25" s="498"/>
      <c r="Y25" s="499"/>
      <c r="Z25" s="438" t="s">
        <v>176</v>
      </c>
      <c r="AA25" s="439"/>
      <c r="AB25" s="439"/>
      <c r="AC25" s="439"/>
      <c r="AD25" s="439"/>
      <c r="AE25" s="439"/>
      <c r="AF25" s="439"/>
      <c r="AG25" s="440"/>
      <c r="AH25" s="441" t="s">
        <v>138</v>
      </c>
      <c r="AI25" s="442"/>
      <c r="AJ25" s="442"/>
      <c r="AK25" s="442"/>
      <c r="AL25" s="443"/>
      <c r="AM25" s="441" t="s">
        <v>138</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t="s">
        <v>138</v>
      </c>
      <c r="BO25" s="461"/>
      <c r="BP25" s="461"/>
      <c r="BQ25" s="461"/>
      <c r="BR25" s="461"/>
      <c r="BS25" s="461"/>
      <c r="BT25" s="461"/>
      <c r="BU25" s="462"/>
      <c r="BV25" s="460" t="s">
        <v>138</v>
      </c>
      <c r="BW25" s="461"/>
      <c r="BX25" s="461"/>
      <c r="BY25" s="461"/>
      <c r="BZ25" s="461"/>
      <c r="CA25" s="461"/>
      <c r="CB25" s="461"/>
      <c r="CC25" s="462"/>
      <c r="CD25" s="199"/>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4" customFormat="1" ht="18.75" customHeight="1" x14ac:dyDescent="0.15">
      <c r="A26" s="185"/>
      <c r="B26" s="497"/>
      <c r="C26" s="498"/>
      <c r="D26" s="499"/>
      <c r="E26" s="438" t="s">
        <v>179</v>
      </c>
      <c r="F26" s="439"/>
      <c r="G26" s="439"/>
      <c r="H26" s="439"/>
      <c r="I26" s="439"/>
      <c r="J26" s="439"/>
      <c r="K26" s="440"/>
      <c r="L26" s="441">
        <v>1</v>
      </c>
      <c r="M26" s="442"/>
      <c r="N26" s="442"/>
      <c r="O26" s="442"/>
      <c r="P26" s="443"/>
      <c r="Q26" s="441">
        <v>5430</v>
      </c>
      <c r="R26" s="442"/>
      <c r="S26" s="442"/>
      <c r="T26" s="442"/>
      <c r="U26" s="442"/>
      <c r="V26" s="443"/>
      <c r="W26" s="507"/>
      <c r="X26" s="498"/>
      <c r="Y26" s="499"/>
      <c r="Z26" s="438" t="s">
        <v>180</v>
      </c>
      <c r="AA26" s="520"/>
      <c r="AB26" s="520"/>
      <c r="AC26" s="520"/>
      <c r="AD26" s="520"/>
      <c r="AE26" s="520"/>
      <c r="AF26" s="520"/>
      <c r="AG26" s="521"/>
      <c r="AH26" s="441">
        <v>1</v>
      </c>
      <c r="AI26" s="442"/>
      <c r="AJ26" s="442"/>
      <c r="AK26" s="442"/>
      <c r="AL26" s="443"/>
      <c r="AM26" s="441" t="s">
        <v>181</v>
      </c>
      <c r="AN26" s="442"/>
      <c r="AO26" s="442"/>
      <c r="AP26" s="442"/>
      <c r="AQ26" s="442"/>
      <c r="AR26" s="443"/>
      <c r="AS26" s="441" t="s">
        <v>182</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177</v>
      </c>
      <c r="BW26" s="466"/>
      <c r="BX26" s="466"/>
      <c r="BY26" s="466"/>
      <c r="BZ26" s="466"/>
      <c r="CA26" s="466"/>
      <c r="CB26" s="466"/>
      <c r="CC26" s="467"/>
      <c r="CD26" s="199"/>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5"/>
      <c r="B27" s="497"/>
      <c r="C27" s="498"/>
      <c r="D27" s="499"/>
      <c r="E27" s="438" t="s">
        <v>184</v>
      </c>
      <c r="F27" s="439"/>
      <c r="G27" s="439"/>
      <c r="H27" s="439"/>
      <c r="I27" s="439"/>
      <c r="J27" s="439"/>
      <c r="K27" s="440"/>
      <c r="L27" s="441">
        <v>1</v>
      </c>
      <c r="M27" s="442"/>
      <c r="N27" s="442"/>
      <c r="O27" s="442"/>
      <c r="P27" s="443"/>
      <c r="Q27" s="441">
        <v>2640</v>
      </c>
      <c r="R27" s="442"/>
      <c r="S27" s="442"/>
      <c r="T27" s="442"/>
      <c r="U27" s="442"/>
      <c r="V27" s="443"/>
      <c r="W27" s="507"/>
      <c r="X27" s="498"/>
      <c r="Y27" s="499"/>
      <c r="Z27" s="438" t="s">
        <v>185</v>
      </c>
      <c r="AA27" s="439"/>
      <c r="AB27" s="439"/>
      <c r="AC27" s="439"/>
      <c r="AD27" s="439"/>
      <c r="AE27" s="439"/>
      <c r="AF27" s="439"/>
      <c r="AG27" s="440"/>
      <c r="AH27" s="441" t="s">
        <v>138</v>
      </c>
      <c r="AI27" s="442"/>
      <c r="AJ27" s="442"/>
      <c r="AK27" s="442"/>
      <c r="AL27" s="443"/>
      <c r="AM27" s="441" t="s">
        <v>129</v>
      </c>
      <c r="AN27" s="442"/>
      <c r="AO27" s="442"/>
      <c r="AP27" s="442"/>
      <c r="AQ27" s="442"/>
      <c r="AR27" s="443"/>
      <c r="AS27" s="441" t="s">
        <v>138</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42270</v>
      </c>
      <c r="BO27" s="469"/>
      <c r="BP27" s="469"/>
      <c r="BQ27" s="469"/>
      <c r="BR27" s="469"/>
      <c r="BS27" s="469"/>
      <c r="BT27" s="469"/>
      <c r="BU27" s="470"/>
      <c r="BV27" s="468">
        <v>42267</v>
      </c>
      <c r="BW27" s="469"/>
      <c r="BX27" s="469"/>
      <c r="BY27" s="469"/>
      <c r="BZ27" s="469"/>
      <c r="CA27" s="469"/>
      <c r="CB27" s="469"/>
      <c r="CC27" s="470"/>
      <c r="CD27" s="201"/>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4"/>
      <c r="DK27" s="184"/>
      <c r="DL27" s="184"/>
      <c r="DM27" s="184"/>
      <c r="DN27" s="184"/>
      <c r="DO27" s="184"/>
    </row>
    <row r="28" spans="1:119" ht="18.75" customHeight="1" x14ac:dyDescent="0.15">
      <c r="A28" s="185"/>
      <c r="B28" s="497"/>
      <c r="C28" s="498"/>
      <c r="D28" s="499"/>
      <c r="E28" s="438" t="s">
        <v>187</v>
      </c>
      <c r="F28" s="439"/>
      <c r="G28" s="439"/>
      <c r="H28" s="439"/>
      <c r="I28" s="439"/>
      <c r="J28" s="439"/>
      <c r="K28" s="440"/>
      <c r="L28" s="441">
        <v>1</v>
      </c>
      <c r="M28" s="442"/>
      <c r="N28" s="442"/>
      <c r="O28" s="442"/>
      <c r="P28" s="443"/>
      <c r="Q28" s="441">
        <v>1860</v>
      </c>
      <c r="R28" s="442"/>
      <c r="S28" s="442"/>
      <c r="T28" s="442"/>
      <c r="U28" s="442"/>
      <c r="V28" s="443"/>
      <c r="W28" s="507"/>
      <c r="X28" s="498"/>
      <c r="Y28" s="499"/>
      <c r="Z28" s="438" t="s">
        <v>188</v>
      </c>
      <c r="AA28" s="439"/>
      <c r="AB28" s="439"/>
      <c r="AC28" s="439"/>
      <c r="AD28" s="439"/>
      <c r="AE28" s="439"/>
      <c r="AF28" s="439"/>
      <c r="AG28" s="440"/>
      <c r="AH28" s="441" t="s">
        <v>129</v>
      </c>
      <c r="AI28" s="442"/>
      <c r="AJ28" s="442"/>
      <c r="AK28" s="442"/>
      <c r="AL28" s="443"/>
      <c r="AM28" s="441" t="s">
        <v>138</v>
      </c>
      <c r="AN28" s="442"/>
      <c r="AO28" s="442"/>
      <c r="AP28" s="442"/>
      <c r="AQ28" s="442"/>
      <c r="AR28" s="443"/>
      <c r="AS28" s="441" t="s">
        <v>138</v>
      </c>
      <c r="AT28" s="442"/>
      <c r="AU28" s="442"/>
      <c r="AV28" s="442"/>
      <c r="AW28" s="442"/>
      <c r="AX28" s="444"/>
      <c r="AY28" s="448" t="s">
        <v>189</v>
      </c>
      <c r="AZ28" s="449"/>
      <c r="BA28" s="449"/>
      <c r="BB28" s="450"/>
      <c r="BC28" s="457" t="s">
        <v>49</v>
      </c>
      <c r="BD28" s="458"/>
      <c r="BE28" s="458"/>
      <c r="BF28" s="458"/>
      <c r="BG28" s="458"/>
      <c r="BH28" s="458"/>
      <c r="BI28" s="458"/>
      <c r="BJ28" s="458"/>
      <c r="BK28" s="458"/>
      <c r="BL28" s="458"/>
      <c r="BM28" s="459"/>
      <c r="BN28" s="460">
        <v>2147263</v>
      </c>
      <c r="BO28" s="461"/>
      <c r="BP28" s="461"/>
      <c r="BQ28" s="461"/>
      <c r="BR28" s="461"/>
      <c r="BS28" s="461"/>
      <c r="BT28" s="461"/>
      <c r="BU28" s="462"/>
      <c r="BV28" s="460">
        <v>2215035</v>
      </c>
      <c r="BW28" s="461"/>
      <c r="BX28" s="461"/>
      <c r="BY28" s="461"/>
      <c r="BZ28" s="461"/>
      <c r="CA28" s="461"/>
      <c r="CB28" s="461"/>
      <c r="CC28" s="462"/>
      <c r="CD28" s="199"/>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4"/>
      <c r="DK28" s="184"/>
      <c r="DL28" s="184"/>
      <c r="DM28" s="184"/>
      <c r="DN28" s="184"/>
      <c r="DO28" s="184"/>
    </row>
    <row r="29" spans="1:119" ht="18.75" customHeight="1" x14ac:dyDescent="0.15">
      <c r="A29" s="185"/>
      <c r="B29" s="497"/>
      <c r="C29" s="498"/>
      <c r="D29" s="499"/>
      <c r="E29" s="438" t="s">
        <v>190</v>
      </c>
      <c r="F29" s="439"/>
      <c r="G29" s="439"/>
      <c r="H29" s="439"/>
      <c r="I29" s="439"/>
      <c r="J29" s="439"/>
      <c r="K29" s="440"/>
      <c r="L29" s="441">
        <v>10</v>
      </c>
      <c r="M29" s="442"/>
      <c r="N29" s="442"/>
      <c r="O29" s="442"/>
      <c r="P29" s="443"/>
      <c r="Q29" s="441">
        <v>1700</v>
      </c>
      <c r="R29" s="442"/>
      <c r="S29" s="442"/>
      <c r="T29" s="442"/>
      <c r="U29" s="442"/>
      <c r="V29" s="443"/>
      <c r="W29" s="508"/>
      <c r="X29" s="509"/>
      <c r="Y29" s="510"/>
      <c r="Z29" s="438" t="s">
        <v>191</v>
      </c>
      <c r="AA29" s="439"/>
      <c r="AB29" s="439"/>
      <c r="AC29" s="439"/>
      <c r="AD29" s="439"/>
      <c r="AE29" s="439"/>
      <c r="AF29" s="439"/>
      <c r="AG29" s="440"/>
      <c r="AH29" s="441">
        <v>59</v>
      </c>
      <c r="AI29" s="442"/>
      <c r="AJ29" s="442"/>
      <c r="AK29" s="442"/>
      <c r="AL29" s="443"/>
      <c r="AM29" s="441">
        <v>170805</v>
      </c>
      <c r="AN29" s="442"/>
      <c r="AO29" s="442"/>
      <c r="AP29" s="442"/>
      <c r="AQ29" s="442"/>
      <c r="AR29" s="443"/>
      <c r="AS29" s="441">
        <v>2895</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178703</v>
      </c>
      <c r="BO29" s="466"/>
      <c r="BP29" s="466"/>
      <c r="BQ29" s="466"/>
      <c r="BR29" s="466"/>
      <c r="BS29" s="466"/>
      <c r="BT29" s="466"/>
      <c r="BU29" s="467"/>
      <c r="BV29" s="465">
        <v>65445</v>
      </c>
      <c r="BW29" s="466"/>
      <c r="BX29" s="466"/>
      <c r="BY29" s="466"/>
      <c r="BZ29" s="466"/>
      <c r="CA29" s="466"/>
      <c r="CB29" s="466"/>
      <c r="CC29" s="467"/>
      <c r="CD29" s="201"/>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4"/>
      <c r="DK29" s="184"/>
      <c r="DL29" s="184"/>
      <c r="DM29" s="184"/>
      <c r="DN29" s="184"/>
      <c r="DO29" s="184"/>
    </row>
    <row r="30" spans="1:119" ht="18.75" customHeight="1" thickBot="1" x14ac:dyDescent="0.2">
      <c r="A30" s="185"/>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95.6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51</v>
      </c>
      <c r="BD30" s="433"/>
      <c r="BE30" s="433"/>
      <c r="BF30" s="433"/>
      <c r="BG30" s="433"/>
      <c r="BH30" s="433"/>
      <c r="BI30" s="433"/>
      <c r="BJ30" s="433"/>
      <c r="BK30" s="433"/>
      <c r="BL30" s="433"/>
      <c r="BM30" s="434"/>
      <c r="BN30" s="468">
        <v>829529</v>
      </c>
      <c r="BO30" s="469"/>
      <c r="BP30" s="469"/>
      <c r="BQ30" s="469"/>
      <c r="BR30" s="469"/>
      <c r="BS30" s="469"/>
      <c r="BT30" s="469"/>
      <c r="BU30" s="470"/>
      <c r="BV30" s="468">
        <v>916386</v>
      </c>
      <c r="BW30" s="469"/>
      <c r="BX30" s="469"/>
      <c r="BY30" s="469"/>
      <c r="BZ30" s="469"/>
      <c r="CA30" s="469"/>
      <c r="CB30" s="469"/>
      <c r="CC30" s="47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194</v>
      </c>
      <c r="D32" s="212"/>
      <c r="E32" s="212"/>
      <c r="F32" s="209"/>
      <c r="G32" s="209"/>
      <c r="H32" s="209"/>
      <c r="I32" s="209"/>
      <c r="J32" s="209"/>
      <c r="K32" s="209"/>
      <c r="L32" s="209"/>
      <c r="M32" s="209"/>
      <c r="N32" s="209"/>
      <c r="O32" s="209"/>
      <c r="P32" s="209"/>
      <c r="Q32" s="209"/>
      <c r="R32" s="209"/>
      <c r="S32" s="209"/>
      <c r="T32" s="209"/>
      <c r="U32" s="209" t="s">
        <v>195</v>
      </c>
      <c r="V32" s="209"/>
      <c r="W32" s="209"/>
      <c r="X32" s="209"/>
      <c r="Y32" s="209"/>
      <c r="Z32" s="209"/>
      <c r="AA32" s="209"/>
      <c r="AB32" s="209"/>
      <c r="AC32" s="209"/>
      <c r="AD32" s="209"/>
      <c r="AE32" s="209"/>
      <c r="AF32" s="209"/>
      <c r="AG32" s="209"/>
      <c r="AH32" s="209"/>
      <c r="AI32" s="209"/>
      <c r="AJ32" s="209"/>
      <c r="AK32" s="209"/>
      <c r="AL32" s="209"/>
      <c r="AM32" s="213" t="s">
        <v>196</v>
      </c>
      <c r="AN32" s="209"/>
      <c r="AO32" s="209"/>
      <c r="AP32" s="209"/>
      <c r="AQ32" s="209"/>
      <c r="AR32" s="209"/>
      <c r="AS32" s="213"/>
      <c r="AT32" s="213"/>
      <c r="AU32" s="213"/>
      <c r="AV32" s="213"/>
      <c r="AW32" s="213"/>
      <c r="AX32" s="213"/>
      <c r="AY32" s="213"/>
      <c r="AZ32" s="213"/>
      <c r="BA32" s="213"/>
      <c r="BB32" s="209"/>
      <c r="BC32" s="213"/>
      <c r="BD32" s="209"/>
      <c r="BE32" s="213" t="s">
        <v>197</v>
      </c>
      <c r="BF32" s="209"/>
      <c r="BG32" s="209"/>
      <c r="BH32" s="209"/>
      <c r="BI32" s="209"/>
      <c r="BJ32" s="213"/>
      <c r="BK32" s="213"/>
      <c r="BL32" s="213"/>
      <c r="BM32" s="213"/>
      <c r="BN32" s="213"/>
      <c r="BO32" s="213"/>
      <c r="BP32" s="213"/>
      <c r="BQ32" s="213"/>
      <c r="BR32" s="209"/>
      <c r="BS32" s="209"/>
      <c r="BT32" s="209"/>
      <c r="BU32" s="209"/>
      <c r="BV32" s="209"/>
      <c r="BW32" s="209" t="s">
        <v>198</v>
      </c>
      <c r="BX32" s="209"/>
      <c r="BY32" s="209"/>
      <c r="BZ32" s="209"/>
      <c r="CA32" s="209"/>
      <c r="CB32" s="213"/>
      <c r="CC32" s="213"/>
      <c r="CD32" s="213"/>
      <c r="CE32" s="213"/>
      <c r="CF32" s="213"/>
      <c r="CG32" s="213"/>
      <c r="CH32" s="213"/>
      <c r="CI32" s="213"/>
      <c r="CJ32" s="213"/>
      <c r="CK32" s="213"/>
      <c r="CL32" s="213"/>
      <c r="CM32" s="213"/>
      <c r="CN32" s="213"/>
      <c r="CO32" s="213" t="s">
        <v>199</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8" t="s">
        <v>200</v>
      </c>
      <c r="D33" s="428"/>
      <c r="E33" s="427" t="s">
        <v>201</v>
      </c>
      <c r="F33" s="427"/>
      <c r="G33" s="427"/>
      <c r="H33" s="427"/>
      <c r="I33" s="427"/>
      <c r="J33" s="427"/>
      <c r="K33" s="427"/>
      <c r="L33" s="427"/>
      <c r="M33" s="427"/>
      <c r="N33" s="427"/>
      <c r="O33" s="427"/>
      <c r="P33" s="427"/>
      <c r="Q33" s="427"/>
      <c r="R33" s="427"/>
      <c r="S33" s="427"/>
      <c r="T33" s="214"/>
      <c r="U33" s="428" t="s">
        <v>200</v>
      </c>
      <c r="V33" s="428"/>
      <c r="W33" s="427" t="s">
        <v>201</v>
      </c>
      <c r="X33" s="427"/>
      <c r="Y33" s="427"/>
      <c r="Z33" s="427"/>
      <c r="AA33" s="427"/>
      <c r="AB33" s="427"/>
      <c r="AC33" s="427"/>
      <c r="AD33" s="427"/>
      <c r="AE33" s="427"/>
      <c r="AF33" s="427"/>
      <c r="AG33" s="427"/>
      <c r="AH33" s="427"/>
      <c r="AI33" s="427"/>
      <c r="AJ33" s="427"/>
      <c r="AK33" s="427"/>
      <c r="AL33" s="214"/>
      <c r="AM33" s="428" t="s">
        <v>202</v>
      </c>
      <c r="AN33" s="428"/>
      <c r="AO33" s="427" t="s">
        <v>201</v>
      </c>
      <c r="AP33" s="427"/>
      <c r="AQ33" s="427"/>
      <c r="AR33" s="427"/>
      <c r="AS33" s="427"/>
      <c r="AT33" s="427"/>
      <c r="AU33" s="427"/>
      <c r="AV33" s="427"/>
      <c r="AW33" s="427"/>
      <c r="AX33" s="427"/>
      <c r="AY33" s="427"/>
      <c r="AZ33" s="427"/>
      <c r="BA33" s="427"/>
      <c r="BB33" s="427"/>
      <c r="BC33" s="427"/>
      <c r="BD33" s="215"/>
      <c r="BE33" s="427" t="s">
        <v>203</v>
      </c>
      <c r="BF33" s="427"/>
      <c r="BG33" s="427" t="s">
        <v>204</v>
      </c>
      <c r="BH33" s="427"/>
      <c r="BI33" s="427"/>
      <c r="BJ33" s="427"/>
      <c r="BK33" s="427"/>
      <c r="BL33" s="427"/>
      <c r="BM33" s="427"/>
      <c r="BN33" s="427"/>
      <c r="BO33" s="427"/>
      <c r="BP33" s="427"/>
      <c r="BQ33" s="427"/>
      <c r="BR33" s="427"/>
      <c r="BS33" s="427"/>
      <c r="BT33" s="427"/>
      <c r="BU33" s="427"/>
      <c r="BV33" s="215"/>
      <c r="BW33" s="428" t="s">
        <v>203</v>
      </c>
      <c r="BX33" s="428"/>
      <c r="BY33" s="427" t="s">
        <v>205</v>
      </c>
      <c r="BZ33" s="427"/>
      <c r="CA33" s="427"/>
      <c r="CB33" s="427"/>
      <c r="CC33" s="427"/>
      <c r="CD33" s="427"/>
      <c r="CE33" s="427"/>
      <c r="CF33" s="427"/>
      <c r="CG33" s="427"/>
      <c r="CH33" s="427"/>
      <c r="CI33" s="427"/>
      <c r="CJ33" s="427"/>
      <c r="CK33" s="427"/>
      <c r="CL33" s="427"/>
      <c r="CM33" s="427"/>
      <c r="CN33" s="214"/>
      <c r="CO33" s="428" t="s">
        <v>200</v>
      </c>
      <c r="CP33" s="428"/>
      <c r="CQ33" s="427" t="s">
        <v>206</v>
      </c>
      <c r="CR33" s="427"/>
      <c r="CS33" s="427"/>
      <c r="CT33" s="427"/>
      <c r="CU33" s="427"/>
      <c r="CV33" s="427"/>
      <c r="CW33" s="427"/>
      <c r="CX33" s="427"/>
      <c r="CY33" s="427"/>
      <c r="CZ33" s="427"/>
      <c r="DA33" s="427"/>
      <c r="DB33" s="427"/>
      <c r="DC33" s="427"/>
      <c r="DD33" s="427"/>
      <c r="DE33" s="427"/>
      <c r="DF33" s="214"/>
      <c r="DG33" s="426" t="s">
        <v>207</v>
      </c>
      <c r="DH33" s="426"/>
      <c r="DI33" s="216"/>
      <c r="DJ33" s="184"/>
      <c r="DK33" s="184"/>
      <c r="DL33" s="184"/>
      <c r="DM33" s="184"/>
      <c r="DN33" s="184"/>
      <c r="DO33" s="184"/>
    </row>
    <row r="34" spans="1:119" ht="32.25" customHeight="1" x14ac:dyDescent="0.15">
      <c r="A34" s="185"/>
      <c r="B34" s="211"/>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2"/>
      <c r="U34" s="424">
        <f>IF(W34="","",MAX(C34:D43)+1)</f>
        <v>2</v>
      </c>
      <c r="V34" s="424"/>
      <c r="W34" s="423" t="str">
        <f>IF('各会計、関係団体の財政状況及び健全化判断比率'!B28="","",'各会計、関係団体の財政状況及び健全化判断比率'!B28)</f>
        <v>小海町国民健康保険事業特別会計</v>
      </c>
      <c r="X34" s="423"/>
      <c r="Y34" s="423"/>
      <c r="Z34" s="423"/>
      <c r="AA34" s="423"/>
      <c r="AB34" s="423"/>
      <c r="AC34" s="423"/>
      <c r="AD34" s="423"/>
      <c r="AE34" s="423"/>
      <c r="AF34" s="423"/>
      <c r="AG34" s="423"/>
      <c r="AH34" s="423"/>
      <c r="AI34" s="423"/>
      <c r="AJ34" s="423"/>
      <c r="AK34" s="423"/>
      <c r="AL34" s="212"/>
      <c r="AM34" s="424">
        <f>IF(AO34="","",MAX(C34:D43,U34:V43)+1)</f>
        <v>5</v>
      </c>
      <c r="AN34" s="424"/>
      <c r="AO34" s="423" t="str">
        <f>IF('各会計、関係団体の財政状況及び健全化判断比率'!B31="","",'各会計、関係団体の財政状況及び健全化判断比率'!B31)</f>
        <v>小海町水道事業特別会計</v>
      </c>
      <c r="AP34" s="423"/>
      <c r="AQ34" s="423"/>
      <c r="AR34" s="423"/>
      <c r="AS34" s="423"/>
      <c r="AT34" s="423"/>
      <c r="AU34" s="423"/>
      <c r="AV34" s="423"/>
      <c r="AW34" s="423"/>
      <c r="AX34" s="423"/>
      <c r="AY34" s="423"/>
      <c r="AZ34" s="423"/>
      <c r="BA34" s="423"/>
      <c r="BB34" s="423"/>
      <c r="BC34" s="423"/>
      <c r="BD34" s="212"/>
      <c r="BE34" s="424" t="str">
        <f>IF(BG34="","",MAX(C34:D43,U34:V43,AM34:AN43)+1)</f>
        <v/>
      </c>
      <c r="BF34" s="424"/>
      <c r="BG34" s="423"/>
      <c r="BH34" s="423"/>
      <c r="BI34" s="423"/>
      <c r="BJ34" s="423"/>
      <c r="BK34" s="423"/>
      <c r="BL34" s="423"/>
      <c r="BM34" s="423"/>
      <c r="BN34" s="423"/>
      <c r="BO34" s="423"/>
      <c r="BP34" s="423"/>
      <c r="BQ34" s="423"/>
      <c r="BR34" s="423"/>
      <c r="BS34" s="423"/>
      <c r="BT34" s="423"/>
      <c r="BU34" s="423"/>
      <c r="BV34" s="212"/>
      <c r="BW34" s="424">
        <f>IF(BY34="","",MAX(C34:D43,U34:V43,AM34:AN43,BE34:BF43)+1)</f>
        <v>6</v>
      </c>
      <c r="BX34" s="424"/>
      <c r="BY34" s="423" t="str">
        <f>IF('各会計、関係団体の財政状況及び健全化判断比率'!B68="","",'各会計、関係団体の財政状況及び健全化判断比率'!B68)</f>
        <v>佐久広域連合一般会計</v>
      </c>
      <c r="BZ34" s="423"/>
      <c r="CA34" s="423"/>
      <c r="CB34" s="423"/>
      <c r="CC34" s="423"/>
      <c r="CD34" s="423"/>
      <c r="CE34" s="423"/>
      <c r="CF34" s="423"/>
      <c r="CG34" s="423"/>
      <c r="CH34" s="423"/>
      <c r="CI34" s="423"/>
      <c r="CJ34" s="423"/>
      <c r="CK34" s="423"/>
      <c r="CL34" s="423"/>
      <c r="CM34" s="423"/>
      <c r="CN34" s="212"/>
      <c r="CO34" s="424">
        <f>IF(CQ34="","",MAX(C34:D43,U34:V43,AM34:AN43,BE34:BF43,BW34:BX43)+1)</f>
        <v>16</v>
      </c>
      <c r="CP34" s="424"/>
      <c r="CQ34" s="423" t="str">
        <f>IF('各会計、関係団体の財政状況及び健全化判断比率'!BS7="","",'各会計、関係団体の財政状況及び健全化判断比率'!BS7)</f>
        <v>小海町開発公社</v>
      </c>
      <c r="CR34" s="423"/>
      <c r="CS34" s="423"/>
      <c r="CT34" s="423"/>
      <c r="CU34" s="423"/>
      <c r="CV34" s="423"/>
      <c r="CW34" s="423"/>
      <c r="CX34" s="423"/>
      <c r="CY34" s="423"/>
      <c r="CZ34" s="423"/>
      <c r="DA34" s="423"/>
      <c r="DB34" s="423"/>
      <c r="DC34" s="423"/>
      <c r="DD34" s="423"/>
      <c r="DE34" s="423"/>
      <c r="DF34" s="209"/>
      <c r="DG34" s="425" t="str">
        <f>IF('各会計、関係団体の財政状況及び健全化判断比率'!BR7="","",'各会計、関係団体の財政状況及び健全化判断比率'!BR7)</f>
        <v/>
      </c>
      <c r="DH34" s="425"/>
      <c r="DI34" s="216"/>
      <c r="DJ34" s="184"/>
      <c r="DK34" s="184"/>
      <c r="DL34" s="184"/>
      <c r="DM34" s="184"/>
      <c r="DN34" s="184"/>
      <c r="DO34" s="184"/>
    </row>
    <row r="35" spans="1:119" ht="32.25" customHeight="1" x14ac:dyDescent="0.15">
      <c r="A35" s="185"/>
      <c r="B35" s="211"/>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2"/>
      <c r="U35" s="424">
        <f>IF(W35="","",U34+1)</f>
        <v>3</v>
      </c>
      <c r="V35" s="424"/>
      <c r="W35" s="423" t="str">
        <f>IF('各会計、関係団体の財政状況及び健全化判断比率'!B29="","",'各会計、関係団体の財政状況及び健全化判断比率'!B29)</f>
        <v>小海町介護保険事業特別会計</v>
      </c>
      <c r="X35" s="423"/>
      <c r="Y35" s="423"/>
      <c r="Z35" s="423"/>
      <c r="AA35" s="423"/>
      <c r="AB35" s="423"/>
      <c r="AC35" s="423"/>
      <c r="AD35" s="423"/>
      <c r="AE35" s="423"/>
      <c r="AF35" s="423"/>
      <c r="AG35" s="423"/>
      <c r="AH35" s="423"/>
      <c r="AI35" s="423"/>
      <c r="AJ35" s="423"/>
      <c r="AK35" s="423"/>
      <c r="AL35" s="212"/>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2"/>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2"/>
      <c r="BW35" s="424">
        <f t="shared" ref="BW35:BW43" si="2">IF(BY35="","",BW34+1)</f>
        <v>7</v>
      </c>
      <c r="BX35" s="424"/>
      <c r="BY35" s="423" t="str">
        <f>IF('各会計、関係団体の財政状況及び健全化判断比率'!B69="","",'各会計、関係団体の財政状況及び健全化判断比率'!B69)</f>
        <v>佐久広域連合消防特別会計</v>
      </c>
      <c r="BZ35" s="423"/>
      <c r="CA35" s="423"/>
      <c r="CB35" s="423"/>
      <c r="CC35" s="423"/>
      <c r="CD35" s="423"/>
      <c r="CE35" s="423"/>
      <c r="CF35" s="423"/>
      <c r="CG35" s="423"/>
      <c r="CH35" s="423"/>
      <c r="CI35" s="423"/>
      <c r="CJ35" s="423"/>
      <c r="CK35" s="423"/>
      <c r="CL35" s="423"/>
      <c r="CM35" s="423"/>
      <c r="CN35" s="212"/>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9"/>
      <c r="DG35" s="425" t="str">
        <f>IF('各会計、関係団体の財政状況及び健全化判断比率'!BR8="","",'各会計、関係団体の財政状況及び健全化判断比率'!BR8)</f>
        <v/>
      </c>
      <c r="DH35" s="425"/>
      <c r="DI35" s="216"/>
      <c r="DJ35" s="184"/>
      <c r="DK35" s="184"/>
      <c r="DL35" s="184"/>
      <c r="DM35" s="184"/>
      <c r="DN35" s="184"/>
      <c r="DO35" s="184"/>
    </row>
    <row r="36" spans="1:119" ht="32.25" customHeight="1" x14ac:dyDescent="0.15">
      <c r="A36" s="185"/>
      <c r="B36" s="211"/>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2"/>
      <c r="U36" s="424">
        <f t="shared" ref="U36:U43" si="4">IF(W36="","",U35+1)</f>
        <v>4</v>
      </c>
      <c r="V36" s="424"/>
      <c r="W36" s="423" t="str">
        <f>IF('各会計、関係団体の財政状況及び健全化判断比率'!B30="","",'各会計、関係団体の財政状況及び健全化判断比率'!B30)</f>
        <v>小海町後期高齢者医療特別会計</v>
      </c>
      <c r="X36" s="423"/>
      <c r="Y36" s="423"/>
      <c r="Z36" s="423"/>
      <c r="AA36" s="423"/>
      <c r="AB36" s="423"/>
      <c r="AC36" s="423"/>
      <c r="AD36" s="423"/>
      <c r="AE36" s="423"/>
      <c r="AF36" s="423"/>
      <c r="AG36" s="423"/>
      <c r="AH36" s="423"/>
      <c r="AI36" s="423"/>
      <c r="AJ36" s="423"/>
      <c r="AK36" s="423"/>
      <c r="AL36" s="212"/>
      <c r="AM36" s="424" t="str">
        <f t="shared" si="0"/>
        <v/>
      </c>
      <c r="AN36" s="424"/>
      <c r="AO36" s="423"/>
      <c r="AP36" s="423"/>
      <c r="AQ36" s="423"/>
      <c r="AR36" s="423"/>
      <c r="AS36" s="423"/>
      <c r="AT36" s="423"/>
      <c r="AU36" s="423"/>
      <c r="AV36" s="423"/>
      <c r="AW36" s="423"/>
      <c r="AX36" s="423"/>
      <c r="AY36" s="423"/>
      <c r="AZ36" s="423"/>
      <c r="BA36" s="423"/>
      <c r="BB36" s="423"/>
      <c r="BC36" s="423"/>
      <c r="BD36" s="212"/>
      <c r="BE36" s="424" t="str">
        <f t="shared" si="1"/>
        <v/>
      </c>
      <c r="BF36" s="424"/>
      <c r="BG36" s="423"/>
      <c r="BH36" s="423"/>
      <c r="BI36" s="423"/>
      <c r="BJ36" s="423"/>
      <c r="BK36" s="423"/>
      <c r="BL36" s="423"/>
      <c r="BM36" s="423"/>
      <c r="BN36" s="423"/>
      <c r="BO36" s="423"/>
      <c r="BP36" s="423"/>
      <c r="BQ36" s="423"/>
      <c r="BR36" s="423"/>
      <c r="BS36" s="423"/>
      <c r="BT36" s="423"/>
      <c r="BU36" s="423"/>
      <c r="BV36" s="212"/>
      <c r="BW36" s="424">
        <f t="shared" si="2"/>
        <v>8</v>
      </c>
      <c r="BX36" s="424"/>
      <c r="BY36" s="423" t="str">
        <f>IF('各会計、関係団体の財政状況及び健全化判断比率'!B70="","",'各会計、関係団体の財政状況及び健全化判断比率'!B70)</f>
        <v>佐久広域連合特別養護老人ホーム特別会計</v>
      </c>
      <c r="BZ36" s="423"/>
      <c r="CA36" s="423"/>
      <c r="CB36" s="423"/>
      <c r="CC36" s="423"/>
      <c r="CD36" s="423"/>
      <c r="CE36" s="423"/>
      <c r="CF36" s="423"/>
      <c r="CG36" s="423"/>
      <c r="CH36" s="423"/>
      <c r="CI36" s="423"/>
      <c r="CJ36" s="423"/>
      <c r="CK36" s="423"/>
      <c r="CL36" s="423"/>
      <c r="CM36" s="423"/>
      <c r="CN36" s="212"/>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9"/>
      <c r="DG36" s="425" t="str">
        <f>IF('各会計、関係団体の財政状況及び健全化判断比率'!BR9="","",'各会計、関係団体の財政状況及び健全化判断比率'!BR9)</f>
        <v/>
      </c>
      <c r="DH36" s="425"/>
      <c r="DI36" s="216"/>
      <c r="DJ36" s="184"/>
      <c r="DK36" s="184"/>
      <c r="DL36" s="184"/>
      <c r="DM36" s="184"/>
      <c r="DN36" s="184"/>
      <c r="DO36" s="184"/>
    </row>
    <row r="37" spans="1:119" ht="32.25" customHeight="1" x14ac:dyDescent="0.15">
      <c r="A37" s="185"/>
      <c r="B37" s="211"/>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2"/>
      <c r="U37" s="424" t="str">
        <f t="shared" si="4"/>
        <v/>
      </c>
      <c r="V37" s="424"/>
      <c r="W37" s="423"/>
      <c r="X37" s="423"/>
      <c r="Y37" s="423"/>
      <c r="Z37" s="423"/>
      <c r="AA37" s="423"/>
      <c r="AB37" s="423"/>
      <c r="AC37" s="423"/>
      <c r="AD37" s="423"/>
      <c r="AE37" s="423"/>
      <c r="AF37" s="423"/>
      <c r="AG37" s="423"/>
      <c r="AH37" s="423"/>
      <c r="AI37" s="423"/>
      <c r="AJ37" s="423"/>
      <c r="AK37" s="423"/>
      <c r="AL37" s="212"/>
      <c r="AM37" s="424" t="str">
        <f t="shared" si="0"/>
        <v/>
      </c>
      <c r="AN37" s="424"/>
      <c r="AO37" s="423"/>
      <c r="AP37" s="423"/>
      <c r="AQ37" s="423"/>
      <c r="AR37" s="423"/>
      <c r="AS37" s="423"/>
      <c r="AT37" s="423"/>
      <c r="AU37" s="423"/>
      <c r="AV37" s="423"/>
      <c r="AW37" s="423"/>
      <c r="AX37" s="423"/>
      <c r="AY37" s="423"/>
      <c r="AZ37" s="423"/>
      <c r="BA37" s="423"/>
      <c r="BB37" s="423"/>
      <c r="BC37" s="423"/>
      <c r="BD37" s="212"/>
      <c r="BE37" s="424" t="str">
        <f t="shared" si="1"/>
        <v/>
      </c>
      <c r="BF37" s="424"/>
      <c r="BG37" s="423"/>
      <c r="BH37" s="423"/>
      <c r="BI37" s="423"/>
      <c r="BJ37" s="423"/>
      <c r="BK37" s="423"/>
      <c r="BL37" s="423"/>
      <c r="BM37" s="423"/>
      <c r="BN37" s="423"/>
      <c r="BO37" s="423"/>
      <c r="BP37" s="423"/>
      <c r="BQ37" s="423"/>
      <c r="BR37" s="423"/>
      <c r="BS37" s="423"/>
      <c r="BT37" s="423"/>
      <c r="BU37" s="423"/>
      <c r="BV37" s="212"/>
      <c r="BW37" s="424">
        <f t="shared" si="2"/>
        <v>9</v>
      </c>
      <c r="BX37" s="424"/>
      <c r="BY37" s="423" t="str">
        <f>IF('各会計、関係団体の財政状況及び健全化判断比率'!B71="","",'各会計、関係団体の財政状況及び健全化判断比率'!B71)</f>
        <v>佐久広域連合救護施設特別会計　</v>
      </c>
      <c r="BZ37" s="423"/>
      <c r="CA37" s="423"/>
      <c r="CB37" s="423"/>
      <c r="CC37" s="423"/>
      <c r="CD37" s="423"/>
      <c r="CE37" s="423"/>
      <c r="CF37" s="423"/>
      <c r="CG37" s="423"/>
      <c r="CH37" s="423"/>
      <c r="CI37" s="423"/>
      <c r="CJ37" s="423"/>
      <c r="CK37" s="423"/>
      <c r="CL37" s="423"/>
      <c r="CM37" s="423"/>
      <c r="CN37" s="212"/>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9"/>
      <c r="DG37" s="425" t="str">
        <f>IF('各会計、関係団体の財政状況及び健全化判断比率'!BR10="","",'各会計、関係団体の財政状況及び健全化判断比率'!BR10)</f>
        <v/>
      </c>
      <c r="DH37" s="425"/>
      <c r="DI37" s="216"/>
      <c r="DJ37" s="184"/>
      <c r="DK37" s="184"/>
      <c r="DL37" s="184"/>
      <c r="DM37" s="184"/>
      <c r="DN37" s="184"/>
      <c r="DO37" s="184"/>
    </row>
    <row r="38" spans="1:119" ht="32.25" customHeight="1" x14ac:dyDescent="0.15">
      <c r="A38" s="185"/>
      <c r="B38" s="211"/>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2"/>
      <c r="U38" s="424" t="str">
        <f t="shared" si="4"/>
        <v/>
      </c>
      <c r="V38" s="424"/>
      <c r="W38" s="423"/>
      <c r="X38" s="423"/>
      <c r="Y38" s="423"/>
      <c r="Z38" s="423"/>
      <c r="AA38" s="423"/>
      <c r="AB38" s="423"/>
      <c r="AC38" s="423"/>
      <c r="AD38" s="423"/>
      <c r="AE38" s="423"/>
      <c r="AF38" s="423"/>
      <c r="AG38" s="423"/>
      <c r="AH38" s="423"/>
      <c r="AI38" s="423"/>
      <c r="AJ38" s="423"/>
      <c r="AK38" s="423"/>
      <c r="AL38" s="212"/>
      <c r="AM38" s="424" t="str">
        <f t="shared" si="0"/>
        <v/>
      </c>
      <c r="AN38" s="424"/>
      <c r="AO38" s="423"/>
      <c r="AP38" s="423"/>
      <c r="AQ38" s="423"/>
      <c r="AR38" s="423"/>
      <c r="AS38" s="423"/>
      <c r="AT38" s="423"/>
      <c r="AU38" s="423"/>
      <c r="AV38" s="423"/>
      <c r="AW38" s="423"/>
      <c r="AX38" s="423"/>
      <c r="AY38" s="423"/>
      <c r="AZ38" s="423"/>
      <c r="BA38" s="423"/>
      <c r="BB38" s="423"/>
      <c r="BC38" s="423"/>
      <c r="BD38" s="212"/>
      <c r="BE38" s="424" t="str">
        <f t="shared" si="1"/>
        <v/>
      </c>
      <c r="BF38" s="424"/>
      <c r="BG38" s="423"/>
      <c r="BH38" s="423"/>
      <c r="BI38" s="423"/>
      <c r="BJ38" s="423"/>
      <c r="BK38" s="423"/>
      <c r="BL38" s="423"/>
      <c r="BM38" s="423"/>
      <c r="BN38" s="423"/>
      <c r="BO38" s="423"/>
      <c r="BP38" s="423"/>
      <c r="BQ38" s="423"/>
      <c r="BR38" s="423"/>
      <c r="BS38" s="423"/>
      <c r="BT38" s="423"/>
      <c r="BU38" s="423"/>
      <c r="BV38" s="212"/>
      <c r="BW38" s="424">
        <f t="shared" si="2"/>
        <v>10</v>
      </c>
      <c r="BX38" s="424"/>
      <c r="BY38" s="423" t="str">
        <f>IF('各会計、関係団体の財政状況及び健全化判断比率'!B72="","",'各会計、関係団体の財政状況及び健全化判断比率'!B72)</f>
        <v>佐久広域連合食肉センター特別会計　</v>
      </c>
      <c r="BZ38" s="423"/>
      <c r="CA38" s="423"/>
      <c r="CB38" s="423"/>
      <c r="CC38" s="423"/>
      <c r="CD38" s="423"/>
      <c r="CE38" s="423"/>
      <c r="CF38" s="423"/>
      <c r="CG38" s="423"/>
      <c r="CH38" s="423"/>
      <c r="CI38" s="423"/>
      <c r="CJ38" s="423"/>
      <c r="CK38" s="423"/>
      <c r="CL38" s="423"/>
      <c r="CM38" s="423"/>
      <c r="CN38" s="212"/>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9"/>
      <c r="DG38" s="425" t="str">
        <f>IF('各会計、関係団体の財政状況及び健全化判断比率'!BR11="","",'各会計、関係団体の財政状況及び健全化判断比率'!BR11)</f>
        <v/>
      </c>
      <c r="DH38" s="425"/>
      <c r="DI38" s="216"/>
      <c r="DJ38" s="184"/>
      <c r="DK38" s="184"/>
      <c r="DL38" s="184"/>
      <c r="DM38" s="184"/>
      <c r="DN38" s="184"/>
      <c r="DO38" s="184"/>
    </row>
    <row r="39" spans="1:119" ht="32.25" customHeight="1" x14ac:dyDescent="0.15">
      <c r="A39" s="185"/>
      <c r="B39" s="211"/>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2"/>
      <c r="U39" s="424" t="str">
        <f t="shared" si="4"/>
        <v/>
      </c>
      <c r="V39" s="424"/>
      <c r="W39" s="423"/>
      <c r="X39" s="423"/>
      <c r="Y39" s="423"/>
      <c r="Z39" s="423"/>
      <c r="AA39" s="423"/>
      <c r="AB39" s="423"/>
      <c r="AC39" s="423"/>
      <c r="AD39" s="423"/>
      <c r="AE39" s="423"/>
      <c r="AF39" s="423"/>
      <c r="AG39" s="423"/>
      <c r="AH39" s="423"/>
      <c r="AI39" s="423"/>
      <c r="AJ39" s="423"/>
      <c r="AK39" s="423"/>
      <c r="AL39" s="212"/>
      <c r="AM39" s="424" t="str">
        <f t="shared" si="0"/>
        <v/>
      </c>
      <c r="AN39" s="424"/>
      <c r="AO39" s="423"/>
      <c r="AP39" s="423"/>
      <c r="AQ39" s="423"/>
      <c r="AR39" s="423"/>
      <c r="AS39" s="423"/>
      <c r="AT39" s="423"/>
      <c r="AU39" s="423"/>
      <c r="AV39" s="423"/>
      <c r="AW39" s="423"/>
      <c r="AX39" s="423"/>
      <c r="AY39" s="423"/>
      <c r="AZ39" s="423"/>
      <c r="BA39" s="423"/>
      <c r="BB39" s="423"/>
      <c r="BC39" s="423"/>
      <c r="BD39" s="212"/>
      <c r="BE39" s="424" t="str">
        <f t="shared" si="1"/>
        <v/>
      </c>
      <c r="BF39" s="424"/>
      <c r="BG39" s="423"/>
      <c r="BH39" s="423"/>
      <c r="BI39" s="423"/>
      <c r="BJ39" s="423"/>
      <c r="BK39" s="423"/>
      <c r="BL39" s="423"/>
      <c r="BM39" s="423"/>
      <c r="BN39" s="423"/>
      <c r="BO39" s="423"/>
      <c r="BP39" s="423"/>
      <c r="BQ39" s="423"/>
      <c r="BR39" s="423"/>
      <c r="BS39" s="423"/>
      <c r="BT39" s="423"/>
      <c r="BU39" s="423"/>
      <c r="BV39" s="212"/>
      <c r="BW39" s="424">
        <f t="shared" si="2"/>
        <v>11</v>
      </c>
      <c r="BX39" s="424"/>
      <c r="BY39" s="423" t="str">
        <f>IF('各会計、関係団体の財政状況及び健全化判断比率'!B73="","",'各会計、関係団体の財政状況及び健全化判断比率'!B73)</f>
        <v>南佐久環境衛生組合一般会計</v>
      </c>
      <c r="BZ39" s="423"/>
      <c r="CA39" s="423"/>
      <c r="CB39" s="423"/>
      <c r="CC39" s="423"/>
      <c r="CD39" s="423"/>
      <c r="CE39" s="423"/>
      <c r="CF39" s="423"/>
      <c r="CG39" s="423"/>
      <c r="CH39" s="423"/>
      <c r="CI39" s="423"/>
      <c r="CJ39" s="423"/>
      <c r="CK39" s="423"/>
      <c r="CL39" s="423"/>
      <c r="CM39" s="423"/>
      <c r="CN39" s="212"/>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9"/>
      <c r="DG39" s="425" t="str">
        <f>IF('各会計、関係団体の財政状況及び健全化判断比率'!BR12="","",'各会計、関係団体の財政状況及び健全化判断比率'!BR12)</f>
        <v/>
      </c>
      <c r="DH39" s="425"/>
      <c r="DI39" s="216"/>
      <c r="DJ39" s="184"/>
      <c r="DK39" s="184"/>
      <c r="DL39" s="184"/>
      <c r="DM39" s="184"/>
      <c r="DN39" s="184"/>
      <c r="DO39" s="184"/>
    </row>
    <row r="40" spans="1:119" ht="32.25" customHeight="1" x14ac:dyDescent="0.15">
      <c r="A40" s="185"/>
      <c r="B40" s="211"/>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2"/>
      <c r="U40" s="424" t="str">
        <f t="shared" si="4"/>
        <v/>
      </c>
      <c r="V40" s="424"/>
      <c r="W40" s="423"/>
      <c r="X40" s="423"/>
      <c r="Y40" s="423"/>
      <c r="Z40" s="423"/>
      <c r="AA40" s="423"/>
      <c r="AB40" s="423"/>
      <c r="AC40" s="423"/>
      <c r="AD40" s="423"/>
      <c r="AE40" s="423"/>
      <c r="AF40" s="423"/>
      <c r="AG40" s="423"/>
      <c r="AH40" s="423"/>
      <c r="AI40" s="423"/>
      <c r="AJ40" s="423"/>
      <c r="AK40" s="423"/>
      <c r="AL40" s="212"/>
      <c r="AM40" s="424" t="str">
        <f t="shared" si="0"/>
        <v/>
      </c>
      <c r="AN40" s="424"/>
      <c r="AO40" s="423"/>
      <c r="AP40" s="423"/>
      <c r="AQ40" s="423"/>
      <c r="AR40" s="423"/>
      <c r="AS40" s="423"/>
      <c r="AT40" s="423"/>
      <c r="AU40" s="423"/>
      <c r="AV40" s="423"/>
      <c r="AW40" s="423"/>
      <c r="AX40" s="423"/>
      <c r="AY40" s="423"/>
      <c r="AZ40" s="423"/>
      <c r="BA40" s="423"/>
      <c r="BB40" s="423"/>
      <c r="BC40" s="423"/>
      <c r="BD40" s="212"/>
      <c r="BE40" s="424" t="str">
        <f t="shared" si="1"/>
        <v/>
      </c>
      <c r="BF40" s="424"/>
      <c r="BG40" s="423"/>
      <c r="BH40" s="423"/>
      <c r="BI40" s="423"/>
      <c r="BJ40" s="423"/>
      <c r="BK40" s="423"/>
      <c r="BL40" s="423"/>
      <c r="BM40" s="423"/>
      <c r="BN40" s="423"/>
      <c r="BO40" s="423"/>
      <c r="BP40" s="423"/>
      <c r="BQ40" s="423"/>
      <c r="BR40" s="423"/>
      <c r="BS40" s="423"/>
      <c r="BT40" s="423"/>
      <c r="BU40" s="423"/>
      <c r="BV40" s="212"/>
      <c r="BW40" s="424">
        <f t="shared" si="2"/>
        <v>12</v>
      </c>
      <c r="BX40" s="424"/>
      <c r="BY40" s="423" t="str">
        <f>IF('各会計、関係団体の財政状況及び健全化判断比率'!B74="","",'各会計、関係団体の財政状況及び健全化判断比率'!B74)</f>
        <v>南佐久環境衛生組合公共下水道事業特別会計</v>
      </c>
      <c r="BZ40" s="423"/>
      <c r="CA40" s="423"/>
      <c r="CB40" s="423"/>
      <c r="CC40" s="423"/>
      <c r="CD40" s="423"/>
      <c r="CE40" s="423"/>
      <c r="CF40" s="423"/>
      <c r="CG40" s="423"/>
      <c r="CH40" s="423"/>
      <c r="CI40" s="423"/>
      <c r="CJ40" s="423"/>
      <c r="CK40" s="423"/>
      <c r="CL40" s="423"/>
      <c r="CM40" s="423"/>
      <c r="CN40" s="212"/>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9"/>
      <c r="DG40" s="425" t="str">
        <f>IF('各会計、関係団体の財政状況及び健全化判断比率'!BR13="","",'各会計、関係団体の財政状況及び健全化判断比率'!BR13)</f>
        <v/>
      </c>
      <c r="DH40" s="425"/>
      <c r="DI40" s="216"/>
      <c r="DJ40" s="184"/>
      <c r="DK40" s="184"/>
      <c r="DL40" s="184"/>
      <c r="DM40" s="184"/>
      <c r="DN40" s="184"/>
      <c r="DO40" s="184"/>
    </row>
    <row r="41" spans="1:119" ht="32.25" customHeight="1" x14ac:dyDescent="0.15">
      <c r="A41" s="185"/>
      <c r="B41" s="211"/>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2"/>
      <c r="U41" s="424" t="str">
        <f t="shared" si="4"/>
        <v/>
      </c>
      <c r="V41" s="424"/>
      <c r="W41" s="423"/>
      <c r="X41" s="423"/>
      <c r="Y41" s="423"/>
      <c r="Z41" s="423"/>
      <c r="AA41" s="423"/>
      <c r="AB41" s="423"/>
      <c r="AC41" s="423"/>
      <c r="AD41" s="423"/>
      <c r="AE41" s="423"/>
      <c r="AF41" s="423"/>
      <c r="AG41" s="423"/>
      <c r="AH41" s="423"/>
      <c r="AI41" s="423"/>
      <c r="AJ41" s="423"/>
      <c r="AK41" s="423"/>
      <c r="AL41" s="212"/>
      <c r="AM41" s="424" t="str">
        <f t="shared" si="0"/>
        <v/>
      </c>
      <c r="AN41" s="424"/>
      <c r="AO41" s="423"/>
      <c r="AP41" s="423"/>
      <c r="AQ41" s="423"/>
      <c r="AR41" s="423"/>
      <c r="AS41" s="423"/>
      <c r="AT41" s="423"/>
      <c r="AU41" s="423"/>
      <c r="AV41" s="423"/>
      <c r="AW41" s="423"/>
      <c r="AX41" s="423"/>
      <c r="AY41" s="423"/>
      <c r="AZ41" s="423"/>
      <c r="BA41" s="423"/>
      <c r="BB41" s="423"/>
      <c r="BC41" s="423"/>
      <c r="BD41" s="212"/>
      <c r="BE41" s="424" t="str">
        <f t="shared" si="1"/>
        <v/>
      </c>
      <c r="BF41" s="424"/>
      <c r="BG41" s="423"/>
      <c r="BH41" s="423"/>
      <c r="BI41" s="423"/>
      <c r="BJ41" s="423"/>
      <c r="BK41" s="423"/>
      <c r="BL41" s="423"/>
      <c r="BM41" s="423"/>
      <c r="BN41" s="423"/>
      <c r="BO41" s="423"/>
      <c r="BP41" s="423"/>
      <c r="BQ41" s="423"/>
      <c r="BR41" s="423"/>
      <c r="BS41" s="423"/>
      <c r="BT41" s="423"/>
      <c r="BU41" s="423"/>
      <c r="BV41" s="212"/>
      <c r="BW41" s="424">
        <f t="shared" si="2"/>
        <v>13</v>
      </c>
      <c r="BX41" s="424"/>
      <c r="BY41" s="423" t="str">
        <f>IF('各会計、関係団体の財政状況及び健全化判断比率'!B75="","",'各会計、関係団体の財政状況及び健全化判断比率'!B75)</f>
        <v>小海町北相木村南相木村中学校組合</v>
      </c>
      <c r="BZ41" s="423"/>
      <c r="CA41" s="423"/>
      <c r="CB41" s="423"/>
      <c r="CC41" s="423"/>
      <c r="CD41" s="423"/>
      <c r="CE41" s="423"/>
      <c r="CF41" s="423"/>
      <c r="CG41" s="423"/>
      <c r="CH41" s="423"/>
      <c r="CI41" s="423"/>
      <c r="CJ41" s="423"/>
      <c r="CK41" s="423"/>
      <c r="CL41" s="423"/>
      <c r="CM41" s="423"/>
      <c r="CN41" s="212"/>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9"/>
      <c r="DG41" s="425" t="str">
        <f>IF('各会計、関係団体の財政状況及び健全化判断比率'!BR14="","",'各会計、関係団体の財政状況及び健全化判断比率'!BR14)</f>
        <v/>
      </c>
      <c r="DH41" s="425"/>
      <c r="DI41" s="216"/>
      <c r="DJ41" s="184"/>
      <c r="DK41" s="184"/>
      <c r="DL41" s="184"/>
      <c r="DM41" s="184"/>
      <c r="DN41" s="184"/>
      <c r="DO41" s="184"/>
    </row>
    <row r="42" spans="1:119" ht="32.25" customHeight="1" x14ac:dyDescent="0.15">
      <c r="A42" s="184"/>
      <c r="B42" s="211"/>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2"/>
      <c r="U42" s="424" t="str">
        <f t="shared" si="4"/>
        <v/>
      </c>
      <c r="V42" s="424"/>
      <c r="W42" s="423"/>
      <c r="X42" s="423"/>
      <c r="Y42" s="423"/>
      <c r="Z42" s="423"/>
      <c r="AA42" s="423"/>
      <c r="AB42" s="423"/>
      <c r="AC42" s="423"/>
      <c r="AD42" s="423"/>
      <c r="AE42" s="423"/>
      <c r="AF42" s="423"/>
      <c r="AG42" s="423"/>
      <c r="AH42" s="423"/>
      <c r="AI42" s="423"/>
      <c r="AJ42" s="423"/>
      <c r="AK42" s="423"/>
      <c r="AL42" s="212"/>
      <c r="AM42" s="424" t="str">
        <f t="shared" si="0"/>
        <v/>
      </c>
      <c r="AN42" s="424"/>
      <c r="AO42" s="423"/>
      <c r="AP42" s="423"/>
      <c r="AQ42" s="423"/>
      <c r="AR42" s="423"/>
      <c r="AS42" s="423"/>
      <c r="AT42" s="423"/>
      <c r="AU42" s="423"/>
      <c r="AV42" s="423"/>
      <c r="AW42" s="423"/>
      <c r="AX42" s="423"/>
      <c r="AY42" s="423"/>
      <c r="AZ42" s="423"/>
      <c r="BA42" s="423"/>
      <c r="BB42" s="423"/>
      <c r="BC42" s="423"/>
      <c r="BD42" s="212"/>
      <c r="BE42" s="424" t="str">
        <f t="shared" si="1"/>
        <v/>
      </c>
      <c r="BF42" s="424"/>
      <c r="BG42" s="423"/>
      <c r="BH42" s="423"/>
      <c r="BI42" s="423"/>
      <c r="BJ42" s="423"/>
      <c r="BK42" s="423"/>
      <c r="BL42" s="423"/>
      <c r="BM42" s="423"/>
      <c r="BN42" s="423"/>
      <c r="BO42" s="423"/>
      <c r="BP42" s="423"/>
      <c r="BQ42" s="423"/>
      <c r="BR42" s="423"/>
      <c r="BS42" s="423"/>
      <c r="BT42" s="423"/>
      <c r="BU42" s="423"/>
      <c r="BV42" s="212"/>
      <c r="BW42" s="424">
        <f t="shared" si="2"/>
        <v>14</v>
      </c>
      <c r="BX42" s="424"/>
      <c r="BY42" s="423" t="str">
        <f>IF('各会計、関係団体の財政状況及び健全化判断比率'!B76="","",'各会計、関係団体の財政状況及び健全化判断比率'!B76)</f>
        <v>長野県市町村総合事務組合一般会計</v>
      </c>
      <c r="BZ42" s="423"/>
      <c r="CA42" s="423"/>
      <c r="CB42" s="423"/>
      <c r="CC42" s="423"/>
      <c r="CD42" s="423"/>
      <c r="CE42" s="423"/>
      <c r="CF42" s="423"/>
      <c r="CG42" s="423"/>
      <c r="CH42" s="423"/>
      <c r="CI42" s="423"/>
      <c r="CJ42" s="423"/>
      <c r="CK42" s="423"/>
      <c r="CL42" s="423"/>
      <c r="CM42" s="423"/>
      <c r="CN42" s="212"/>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9"/>
      <c r="DG42" s="425" t="str">
        <f>IF('各会計、関係団体の財政状況及び健全化判断比率'!BR15="","",'各会計、関係団体の財政状況及び健全化判断比率'!BR15)</f>
        <v/>
      </c>
      <c r="DH42" s="425"/>
      <c r="DI42" s="216"/>
      <c r="DJ42" s="184"/>
      <c r="DK42" s="184"/>
      <c r="DL42" s="184"/>
      <c r="DM42" s="184"/>
      <c r="DN42" s="184"/>
      <c r="DO42" s="184"/>
    </row>
    <row r="43" spans="1:119" ht="32.25" customHeight="1" x14ac:dyDescent="0.15">
      <c r="A43" s="184"/>
      <c r="B43" s="211"/>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2"/>
      <c r="U43" s="424" t="str">
        <f t="shared" si="4"/>
        <v/>
      </c>
      <c r="V43" s="424"/>
      <c r="W43" s="423"/>
      <c r="X43" s="423"/>
      <c r="Y43" s="423"/>
      <c r="Z43" s="423"/>
      <c r="AA43" s="423"/>
      <c r="AB43" s="423"/>
      <c r="AC43" s="423"/>
      <c r="AD43" s="423"/>
      <c r="AE43" s="423"/>
      <c r="AF43" s="423"/>
      <c r="AG43" s="423"/>
      <c r="AH43" s="423"/>
      <c r="AI43" s="423"/>
      <c r="AJ43" s="423"/>
      <c r="AK43" s="423"/>
      <c r="AL43" s="212"/>
      <c r="AM43" s="424" t="str">
        <f t="shared" si="0"/>
        <v/>
      </c>
      <c r="AN43" s="424"/>
      <c r="AO43" s="423"/>
      <c r="AP43" s="423"/>
      <c r="AQ43" s="423"/>
      <c r="AR43" s="423"/>
      <c r="AS43" s="423"/>
      <c r="AT43" s="423"/>
      <c r="AU43" s="423"/>
      <c r="AV43" s="423"/>
      <c r="AW43" s="423"/>
      <c r="AX43" s="423"/>
      <c r="AY43" s="423"/>
      <c r="AZ43" s="423"/>
      <c r="BA43" s="423"/>
      <c r="BB43" s="423"/>
      <c r="BC43" s="423"/>
      <c r="BD43" s="212"/>
      <c r="BE43" s="424" t="str">
        <f t="shared" si="1"/>
        <v/>
      </c>
      <c r="BF43" s="424"/>
      <c r="BG43" s="423"/>
      <c r="BH43" s="423"/>
      <c r="BI43" s="423"/>
      <c r="BJ43" s="423"/>
      <c r="BK43" s="423"/>
      <c r="BL43" s="423"/>
      <c r="BM43" s="423"/>
      <c r="BN43" s="423"/>
      <c r="BO43" s="423"/>
      <c r="BP43" s="423"/>
      <c r="BQ43" s="423"/>
      <c r="BR43" s="423"/>
      <c r="BS43" s="423"/>
      <c r="BT43" s="423"/>
      <c r="BU43" s="423"/>
      <c r="BV43" s="212"/>
      <c r="BW43" s="424">
        <f t="shared" si="2"/>
        <v>15</v>
      </c>
      <c r="BX43" s="424"/>
      <c r="BY43" s="423" t="str">
        <f>IF('各会計、関係団体の財政状況及び健全化判断比率'!B77="","",'各会計、関係団体の財政状況及び健全化判断比率'!B77)</f>
        <v>長野県市町村総合事務組合非常勤職員公務災害補償特別会計</v>
      </c>
      <c r="BZ43" s="423"/>
      <c r="CA43" s="423"/>
      <c r="CB43" s="423"/>
      <c r="CC43" s="423"/>
      <c r="CD43" s="423"/>
      <c r="CE43" s="423"/>
      <c r="CF43" s="423"/>
      <c r="CG43" s="423"/>
      <c r="CH43" s="423"/>
      <c r="CI43" s="423"/>
      <c r="CJ43" s="423"/>
      <c r="CK43" s="423"/>
      <c r="CL43" s="423"/>
      <c r="CM43" s="423"/>
      <c r="CN43" s="212"/>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9"/>
      <c r="DG43" s="425" t="str">
        <f>IF('各会計、関係団体の財政状況及び健全化判断比率'!BR16="","",'各会計、関係団体の財政状況及び健全化判断比率'!BR16)</f>
        <v/>
      </c>
      <c r="DH43" s="425"/>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208</v>
      </c>
      <c r="C46" s="184"/>
      <c r="D46" s="184"/>
      <c r="E46" s="184" t="s">
        <v>209</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210</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211</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212</v>
      </c>
    </row>
    <row r="50" spans="5:5" x14ac:dyDescent="0.15">
      <c r="E50" s="186" t="s">
        <v>213</v>
      </c>
    </row>
    <row r="51" spans="5:5" x14ac:dyDescent="0.15">
      <c r="E51" s="186" t="s">
        <v>214</v>
      </c>
    </row>
    <row r="52" spans="5:5" x14ac:dyDescent="0.15">
      <c r="E52" s="186" t="s">
        <v>215</v>
      </c>
    </row>
    <row r="53" spans="5:5" x14ac:dyDescent="0.15"/>
    <row r="54" spans="5:5" x14ac:dyDescent="0.15"/>
    <row r="55" spans="5:5" x14ac:dyDescent="0.15"/>
    <row r="56" spans="5:5" x14ac:dyDescent="0.15"/>
  </sheetData>
  <sheetProtection algorithmName="SHA-512" hashValue="nGfxmiJnDhy8m8oBYpYGATAnqIX+XDmzXHHoT0iFutLCm7ABDRW7fqPQGNFcPraerder5+siRhHoLir8ClMj8A==" saltValue="B3kOgI9//89BHlGsnBX0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7" t="s">
        <v>560</v>
      </c>
      <c r="D34" s="1247"/>
      <c r="E34" s="1248"/>
      <c r="F34" s="32">
        <v>15.98</v>
      </c>
      <c r="G34" s="33">
        <v>11.39</v>
      </c>
      <c r="H34" s="33">
        <v>9.89</v>
      </c>
      <c r="I34" s="33">
        <v>8.4499999999999993</v>
      </c>
      <c r="J34" s="34">
        <v>14.29</v>
      </c>
      <c r="K34" s="22"/>
      <c r="L34" s="22"/>
      <c r="M34" s="22"/>
      <c r="N34" s="22"/>
      <c r="O34" s="22"/>
      <c r="P34" s="22"/>
    </row>
    <row r="35" spans="1:16" ht="39" customHeight="1" x14ac:dyDescent="0.15">
      <c r="A35" s="22"/>
      <c r="B35" s="35"/>
      <c r="C35" s="1241" t="s">
        <v>561</v>
      </c>
      <c r="D35" s="1242"/>
      <c r="E35" s="1243"/>
      <c r="F35" s="36">
        <v>2.4900000000000002</v>
      </c>
      <c r="G35" s="37">
        <v>2.63</v>
      </c>
      <c r="H35" s="37">
        <v>3.72</v>
      </c>
      <c r="I35" s="37">
        <v>4.4000000000000004</v>
      </c>
      <c r="J35" s="38">
        <v>4.58</v>
      </c>
      <c r="K35" s="22"/>
      <c r="L35" s="22"/>
      <c r="M35" s="22"/>
      <c r="N35" s="22"/>
      <c r="O35" s="22"/>
      <c r="P35" s="22"/>
    </row>
    <row r="36" spans="1:16" ht="39" customHeight="1" x14ac:dyDescent="0.15">
      <c r="A36" s="22"/>
      <c r="B36" s="35"/>
      <c r="C36" s="1241" t="s">
        <v>562</v>
      </c>
      <c r="D36" s="1242"/>
      <c r="E36" s="1243"/>
      <c r="F36" s="36">
        <v>0.08</v>
      </c>
      <c r="G36" s="37">
        <v>0.95</v>
      </c>
      <c r="H36" s="37">
        <v>2.25</v>
      </c>
      <c r="I36" s="37">
        <v>1.68</v>
      </c>
      <c r="J36" s="38">
        <v>1.05</v>
      </c>
      <c r="K36" s="22"/>
      <c r="L36" s="22"/>
      <c r="M36" s="22"/>
      <c r="N36" s="22"/>
      <c r="O36" s="22"/>
      <c r="P36" s="22"/>
    </row>
    <row r="37" spans="1:16" ht="39" customHeight="1" x14ac:dyDescent="0.15">
      <c r="A37" s="22"/>
      <c r="B37" s="35"/>
      <c r="C37" s="1241" t="s">
        <v>563</v>
      </c>
      <c r="D37" s="1242"/>
      <c r="E37" s="1243"/>
      <c r="F37" s="36">
        <v>0.05</v>
      </c>
      <c r="G37" s="37">
        <v>0.21</v>
      </c>
      <c r="H37" s="37">
        <v>0.04</v>
      </c>
      <c r="I37" s="37">
        <v>0.37</v>
      </c>
      <c r="J37" s="38">
        <v>0.45</v>
      </c>
      <c r="K37" s="22"/>
      <c r="L37" s="22"/>
      <c r="M37" s="22"/>
      <c r="N37" s="22"/>
      <c r="O37" s="22"/>
      <c r="P37" s="22"/>
    </row>
    <row r="38" spans="1:16" ht="39" customHeight="1" x14ac:dyDescent="0.15">
      <c r="A38" s="22"/>
      <c r="B38" s="35"/>
      <c r="C38" s="1241" t="s">
        <v>564</v>
      </c>
      <c r="D38" s="1242"/>
      <c r="E38" s="1243"/>
      <c r="F38" s="36">
        <v>0</v>
      </c>
      <c r="G38" s="37">
        <v>0</v>
      </c>
      <c r="H38" s="37">
        <v>0</v>
      </c>
      <c r="I38" s="37">
        <v>0</v>
      </c>
      <c r="J38" s="38">
        <v>0</v>
      </c>
      <c r="K38" s="22"/>
      <c r="L38" s="22"/>
      <c r="M38" s="22"/>
      <c r="N38" s="22"/>
      <c r="O38" s="22"/>
      <c r="P38" s="22"/>
    </row>
    <row r="39" spans="1:16" ht="39" customHeight="1" x14ac:dyDescent="0.15">
      <c r="A39" s="22"/>
      <c r="B39" s="35"/>
      <c r="C39" s="1241"/>
      <c r="D39" s="1242"/>
      <c r="E39" s="1243"/>
      <c r="F39" s="36"/>
      <c r="G39" s="37"/>
      <c r="H39" s="37"/>
      <c r="I39" s="37"/>
      <c r="J39" s="38"/>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565</v>
      </c>
      <c r="D42" s="1242"/>
      <c r="E42" s="1243"/>
      <c r="F42" s="36" t="s">
        <v>513</v>
      </c>
      <c r="G42" s="37" t="s">
        <v>513</v>
      </c>
      <c r="H42" s="37" t="s">
        <v>513</v>
      </c>
      <c r="I42" s="37" t="s">
        <v>513</v>
      </c>
      <c r="J42" s="38" t="s">
        <v>513</v>
      </c>
      <c r="K42" s="22"/>
      <c r="L42" s="22"/>
      <c r="M42" s="22"/>
      <c r="N42" s="22"/>
      <c r="O42" s="22"/>
      <c r="P42" s="22"/>
    </row>
    <row r="43" spans="1:16" ht="39" customHeight="1" thickBot="1" x14ac:dyDescent="0.2">
      <c r="A43" s="22"/>
      <c r="B43" s="40"/>
      <c r="C43" s="1244" t="s">
        <v>566</v>
      </c>
      <c r="D43" s="1245"/>
      <c r="E43" s="1246"/>
      <c r="F43" s="41">
        <v>0</v>
      </c>
      <c r="G43" s="42">
        <v>0</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TWvTbvXYLvmJ1MBIUSKIrmzjjm7zw5iSQ19WCtHQR7nS3DvKhwKKZKtqUU4s4pwDPGaposq/Y3FjWEjyqSaUw==" saltValue="mC4+Uch/sVOScr/xease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572</v>
      </c>
      <c r="L45" s="60">
        <v>563</v>
      </c>
      <c r="M45" s="60">
        <v>504</v>
      </c>
      <c r="N45" s="60">
        <v>457</v>
      </c>
      <c r="O45" s="61">
        <v>459</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513</v>
      </c>
      <c r="L46" s="64" t="s">
        <v>513</v>
      </c>
      <c r="M46" s="64" t="s">
        <v>513</v>
      </c>
      <c r="N46" s="64" t="s">
        <v>513</v>
      </c>
      <c r="O46" s="65" t="s">
        <v>513</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513</v>
      </c>
      <c r="L47" s="64" t="s">
        <v>513</v>
      </c>
      <c r="M47" s="64" t="s">
        <v>513</v>
      </c>
      <c r="N47" s="64" t="s">
        <v>513</v>
      </c>
      <c r="O47" s="65" t="s">
        <v>513</v>
      </c>
      <c r="P47" s="48"/>
      <c r="Q47" s="48"/>
      <c r="R47" s="48"/>
      <c r="S47" s="48"/>
      <c r="T47" s="48"/>
      <c r="U47" s="48"/>
    </row>
    <row r="48" spans="1:21" ht="30.75" customHeight="1" x14ac:dyDescent="0.15">
      <c r="A48" s="48"/>
      <c r="B48" s="1269"/>
      <c r="C48" s="1270"/>
      <c r="D48" s="62"/>
      <c r="E48" s="1251" t="s">
        <v>15</v>
      </c>
      <c r="F48" s="1251"/>
      <c r="G48" s="1251"/>
      <c r="H48" s="1251"/>
      <c r="I48" s="1251"/>
      <c r="J48" s="1252"/>
      <c r="K48" s="63">
        <v>21</v>
      </c>
      <c r="L48" s="64">
        <v>7</v>
      </c>
      <c r="M48" s="64">
        <v>7</v>
      </c>
      <c r="N48" s="64">
        <v>7</v>
      </c>
      <c r="O48" s="65">
        <v>6</v>
      </c>
      <c r="P48" s="48"/>
      <c r="Q48" s="48"/>
      <c r="R48" s="48"/>
      <c r="S48" s="48"/>
      <c r="T48" s="48"/>
      <c r="U48" s="48"/>
    </row>
    <row r="49" spans="1:21" ht="30.75" customHeight="1" x14ac:dyDescent="0.15">
      <c r="A49" s="48"/>
      <c r="B49" s="1269"/>
      <c r="C49" s="1270"/>
      <c r="D49" s="62"/>
      <c r="E49" s="1251" t="s">
        <v>16</v>
      </c>
      <c r="F49" s="1251"/>
      <c r="G49" s="1251"/>
      <c r="H49" s="1251"/>
      <c r="I49" s="1251"/>
      <c r="J49" s="1252"/>
      <c r="K49" s="63">
        <v>16</v>
      </c>
      <c r="L49" s="64">
        <v>11</v>
      </c>
      <c r="M49" s="64">
        <v>49</v>
      </c>
      <c r="N49" s="64">
        <v>42</v>
      </c>
      <c r="O49" s="65">
        <v>38</v>
      </c>
      <c r="P49" s="48"/>
      <c r="Q49" s="48"/>
      <c r="R49" s="48"/>
      <c r="S49" s="48"/>
      <c r="T49" s="48"/>
      <c r="U49" s="48"/>
    </row>
    <row r="50" spans="1:21" ht="30.75" customHeight="1" x14ac:dyDescent="0.15">
      <c r="A50" s="48"/>
      <c r="B50" s="1269"/>
      <c r="C50" s="1270"/>
      <c r="D50" s="62"/>
      <c r="E50" s="1251" t="s">
        <v>17</v>
      </c>
      <c r="F50" s="1251"/>
      <c r="G50" s="1251"/>
      <c r="H50" s="1251"/>
      <c r="I50" s="1251"/>
      <c r="J50" s="1252"/>
      <c r="K50" s="63" t="s">
        <v>513</v>
      </c>
      <c r="L50" s="64" t="s">
        <v>513</v>
      </c>
      <c r="M50" s="64" t="s">
        <v>513</v>
      </c>
      <c r="N50" s="64" t="s">
        <v>513</v>
      </c>
      <c r="O50" s="65" t="s">
        <v>513</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513</v>
      </c>
      <c r="L51" s="64" t="s">
        <v>513</v>
      </c>
      <c r="M51" s="64" t="s">
        <v>513</v>
      </c>
      <c r="N51" s="64" t="s">
        <v>513</v>
      </c>
      <c r="O51" s="65" t="s">
        <v>513</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459</v>
      </c>
      <c r="L52" s="64">
        <v>447</v>
      </c>
      <c r="M52" s="64">
        <v>425</v>
      </c>
      <c r="N52" s="64">
        <v>385</v>
      </c>
      <c r="O52" s="65">
        <v>375</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150</v>
      </c>
      <c r="L53" s="69">
        <v>134</v>
      </c>
      <c r="M53" s="69">
        <v>135</v>
      </c>
      <c r="N53" s="69">
        <v>121</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7" t="s">
        <v>26</v>
      </c>
      <c r="C57" s="1258"/>
      <c r="D57" s="1261" t="s">
        <v>27</v>
      </c>
      <c r="E57" s="1262"/>
      <c r="F57" s="1262"/>
      <c r="G57" s="1262"/>
      <c r="H57" s="1262"/>
      <c r="I57" s="1262"/>
      <c r="J57" s="1263"/>
      <c r="K57" s="83" t="s">
        <v>591</v>
      </c>
      <c r="L57" s="84" t="s">
        <v>593</v>
      </c>
      <c r="M57" s="84" t="s">
        <v>594</v>
      </c>
      <c r="N57" s="84" t="s">
        <v>596</v>
      </c>
      <c r="O57" s="85" t="s">
        <v>592</v>
      </c>
    </row>
    <row r="58" spans="1:21" ht="31.5" customHeight="1" thickBot="1" x14ac:dyDescent="0.2">
      <c r="B58" s="1259"/>
      <c r="C58" s="1260"/>
      <c r="D58" s="1264" t="s">
        <v>28</v>
      </c>
      <c r="E58" s="1265"/>
      <c r="F58" s="1265"/>
      <c r="G58" s="1265"/>
      <c r="H58" s="1265"/>
      <c r="I58" s="1265"/>
      <c r="J58" s="1266"/>
      <c r="K58" s="86" t="s">
        <v>592</v>
      </c>
      <c r="L58" s="87" t="s">
        <v>594</v>
      </c>
      <c r="M58" s="87" t="s">
        <v>595</v>
      </c>
      <c r="N58" s="87" t="s">
        <v>596</v>
      </c>
      <c r="O58" s="88" t="s">
        <v>597</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2tzk4nKPV1N9NnM7yE8gQZdWrEY5ClXQlc7pQL96tfR/2hCGdymyyyPOV9wRv+ixde8WmhUSQmuK5Q9+KduA==" saltValue="2qn6+12f+hkEBhsTfG2i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7" t="s">
        <v>31</v>
      </c>
      <c r="C41" s="1288"/>
      <c r="D41" s="102"/>
      <c r="E41" s="1289" t="s">
        <v>32</v>
      </c>
      <c r="F41" s="1289"/>
      <c r="G41" s="1289"/>
      <c r="H41" s="1290"/>
      <c r="I41" s="103">
        <v>4504</v>
      </c>
      <c r="J41" s="104">
        <v>4468</v>
      </c>
      <c r="K41" s="104">
        <v>4375</v>
      </c>
      <c r="L41" s="104">
        <v>4273</v>
      </c>
      <c r="M41" s="105">
        <v>4205</v>
      </c>
    </row>
    <row r="42" spans="2:13" ht="27.75" customHeight="1" x14ac:dyDescent="0.15">
      <c r="B42" s="1277"/>
      <c r="C42" s="1278"/>
      <c r="D42" s="106"/>
      <c r="E42" s="1281" t="s">
        <v>33</v>
      </c>
      <c r="F42" s="1281"/>
      <c r="G42" s="1281"/>
      <c r="H42" s="1282"/>
      <c r="I42" s="107" t="s">
        <v>513</v>
      </c>
      <c r="J42" s="108" t="s">
        <v>513</v>
      </c>
      <c r="K42" s="108" t="s">
        <v>513</v>
      </c>
      <c r="L42" s="108" t="s">
        <v>513</v>
      </c>
      <c r="M42" s="109" t="s">
        <v>513</v>
      </c>
    </row>
    <row r="43" spans="2:13" ht="27.75" customHeight="1" x14ac:dyDescent="0.15">
      <c r="B43" s="1277"/>
      <c r="C43" s="1278"/>
      <c r="D43" s="106"/>
      <c r="E43" s="1281" t="s">
        <v>34</v>
      </c>
      <c r="F43" s="1281"/>
      <c r="G43" s="1281"/>
      <c r="H43" s="1282"/>
      <c r="I43" s="107">
        <v>180</v>
      </c>
      <c r="J43" s="108">
        <v>63</v>
      </c>
      <c r="K43" s="108">
        <v>57</v>
      </c>
      <c r="L43" s="108">
        <v>52</v>
      </c>
      <c r="M43" s="109">
        <v>47</v>
      </c>
    </row>
    <row r="44" spans="2:13" ht="27.75" customHeight="1" x14ac:dyDescent="0.15">
      <c r="B44" s="1277"/>
      <c r="C44" s="1278"/>
      <c r="D44" s="106"/>
      <c r="E44" s="1281" t="s">
        <v>35</v>
      </c>
      <c r="F44" s="1281"/>
      <c r="G44" s="1281"/>
      <c r="H44" s="1282"/>
      <c r="I44" s="107">
        <v>854</v>
      </c>
      <c r="J44" s="108">
        <v>826</v>
      </c>
      <c r="K44" s="108">
        <v>810</v>
      </c>
      <c r="L44" s="108">
        <v>747</v>
      </c>
      <c r="M44" s="109">
        <v>675</v>
      </c>
    </row>
    <row r="45" spans="2:13" ht="27.75" customHeight="1" x14ac:dyDescent="0.15">
      <c r="B45" s="1277"/>
      <c r="C45" s="1278"/>
      <c r="D45" s="106"/>
      <c r="E45" s="1281" t="s">
        <v>36</v>
      </c>
      <c r="F45" s="1281"/>
      <c r="G45" s="1281"/>
      <c r="H45" s="1282"/>
      <c r="I45" s="107">
        <v>688</v>
      </c>
      <c r="J45" s="108">
        <v>669</v>
      </c>
      <c r="K45" s="108">
        <v>666</v>
      </c>
      <c r="L45" s="108">
        <v>659</v>
      </c>
      <c r="M45" s="109">
        <v>649</v>
      </c>
    </row>
    <row r="46" spans="2:13" ht="27.75" customHeight="1" x14ac:dyDescent="0.15">
      <c r="B46" s="1277"/>
      <c r="C46" s="1278"/>
      <c r="D46" s="110"/>
      <c r="E46" s="1281" t="s">
        <v>37</v>
      </c>
      <c r="F46" s="1281"/>
      <c r="G46" s="1281"/>
      <c r="H46" s="1282"/>
      <c r="I46" s="107" t="s">
        <v>513</v>
      </c>
      <c r="J46" s="108" t="s">
        <v>513</v>
      </c>
      <c r="K46" s="108" t="s">
        <v>513</v>
      </c>
      <c r="L46" s="108" t="s">
        <v>513</v>
      </c>
      <c r="M46" s="109" t="s">
        <v>513</v>
      </c>
    </row>
    <row r="47" spans="2:13" ht="27.75" customHeight="1" x14ac:dyDescent="0.15">
      <c r="B47" s="1277"/>
      <c r="C47" s="1278"/>
      <c r="D47" s="111"/>
      <c r="E47" s="1291" t="s">
        <v>38</v>
      </c>
      <c r="F47" s="1292"/>
      <c r="G47" s="1292"/>
      <c r="H47" s="1293"/>
      <c r="I47" s="107" t="s">
        <v>513</v>
      </c>
      <c r="J47" s="108" t="s">
        <v>513</v>
      </c>
      <c r="K47" s="108" t="s">
        <v>513</v>
      </c>
      <c r="L47" s="108" t="s">
        <v>513</v>
      </c>
      <c r="M47" s="109" t="s">
        <v>513</v>
      </c>
    </row>
    <row r="48" spans="2:13" ht="27.75" customHeight="1" x14ac:dyDescent="0.15">
      <c r="B48" s="1277"/>
      <c r="C48" s="1278"/>
      <c r="D48" s="106"/>
      <c r="E48" s="1281" t="s">
        <v>39</v>
      </c>
      <c r="F48" s="1281"/>
      <c r="G48" s="1281"/>
      <c r="H48" s="1282"/>
      <c r="I48" s="107" t="s">
        <v>513</v>
      </c>
      <c r="J48" s="108" t="s">
        <v>513</v>
      </c>
      <c r="K48" s="108" t="s">
        <v>513</v>
      </c>
      <c r="L48" s="108" t="s">
        <v>513</v>
      </c>
      <c r="M48" s="109" t="s">
        <v>513</v>
      </c>
    </row>
    <row r="49" spans="2:13" ht="27.75" customHeight="1" x14ac:dyDescent="0.15">
      <c r="B49" s="1279"/>
      <c r="C49" s="1280"/>
      <c r="D49" s="106"/>
      <c r="E49" s="1281" t="s">
        <v>40</v>
      </c>
      <c r="F49" s="1281"/>
      <c r="G49" s="1281"/>
      <c r="H49" s="1282"/>
      <c r="I49" s="107" t="s">
        <v>513</v>
      </c>
      <c r="J49" s="108" t="s">
        <v>513</v>
      </c>
      <c r="K49" s="108" t="s">
        <v>513</v>
      </c>
      <c r="L49" s="108" t="s">
        <v>513</v>
      </c>
      <c r="M49" s="109" t="s">
        <v>513</v>
      </c>
    </row>
    <row r="50" spans="2:13" ht="27.75" customHeight="1" x14ac:dyDescent="0.15">
      <c r="B50" s="1275" t="s">
        <v>41</v>
      </c>
      <c r="C50" s="1276"/>
      <c r="D50" s="112"/>
      <c r="E50" s="1281" t="s">
        <v>42</v>
      </c>
      <c r="F50" s="1281"/>
      <c r="G50" s="1281"/>
      <c r="H50" s="1282"/>
      <c r="I50" s="107">
        <v>3321</v>
      </c>
      <c r="J50" s="108">
        <v>3369</v>
      </c>
      <c r="K50" s="108">
        <v>3503</v>
      </c>
      <c r="L50" s="108">
        <v>3463</v>
      </c>
      <c r="M50" s="109">
        <v>3398</v>
      </c>
    </row>
    <row r="51" spans="2:13" ht="27.75" customHeight="1" x14ac:dyDescent="0.15">
      <c r="B51" s="1277"/>
      <c r="C51" s="1278"/>
      <c r="D51" s="106"/>
      <c r="E51" s="1281" t="s">
        <v>43</v>
      </c>
      <c r="F51" s="1281"/>
      <c r="G51" s="1281"/>
      <c r="H51" s="1282"/>
      <c r="I51" s="107">
        <v>18</v>
      </c>
      <c r="J51" s="108">
        <v>16</v>
      </c>
      <c r="K51" s="108">
        <v>13</v>
      </c>
      <c r="L51" s="108">
        <v>10</v>
      </c>
      <c r="M51" s="109">
        <v>7</v>
      </c>
    </row>
    <row r="52" spans="2:13" ht="27.75" customHeight="1" x14ac:dyDescent="0.15">
      <c r="B52" s="1279"/>
      <c r="C52" s="1280"/>
      <c r="D52" s="106"/>
      <c r="E52" s="1281" t="s">
        <v>44</v>
      </c>
      <c r="F52" s="1281"/>
      <c r="G52" s="1281"/>
      <c r="H52" s="1282"/>
      <c r="I52" s="107">
        <v>3524</v>
      </c>
      <c r="J52" s="108">
        <v>3465</v>
      </c>
      <c r="K52" s="108">
        <v>3406</v>
      </c>
      <c r="L52" s="108">
        <v>3343</v>
      </c>
      <c r="M52" s="109">
        <v>3344</v>
      </c>
    </row>
    <row r="53" spans="2:13" ht="27.75" customHeight="1" thickBot="1" x14ac:dyDescent="0.2">
      <c r="B53" s="1283" t="s">
        <v>45</v>
      </c>
      <c r="C53" s="1284"/>
      <c r="D53" s="113"/>
      <c r="E53" s="1285" t="s">
        <v>46</v>
      </c>
      <c r="F53" s="1285"/>
      <c r="G53" s="1285"/>
      <c r="H53" s="1286"/>
      <c r="I53" s="114">
        <v>-637</v>
      </c>
      <c r="J53" s="115">
        <v>-824</v>
      </c>
      <c r="K53" s="115">
        <v>-1014</v>
      </c>
      <c r="L53" s="115">
        <v>-1085</v>
      </c>
      <c r="M53" s="116">
        <v>-1172</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JPmBtQ3RvHPkdFPUEGY0oFnEZLrDSJ62qrJI7Nx9NMSLOT9YDfEPDJnWFLMKOVD3r//W6waLfKlZjgFh83gSQ==" saltValue="qRV/s2LjU1gqk9+2/Mx1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2" t="s">
        <v>49</v>
      </c>
      <c r="D55" s="1302"/>
      <c r="E55" s="1303"/>
      <c r="F55" s="128">
        <v>2143</v>
      </c>
      <c r="G55" s="128">
        <v>2215</v>
      </c>
      <c r="H55" s="129">
        <v>2147</v>
      </c>
    </row>
    <row r="56" spans="2:8" ht="52.5" customHeight="1" x14ac:dyDescent="0.15">
      <c r="B56" s="130"/>
      <c r="C56" s="1304" t="s">
        <v>50</v>
      </c>
      <c r="D56" s="1304"/>
      <c r="E56" s="1305"/>
      <c r="F56" s="131">
        <v>68</v>
      </c>
      <c r="G56" s="131">
        <v>65</v>
      </c>
      <c r="H56" s="132">
        <v>179</v>
      </c>
    </row>
    <row r="57" spans="2:8" ht="53.25" customHeight="1" x14ac:dyDescent="0.15">
      <c r="B57" s="130"/>
      <c r="C57" s="1306" t="s">
        <v>51</v>
      </c>
      <c r="D57" s="1306"/>
      <c r="E57" s="1307"/>
      <c r="F57" s="133">
        <v>1006</v>
      </c>
      <c r="G57" s="133">
        <v>916</v>
      </c>
      <c r="H57" s="134">
        <v>830</v>
      </c>
    </row>
    <row r="58" spans="2:8" ht="45.75" customHeight="1" x14ac:dyDescent="0.15">
      <c r="B58" s="135"/>
      <c r="C58" s="1294" t="s">
        <v>604</v>
      </c>
      <c r="D58" s="1295"/>
      <c r="E58" s="1296"/>
      <c r="F58" s="136">
        <v>1006</v>
      </c>
      <c r="G58" s="136">
        <v>916</v>
      </c>
      <c r="H58" s="137">
        <v>822</v>
      </c>
    </row>
    <row r="59" spans="2:8" ht="45.75" customHeight="1" x14ac:dyDescent="0.15">
      <c r="B59" s="135"/>
      <c r="C59" s="1294" t="s">
        <v>606</v>
      </c>
      <c r="D59" s="1295"/>
      <c r="E59" s="1296"/>
      <c r="F59" s="384" t="s">
        <v>513</v>
      </c>
      <c r="G59" s="384" t="s">
        <v>513</v>
      </c>
      <c r="H59" s="384">
        <v>7</v>
      </c>
    </row>
    <row r="60" spans="2:8" ht="45.75" customHeight="1" x14ac:dyDescent="0.15">
      <c r="B60" s="135"/>
      <c r="C60" s="1294" t="s">
        <v>605</v>
      </c>
      <c r="D60" s="1295"/>
      <c r="E60" s="1296"/>
      <c r="F60" s="384" t="s">
        <v>513</v>
      </c>
      <c r="G60" s="384" t="s">
        <v>513</v>
      </c>
      <c r="H60" s="384" t="s">
        <v>513</v>
      </c>
    </row>
    <row r="61" spans="2:8" ht="45.75" customHeight="1" x14ac:dyDescent="0.15">
      <c r="B61" s="135"/>
      <c r="C61" s="1294" t="s">
        <v>605</v>
      </c>
      <c r="D61" s="1295"/>
      <c r="E61" s="1296"/>
      <c r="F61" s="384" t="s">
        <v>513</v>
      </c>
      <c r="G61" s="384" t="s">
        <v>513</v>
      </c>
      <c r="H61" s="384" t="s">
        <v>513</v>
      </c>
    </row>
    <row r="62" spans="2:8" ht="45.75" customHeight="1" thickBot="1" x14ac:dyDescent="0.2">
      <c r="B62" s="138"/>
      <c r="C62" s="1297" t="s">
        <v>605</v>
      </c>
      <c r="D62" s="1298"/>
      <c r="E62" s="1299"/>
      <c r="F62" s="384" t="s">
        <v>513</v>
      </c>
      <c r="G62" s="384" t="s">
        <v>513</v>
      </c>
      <c r="H62" s="384" t="s">
        <v>513</v>
      </c>
    </row>
    <row r="63" spans="2:8" ht="52.5" customHeight="1" thickBot="1" x14ac:dyDescent="0.2">
      <c r="B63" s="139"/>
      <c r="C63" s="1300" t="s">
        <v>52</v>
      </c>
      <c r="D63" s="1300"/>
      <c r="E63" s="1301"/>
      <c r="F63" s="140">
        <v>3217</v>
      </c>
      <c r="G63" s="140">
        <v>3197</v>
      </c>
      <c r="H63" s="141">
        <v>3155</v>
      </c>
    </row>
    <row r="64" spans="2:8" ht="15" customHeight="1" x14ac:dyDescent="0.15"/>
  </sheetData>
  <sheetProtection algorithmName="SHA-512" hashValue="uOhFUMw4l3hhnT+LIaJhQVIE3C0bRAO6JUA4ZvCcrgkVt/A1yHN4/88EyKR0k6RTVgwoV7luZiYLblORzog8+g==" saltValue="HQae4INxGo0awh1b0PK/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DD12" sqref="DD12"/>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9"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0"/>
      <c r="DG10" s="290"/>
      <c r="DH10" s="290"/>
      <c r="DI10" s="290"/>
      <c r="DJ10" s="290"/>
      <c r="DK10" s="290"/>
      <c r="DL10" s="290"/>
      <c r="DM10" s="290"/>
      <c r="DN10" s="290"/>
      <c r="DO10" s="290"/>
      <c r="DP10" s="290"/>
      <c r="DQ10" s="290"/>
      <c r="DR10" s="290"/>
      <c r="DS10" s="290"/>
      <c r="DT10" s="290"/>
      <c r="DU10" s="290"/>
      <c r="DV10" s="290"/>
      <c r="DW10" s="290"/>
      <c r="EM10" s="289" t="s">
        <v>607</v>
      </c>
    </row>
    <row r="11" spans="1:143" s="289"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0"/>
      <c r="DG12" s="290"/>
      <c r="DH12" s="290"/>
      <c r="DI12" s="290"/>
      <c r="DJ12" s="290"/>
      <c r="DK12" s="290"/>
      <c r="DL12" s="290"/>
      <c r="DM12" s="290"/>
      <c r="DN12" s="290"/>
      <c r="DO12" s="290"/>
      <c r="DP12" s="290"/>
      <c r="DQ12" s="290"/>
      <c r="DR12" s="290"/>
      <c r="DS12" s="290"/>
      <c r="DT12" s="290"/>
      <c r="DU12" s="290"/>
      <c r="DV12" s="290"/>
      <c r="DW12" s="290"/>
      <c r="EM12" s="289" t="s">
        <v>607</v>
      </c>
    </row>
    <row r="13" spans="1:143" s="289"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610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555</v>
      </c>
      <c r="BQ50" s="1313"/>
      <c r="BR50" s="1313"/>
      <c r="BS50" s="1313"/>
      <c r="BT50" s="1313"/>
      <c r="BU50" s="1313"/>
      <c r="BV50" s="1313"/>
      <c r="BW50" s="1313"/>
      <c r="BX50" s="1313" t="s">
        <v>556</v>
      </c>
      <c r="BY50" s="1313"/>
      <c r="BZ50" s="1313"/>
      <c r="CA50" s="1313"/>
      <c r="CB50" s="1313"/>
      <c r="CC50" s="1313"/>
      <c r="CD50" s="1313"/>
      <c r="CE50" s="1313"/>
      <c r="CF50" s="1313" t="s">
        <v>557</v>
      </c>
      <c r="CG50" s="1313"/>
      <c r="CH50" s="1313"/>
      <c r="CI50" s="1313"/>
      <c r="CJ50" s="1313"/>
      <c r="CK50" s="1313"/>
      <c r="CL50" s="1313"/>
      <c r="CM50" s="1313"/>
      <c r="CN50" s="1313" t="s">
        <v>558</v>
      </c>
      <c r="CO50" s="1313"/>
      <c r="CP50" s="1313"/>
      <c r="CQ50" s="1313"/>
      <c r="CR50" s="1313"/>
      <c r="CS50" s="1313"/>
      <c r="CT50" s="1313"/>
      <c r="CU50" s="1313"/>
      <c r="CV50" s="1313" t="s">
        <v>559</v>
      </c>
      <c r="CW50" s="1313"/>
      <c r="CX50" s="1313"/>
      <c r="CY50" s="1313"/>
      <c r="CZ50" s="1313"/>
      <c r="DA50" s="1313"/>
      <c r="DB50" s="1313"/>
      <c r="DC50" s="1313"/>
    </row>
    <row r="51" spans="1:109" ht="13.5" customHeight="1" x14ac:dyDescent="0.15">
      <c r="B51" s="394"/>
      <c r="G51" s="1316"/>
      <c r="H51" s="1316"/>
      <c r="I51" s="1330"/>
      <c r="J51" s="1330"/>
      <c r="K51" s="1315"/>
      <c r="L51" s="1315"/>
      <c r="M51" s="1315"/>
      <c r="N51" s="1315"/>
      <c r="AM51" s="403"/>
      <c r="AN51" s="1311" t="s">
        <v>612</v>
      </c>
      <c r="AO51" s="1311"/>
      <c r="AP51" s="1311"/>
      <c r="AQ51" s="1311"/>
      <c r="AR51" s="1311"/>
      <c r="AS51" s="1311"/>
      <c r="AT51" s="1311"/>
      <c r="AU51" s="1311"/>
      <c r="AV51" s="1311"/>
      <c r="AW51" s="1311"/>
      <c r="AX51" s="1311"/>
      <c r="AY51" s="1311"/>
      <c r="AZ51" s="1311"/>
      <c r="BA51" s="1311"/>
      <c r="BB51" s="1311" t="s">
        <v>614</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615</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55.2</v>
      </c>
      <c r="BY53" s="1308"/>
      <c r="BZ53" s="1308"/>
      <c r="CA53" s="1308"/>
      <c r="CB53" s="1308"/>
      <c r="CC53" s="1308"/>
      <c r="CD53" s="1308"/>
      <c r="CE53" s="1308"/>
      <c r="CF53" s="1308">
        <v>56.4</v>
      </c>
      <c r="CG53" s="1308"/>
      <c r="CH53" s="1308"/>
      <c r="CI53" s="1308"/>
      <c r="CJ53" s="1308"/>
      <c r="CK53" s="1308"/>
      <c r="CL53" s="1308"/>
      <c r="CM53" s="1308"/>
      <c r="CN53" s="1308">
        <v>57.8</v>
      </c>
      <c r="CO53" s="1308"/>
      <c r="CP53" s="1308"/>
      <c r="CQ53" s="1308"/>
      <c r="CR53" s="1308"/>
      <c r="CS53" s="1308"/>
      <c r="CT53" s="1308"/>
      <c r="CU53" s="1308"/>
      <c r="CV53" s="1308">
        <v>57.8</v>
      </c>
      <c r="CW53" s="1308"/>
      <c r="CX53" s="1308"/>
      <c r="CY53" s="1308"/>
      <c r="CZ53" s="1308"/>
      <c r="DA53" s="1308"/>
      <c r="DB53" s="1308"/>
      <c r="DC53" s="1308"/>
    </row>
    <row r="54" spans="1:109" x14ac:dyDescent="0.15">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4"/>
      <c r="H55" s="1314"/>
      <c r="I55" s="1314"/>
      <c r="J55" s="1314"/>
      <c r="K55" s="1315"/>
      <c r="L55" s="1315"/>
      <c r="M55" s="1315"/>
      <c r="N55" s="1315"/>
      <c r="AN55" s="1313" t="s">
        <v>616</v>
      </c>
      <c r="AO55" s="1313"/>
      <c r="AP55" s="1313"/>
      <c r="AQ55" s="1313"/>
      <c r="AR55" s="1313"/>
      <c r="AS55" s="1313"/>
      <c r="AT55" s="1313"/>
      <c r="AU55" s="1313"/>
      <c r="AV55" s="1313"/>
      <c r="AW55" s="1313"/>
      <c r="AX55" s="1313"/>
      <c r="AY55" s="1313"/>
      <c r="AZ55" s="1313"/>
      <c r="BA55" s="1313"/>
      <c r="BB55" s="1311" t="s">
        <v>613</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617</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56.3</v>
      </c>
      <c r="BY57" s="1308"/>
      <c r="BZ57" s="1308"/>
      <c r="CA57" s="1308"/>
      <c r="CB57" s="1308"/>
      <c r="CC57" s="1308"/>
      <c r="CD57" s="1308"/>
      <c r="CE57" s="1308"/>
      <c r="CF57" s="1308">
        <v>57.6</v>
      </c>
      <c r="CG57" s="1308"/>
      <c r="CH57" s="1308"/>
      <c r="CI57" s="1308"/>
      <c r="CJ57" s="1308"/>
      <c r="CK57" s="1308"/>
      <c r="CL57" s="1308"/>
      <c r="CM57" s="1308"/>
      <c r="CN57" s="1308">
        <v>58.8</v>
      </c>
      <c r="CO57" s="1308"/>
      <c r="CP57" s="1308"/>
      <c r="CQ57" s="1308"/>
      <c r="CR57" s="1308"/>
      <c r="CS57" s="1308"/>
      <c r="CT57" s="1308"/>
      <c r="CU57" s="1308"/>
      <c r="CV57" s="1308">
        <v>59.5</v>
      </c>
      <c r="CW57" s="1308"/>
      <c r="CX57" s="1308"/>
      <c r="CY57" s="1308"/>
      <c r="CZ57" s="1308"/>
      <c r="DA57" s="1308"/>
      <c r="DB57" s="1308"/>
      <c r="DC57" s="1308"/>
      <c r="DD57" s="407"/>
      <c r="DE57" s="406"/>
    </row>
    <row r="58" spans="1:109" s="402" customFormat="1" x14ac:dyDescent="0.15">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1" t="s">
        <v>619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555</v>
      </c>
      <c r="BQ72" s="1313"/>
      <c r="BR72" s="1313"/>
      <c r="BS72" s="1313"/>
      <c r="BT72" s="1313"/>
      <c r="BU72" s="1313"/>
      <c r="BV72" s="1313"/>
      <c r="BW72" s="1313"/>
      <c r="BX72" s="1313" t="s">
        <v>556</v>
      </c>
      <c r="BY72" s="1313"/>
      <c r="BZ72" s="1313"/>
      <c r="CA72" s="1313"/>
      <c r="CB72" s="1313"/>
      <c r="CC72" s="1313"/>
      <c r="CD72" s="1313"/>
      <c r="CE72" s="1313"/>
      <c r="CF72" s="1313" t="s">
        <v>557</v>
      </c>
      <c r="CG72" s="1313"/>
      <c r="CH72" s="1313"/>
      <c r="CI72" s="1313"/>
      <c r="CJ72" s="1313"/>
      <c r="CK72" s="1313"/>
      <c r="CL72" s="1313"/>
      <c r="CM72" s="1313"/>
      <c r="CN72" s="1313" t="s">
        <v>558</v>
      </c>
      <c r="CO72" s="1313"/>
      <c r="CP72" s="1313"/>
      <c r="CQ72" s="1313"/>
      <c r="CR72" s="1313"/>
      <c r="CS72" s="1313"/>
      <c r="CT72" s="1313"/>
      <c r="CU72" s="1313"/>
      <c r="CV72" s="1313" t="s">
        <v>559</v>
      </c>
      <c r="CW72" s="1313"/>
      <c r="CX72" s="1313"/>
      <c r="CY72" s="1313"/>
      <c r="CZ72" s="1313"/>
      <c r="DA72" s="1313"/>
      <c r="DB72" s="1313"/>
      <c r="DC72" s="1313"/>
    </row>
    <row r="73" spans="2:107" x14ac:dyDescent="0.15">
      <c r="B73" s="394"/>
      <c r="G73" s="1316"/>
      <c r="H73" s="1316"/>
      <c r="I73" s="1316"/>
      <c r="J73" s="1316"/>
      <c r="K73" s="1312"/>
      <c r="L73" s="1312"/>
      <c r="M73" s="1312"/>
      <c r="N73" s="1312"/>
      <c r="AM73" s="403"/>
      <c r="AN73" s="1311" t="s">
        <v>612</v>
      </c>
      <c r="AO73" s="1311"/>
      <c r="AP73" s="1311"/>
      <c r="AQ73" s="1311"/>
      <c r="AR73" s="1311"/>
      <c r="AS73" s="1311"/>
      <c r="AT73" s="1311"/>
      <c r="AU73" s="1311"/>
      <c r="AV73" s="1311"/>
      <c r="AW73" s="1311"/>
      <c r="AX73" s="1311"/>
      <c r="AY73" s="1311"/>
      <c r="AZ73" s="1311"/>
      <c r="BA73" s="1311"/>
      <c r="BB73" s="1311" t="s">
        <v>620</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621</v>
      </c>
      <c r="BC75" s="1311"/>
      <c r="BD75" s="1311"/>
      <c r="BE75" s="1311"/>
      <c r="BF75" s="1311"/>
      <c r="BG75" s="1311"/>
      <c r="BH75" s="1311"/>
      <c r="BI75" s="1311"/>
      <c r="BJ75" s="1311"/>
      <c r="BK75" s="1311"/>
      <c r="BL75" s="1311"/>
      <c r="BM75" s="1311"/>
      <c r="BN75" s="1311"/>
      <c r="BO75" s="1311"/>
      <c r="BP75" s="1308">
        <v>7.7</v>
      </c>
      <c r="BQ75" s="1308"/>
      <c r="BR75" s="1308"/>
      <c r="BS75" s="1308"/>
      <c r="BT75" s="1308"/>
      <c r="BU75" s="1308"/>
      <c r="BV75" s="1308"/>
      <c r="BW75" s="1308"/>
      <c r="BX75" s="1308">
        <v>7</v>
      </c>
      <c r="BY75" s="1308"/>
      <c r="BZ75" s="1308"/>
      <c r="CA75" s="1308"/>
      <c r="CB75" s="1308"/>
      <c r="CC75" s="1308"/>
      <c r="CD75" s="1308"/>
      <c r="CE75" s="1308"/>
      <c r="CF75" s="1308">
        <v>6.9</v>
      </c>
      <c r="CG75" s="1308"/>
      <c r="CH75" s="1308"/>
      <c r="CI75" s="1308"/>
      <c r="CJ75" s="1308"/>
      <c r="CK75" s="1308"/>
      <c r="CL75" s="1308"/>
      <c r="CM75" s="1308"/>
      <c r="CN75" s="1308">
        <v>6.5</v>
      </c>
      <c r="CO75" s="1308"/>
      <c r="CP75" s="1308"/>
      <c r="CQ75" s="1308"/>
      <c r="CR75" s="1308"/>
      <c r="CS75" s="1308"/>
      <c r="CT75" s="1308"/>
      <c r="CU75" s="1308"/>
      <c r="CV75" s="1308">
        <v>6.4</v>
      </c>
      <c r="CW75" s="1308"/>
      <c r="CX75" s="1308"/>
      <c r="CY75" s="1308"/>
      <c r="CZ75" s="1308"/>
      <c r="DA75" s="1308"/>
      <c r="DB75" s="1308"/>
      <c r="DC75" s="1308"/>
    </row>
    <row r="76" spans="2:107" x14ac:dyDescent="0.15">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4"/>
      <c r="H77" s="1314"/>
      <c r="I77" s="1314"/>
      <c r="J77" s="1314"/>
      <c r="K77" s="1312"/>
      <c r="L77" s="1312"/>
      <c r="M77" s="1312"/>
      <c r="N77" s="1312"/>
      <c r="AN77" s="1313" t="s">
        <v>622</v>
      </c>
      <c r="AO77" s="1313"/>
      <c r="AP77" s="1313"/>
      <c r="AQ77" s="1313"/>
      <c r="AR77" s="1313"/>
      <c r="AS77" s="1313"/>
      <c r="AT77" s="1313"/>
      <c r="AU77" s="1313"/>
      <c r="AV77" s="1313"/>
      <c r="AW77" s="1313"/>
      <c r="AX77" s="1313"/>
      <c r="AY77" s="1313"/>
      <c r="AZ77" s="1313"/>
      <c r="BA77" s="1313"/>
      <c r="BB77" s="1311" t="s">
        <v>620</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623</v>
      </c>
      <c r="BC79" s="1311"/>
      <c r="BD79" s="1311"/>
      <c r="BE79" s="1311"/>
      <c r="BF79" s="1311"/>
      <c r="BG79" s="1311"/>
      <c r="BH79" s="1311"/>
      <c r="BI79" s="1311"/>
      <c r="BJ79" s="1311"/>
      <c r="BK79" s="1311"/>
      <c r="BL79" s="1311"/>
      <c r="BM79" s="1311"/>
      <c r="BN79" s="1311"/>
      <c r="BO79" s="1311"/>
      <c r="BP79" s="1308">
        <v>7.8</v>
      </c>
      <c r="BQ79" s="1308"/>
      <c r="BR79" s="1308"/>
      <c r="BS79" s="1308"/>
      <c r="BT79" s="1308"/>
      <c r="BU79" s="1308"/>
      <c r="BV79" s="1308"/>
      <c r="BW79" s="1308"/>
      <c r="BX79" s="1308">
        <v>7.4</v>
      </c>
      <c r="BY79" s="1308"/>
      <c r="BZ79" s="1308"/>
      <c r="CA79" s="1308"/>
      <c r="CB79" s="1308"/>
      <c r="CC79" s="1308"/>
      <c r="CD79" s="1308"/>
      <c r="CE79" s="1308"/>
      <c r="CF79" s="1308">
        <v>7.1</v>
      </c>
      <c r="CG79" s="1308"/>
      <c r="CH79" s="1308"/>
      <c r="CI79" s="1308"/>
      <c r="CJ79" s="1308"/>
      <c r="CK79" s="1308"/>
      <c r="CL79" s="1308"/>
      <c r="CM79" s="1308"/>
      <c r="CN79" s="1308">
        <v>7.1</v>
      </c>
      <c r="CO79" s="1308"/>
      <c r="CP79" s="1308"/>
      <c r="CQ79" s="1308"/>
      <c r="CR79" s="1308"/>
      <c r="CS79" s="1308"/>
      <c r="CT79" s="1308"/>
      <c r="CU79" s="1308"/>
      <c r="CV79" s="1308">
        <v>7.3</v>
      </c>
      <c r="CW79" s="1308"/>
      <c r="CX79" s="1308"/>
      <c r="CY79" s="1308"/>
      <c r="CZ79" s="1308"/>
      <c r="DA79" s="1308"/>
      <c r="DB79" s="1308"/>
      <c r="DC79" s="1308"/>
    </row>
    <row r="80" spans="2:107" x14ac:dyDescent="0.15">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WxojdukZ3RzxCwN7IHuwD5+FLytT9WZCqKVoa0xtQVKaCdMi3ZF3noEZdlbYYoJlhfFGn6AmMbgh+KqwocUcBA==" saltValue="ffGcZwybycYB4F1PlAac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DD12" sqref="DD12"/>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624</v>
      </c>
    </row>
  </sheetData>
  <sheetProtection algorithmName="SHA-512" hashValue="6xPqptIcdKGdxPMUPOB9Ao+53U4M9t/5Ca4QWJ3O9zBfbvppKsd1GaVF3OqrLe32fKdOSwe9hTG3iYhF1n2riw==" saltValue="g6YniokCWpN2HwkxwjYQ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DD12" sqref="DD12"/>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625</v>
      </c>
    </row>
  </sheetData>
  <sheetProtection algorithmName="SHA-512" hashValue="oeC7Z7wFq7eXekaE/mmINE5Op4SsGdnKbiWkhWXlB98vPyaZj5z1341oDjTfCSD06MqEQsKagu4zimbS8LNBRA==" saltValue="j15WEWnDIk3Mfp+8YAcH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53</v>
      </c>
      <c r="E2" s="153"/>
      <c r="F2" s="154" t="s">
        <v>552</v>
      </c>
      <c r="G2" s="155"/>
      <c r="H2" s="156"/>
    </row>
    <row r="3" spans="1:8" x14ac:dyDescent="0.15">
      <c r="A3" s="152" t="s">
        <v>545</v>
      </c>
      <c r="B3" s="157"/>
      <c r="C3" s="158"/>
      <c r="D3" s="159">
        <v>158885</v>
      </c>
      <c r="E3" s="160"/>
      <c r="F3" s="161">
        <v>280458</v>
      </c>
      <c r="G3" s="162"/>
      <c r="H3" s="163"/>
    </row>
    <row r="4" spans="1:8" x14ac:dyDescent="0.15">
      <c r="A4" s="164"/>
      <c r="B4" s="165"/>
      <c r="C4" s="166"/>
      <c r="D4" s="167">
        <v>79748</v>
      </c>
      <c r="E4" s="168"/>
      <c r="F4" s="169">
        <v>127286</v>
      </c>
      <c r="G4" s="170"/>
      <c r="H4" s="171"/>
    </row>
    <row r="5" spans="1:8" x14ac:dyDescent="0.15">
      <c r="A5" s="152" t="s">
        <v>547</v>
      </c>
      <c r="B5" s="157"/>
      <c r="C5" s="158"/>
      <c r="D5" s="159">
        <v>193972</v>
      </c>
      <c r="E5" s="160"/>
      <c r="F5" s="161">
        <v>291945</v>
      </c>
      <c r="G5" s="162"/>
      <c r="H5" s="163"/>
    </row>
    <row r="6" spans="1:8" x14ac:dyDescent="0.15">
      <c r="A6" s="164"/>
      <c r="B6" s="165"/>
      <c r="C6" s="166"/>
      <c r="D6" s="167">
        <v>109446</v>
      </c>
      <c r="E6" s="168"/>
      <c r="F6" s="169">
        <v>127651</v>
      </c>
      <c r="G6" s="170"/>
      <c r="H6" s="171"/>
    </row>
    <row r="7" spans="1:8" x14ac:dyDescent="0.15">
      <c r="A7" s="152" t="s">
        <v>548</v>
      </c>
      <c r="B7" s="157"/>
      <c r="C7" s="158"/>
      <c r="D7" s="159">
        <v>101478</v>
      </c>
      <c r="E7" s="160"/>
      <c r="F7" s="161">
        <v>291173</v>
      </c>
      <c r="G7" s="162"/>
      <c r="H7" s="163"/>
    </row>
    <row r="8" spans="1:8" x14ac:dyDescent="0.15">
      <c r="A8" s="164"/>
      <c r="B8" s="165"/>
      <c r="C8" s="166"/>
      <c r="D8" s="167">
        <v>54012</v>
      </c>
      <c r="E8" s="168"/>
      <c r="F8" s="169">
        <v>119071</v>
      </c>
      <c r="G8" s="170"/>
      <c r="H8" s="171"/>
    </row>
    <row r="9" spans="1:8" x14ac:dyDescent="0.15">
      <c r="A9" s="152" t="s">
        <v>549</v>
      </c>
      <c r="B9" s="157"/>
      <c r="C9" s="158"/>
      <c r="D9" s="159">
        <v>101475</v>
      </c>
      <c r="E9" s="160"/>
      <c r="F9" s="161">
        <v>271581</v>
      </c>
      <c r="G9" s="162"/>
      <c r="H9" s="163"/>
    </row>
    <row r="10" spans="1:8" x14ac:dyDescent="0.15">
      <c r="A10" s="164"/>
      <c r="B10" s="165"/>
      <c r="C10" s="166"/>
      <c r="D10" s="167">
        <v>69243</v>
      </c>
      <c r="E10" s="168"/>
      <c r="F10" s="169">
        <v>117844</v>
      </c>
      <c r="G10" s="170"/>
      <c r="H10" s="171"/>
    </row>
    <row r="11" spans="1:8" x14ac:dyDescent="0.15">
      <c r="A11" s="152" t="s">
        <v>550</v>
      </c>
      <c r="B11" s="157"/>
      <c r="C11" s="158"/>
      <c r="D11" s="159">
        <v>133815</v>
      </c>
      <c r="E11" s="160"/>
      <c r="F11" s="161">
        <v>268375</v>
      </c>
      <c r="G11" s="162"/>
      <c r="H11" s="163"/>
    </row>
    <row r="12" spans="1:8" x14ac:dyDescent="0.15">
      <c r="A12" s="164"/>
      <c r="B12" s="165"/>
      <c r="C12" s="172"/>
      <c r="D12" s="167">
        <v>78882</v>
      </c>
      <c r="E12" s="168"/>
      <c r="F12" s="169">
        <v>119602</v>
      </c>
      <c r="G12" s="170"/>
      <c r="H12" s="171"/>
    </row>
    <row r="13" spans="1:8" x14ac:dyDescent="0.15">
      <c r="A13" s="152"/>
      <c r="B13" s="157"/>
      <c r="C13" s="173"/>
      <c r="D13" s="174">
        <v>137925</v>
      </c>
      <c r="E13" s="175"/>
      <c r="F13" s="176">
        <v>280706</v>
      </c>
      <c r="G13" s="177"/>
      <c r="H13" s="163"/>
    </row>
    <row r="14" spans="1:8" x14ac:dyDescent="0.15">
      <c r="A14" s="164"/>
      <c r="B14" s="165"/>
      <c r="C14" s="166"/>
      <c r="D14" s="167">
        <v>78266</v>
      </c>
      <c r="E14" s="168"/>
      <c r="F14" s="169">
        <v>122291</v>
      </c>
      <c r="G14" s="170"/>
      <c r="H14" s="171"/>
    </row>
    <row r="17" spans="1:11" x14ac:dyDescent="0.15">
      <c r="A17" s="148" t="s">
        <v>54</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55</v>
      </c>
      <c r="B19" s="178">
        <f>ROUND(VALUE(SUBSTITUTE(実質収支比率等に係る経年分析!F$48,"▲","-")),2)</f>
        <v>15.98</v>
      </c>
      <c r="C19" s="178">
        <f>ROUND(VALUE(SUBSTITUTE(実質収支比率等に係る経年分析!G$48,"▲","-")),2)</f>
        <v>11.4</v>
      </c>
      <c r="D19" s="178">
        <f>ROUND(VALUE(SUBSTITUTE(実質収支比率等に係る経年分析!H$48,"▲","-")),2)</f>
        <v>9.9</v>
      </c>
      <c r="E19" s="178">
        <f>ROUND(VALUE(SUBSTITUTE(実質収支比率等に係る経年分析!I$48,"▲","-")),2)</f>
        <v>8.4600000000000009</v>
      </c>
      <c r="F19" s="178">
        <f>ROUND(VALUE(SUBSTITUTE(実質収支比率等に係る経年分析!J$48,"▲","-")),2)</f>
        <v>14.29</v>
      </c>
    </row>
    <row r="20" spans="1:11" x14ac:dyDescent="0.15">
      <c r="A20" s="178" t="s">
        <v>56</v>
      </c>
      <c r="B20" s="178">
        <f>ROUND(VALUE(SUBSTITUTE(実質収支比率等に係る経年分析!F$47,"▲","-")),2)</f>
        <v>72.22</v>
      </c>
      <c r="C20" s="178">
        <f>ROUND(VALUE(SUBSTITUTE(実質収支比率等に係る経年分析!G$47,"▲","-")),2)</f>
        <v>83.31</v>
      </c>
      <c r="D20" s="178">
        <f>ROUND(VALUE(SUBSTITUTE(実質収支比率等に係る経年分析!H$47,"▲","-")),2)</f>
        <v>89.9</v>
      </c>
      <c r="E20" s="178">
        <f>ROUND(VALUE(SUBSTITUTE(実質収支比率等に係る経年分析!I$47,"▲","-")),2)</f>
        <v>94.48</v>
      </c>
      <c r="F20" s="178">
        <f>ROUND(VALUE(SUBSTITUTE(実質収支比率等に係る経年分析!J$47,"▲","-")),2)</f>
        <v>91.53</v>
      </c>
    </row>
    <row r="21" spans="1:11" x14ac:dyDescent="0.15">
      <c r="A21" s="178" t="s">
        <v>57</v>
      </c>
      <c r="B21" s="178">
        <f>IF(ISNUMBER(VALUE(SUBSTITUTE(実質収支比率等に係る経年分析!F$49,"▲","-"))),ROUND(VALUE(SUBSTITUTE(実質収支比率等に係る経年分析!F$49,"▲","-")),2),NA())</f>
        <v>7.8</v>
      </c>
      <c r="C21" s="178">
        <f>IF(ISNUMBER(VALUE(SUBSTITUTE(実質収支比率等に係る経年分析!G$49,"▲","-"))),ROUND(VALUE(SUBSTITUTE(実質収支比率等に係る経年分析!G$49,"▲","-")),2),NA())</f>
        <v>4.8499999999999996</v>
      </c>
      <c r="D21" s="178">
        <f>IF(ISNUMBER(VALUE(SUBSTITUTE(実質収支比率等に係る経年分析!H$49,"▲","-"))),ROUND(VALUE(SUBSTITUTE(実質収支比率等に係る経年分析!H$49,"▲","-")),2),NA())</f>
        <v>2.67</v>
      </c>
      <c r="E21" s="178">
        <f>IF(ISNUMBER(VALUE(SUBSTITUTE(実質収支比率等に係る経年分析!I$49,"▲","-"))),ROUND(VALUE(SUBSTITUTE(実質収支比率等に係る経年分析!I$49,"▲","-")),2),NA())</f>
        <v>1.45</v>
      </c>
      <c r="F21" s="178">
        <f>IF(ISNUMBER(VALUE(SUBSTITUTE(実質収支比率等に係る経年分析!J$49,"▲","-"))),ROUND(VALUE(SUBSTITUTE(実質収支比率等に係る経年分析!J$49,"▲","-")),2),NA())</f>
        <v>2.95</v>
      </c>
    </row>
    <row r="24" spans="1:11" x14ac:dyDescent="0.15">
      <c r="A24" s="148" t="s">
        <v>58</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59</v>
      </c>
      <c r="C26" s="179" t="s">
        <v>60</v>
      </c>
      <c r="D26" s="179" t="s">
        <v>59</v>
      </c>
      <c r="E26" s="179" t="s">
        <v>60</v>
      </c>
      <c r="F26" s="179" t="s">
        <v>59</v>
      </c>
      <c r="G26" s="179" t="s">
        <v>60</v>
      </c>
      <c r="H26" s="179" t="s">
        <v>59</v>
      </c>
      <c r="I26" s="179" t="s">
        <v>60</v>
      </c>
      <c r="J26" s="179" t="s">
        <v>59</v>
      </c>
      <c r="K26" s="179" t="s">
        <v>60</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e">
        <f>IF(連結実質赤字比率に係る赤字・黒字の構成分析!C$39="",NA(),連結実質赤字比率に係る赤字・黒字の構成分析!C$39)</f>
        <v>#N/A</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#VALUE!</v>
      </c>
      <c r="K31" s="179" t="e">
        <f>IF(ROUND(VALUE(SUBSTITUTE(連結実質赤字比率に係る赤字・黒字の構成分析!J$39,"▲", "-")), 2) &gt;= 0, ABS(ROUND(VALUE(SUBSTITUTE(連結実質赤字比率に係る赤字・黒字の構成分析!J$39,"▲", "-")), 2)), NA())</f>
        <v>#VALUE!</v>
      </c>
    </row>
    <row r="32" spans="1:11" x14ac:dyDescent="0.15">
      <c r="A32" s="179" t="str">
        <f>IF(連結実質赤字比率に係る赤字・黒字の構成分析!C$38="",NA(),連結実質赤字比率に係る赤字・黒字の構成分析!C$38)</f>
        <v>小海町後期高齢者医療特別会計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v>
      </c>
    </row>
    <row r="33" spans="1:16" x14ac:dyDescent="0.15">
      <c r="A33" s="179" t="str">
        <f>IF(連結実質赤字比率に係る赤字・黒字の構成分析!C$37="",NA(),連結実質赤字比率に係る赤字・黒字の構成分析!C$37)</f>
        <v>小海町介護保険事業特別会計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0.05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0.21</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0.04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0.37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0.45</v>
      </c>
    </row>
    <row r="34" spans="1:16" x14ac:dyDescent="0.15">
      <c r="A34" s="179" t="str">
        <f>IF(連結実質赤字比率に係る赤字・黒字の構成分析!C$36="",NA(),連結実質赤字比率に係る赤字・黒字の構成分析!C$36)</f>
        <v>小海町国民健康保険事業特別会計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0.08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0.95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2.25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1.68</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1.05</v>
      </c>
    </row>
    <row r="35" spans="1:16" x14ac:dyDescent="0.15">
      <c r="A35" s="179" t="str">
        <f>IF(連結実質赤字比率に係る赤字・黒字の構成分析!C$35="",NA(),連結実質赤字比率に係る赤字・黒字の構成分析!C$35)</f>
        <v>小海町水道事業特別会計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2.4900000000000002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2.63</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3.72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4.4000000000000004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4.58</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15.98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11.39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9.89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8.4499999999999993</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14.29</v>
      </c>
    </row>
    <row r="39" spans="1:16" x14ac:dyDescent="0.15">
      <c r="A39" s="148" t="s">
        <v>61</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62</v>
      </c>
      <c r="C41" s="180"/>
      <c r="D41" s="180" t="s">
        <v>63</v>
      </c>
      <c r="E41" s="180" t="s">
        <v>62</v>
      </c>
      <c r="F41" s="180"/>
      <c r="G41" s="180" t="s">
        <v>63</v>
      </c>
      <c r="H41" s="180" t="s">
        <v>62</v>
      </c>
      <c r="I41" s="180"/>
      <c r="J41" s="180" t="s">
        <v>63</v>
      </c>
      <c r="K41" s="180" t="s">
        <v>62</v>
      </c>
      <c r="L41" s="180"/>
      <c r="M41" s="180" t="s">
        <v>63</v>
      </c>
      <c r="N41" s="180" t="s">
        <v>62</v>
      </c>
      <c r="O41" s="180"/>
      <c r="P41" s="180" t="s">
        <v>63</v>
      </c>
    </row>
    <row r="42" spans="1:16" x14ac:dyDescent="0.15">
      <c r="A42" s="180" t="s">
        <v>64</v>
      </c>
      <c r="B42" s="180"/>
      <c r="C42" s="180"/>
      <c r="D42" s="180">
        <f>'実質公債費比率（分子）の構造'!K$52</f>
        <v>459</v>
      </c>
      <c r="E42" s="180"/>
      <c r="F42" s="180"/>
      <c r="G42" s="180">
        <f>'実質公債費比率（分子）の構造'!L$52</f>
        <v>447</v>
      </c>
      <c r="H42" s="180"/>
      <c r="I42" s="180"/>
      <c r="J42" s="180">
        <f>'実質公債費比率（分子）の構造'!M$52</f>
        <v>425</v>
      </c>
      <c r="K42" s="180"/>
      <c r="L42" s="180"/>
      <c r="M42" s="180">
        <f>'実質公債費比率（分子）の構造'!N$52</f>
        <v>385</v>
      </c>
      <c r="N42" s="180"/>
      <c r="O42" s="180"/>
      <c r="P42" s="180">
        <f>'実質公債費比率（分子）の構造'!O$52</f>
        <v>375</v>
      </c>
    </row>
    <row r="43" spans="1:16" x14ac:dyDescent="0.15">
      <c r="A43" s="180" t="s">
        <v>18</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16</v>
      </c>
      <c r="C45" s="180"/>
      <c r="D45" s="180"/>
      <c r="E45" s="180">
        <f>'実質公債費比率（分子）の構造'!L$49</f>
        <v>11</v>
      </c>
      <c r="F45" s="180"/>
      <c r="G45" s="180"/>
      <c r="H45" s="180">
        <f>'実質公債費比率（分子）の構造'!M$49</f>
        <v>49</v>
      </c>
      <c r="I45" s="180"/>
      <c r="J45" s="180"/>
      <c r="K45" s="180">
        <f>'実質公債費比率（分子）の構造'!N$49</f>
        <v>42</v>
      </c>
      <c r="L45" s="180"/>
      <c r="M45" s="180"/>
      <c r="N45" s="180">
        <f>'実質公債費比率（分子）の構造'!O$49</f>
        <v>38</v>
      </c>
      <c r="O45" s="180"/>
      <c r="P45" s="180"/>
    </row>
    <row r="46" spans="1:16" x14ac:dyDescent="0.15">
      <c r="A46" s="180" t="s">
        <v>67</v>
      </c>
      <c r="B46" s="180">
        <f>'実質公債費比率（分子）の構造'!K$48</f>
        <v>21</v>
      </c>
      <c r="C46" s="180"/>
      <c r="D46" s="180"/>
      <c r="E46" s="180">
        <f>'実質公債費比率（分子）の構造'!L$48</f>
        <v>7</v>
      </c>
      <c r="F46" s="180"/>
      <c r="G46" s="180"/>
      <c r="H46" s="180">
        <f>'実質公債費比率（分子）の構造'!M$48</f>
        <v>7</v>
      </c>
      <c r="I46" s="180"/>
      <c r="J46" s="180"/>
      <c r="K46" s="180">
        <f>'実質公債費比率（分子）の構造'!N$48</f>
        <v>7</v>
      </c>
      <c r="L46" s="180"/>
      <c r="M46" s="180"/>
      <c r="N46" s="180">
        <f>'実質公債費比率（分子）の構造'!O$48</f>
        <v>6</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572</v>
      </c>
      <c r="C49" s="180"/>
      <c r="D49" s="180"/>
      <c r="E49" s="180">
        <f>'実質公債費比率（分子）の構造'!L$45</f>
        <v>563</v>
      </c>
      <c r="F49" s="180"/>
      <c r="G49" s="180"/>
      <c r="H49" s="180">
        <f>'実質公債費比率（分子）の構造'!M$45</f>
        <v>504</v>
      </c>
      <c r="I49" s="180"/>
      <c r="J49" s="180"/>
      <c r="K49" s="180">
        <f>'実質公債費比率（分子）の構造'!N$45</f>
        <v>457</v>
      </c>
      <c r="L49" s="180"/>
      <c r="M49" s="180"/>
      <c r="N49" s="180">
        <f>'実質公債費比率（分子）の構造'!O$45</f>
        <v>459</v>
      </c>
      <c r="O49" s="180"/>
      <c r="P49" s="180"/>
    </row>
    <row r="50" spans="1:16" x14ac:dyDescent="0.15">
      <c r="A50" s="180" t="s">
        <v>71</v>
      </c>
      <c r="B50" s="180" t="e">
        <f>NA()</f>
        <v>#N/A</v>
      </c>
      <c r="C50" s="180">
        <f>IF(ISNUMBER('実質公債費比率（分子）の構造'!K$53),'実質公債費比率（分子）の構造'!K$53,NA())</f>
        <v>150</v>
      </c>
      <c r="D50" s="180" t="e">
        <f>NA()</f>
        <v>#N/A</v>
      </c>
      <c r="E50" s="180" t="e">
        <f>NA()</f>
        <v>#N/A</v>
      </c>
      <c r="F50" s="180">
        <f>IF(ISNUMBER('実質公債費比率（分子）の構造'!L$53),'実質公債費比率（分子）の構造'!L$53,NA())</f>
        <v>134</v>
      </c>
      <c r="G50" s="180" t="e">
        <f>NA()</f>
        <v>#N/A</v>
      </c>
      <c r="H50" s="180" t="e">
        <f>NA()</f>
        <v>#N/A</v>
      </c>
      <c r="I50" s="180">
        <f>IF(ISNUMBER('実質公債費比率（分子）の構造'!M$53),'実質公債費比率（分子）の構造'!M$53,NA())</f>
        <v>135</v>
      </c>
      <c r="J50" s="180" t="e">
        <f>NA()</f>
        <v>#N/A</v>
      </c>
      <c r="K50" s="180" t="e">
        <f>NA()</f>
        <v>#N/A</v>
      </c>
      <c r="L50" s="180">
        <f>IF(ISNUMBER('実質公債費比率（分子）の構造'!N$53),'実質公債費比率（分子）の構造'!N$53,NA())</f>
        <v>121</v>
      </c>
      <c r="M50" s="180" t="e">
        <f>NA()</f>
        <v>#N/A</v>
      </c>
      <c r="N50" s="180" t="e">
        <f>NA()</f>
        <v>#N/A</v>
      </c>
      <c r="O50" s="180">
        <f>IF(ISNUMBER('実質公債費比率（分子）の構造'!O$53),'実質公債費比率（分子）の構造'!O$53,NA())</f>
        <v>128</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44</v>
      </c>
      <c r="B56" s="179"/>
      <c r="C56" s="179"/>
      <c r="D56" s="179">
        <f>'将来負担比率（分子）の構造'!I$52</f>
        <v>3524</v>
      </c>
      <c r="E56" s="179"/>
      <c r="F56" s="179"/>
      <c r="G56" s="179">
        <f>'将来負担比率（分子）の構造'!J$52</f>
        <v>3465</v>
      </c>
      <c r="H56" s="179"/>
      <c r="I56" s="179"/>
      <c r="J56" s="179">
        <f>'将来負担比率（分子）の構造'!K$52</f>
        <v>3406</v>
      </c>
      <c r="K56" s="179"/>
      <c r="L56" s="179"/>
      <c r="M56" s="179">
        <f>'将来負担比率（分子）の構造'!L$52</f>
        <v>3343</v>
      </c>
      <c r="N56" s="179"/>
      <c r="O56" s="179"/>
      <c r="P56" s="179">
        <f>'将来負担比率（分子）の構造'!M$52</f>
        <v>3344</v>
      </c>
    </row>
    <row r="57" spans="1:16" x14ac:dyDescent="0.15">
      <c r="A57" s="179" t="s">
        <v>43</v>
      </c>
      <c r="B57" s="179"/>
      <c r="C57" s="179"/>
      <c r="D57" s="179">
        <f>'将来負担比率（分子）の構造'!I$51</f>
        <v>18</v>
      </c>
      <c r="E57" s="179"/>
      <c r="F57" s="179"/>
      <c r="G57" s="179">
        <f>'将来負担比率（分子）の構造'!J$51</f>
        <v>16</v>
      </c>
      <c r="H57" s="179"/>
      <c r="I57" s="179"/>
      <c r="J57" s="179">
        <f>'将来負担比率（分子）の構造'!K$51</f>
        <v>13</v>
      </c>
      <c r="K57" s="179"/>
      <c r="L57" s="179"/>
      <c r="M57" s="179">
        <f>'将来負担比率（分子）の構造'!L$51</f>
        <v>10</v>
      </c>
      <c r="N57" s="179"/>
      <c r="O57" s="179"/>
      <c r="P57" s="179">
        <f>'将来負担比率（分子）の構造'!M$51</f>
        <v>7</v>
      </c>
    </row>
    <row r="58" spans="1:16" x14ac:dyDescent="0.15">
      <c r="A58" s="179" t="s">
        <v>42</v>
      </c>
      <c r="B58" s="179"/>
      <c r="C58" s="179"/>
      <c r="D58" s="179">
        <f>'将来負担比率（分子）の構造'!I$50</f>
        <v>3321</v>
      </c>
      <c r="E58" s="179"/>
      <c r="F58" s="179"/>
      <c r="G58" s="179">
        <f>'将来負担比率（分子）の構造'!J$50</f>
        <v>3369</v>
      </c>
      <c r="H58" s="179"/>
      <c r="I58" s="179"/>
      <c r="J58" s="179">
        <f>'将来負担比率（分子）の構造'!K$50</f>
        <v>3503</v>
      </c>
      <c r="K58" s="179"/>
      <c r="L58" s="179"/>
      <c r="M58" s="179">
        <f>'将来負担比率（分子）の構造'!L$50</f>
        <v>3463</v>
      </c>
      <c r="N58" s="179"/>
      <c r="O58" s="179"/>
      <c r="P58" s="179">
        <f>'将来負担比率（分子）の構造'!M$50</f>
        <v>3398</v>
      </c>
    </row>
    <row r="59" spans="1:16" x14ac:dyDescent="0.15">
      <c r="A59" s="179" t="s">
        <v>40</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39</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37</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36</v>
      </c>
      <c r="B62" s="179">
        <f>'将来負担比率（分子）の構造'!I$45</f>
        <v>688</v>
      </c>
      <c r="C62" s="179"/>
      <c r="D62" s="179"/>
      <c r="E62" s="179">
        <f>'将来負担比率（分子）の構造'!J$45</f>
        <v>669</v>
      </c>
      <c r="F62" s="179"/>
      <c r="G62" s="179"/>
      <c r="H62" s="179">
        <f>'将来負担比率（分子）の構造'!K$45</f>
        <v>666</v>
      </c>
      <c r="I62" s="179"/>
      <c r="J62" s="179"/>
      <c r="K62" s="179">
        <f>'将来負担比率（分子）の構造'!L$45</f>
        <v>659</v>
      </c>
      <c r="L62" s="179"/>
      <c r="M62" s="179"/>
      <c r="N62" s="179">
        <f>'将来負担比率（分子）の構造'!M$45</f>
        <v>649</v>
      </c>
      <c r="O62" s="179"/>
      <c r="P62" s="179"/>
    </row>
    <row r="63" spans="1:16" x14ac:dyDescent="0.15">
      <c r="A63" s="179" t="s">
        <v>35</v>
      </c>
      <c r="B63" s="179">
        <f>'将来負担比率（分子）の構造'!I$44</f>
        <v>854</v>
      </c>
      <c r="C63" s="179"/>
      <c r="D63" s="179"/>
      <c r="E63" s="179">
        <f>'将来負担比率（分子）の構造'!J$44</f>
        <v>826</v>
      </c>
      <c r="F63" s="179"/>
      <c r="G63" s="179"/>
      <c r="H63" s="179">
        <f>'将来負担比率（分子）の構造'!K$44</f>
        <v>810</v>
      </c>
      <c r="I63" s="179"/>
      <c r="J63" s="179"/>
      <c r="K63" s="179">
        <f>'将来負担比率（分子）の構造'!L$44</f>
        <v>747</v>
      </c>
      <c r="L63" s="179"/>
      <c r="M63" s="179"/>
      <c r="N63" s="179">
        <f>'将来負担比率（分子）の構造'!M$44</f>
        <v>675</v>
      </c>
      <c r="O63" s="179"/>
      <c r="P63" s="179"/>
    </row>
    <row r="64" spans="1:16" x14ac:dyDescent="0.15">
      <c r="A64" s="179" t="s">
        <v>34</v>
      </c>
      <c r="B64" s="179">
        <f>'将来負担比率（分子）の構造'!I$43</f>
        <v>180</v>
      </c>
      <c r="C64" s="179"/>
      <c r="D64" s="179"/>
      <c r="E64" s="179">
        <f>'将来負担比率（分子）の構造'!J$43</f>
        <v>63</v>
      </c>
      <c r="F64" s="179"/>
      <c r="G64" s="179"/>
      <c r="H64" s="179">
        <f>'将来負担比率（分子）の構造'!K$43</f>
        <v>57</v>
      </c>
      <c r="I64" s="179"/>
      <c r="J64" s="179"/>
      <c r="K64" s="179">
        <f>'将来負担比率（分子）の構造'!L$43</f>
        <v>52</v>
      </c>
      <c r="L64" s="179"/>
      <c r="M64" s="179"/>
      <c r="N64" s="179">
        <f>'将来負担比率（分子）の構造'!M$43</f>
        <v>47</v>
      </c>
      <c r="O64" s="179"/>
      <c r="P64" s="179"/>
    </row>
    <row r="65" spans="1:16" x14ac:dyDescent="0.15">
      <c r="A65" s="179" t="s">
        <v>33</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32</v>
      </c>
      <c r="B66" s="179">
        <f>'将来負担比率（分子）の構造'!I$41</f>
        <v>4504</v>
      </c>
      <c r="C66" s="179"/>
      <c r="D66" s="179"/>
      <c r="E66" s="179">
        <f>'将来負担比率（分子）の構造'!J$41</f>
        <v>4468</v>
      </c>
      <c r="F66" s="179"/>
      <c r="G66" s="179"/>
      <c r="H66" s="179">
        <f>'将来負担比率（分子）の構造'!K$41</f>
        <v>4375</v>
      </c>
      <c r="I66" s="179"/>
      <c r="J66" s="179"/>
      <c r="K66" s="179">
        <f>'将来負担比率（分子）の構造'!L$41</f>
        <v>4273</v>
      </c>
      <c r="L66" s="179"/>
      <c r="M66" s="179"/>
      <c r="N66" s="179">
        <f>'将来負担比率（分子）の構造'!M$41</f>
        <v>4205</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2143</v>
      </c>
      <c r="C72" s="183">
        <f>基金残高に係る経年分析!G55</f>
        <v>2215</v>
      </c>
      <c r="D72" s="183">
        <f>基金残高に係る経年分析!H55</f>
        <v>2147</v>
      </c>
    </row>
    <row r="73" spans="1:16" x14ac:dyDescent="0.15">
      <c r="A73" s="182" t="s">
        <v>78</v>
      </c>
      <c r="B73" s="183">
        <f>基金残高に係る経年分析!F56</f>
        <v>68</v>
      </c>
      <c r="C73" s="183">
        <f>基金残高に係る経年分析!G56</f>
        <v>65</v>
      </c>
      <c r="D73" s="183">
        <f>基金残高に係る経年分析!H56</f>
        <v>179</v>
      </c>
    </row>
    <row r="74" spans="1:16" x14ac:dyDescent="0.15">
      <c r="A74" s="182" t="s">
        <v>79</v>
      </c>
      <c r="B74" s="183">
        <f>基金残高に係る経年分析!F57</f>
        <v>1006</v>
      </c>
      <c r="C74" s="183">
        <f>基金残高に係る経年分析!G57</f>
        <v>916</v>
      </c>
      <c r="D74" s="183">
        <f>基金残高に係る経年分析!H57</f>
        <v>830</v>
      </c>
    </row>
  </sheetData>
  <sheetProtection algorithmName="SHA-512" hashValue="wcWuO0LaW1/n5D/xFFrr285YzJ9YCKIJtqyYijNxuLi7rZHjCxkVGeZ7tFttd1vzLsOrtMQz+56yuCwz+JUATQ==" saltValue="mZFucK4TtxVACjnFe3rZ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6" t="s">
        <v>216</v>
      </c>
      <c r="DI1" s="797"/>
      <c r="DJ1" s="797"/>
      <c r="DK1" s="797"/>
      <c r="DL1" s="797"/>
      <c r="DM1" s="797"/>
      <c r="DN1" s="798"/>
      <c r="DO1" s="224"/>
      <c r="DP1" s="796" t="s">
        <v>217</v>
      </c>
      <c r="DQ1" s="797"/>
      <c r="DR1" s="797"/>
      <c r="DS1" s="797"/>
      <c r="DT1" s="797"/>
      <c r="DU1" s="797"/>
      <c r="DV1" s="797"/>
      <c r="DW1" s="797"/>
      <c r="DX1" s="797"/>
      <c r="DY1" s="797"/>
      <c r="DZ1" s="797"/>
      <c r="EA1" s="797"/>
      <c r="EB1" s="797"/>
      <c r="EC1" s="798"/>
      <c r="ED1" s="222"/>
      <c r="EE1" s="222"/>
      <c r="EF1" s="222"/>
      <c r="EG1" s="222"/>
      <c r="EH1" s="222"/>
      <c r="EI1" s="222"/>
      <c r="EJ1" s="222"/>
      <c r="EK1" s="222"/>
      <c r="EL1" s="222"/>
      <c r="EM1" s="222"/>
    </row>
    <row r="2" spans="2:143" ht="22.5" customHeight="1" x14ac:dyDescent="0.15">
      <c r="B2" s="225" t="s">
        <v>218</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8" t="s">
        <v>219</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8" t="s">
        <v>220</v>
      </c>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40"/>
      <c r="CD3" s="781" t="s">
        <v>221</v>
      </c>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3"/>
    </row>
    <row r="4" spans="2:143" ht="11.25" customHeight="1" x14ac:dyDescent="0.15">
      <c r="B4" s="738" t="s">
        <v>1</v>
      </c>
      <c r="C4" s="739"/>
      <c r="D4" s="739"/>
      <c r="E4" s="739"/>
      <c r="F4" s="739"/>
      <c r="G4" s="739"/>
      <c r="H4" s="739"/>
      <c r="I4" s="739"/>
      <c r="J4" s="739"/>
      <c r="K4" s="739"/>
      <c r="L4" s="739"/>
      <c r="M4" s="739"/>
      <c r="N4" s="739"/>
      <c r="O4" s="739"/>
      <c r="P4" s="739"/>
      <c r="Q4" s="740"/>
      <c r="R4" s="738" t="s">
        <v>222</v>
      </c>
      <c r="S4" s="739"/>
      <c r="T4" s="739"/>
      <c r="U4" s="739"/>
      <c r="V4" s="739"/>
      <c r="W4" s="739"/>
      <c r="X4" s="739"/>
      <c r="Y4" s="740"/>
      <c r="Z4" s="738" t="s">
        <v>223</v>
      </c>
      <c r="AA4" s="739"/>
      <c r="AB4" s="739"/>
      <c r="AC4" s="740"/>
      <c r="AD4" s="738" t="s">
        <v>224</v>
      </c>
      <c r="AE4" s="739"/>
      <c r="AF4" s="739"/>
      <c r="AG4" s="739"/>
      <c r="AH4" s="739"/>
      <c r="AI4" s="739"/>
      <c r="AJ4" s="739"/>
      <c r="AK4" s="740"/>
      <c r="AL4" s="738" t="s">
        <v>223</v>
      </c>
      <c r="AM4" s="739"/>
      <c r="AN4" s="739"/>
      <c r="AO4" s="740"/>
      <c r="AP4" s="799" t="s">
        <v>225</v>
      </c>
      <c r="AQ4" s="799"/>
      <c r="AR4" s="799"/>
      <c r="AS4" s="799"/>
      <c r="AT4" s="799"/>
      <c r="AU4" s="799"/>
      <c r="AV4" s="799"/>
      <c r="AW4" s="799"/>
      <c r="AX4" s="799"/>
      <c r="AY4" s="799"/>
      <c r="AZ4" s="799"/>
      <c r="BA4" s="799"/>
      <c r="BB4" s="799"/>
      <c r="BC4" s="799"/>
      <c r="BD4" s="799"/>
      <c r="BE4" s="799"/>
      <c r="BF4" s="799"/>
      <c r="BG4" s="799" t="s">
        <v>226</v>
      </c>
      <c r="BH4" s="799"/>
      <c r="BI4" s="799"/>
      <c r="BJ4" s="799"/>
      <c r="BK4" s="799"/>
      <c r="BL4" s="799"/>
      <c r="BM4" s="799"/>
      <c r="BN4" s="799"/>
      <c r="BO4" s="799" t="s">
        <v>223</v>
      </c>
      <c r="BP4" s="799"/>
      <c r="BQ4" s="799"/>
      <c r="BR4" s="799"/>
      <c r="BS4" s="799" t="s">
        <v>227</v>
      </c>
      <c r="BT4" s="799"/>
      <c r="BU4" s="799"/>
      <c r="BV4" s="799"/>
      <c r="BW4" s="799"/>
      <c r="BX4" s="799"/>
      <c r="BY4" s="799"/>
      <c r="BZ4" s="799"/>
      <c r="CA4" s="799"/>
      <c r="CB4" s="799"/>
      <c r="CD4" s="781" t="s">
        <v>228</v>
      </c>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3"/>
    </row>
    <row r="5" spans="2:143" s="228" customFormat="1" ht="11.25" customHeight="1" x14ac:dyDescent="0.15">
      <c r="B5" s="743" t="s">
        <v>229</v>
      </c>
      <c r="C5" s="744"/>
      <c r="D5" s="744"/>
      <c r="E5" s="744"/>
      <c r="F5" s="744"/>
      <c r="G5" s="744"/>
      <c r="H5" s="744"/>
      <c r="I5" s="744"/>
      <c r="J5" s="744"/>
      <c r="K5" s="744"/>
      <c r="L5" s="744"/>
      <c r="M5" s="744"/>
      <c r="N5" s="744"/>
      <c r="O5" s="744"/>
      <c r="P5" s="744"/>
      <c r="Q5" s="745"/>
      <c r="R5" s="732">
        <v>577611</v>
      </c>
      <c r="S5" s="733"/>
      <c r="T5" s="733"/>
      <c r="U5" s="733"/>
      <c r="V5" s="733"/>
      <c r="W5" s="733"/>
      <c r="X5" s="733"/>
      <c r="Y5" s="776"/>
      <c r="Z5" s="794">
        <v>12.6</v>
      </c>
      <c r="AA5" s="794"/>
      <c r="AB5" s="794"/>
      <c r="AC5" s="794"/>
      <c r="AD5" s="795">
        <v>577611</v>
      </c>
      <c r="AE5" s="795"/>
      <c r="AF5" s="795"/>
      <c r="AG5" s="795"/>
      <c r="AH5" s="795"/>
      <c r="AI5" s="795"/>
      <c r="AJ5" s="795"/>
      <c r="AK5" s="795"/>
      <c r="AL5" s="777">
        <v>24.8</v>
      </c>
      <c r="AM5" s="748"/>
      <c r="AN5" s="748"/>
      <c r="AO5" s="778"/>
      <c r="AP5" s="743" t="s">
        <v>230</v>
      </c>
      <c r="AQ5" s="744"/>
      <c r="AR5" s="744"/>
      <c r="AS5" s="744"/>
      <c r="AT5" s="744"/>
      <c r="AU5" s="744"/>
      <c r="AV5" s="744"/>
      <c r="AW5" s="744"/>
      <c r="AX5" s="744"/>
      <c r="AY5" s="744"/>
      <c r="AZ5" s="744"/>
      <c r="BA5" s="744"/>
      <c r="BB5" s="744"/>
      <c r="BC5" s="744"/>
      <c r="BD5" s="744"/>
      <c r="BE5" s="744"/>
      <c r="BF5" s="745"/>
      <c r="BG5" s="677">
        <v>565687</v>
      </c>
      <c r="BH5" s="678"/>
      <c r="BI5" s="678"/>
      <c r="BJ5" s="678"/>
      <c r="BK5" s="678"/>
      <c r="BL5" s="678"/>
      <c r="BM5" s="678"/>
      <c r="BN5" s="679"/>
      <c r="BO5" s="714">
        <v>97.9</v>
      </c>
      <c r="BP5" s="714"/>
      <c r="BQ5" s="714"/>
      <c r="BR5" s="714"/>
      <c r="BS5" s="715">
        <v>3331</v>
      </c>
      <c r="BT5" s="715"/>
      <c r="BU5" s="715"/>
      <c r="BV5" s="715"/>
      <c r="BW5" s="715"/>
      <c r="BX5" s="715"/>
      <c r="BY5" s="715"/>
      <c r="BZ5" s="715"/>
      <c r="CA5" s="715"/>
      <c r="CB5" s="774"/>
      <c r="CD5" s="781" t="s">
        <v>225</v>
      </c>
      <c r="CE5" s="782"/>
      <c r="CF5" s="782"/>
      <c r="CG5" s="782"/>
      <c r="CH5" s="782"/>
      <c r="CI5" s="782"/>
      <c r="CJ5" s="782"/>
      <c r="CK5" s="782"/>
      <c r="CL5" s="782"/>
      <c r="CM5" s="782"/>
      <c r="CN5" s="782"/>
      <c r="CO5" s="782"/>
      <c r="CP5" s="782"/>
      <c r="CQ5" s="783"/>
      <c r="CR5" s="781" t="s">
        <v>231</v>
      </c>
      <c r="CS5" s="782"/>
      <c r="CT5" s="782"/>
      <c r="CU5" s="782"/>
      <c r="CV5" s="782"/>
      <c r="CW5" s="782"/>
      <c r="CX5" s="782"/>
      <c r="CY5" s="783"/>
      <c r="CZ5" s="781" t="s">
        <v>223</v>
      </c>
      <c r="DA5" s="782"/>
      <c r="DB5" s="782"/>
      <c r="DC5" s="783"/>
      <c r="DD5" s="781" t="s">
        <v>232</v>
      </c>
      <c r="DE5" s="782"/>
      <c r="DF5" s="782"/>
      <c r="DG5" s="782"/>
      <c r="DH5" s="782"/>
      <c r="DI5" s="782"/>
      <c r="DJ5" s="782"/>
      <c r="DK5" s="782"/>
      <c r="DL5" s="782"/>
      <c r="DM5" s="782"/>
      <c r="DN5" s="782"/>
      <c r="DO5" s="782"/>
      <c r="DP5" s="783"/>
      <c r="DQ5" s="781" t="s">
        <v>233</v>
      </c>
      <c r="DR5" s="782"/>
      <c r="DS5" s="782"/>
      <c r="DT5" s="782"/>
      <c r="DU5" s="782"/>
      <c r="DV5" s="782"/>
      <c r="DW5" s="782"/>
      <c r="DX5" s="782"/>
      <c r="DY5" s="782"/>
      <c r="DZ5" s="782"/>
      <c r="EA5" s="782"/>
      <c r="EB5" s="782"/>
      <c r="EC5" s="783"/>
    </row>
    <row r="6" spans="2:143" ht="11.25" customHeight="1" x14ac:dyDescent="0.15">
      <c r="B6" s="674" t="s">
        <v>234</v>
      </c>
      <c r="C6" s="675"/>
      <c r="D6" s="675"/>
      <c r="E6" s="675"/>
      <c r="F6" s="675"/>
      <c r="G6" s="675"/>
      <c r="H6" s="675"/>
      <c r="I6" s="675"/>
      <c r="J6" s="675"/>
      <c r="K6" s="675"/>
      <c r="L6" s="675"/>
      <c r="M6" s="675"/>
      <c r="N6" s="675"/>
      <c r="O6" s="675"/>
      <c r="P6" s="675"/>
      <c r="Q6" s="676"/>
      <c r="R6" s="677">
        <v>69278</v>
      </c>
      <c r="S6" s="678"/>
      <c r="T6" s="678"/>
      <c r="U6" s="678"/>
      <c r="V6" s="678"/>
      <c r="W6" s="678"/>
      <c r="X6" s="678"/>
      <c r="Y6" s="679"/>
      <c r="Z6" s="714">
        <v>1.5</v>
      </c>
      <c r="AA6" s="714"/>
      <c r="AB6" s="714"/>
      <c r="AC6" s="714"/>
      <c r="AD6" s="715">
        <v>69278</v>
      </c>
      <c r="AE6" s="715"/>
      <c r="AF6" s="715"/>
      <c r="AG6" s="715"/>
      <c r="AH6" s="715"/>
      <c r="AI6" s="715"/>
      <c r="AJ6" s="715"/>
      <c r="AK6" s="715"/>
      <c r="AL6" s="680">
        <v>3</v>
      </c>
      <c r="AM6" s="681"/>
      <c r="AN6" s="681"/>
      <c r="AO6" s="716"/>
      <c r="AP6" s="674" t="s">
        <v>235</v>
      </c>
      <c r="AQ6" s="675"/>
      <c r="AR6" s="675"/>
      <c r="AS6" s="675"/>
      <c r="AT6" s="675"/>
      <c r="AU6" s="675"/>
      <c r="AV6" s="675"/>
      <c r="AW6" s="675"/>
      <c r="AX6" s="675"/>
      <c r="AY6" s="675"/>
      <c r="AZ6" s="675"/>
      <c r="BA6" s="675"/>
      <c r="BB6" s="675"/>
      <c r="BC6" s="675"/>
      <c r="BD6" s="675"/>
      <c r="BE6" s="675"/>
      <c r="BF6" s="676"/>
      <c r="BG6" s="677">
        <v>565687</v>
      </c>
      <c r="BH6" s="678"/>
      <c r="BI6" s="678"/>
      <c r="BJ6" s="678"/>
      <c r="BK6" s="678"/>
      <c r="BL6" s="678"/>
      <c r="BM6" s="678"/>
      <c r="BN6" s="679"/>
      <c r="BO6" s="714">
        <v>97.9</v>
      </c>
      <c r="BP6" s="714"/>
      <c r="BQ6" s="714"/>
      <c r="BR6" s="714"/>
      <c r="BS6" s="715">
        <v>3331</v>
      </c>
      <c r="BT6" s="715"/>
      <c r="BU6" s="715"/>
      <c r="BV6" s="715"/>
      <c r="BW6" s="715"/>
      <c r="BX6" s="715"/>
      <c r="BY6" s="715"/>
      <c r="BZ6" s="715"/>
      <c r="CA6" s="715"/>
      <c r="CB6" s="774"/>
      <c r="CD6" s="735" t="s">
        <v>236</v>
      </c>
      <c r="CE6" s="736"/>
      <c r="CF6" s="736"/>
      <c r="CG6" s="736"/>
      <c r="CH6" s="736"/>
      <c r="CI6" s="736"/>
      <c r="CJ6" s="736"/>
      <c r="CK6" s="736"/>
      <c r="CL6" s="736"/>
      <c r="CM6" s="736"/>
      <c r="CN6" s="736"/>
      <c r="CO6" s="736"/>
      <c r="CP6" s="736"/>
      <c r="CQ6" s="737"/>
      <c r="CR6" s="677">
        <v>64652</v>
      </c>
      <c r="CS6" s="678"/>
      <c r="CT6" s="678"/>
      <c r="CU6" s="678"/>
      <c r="CV6" s="678"/>
      <c r="CW6" s="678"/>
      <c r="CX6" s="678"/>
      <c r="CY6" s="679"/>
      <c r="CZ6" s="777">
        <v>1.6</v>
      </c>
      <c r="DA6" s="748"/>
      <c r="DB6" s="748"/>
      <c r="DC6" s="780"/>
      <c r="DD6" s="683" t="s">
        <v>237</v>
      </c>
      <c r="DE6" s="678"/>
      <c r="DF6" s="678"/>
      <c r="DG6" s="678"/>
      <c r="DH6" s="678"/>
      <c r="DI6" s="678"/>
      <c r="DJ6" s="678"/>
      <c r="DK6" s="678"/>
      <c r="DL6" s="678"/>
      <c r="DM6" s="678"/>
      <c r="DN6" s="678"/>
      <c r="DO6" s="678"/>
      <c r="DP6" s="679"/>
      <c r="DQ6" s="683">
        <v>61352</v>
      </c>
      <c r="DR6" s="678"/>
      <c r="DS6" s="678"/>
      <c r="DT6" s="678"/>
      <c r="DU6" s="678"/>
      <c r="DV6" s="678"/>
      <c r="DW6" s="678"/>
      <c r="DX6" s="678"/>
      <c r="DY6" s="678"/>
      <c r="DZ6" s="678"/>
      <c r="EA6" s="678"/>
      <c r="EB6" s="678"/>
      <c r="EC6" s="721"/>
    </row>
    <row r="7" spans="2:143" ht="11.25" customHeight="1" x14ac:dyDescent="0.15">
      <c r="B7" s="674" t="s">
        <v>238</v>
      </c>
      <c r="C7" s="675"/>
      <c r="D7" s="675"/>
      <c r="E7" s="675"/>
      <c r="F7" s="675"/>
      <c r="G7" s="675"/>
      <c r="H7" s="675"/>
      <c r="I7" s="675"/>
      <c r="J7" s="675"/>
      <c r="K7" s="675"/>
      <c r="L7" s="675"/>
      <c r="M7" s="675"/>
      <c r="N7" s="675"/>
      <c r="O7" s="675"/>
      <c r="P7" s="675"/>
      <c r="Q7" s="676"/>
      <c r="R7" s="677">
        <v>466</v>
      </c>
      <c r="S7" s="678"/>
      <c r="T7" s="678"/>
      <c r="U7" s="678"/>
      <c r="V7" s="678"/>
      <c r="W7" s="678"/>
      <c r="X7" s="678"/>
      <c r="Y7" s="679"/>
      <c r="Z7" s="714">
        <v>0</v>
      </c>
      <c r="AA7" s="714"/>
      <c r="AB7" s="714"/>
      <c r="AC7" s="714"/>
      <c r="AD7" s="715">
        <v>466</v>
      </c>
      <c r="AE7" s="715"/>
      <c r="AF7" s="715"/>
      <c r="AG7" s="715"/>
      <c r="AH7" s="715"/>
      <c r="AI7" s="715"/>
      <c r="AJ7" s="715"/>
      <c r="AK7" s="715"/>
      <c r="AL7" s="680">
        <v>0</v>
      </c>
      <c r="AM7" s="681"/>
      <c r="AN7" s="681"/>
      <c r="AO7" s="716"/>
      <c r="AP7" s="674" t="s">
        <v>239</v>
      </c>
      <c r="AQ7" s="675"/>
      <c r="AR7" s="675"/>
      <c r="AS7" s="675"/>
      <c r="AT7" s="675"/>
      <c r="AU7" s="675"/>
      <c r="AV7" s="675"/>
      <c r="AW7" s="675"/>
      <c r="AX7" s="675"/>
      <c r="AY7" s="675"/>
      <c r="AZ7" s="675"/>
      <c r="BA7" s="675"/>
      <c r="BB7" s="675"/>
      <c r="BC7" s="675"/>
      <c r="BD7" s="675"/>
      <c r="BE7" s="675"/>
      <c r="BF7" s="676"/>
      <c r="BG7" s="677">
        <v>244303</v>
      </c>
      <c r="BH7" s="678"/>
      <c r="BI7" s="678"/>
      <c r="BJ7" s="678"/>
      <c r="BK7" s="678"/>
      <c r="BL7" s="678"/>
      <c r="BM7" s="678"/>
      <c r="BN7" s="679"/>
      <c r="BO7" s="714">
        <v>42.3</v>
      </c>
      <c r="BP7" s="714"/>
      <c r="BQ7" s="714"/>
      <c r="BR7" s="714"/>
      <c r="BS7" s="715">
        <v>3331</v>
      </c>
      <c r="BT7" s="715"/>
      <c r="BU7" s="715"/>
      <c r="BV7" s="715"/>
      <c r="BW7" s="715"/>
      <c r="BX7" s="715"/>
      <c r="BY7" s="715"/>
      <c r="BZ7" s="715"/>
      <c r="CA7" s="715"/>
      <c r="CB7" s="774"/>
      <c r="CD7" s="710" t="s">
        <v>240</v>
      </c>
      <c r="CE7" s="711"/>
      <c r="CF7" s="711"/>
      <c r="CG7" s="711"/>
      <c r="CH7" s="711"/>
      <c r="CI7" s="711"/>
      <c r="CJ7" s="711"/>
      <c r="CK7" s="711"/>
      <c r="CL7" s="711"/>
      <c r="CM7" s="711"/>
      <c r="CN7" s="711"/>
      <c r="CO7" s="711"/>
      <c r="CP7" s="711"/>
      <c r="CQ7" s="712"/>
      <c r="CR7" s="677">
        <v>847585</v>
      </c>
      <c r="CS7" s="678"/>
      <c r="CT7" s="678"/>
      <c r="CU7" s="678"/>
      <c r="CV7" s="678"/>
      <c r="CW7" s="678"/>
      <c r="CX7" s="678"/>
      <c r="CY7" s="679"/>
      <c r="CZ7" s="714">
        <v>20.7</v>
      </c>
      <c r="DA7" s="714"/>
      <c r="DB7" s="714"/>
      <c r="DC7" s="714"/>
      <c r="DD7" s="683">
        <v>129901</v>
      </c>
      <c r="DE7" s="678"/>
      <c r="DF7" s="678"/>
      <c r="DG7" s="678"/>
      <c r="DH7" s="678"/>
      <c r="DI7" s="678"/>
      <c r="DJ7" s="678"/>
      <c r="DK7" s="678"/>
      <c r="DL7" s="678"/>
      <c r="DM7" s="678"/>
      <c r="DN7" s="678"/>
      <c r="DO7" s="678"/>
      <c r="DP7" s="679"/>
      <c r="DQ7" s="683">
        <v>573033</v>
      </c>
      <c r="DR7" s="678"/>
      <c r="DS7" s="678"/>
      <c r="DT7" s="678"/>
      <c r="DU7" s="678"/>
      <c r="DV7" s="678"/>
      <c r="DW7" s="678"/>
      <c r="DX7" s="678"/>
      <c r="DY7" s="678"/>
      <c r="DZ7" s="678"/>
      <c r="EA7" s="678"/>
      <c r="EB7" s="678"/>
      <c r="EC7" s="721"/>
    </row>
    <row r="8" spans="2:143" ht="11.25" customHeight="1" x14ac:dyDescent="0.15">
      <c r="B8" s="674" t="s">
        <v>241</v>
      </c>
      <c r="C8" s="675"/>
      <c r="D8" s="675"/>
      <c r="E8" s="675"/>
      <c r="F8" s="675"/>
      <c r="G8" s="675"/>
      <c r="H8" s="675"/>
      <c r="I8" s="675"/>
      <c r="J8" s="675"/>
      <c r="K8" s="675"/>
      <c r="L8" s="675"/>
      <c r="M8" s="675"/>
      <c r="N8" s="675"/>
      <c r="O8" s="675"/>
      <c r="P8" s="675"/>
      <c r="Q8" s="676"/>
      <c r="R8" s="677">
        <v>2053</v>
      </c>
      <c r="S8" s="678"/>
      <c r="T8" s="678"/>
      <c r="U8" s="678"/>
      <c r="V8" s="678"/>
      <c r="W8" s="678"/>
      <c r="X8" s="678"/>
      <c r="Y8" s="679"/>
      <c r="Z8" s="714">
        <v>0</v>
      </c>
      <c r="AA8" s="714"/>
      <c r="AB8" s="714"/>
      <c r="AC8" s="714"/>
      <c r="AD8" s="715">
        <v>2053</v>
      </c>
      <c r="AE8" s="715"/>
      <c r="AF8" s="715"/>
      <c r="AG8" s="715"/>
      <c r="AH8" s="715"/>
      <c r="AI8" s="715"/>
      <c r="AJ8" s="715"/>
      <c r="AK8" s="715"/>
      <c r="AL8" s="680">
        <v>0.1</v>
      </c>
      <c r="AM8" s="681"/>
      <c r="AN8" s="681"/>
      <c r="AO8" s="716"/>
      <c r="AP8" s="674" t="s">
        <v>242</v>
      </c>
      <c r="AQ8" s="675"/>
      <c r="AR8" s="675"/>
      <c r="AS8" s="675"/>
      <c r="AT8" s="675"/>
      <c r="AU8" s="675"/>
      <c r="AV8" s="675"/>
      <c r="AW8" s="675"/>
      <c r="AX8" s="675"/>
      <c r="AY8" s="675"/>
      <c r="AZ8" s="675"/>
      <c r="BA8" s="675"/>
      <c r="BB8" s="675"/>
      <c r="BC8" s="675"/>
      <c r="BD8" s="675"/>
      <c r="BE8" s="675"/>
      <c r="BF8" s="676"/>
      <c r="BG8" s="677">
        <v>8889</v>
      </c>
      <c r="BH8" s="678"/>
      <c r="BI8" s="678"/>
      <c r="BJ8" s="678"/>
      <c r="BK8" s="678"/>
      <c r="BL8" s="678"/>
      <c r="BM8" s="678"/>
      <c r="BN8" s="679"/>
      <c r="BO8" s="714">
        <v>1.5</v>
      </c>
      <c r="BP8" s="714"/>
      <c r="BQ8" s="714"/>
      <c r="BR8" s="714"/>
      <c r="BS8" s="683" t="s">
        <v>237</v>
      </c>
      <c r="BT8" s="678"/>
      <c r="BU8" s="678"/>
      <c r="BV8" s="678"/>
      <c r="BW8" s="678"/>
      <c r="BX8" s="678"/>
      <c r="BY8" s="678"/>
      <c r="BZ8" s="678"/>
      <c r="CA8" s="678"/>
      <c r="CB8" s="721"/>
      <c r="CD8" s="710" t="s">
        <v>243</v>
      </c>
      <c r="CE8" s="711"/>
      <c r="CF8" s="711"/>
      <c r="CG8" s="711"/>
      <c r="CH8" s="711"/>
      <c r="CI8" s="711"/>
      <c r="CJ8" s="711"/>
      <c r="CK8" s="711"/>
      <c r="CL8" s="711"/>
      <c r="CM8" s="711"/>
      <c r="CN8" s="711"/>
      <c r="CO8" s="711"/>
      <c r="CP8" s="711"/>
      <c r="CQ8" s="712"/>
      <c r="CR8" s="677">
        <v>771791</v>
      </c>
      <c r="CS8" s="678"/>
      <c r="CT8" s="678"/>
      <c r="CU8" s="678"/>
      <c r="CV8" s="678"/>
      <c r="CW8" s="678"/>
      <c r="CX8" s="678"/>
      <c r="CY8" s="679"/>
      <c r="CZ8" s="714">
        <v>18.8</v>
      </c>
      <c r="DA8" s="714"/>
      <c r="DB8" s="714"/>
      <c r="DC8" s="714"/>
      <c r="DD8" s="683">
        <v>47469</v>
      </c>
      <c r="DE8" s="678"/>
      <c r="DF8" s="678"/>
      <c r="DG8" s="678"/>
      <c r="DH8" s="678"/>
      <c r="DI8" s="678"/>
      <c r="DJ8" s="678"/>
      <c r="DK8" s="678"/>
      <c r="DL8" s="678"/>
      <c r="DM8" s="678"/>
      <c r="DN8" s="678"/>
      <c r="DO8" s="678"/>
      <c r="DP8" s="679"/>
      <c r="DQ8" s="683">
        <v>542370</v>
      </c>
      <c r="DR8" s="678"/>
      <c r="DS8" s="678"/>
      <c r="DT8" s="678"/>
      <c r="DU8" s="678"/>
      <c r="DV8" s="678"/>
      <c r="DW8" s="678"/>
      <c r="DX8" s="678"/>
      <c r="DY8" s="678"/>
      <c r="DZ8" s="678"/>
      <c r="EA8" s="678"/>
      <c r="EB8" s="678"/>
      <c r="EC8" s="721"/>
    </row>
    <row r="9" spans="2:143" ht="11.25" customHeight="1" x14ac:dyDescent="0.15">
      <c r="B9" s="674" t="s">
        <v>244</v>
      </c>
      <c r="C9" s="675"/>
      <c r="D9" s="675"/>
      <c r="E9" s="675"/>
      <c r="F9" s="675"/>
      <c r="G9" s="675"/>
      <c r="H9" s="675"/>
      <c r="I9" s="675"/>
      <c r="J9" s="675"/>
      <c r="K9" s="675"/>
      <c r="L9" s="675"/>
      <c r="M9" s="675"/>
      <c r="N9" s="675"/>
      <c r="O9" s="675"/>
      <c r="P9" s="675"/>
      <c r="Q9" s="676"/>
      <c r="R9" s="677">
        <v>1176</v>
      </c>
      <c r="S9" s="678"/>
      <c r="T9" s="678"/>
      <c r="U9" s="678"/>
      <c r="V9" s="678"/>
      <c r="W9" s="678"/>
      <c r="X9" s="678"/>
      <c r="Y9" s="679"/>
      <c r="Z9" s="714">
        <v>0</v>
      </c>
      <c r="AA9" s="714"/>
      <c r="AB9" s="714"/>
      <c r="AC9" s="714"/>
      <c r="AD9" s="715">
        <v>1176</v>
      </c>
      <c r="AE9" s="715"/>
      <c r="AF9" s="715"/>
      <c r="AG9" s="715"/>
      <c r="AH9" s="715"/>
      <c r="AI9" s="715"/>
      <c r="AJ9" s="715"/>
      <c r="AK9" s="715"/>
      <c r="AL9" s="680">
        <v>0.1</v>
      </c>
      <c r="AM9" s="681"/>
      <c r="AN9" s="681"/>
      <c r="AO9" s="716"/>
      <c r="AP9" s="674" t="s">
        <v>245</v>
      </c>
      <c r="AQ9" s="675"/>
      <c r="AR9" s="675"/>
      <c r="AS9" s="675"/>
      <c r="AT9" s="675"/>
      <c r="AU9" s="675"/>
      <c r="AV9" s="675"/>
      <c r="AW9" s="675"/>
      <c r="AX9" s="675"/>
      <c r="AY9" s="675"/>
      <c r="AZ9" s="675"/>
      <c r="BA9" s="675"/>
      <c r="BB9" s="675"/>
      <c r="BC9" s="675"/>
      <c r="BD9" s="675"/>
      <c r="BE9" s="675"/>
      <c r="BF9" s="676"/>
      <c r="BG9" s="677">
        <v>204133</v>
      </c>
      <c r="BH9" s="678"/>
      <c r="BI9" s="678"/>
      <c r="BJ9" s="678"/>
      <c r="BK9" s="678"/>
      <c r="BL9" s="678"/>
      <c r="BM9" s="678"/>
      <c r="BN9" s="679"/>
      <c r="BO9" s="714">
        <v>35.299999999999997</v>
      </c>
      <c r="BP9" s="714"/>
      <c r="BQ9" s="714"/>
      <c r="BR9" s="714"/>
      <c r="BS9" s="683" t="s">
        <v>138</v>
      </c>
      <c r="BT9" s="678"/>
      <c r="BU9" s="678"/>
      <c r="BV9" s="678"/>
      <c r="BW9" s="678"/>
      <c r="BX9" s="678"/>
      <c r="BY9" s="678"/>
      <c r="BZ9" s="678"/>
      <c r="CA9" s="678"/>
      <c r="CB9" s="721"/>
      <c r="CD9" s="710" t="s">
        <v>246</v>
      </c>
      <c r="CE9" s="711"/>
      <c r="CF9" s="711"/>
      <c r="CG9" s="711"/>
      <c r="CH9" s="711"/>
      <c r="CI9" s="711"/>
      <c r="CJ9" s="711"/>
      <c r="CK9" s="711"/>
      <c r="CL9" s="711"/>
      <c r="CM9" s="711"/>
      <c r="CN9" s="711"/>
      <c r="CO9" s="711"/>
      <c r="CP9" s="711"/>
      <c r="CQ9" s="712"/>
      <c r="CR9" s="677">
        <v>188336</v>
      </c>
      <c r="CS9" s="678"/>
      <c r="CT9" s="678"/>
      <c r="CU9" s="678"/>
      <c r="CV9" s="678"/>
      <c r="CW9" s="678"/>
      <c r="CX9" s="678"/>
      <c r="CY9" s="679"/>
      <c r="CZ9" s="714">
        <v>4.5999999999999996</v>
      </c>
      <c r="DA9" s="714"/>
      <c r="DB9" s="714"/>
      <c r="DC9" s="714"/>
      <c r="DD9" s="683">
        <v>2984</v>
      </c>
      <c r="DE9" s="678"/>
      <c r="DF9" s="678"/>
      <c r="DG9" s="678"/>
      <c r="DH9" s="678"/>
      <c r="DI9" s="678"/>
      <c r="DJ9" s="678"/>
      <c r="DK9" s="678"/>
      <c r="DL9" s="678"/>
      <c r="DM9" s="678"/>
      <c r="DN9" s="678"/>
      <c r="DO9" s="678"/>
      <c r="DP9" s="679"/>
      <c r="DQ9" s="683">
        <v>168183</v>
      </c>
      <c r="DR9" s="678"/>
      <c r="DS9" s="678"/>
      <c r="DT9" s="678"/>
      <c r="DU9" s="678"/>
      <c r="DV9" s="678"/>
      <c r="DW9" s="678"/>
      <c r="DX9" s="678"/>
      <c r="DY9" s="678"/>
      <c r="DZ9" s="678"/>
      <c r="EA9" s="678"/>
      <c r="EB9" s="678"/>
      <c r="EC9" s="721"/>
    </row>
    <row r="10" spans="2:143" ht="11.25" customHeight="1" x14ac:dyDescent="0.15">
      <c r="B10" s="674" t="s">
        <v>247</v>
      </c>
      <c r="C10" s="675"/>
      <c r="D10" s="675"/>
      <c r="E10" s="675"/>
      <c r="F10" s="675"/>
      <c r="G10" s="675"/>
      <c r="H10" s="675"/>
      <c r="I10" s="675"/>
      <c r="J10" s="675"/>
      <c r="K10" s="675"/>
      <c r="L10" s="675"/>
      <c r="M10" s="675"/>
      <c r="N10" s="675"/>
      <c r="O10" s="675"/>
      <c r="P10" s="675"/>
      <c r="Q10" s="676"/>
      <c r="R10" s="677" t="s">
        <v>129</v>
      </c>
      <c r="S10" s="678"/>
      <c r="T10" s="678"/>
      <c r="U10" s="678"/>
      <c r="V10" s="678"/>
      <c r="W10" s="678"/>
      <c r="X10" s="678"/>
      <c r="Y10" s="679"/>
      <c r="Z10" s="714" t="s">
        <v>129</v>
      </c>
      <c r="AA10" s="714"/>
      <c r="AB10" s="714"/>
      <c r="AC10" s="714"/>
      <c r="AD10" s="715" t="s">
        <v>237</v>
      </c>
      <c r="AE10" s="715"/>
      <c r="AF10" s="715"/>
      <c r="AG10" s="715"/>
      <c r="AH10" s="715"/>
      <c r="AI10" s="715"/>
      <c r="AJ10" s="715"/>
      <c r="AK10" s="715"/>
      <c r="AL10" s="680" t="s">
        <v>237</v>
      </c>
      <c r="AM10" s="681"/>
      <c r="AN10" s="681"/>
      <c r="AO10" s="716"/>
      <c r="AP10" s="674" t="s">
        <v>248</v>
      </c>
      <c r="AQ10" s="675"/>
      <c r="AR10" s="675"/>
      <c r="AS10" s="675"/>
      <c r="AT10" s="675"/>
      <c r="AU10" s="675"/>
      <c r="AV10" s="675"/>
      <c r="AW10" s="675"/>
      <c r="AX10" s="675"/>
      <c r="AY10" s="675"/>
      <c r="AZ10" s="675"/>
      <c r="BA10" s="675"/>
      <c r="BB10" s="675"/>
      <c r="BC10" s="675"/>
      <c r="BD10" s="675"/>
      <c r="BE10" s="675"/>
      <c r="BF10" s="676"/>
      <c r="BG10" s="677">
        <v>14486</v>
      </c>
      <c r="BH10" s="678"/>
      <c r="BI10" s="678"/>
      <c r="BJ10" s="678"/>
      <c r="BK10" s="678"/>
      <c r="BL10" s="678"/>
      <c r="BM10" s="678"/>
      <c r="BN10" s="679"/>
      <c r="BO10" s="714">
        <v>2.5</v>
      </c>
      <c r="BP10" s="714"/>
      <c r="BQ10" s="714"/>
      <c r="BR10" s="714"/>
      <c r="BS10" s="683" t="s">
        <v>237</v>
      </c>
      <c r="BT10" s="678"/>
      <c r="BU10" s="678"/>
      <c r="BV10" s="678"/>
      <c r="BW10" s="678"/>
      <c r="BX10" s="678"/>
      <c r="BY10" s="678"/>
      <c r="BZ10" s="678"/>
      <c r="CA10" s="678"/>
      <c r="CB10" s="721"/>
      <c r="CD10" s="710" t="s">
        <v>249</v>
      </c>
      <c r="CE10" s="711"/>
      <c r="CF10" s="711"/>
      <c r="CG10" s="711"/>
      <c r="CH10" s="711"/>
      <c r="CI10" s="711"/>
      <c r="CJ10" s="711"/>
      <c r="CK10" s="711"/>
      <c r="CL10" s="711"/>
      <c r="CM10" s="711"/>
      <c r="CN10" s="711"/>
      <c r="CO10" s="711"/>
      <c r="CP10" s="711"/>
      <c r="CQ10" s="712"/>
      <c r="CR10" s="677" t="s">
        <v>237</v>
      </c>
      <c r="CS10" s="678"/>
      <c r="CT10" s="678"/>
      <c r="CU10" s="678"/>
      <c r="CV10" s="678"/>
      <c r="CW10" s="678"/>
      <c r="CX10" s="678"/>
      <c r="CY10" s="679"/>
      <c r="CZ10" s="714" t="s">
        <v>237</v>
      </c>
      <c r="DA10" s="714"/>
      <c r="DB10" s="714"/>
      <c r="DC10" s="714"/>
      <c r="DD10" s="683" t="s">
        <v>138</v>
      </c>
      <c r="DE10" s="678"/>
      <c r="DF10" s="678"/>
      <c r="DG10" s="678"/>
      <c r="DH10" s="678"/>
      <c r="DI10" s="678"/>
      <c r="DJ10" s="678"/>
      <c r="DK10" s="678"/>
      <c r="DL10" s="678"/>
      <c r="DM10" s="678"/>
      <c r="DN10" s="678"/>
      <c r="DO10" s="678"/>
      <c r="DP10" s="679"/>
      <c r="DQ10" s="683" t="s">
        <v>129</v>
      </c>
      <c r="DR10" s="678"/>
      <c r="DS10" s="678"/>
      <c r="DT10" s="678"/>
      <c r="DU10" s="678"/>
      <c r="DV10" s="678"/>
      <c r="DW10" s="678"/>
      <c r="DX10" s="678"/>
      <c r="DY10" s="678"/>
      <c r="DZ10" s="678"/>
      <c r="EA10" s="678"/>
      <c r="EB10" s="678"/>
      <c r="EC10" s="721"/>
    </row>
    <row r="11" spans="2:143" ht="11.25" customHeight="1" x14ac:dyDescent="0.15">
      <c r="B11" s="674" t="s">
        <v>250</v>
      </c>
      <c r="C11" s="675"/>
      <c r="D11" s="675"/>
      <c r="E11" s="675"/>
      <c r="F11" s="675"/>
      <c r="G11" s="675"/>
      <c r="H11" s="675"/>
      <c r="I11" s="675"/>
      <c r="J11" s="675"/>
      <c r="K11" s="675"/>
      <c r="L11" s="675"/>
      <c r="M11" s="675"/>
      <c r="N11" s="675"/>
      <c r="O11" s="675"/>
      <c r="P11" s="675"/>
      <c r="Q11" s="676"/>
      <c r="R11" s="677">
        <v>88376</v>
      </c>
      <c r="S11" s="678"/>
      <c r="T11" s="678"/>
      <c r="U11" s="678"/>
      <c r="V11" s="678"/>
      <c r="W11" s="678"/>
      <c r="X11" s="678"/>
      <c r="Y11" s="679"/>
      <c r="Z11" s="680">
        <v>1.9</v>
      </c>
      <c r="AA11" s="681"/>
      <c r="AB11" s="681"/>
      <c r="AC11" s="682"/>
      <c r="AD11" s="683">
        <v>88376</v>
      </c>
      <c r="AE11" s="678"/>
      <c r="AF11" s="678"/>
      <c r="AG11" s="678"/>
      <c r="AH11" s="678"/>
      <c r="AI11" s="678"/>
      <c r="AJ11" s="678"/>
      <c r="AK11" s="679"/>
      <c r="AL11" s="680">
        <v>3.8</v>
      </c>
      <c r="AM11" s="681"/>
      <c r="AN11" s="681"/>
      <c r="AO11" s="716"/>
      <c r="AP11" s="674" t="s">
        <v>251</v>
      </c>
      <c r="AQ11" s="675"/>
      <c r="AR11" s="675"/>
      <c r="AS11" s="675"/>
      <c r="AT11" s="675"/>
      <c r="AU11" s="675"/>
      <c r="AV11" s="675"/>
      <c r="AW11" s="675"/>
      <c r="AX11" s="675"/>
      <c r="AY11" s="675"/>
      <c r="AZ11" s="675"/>
      <c r="BA11" s="675"/>
      <c r="BB11" s="675"/>
      <c r="BC11" s="675"/>
      <c r="BD11" s="675"/>
      <c r="BE11" s="675"/>
      <c r="BF11" s="676"/>
      <c r="BG11" s="677">
        <v>16795</v>
      </c>
      <c r="BH11" s="678"/>
      <c r="BI11" s="678"/>
      <c r="BJ11" s="678"/>
      <c r="BK11" s="678"/>
      <c r="BL11" s="678"/>
      <c r="BM11" s="678"/>
      <c r="BN11" s="679"/>
      <c r="BO11" s="714">
        <v>2.9</v>
      </c>
      <c r="BP11" s="714"/>
      <c r="BQ11" s="714"/>
      <c r="BR11" s="714"/>
      <c r="BS11" s="683">
        <v>3331</v>
      </c>
      <c r="BT11" s="678"/>
      <c r="BU11" s="678"/>
      <c r="BV11" s="678"/>
      <c r="BW11" s="678"/>
      <c r="BX11" s="678"/>
      <c r="BY11" s="678"/>
      <c r="BZ11" s="678"/>
      <c r="CA11" s="678"/>
      <c r="CB11" s="721"/>
      <c r="CD11" s="710" t="s">
        <v>252</v>
      </c>
      <c r="CE11" s="711"/>
      <c r="CF11" s="711"/>
      <c r="CG11" s="711"/>
      <c r="CH11" s="711"/>
      <c r="CI11" s="711"/>
      <c r="CJ11" s="711"/>
      <c r="CK11" s="711"/>
      <c r="CL11" s="711"/>
      <c r="CM11" s="711"/>
      <c r="CN11" s="711"/>
      <c r="CO11" s="711"/>
      <c r="CP11" s="711"/>
      <c r="CQ11" s="712"/>
      <c r="CR11" s="677">
        <v>243511</v>
      </c>
      <c r="CS11" s="678"/>
      <c r="CT11" s="678"/>
      <c r="CU11" s="678"/>
      <c r="CV11" s="678"/>
      <c r="CW11" s="678"/>
      <c r="CX11" s="678"/>
      <c r="CY11" s="679"/>
      <c r="CZ11" s="714">
        <v>5.9</v>
      </c>
      <c r="DA11" s="714"/>
      <c r="DB11" s="714"/>
      <c r="DC11" s="714"/>
      <c r="DD11" s="683">
        <v>68755</v>
      </c>
      <c r="DE11" s="678"/>
      <c r="DF11" s="678"/>
      <c r="DG11" s="678"/>
      <c r="DH11" s="678"/>
      <c r="DI11" s="678"/>
      <c r="DJ11" s="678"/>
      <c r="DK11" s="678"/>
      <c r="DL11" s="678"/>
      <c r="DM11" s="678"/>
      <c r="DN11" s="678"/>
      <c r="DO11" s="678"/>
      <c r="DP11" s="679"/>
      <c r="DQ11" s="683">
        <v>120932</v>
      </c>
      <c r="DR11" s="678"/>
      <c r="DS11" s="678"/>
      <c r="DT11" s="678"/>
      <c r="DU11" s="678"/>
      <c r="DV11" s="678"/>
      <c r="DW11" s="678"/>
      <c r="DX11" s="678"/>
      <c r="DY11" s="678"/>
      <c r="DZ11" s="678"/>
      <c r="EA11" s="678"/>
      <c r="EB11" s="678"/>
      <c r="EC11" s="721"/>
    </row>
    <row r="12" spans="2:143" ht="11.25" customHeight="1" x14ac:dyDescent="0.15">
      <c r="B12" s="674" t="s">
        <v>253</v>
      </c>
      <c r="C12" s="675"/>
      <c r="D12" s="675"/>
      <c r="E12" s="675"/>
      <c r="F12" s="675"/>
      <c r="G12" s="675"/>
      <c r="H12" s="675"/>
      <c r="I12" s="675"/>
      <c r="J12" s="675"/>
      <c r="K12" s="675"/>
      <c r="L12" s="675"/>
      <c r="M12" s="675"/>
      <c r="N12" s="675"/>
      <c r="O12" s="675"/>
      <c r="P12" s="675"/>
      <c r="Q12" s="676"/>
      <c r="R12" s="677">
        <v>5923</v>
      </c>
      <c r="S12" s="678"/>
      <c r="T12" s="678"/>
      <c r="U12" s="678"/>
      <c r="V12" s="678"/>
      <c r="W12" s="678"/>
      <c r="X12" s="678"/>
      <c r="Y12" s="679"/>
      <c r="Z12" s="714">
        <v>0.1</v>
      </c>
      <c r="AA12" s="714"/>
      <c r="AB12" s="714"/>
      <c r="AC12" s="714"/>
      <c r="AD12" s="715">
        <v>5923</v>
      </c>
      <c r="AE12" s="715"/>
      <c r="AF12" s="715"/>
      <c r="AG12" s="715"/>
      <c r="AH12" s="715"/>
      <c r="AI12" s="715"/>
      <c r="AJ12" s="715"/>
      <c r="AK12" s="715"/>
      <c r="AL12" s="680">
        <v>0.3</v>
      </c>
      <c r="AM12" s="681"/>
      <c r="AN12" s="681"/>
      <c r="AO12" s="716"/>
      <c r="AP12" s="674" t="s">
        <v>254</v>
      </c>
      <c r="AQ12" s="675"/>
      <c r="AR12" s="675"/>
      <c r="AS12" s="675"/>
      <c r="AT12" s="675"/>
      <c r="AU12" s="675"/>
      <c r="AV12" s="675"/>
      <c r="AW12" s="675"/>
      <c r="AX12" s="675"/>
      <c r="AY12" s="675"/>
      <c r="AZ12" s="675"/>
      <c r="BA12" s="675"/>
      <c r="BB12" s="675"/>
      <c r="BC12" s="675"/>
      <c r="BD12" s="675"/>
      <c r="BE12" s="675"/>
      <c r="BF12" s="676"/>
      <c r="BG12" s="677">
        <v>258488</v>
      </c>
      <c r="BH12" s="678"/>
      <c r="BI12" s="678"/>
      <c r="BJ12" s="678"/>
      <c r="BK12" s="678"/>
      <c r="BL12" s="678"/>
      <c r="BM12" s="678"/>
      <c r="BN12" s="679"/>
      <c r="BO12" s="714">
        <v>44.8</v>
      </c>
      <c r="BP12" s="714"/>
      <c r="BQ12" s="714"/>
      <c r="BR12" s="714"/>
      <c r="BS12" s="683" t="s">
        <v>138</v>
      </c>
      <c r="BT12" s="678"/>
      <c r="BU12" s="678"/>
      <c r="BV12" s="678"/>
      <c r="BW12" s="678"/>
      <c r="BX12" s="678"/>
      <c r="BY12" s="678"/>
      <c r="BZ12" s="678"/>
      <c r="CA12" s="678"/>
      <c r="CB12" s="721"/>
      <c r="CD12" s="710" t="s">
        <v>255</v>
      </c>
      <c r="CE12" s="711"/>
      <c r="CF12" s="711"/>
      <c r="CG12" s="711"/>
      <c r="CH12" s="711"/>
      <c r="CI12" s="711"/>
      <c r="CJ12" s="711"/>
      <c r="CK12" s="711"/>
      <c r="CL12" s="711"/>
      <c r="CM12" s="711"/>
      <c r="CN12" s="711"/>
      <c r="CO12" s="711"/>
      <c r="CP12" s="711"/>
      <c r="CQ12" s="712"/>
      <c r="CR12" s="677">
        <v>359341</v>
      </c>
      <c r="CS12" s="678"/>
      <c r="CT12" s="678"/>
      <c r="CU12" s="678"/>
      <c r="CV12" s="678"/>
      <c r="CW12" s="678"/>
      <c r="CX12" s="678"/>
      <c r="CY12" s="679"/>
      <c r="CZ12" s="714">
        <v>8.8000000000000007</v>
      </c>
      <c r="DA12" s="714"/>
      <c r="DB12" s="714"/>
      <c r="DC12" s="714"/>
      <c r="DD12" s="683">
        <v>7124</v>
      </c>
      <c r="DE12" s="678"/>
      <c r="DF12" s="678"/>
      <c r="DG12" s="678"/>
      <c r="DH12" s="678"/>
      <c r="DI12" s="678"/>
      <c r="DJ12" s="678"/>
      <c r="DK12" s="678"/>
      <c r="DL12" s="678"/>
      <c r="DM12" s="678"/>
      <c r="DN12" s="678"/>
      <c r="DO12" s="678"/>
      <c r="DP12" s="679"/>
      <c r="DQ12" s="683">
        <v>122998</v>
      </c>
      <c r="DR12" s="678"/>
      <c r="DS12" s="678"/>
      <c r="DT12" s="678"/>
      <c r="DU12" s="678"/>
      <c r="DV12" s="678"/>
      <c r="DW12" s="678"/>
      <c r="DX12" s="678"/>
      <c r="DY12" s="678"/>
      <c r="DZ12" s="678"/>
      <c r="EA12" s="678"/>
      <c r="EB12" s="678"/>
      <c r="EC12" s="721"/>
    </row>
    <row r="13" spans="2:143" ht="11.25" customHeight="1" x14ac:dyDescent="0.15">
      <c r="B13" s="674" t="s">
        <v>256</v>
      </c>
      <c r="C13" s="675"/>
      <c r="D13" s="675"/>
      <c r="E13" s="675"/>
      <c r="F13" s="675"/>
      <c r="G13" s="675"/>
      <c r="H13" s="675"/>
      <c r="I13" s="675"/>
      <c r="J13" s="675"/>
      <c r="K13" s="675"/>
      <c r="L13" s="675"/>
      <c r="M13" s="675"/>
      <c r="N13" s="675"/>
      <c r="O13" s="675"/>
      <c r="P13" s="675"/>
      <c r="Q13" s="676"/>
      <c r="R13" s="677" t="s">
        <v>237</v>
      </c>
      <c r="S13" s="678"/>
      <c r="T13" s="678"/>
      <c r="U13" s="678"/>
      <c r="V13" s="678"/>
      <c r="W13" s="678"/>
      <c r="X13" s="678"/>
      <c r="Y13" s="679"/>
      <c r="Z13" s="714" t="s">
        <v>237</v>
      </c>
      <c r="AA13" s="714"/>
      <c r="AB13" s="714"/>
      <c r="AC13" s="714"/>
      <c r="AD13" s="715" t="s">
        <v>237</v>
      </c>
      <c r="AE13" s="715"/>
      <c r="AF13" s="715"/>
      <c r="AG13" s="715"/>
      <c r="AH13" s="715"/>
      <c r="AI13" s="715"/>
      <c r="AJ13" s="715"/>
      <c r="AK13" s="715"/>
      <c r="AL13" s="680" t="s">
        <v>138</v>
      </c>
      <c r="AM13" s="681"/>
      <c r="AN13" s="681"/>
      <c r="AO13" s="716"/>
      <c r="AP13" s="674" t="s">
        <v>257</v>
      </c>
      <c r="AQ13" s="675"/>
      <c r="AR13" s="675"/>
      <c r="AS13" s="675"/>
      <c r="AT13" s="675"/>
      <c r="AU13" s="675"/>
      <c r="AV13" s="675"/>
      <c r="AW13" s="675"/>
      <c r="AX13" s="675"/>
      <c r="AY13" s="675"/>
      <c r="AZ13" s="675"/>
      <c r="BA13" s="675"/>
      <c r="BB13" s="675"/>
      <c r="BC13" s="675"/>
      <c r="BD13" s="675"/>
      <c r="BE13" s="675"/>
      <c r="BF13" s="676"/>
      <c r="BG13" s="677">
        <v>256855</v>
      </c>
      <c r="BH13" s="678"/>
      <c r="BI13" s="678"/>
      <c r="BJ13" s="678"/>
      <c r="BK13" s="678"/>
      <c r="BL13" s="678"/>
      <c r="BM13" s="678"/>
      <c r="BN13" s="679"/>
      <c r="BO13" s="714">
        <v>44.5</v>
      </c>
      <c r="BP13" s="714"/>
      <c r="BQ13" s="714"/>
      <c r="BR13" s="714"/>
      <c r="BS13" s="683" t="s">
        <v>138</v>
      </c>
      <c r="BT13" s="678"/>
      <c r="BU13" s="678"/>
      <c r="BV13" s="678"/>
      <c r="BW13" s="678"/>
      <c r="BX13" s="678"/>
      <c r="BY13" s="678"/>
      <c r="BZ13" s="678"/>
      <c r="CA13" s="678"/>
      <c r="CB13" s="721"/>
      <c r="CD13" s="710" t="s">
        <v>258</v>
      </c>
      <c r="CE13" s="711"/>
      <c r="CF13" s="711"/>
      <c r="CG13" s="711"/>
      <c r="CH13" s="711"/>
      <c r="CI13" s="711"/>
      <c r="CJ13" s="711"/>
      <c r="CK13" s="711"/>
      <c r="CL13" s="711"/>
      <c r="CM13" s="711"/>
      <c r="CN13" s="711"/>
      <c r="CO13" s="711"/>
      <c r="CP13" s="711"/>
      <c r="CQ13" s="712"/>
      <c r="CR13" s="677">
        <v>426405</v>
      </c>
      <c r="CS13" s="678"/>
      <c r="CT13" s="678"/>
      <c r="CU13" s="678"/>
      <c r="CV13" s="678"/>
      <c r="CW13" s="678"/>
      <c r="CX13" s="678"/>
      <c r="CY13" s="679"/>
      <c r="CZ13" s="714">
        <v>10.4</v>
      </c>
      <c r="DA13" s="714"/>
      <c r="DB13" s="714"/>
      <c r="DC13" s="714"/>
      <c r="DD13" s="683">
        <v>238305</v>
      </c>
      <c r="DE13" s="678"/>
      <c r="DF13" s="678"/>
      <c r="DG13" s="678"/>
      <c r="DH13" s="678"/>
      <c r="DI13" s="678"/>
      <c r="DJ13" s="678"/>
      <c r="DK13" s="678"/>
      <c r="DL13" s="678"/>
      <c r="DM13" s="678"/>
      <c r="DN13" s="678"/>
      <c r="DO13" s="678"/>
      <c r="DP13" s="679"/>
      <c r="DQ13" s="683">
        <v>208518</v>
      </c>
      <c r="DR13" s="678"/>
      <c r="DS13" s="678"/>
      <c r="DT13" s="678"/>
      <c r="DU13" s="678"/>
      <c r="DV13" s="678"/>
      <c r="DW13" s="678"/>
      <c r="DX13" s="678"/>
      <c r="DY13" s="678"/>
      <c r="DZ13" s="678"/>
      <c r="EA13" s="678"/>
      <c r="EB13" s="678"/>
      <c r="EC13" s="721"/>
    </row>
    <row r="14" spans="2:143" ht="11.25" customHeight="1" x14ac:dyDescent="0.15">
      <c r="B14" s="674" t="s">
        <v>259</v>
      </c>
      <c r="C14" s="675"/>
      <c r="D14" s="675"/>
      <c r="E14" s="675"/>
      <c r="F14" s="675"/>
      <c r="G14" s="675"/>
      <c r="H14" s="675"/>
      <c r="I14" s="675"/>
      <c r="J14" s="675"/>
      <c r="K14" s="675"/>
      <c r="L14" s="675"/>
      <c r="M14" s="675"/>
      <c r="N14" s="675"/>
      <c r="O14" s="675"/>
      <c r="P14" s="675"/>
      <c r="Q14" s="676"/>
      <c r="R14" s="677">
        <v>8771</v>
      </c>
      <c r="S14" s="678"/>
      <c r="T14" s="678"/>
      <c r="U14" s="678"/>
      <c r="V14" s="678"/>
      <c r="W14" s="678"/>
      <c r="X14" s="678"/>
      <c r="Y14" s="679"/>
      <c r="Z14" s="714">
        <v>0.2</v>
      </c>
      <c r="AA14" s="714"/>
      <c r="AB14" s="714"/>
      <c r="AC14" s="714"/>
      <c r="AD14" s="715">
        <v>8771</v>
      </c>
      <c r="AE14" s="715"/>
      <c r="AF14" s="715"/>
      <c r="AG14" s="715"/>
      <c r="AH14" s="715"/>
      <c r="AI14" s="715"/>
      <c r="AJ14" s="715"/>
      <c r="AK14" s="715"/>
      <c r="AL14" s="680">
        <v>0.4</v>
      </c>
      <c r="AM14" s="681"/>
      <c r="AN14" s="681"/>
      <c r="AO14" s="716"/>
      <c r="AP14" s="674" t="s">
        <v>260</v>
      </c>
      <c r="AQ14" s="675"/>
      <c r="AR14" s="675"/>
      <c r="AS14" s="675"/>
      <c r="AT14" s="675"/>
      <c r="AU14" s="675"/>
      <c r="AV14" s="675"/>
      <c r="AW14" s="675"/>
      <c r="AX14" s="675"/>
      <c r="AY14" s="675"/>
      <c r="AZ14" s="675"/>
      <c r="BA14" s="675"/>
      <c r="BB14" s="675"/>
      <c r="BC14" s="675"/>
      <c r="BD14" s="675"/>
      <c r="BE14" s="675"/>
      <c r="BF14" s="676"/>
      <c r="BG14" s="677">
        <v>20624</v>
      </c>
      <c r="BH14" s="678"/>
      <c r="BI14" s="678"/>
      <c r="BJ14" s="678"/>
      <c r="BK14" s="678"/>
      <c r="BL14" s="678"/>
      <c r="BM14" s="678"/>
      <c r="BN14" s="679"/>
      <c r="BO14" s="714">
        <v>3.6</v>
      </c>
      <c r="BP14" s="714"/>
      <c r="BQ14" s="714"/>
      <c r="BR14" s="714"/>
      <c r="BS14" s="683" t="s">
        <v>138</v>
      </c>
      <c r="BT14" s="678"/>
      <c r="BU14" s="678"/>
      <c r="BV14" s="678"/>
      <c r="BW14" s="678"/>
      <c r="BX14" s="678"/>
      <c r="BY14" s="678"/>
      <c r="BZ14" s="678"/>
      <c r="CA14" s="678"/>
      <c r="CB14" s="721"/>
      <c r="CD14" s="710" t="s">
        <v>261</v>
      </c>
      <c r="CE14" s="711"/>
      <c r="CF14" s="711"/>
      <c r="CG14" s="711"/>
      <c r="CH14" s="711"/>
      <c r="CI14" s="711"/>
      <c r="CJ14" s="711"/>
      <c r="CK14" s="711"/>
      <c r="CL14" s="711"/>
      <c r="CM14" s="711"/>
      <c r="CN14" s="711"/>
      <c r="CO14" s="711"/>
      <c r="CP14" s="711"/>
      <c r="CQ14" s="712"/>
      <c r="CR14" s="677">
        <v>148650</v>
      </c>
      <c r="CS14" s="678"/>
      <c r="CT14" s="678"/>
      <c r="CU14" s="678"/>
      <c r="CV14" s="678"/>
      <c r="CW14" s="678"/>
      <c r="CX14" s="678"/>
      <c r="CY14" s="679"/>
      <c r="CZ14" s="714">
        <v>3.6</v>
      </c>
      <c r="DA14" s="714"/>
      <c r="DB14" s="714"/>
      <c r="DC14" s="714"/>
      <c r="DD14" s="683">
        <v>6919</v>
      </c>
      <c r="DE14" s="678"/>
      <c r="DF14" s="678"/>
      <c r="DG14" s="678"/>
      <c r="DH14" s="678"/>
      <c r="DI14" s="678"/>
      <c r="DJ14" s="678"/>
      <c r="DK14" s="678"/>
      <c r="DL14" s="678"/>
      <c r="DM14" s="678"/>
      <c r="DN14" s="678"/>
      <c r="DO14" s="678"/>
      <c r="DP14" s="679"/>
      <c r="DQ14" s="683">
        <v>142608</v>
      </c>
      <c r="DR14" s="678"/>
      <c r="DS14" s="678"/>
      <c r="DT14" s="678"/>
      <c r="DU14" s="678"/>
      <c r="DV14" s="678"/>
      <c r="DW14" s="678"/>
      <c r="DX14" s="678"/>
      <c r="DY14" s="678"/>
      <c r="DZ14" s="678"/>
      <c r="EA14" s="678"/>
      <c r="EB14" s="678"/>
      <c r="EC14" s="721"/>
    </row>
    <row r="15" spans="2:143" ht="11.25" customHeight="1" x14ac:dyDescent="0.15">
      <c r="B15" s="674" t="s">
        <v>262</v>
      </c>
      <c r="C15" s="675"/>
      <c r="D15" s="675"/>
      <c r="E15" s="675"/>
      <c r="F15" s="675"/>
      <c r="G15" s="675"/>
      <c r="H15" s="675"/>
      <c r="I15" s="675"/>
      <c r="J15" s="675"/>
      <c r="K15" s="675"/>
      <c r="L15" s="675"/>
      <c r="M15" s="675"/>
      <c r="N15" s="675"/>
      <c r="O15" s="675"/>
      <c r="P15" s="675"/>
      <c r="Q15" s="676"/>
      <c r="R15" s="677" t="s">
        <v>138</v>
      </c>
      <c r="S15" s="678"/>
      <c r="T15" s="678"/>
      <c r="U15" s="678"/>
      <c r="V15" s="678"/>
      <c r="W15" s="678"/>
      <c r="X15" s="678"/>
      <c r="Y15" s="679"/>
      <c r="Z15" s="714" t="s">
        <v>129</v>
      </c>
      <c r="AA15" s="714"/>
      <c r="AB15" s="714"/>
      <c r="AC15" s="714"/>
      <c r="AD15" s="715" t="s">
        <v>237</v>
      </c>
      <c r="AE15" s="715"/>
      <c r="AF15" s="715"/>
      <c r="AG15" s="715"/>
      <c r="AH15" s="715"/>
      <c r="AI15" s="715"/>
      <c r="AJ15" s="715"/>
      <c r="AK15" s="715"/>
      <c r="AL15" s="680" t="s">
        <v>138</v>
      </c>
      <c r="AM15" s="681"/>
      <c r="AN15" s="681"/>
      <c r="AO15" s="716"/>
      <c r="AP15" s="674" t="s">
        <v>263</v>
      </c>
      <c r="AQ15" s="675"/>
      <c r="AR15" s="675"/>
      <c r="AS15" s="675"/>
      <c r="AT15" s="675"/>
      <c r="AU15" s="675"/>
      <c r="AV15" s="675"/>
      <c r="AW15" s="675"/>
      <c r="AX15" s="675"/>
      <c r="AY15" s="675"/>
      <c r="AZ15" s="675"/>
      <c r="BA15" s="675"/>
      <c r="BB15" s="675"/>
      <c r="BC15" s="675"/>
      <c r="BD15" s="675"/>
      <c r="BE15" s="675"/>
      <c r="BF15" s="676"/>
      <c r="BG15" s="677">
        <v>42272</v>
      </c>
      <c r="BH15" s="678"/>
      <c r="BI15" s="678"/>
      <c r="BJ15" s="678"/>
      <c r="BK15" s="678"/>
      <c r="BL15" s="678"/>
      <c r="BM15" s="678"/>
      <c r="BN15" s="679"/>
      <c r="BO15" s="714">
        <v>7.3</v>
      </c>
      <c r="BP15" s="714"/>
      <c r="BQ15" s="714"/>
      <c r="BR15" s="714"/>
      <c r="BS15" s="683" t="s">
        <v>129</v>
      </c>
      <c r="BT15" s="678"/>
      <c r="BU15" s="678"/>
      <c r="BV15" s="678"/>
      <c r="BW15" s="678"/>
      <c r="BX15" s="678"/>
      <c r="BY15" s="678"/>
      <c r="BZ15" s="678"/>
      <c r="CA15" s="678"/>
      <c r="CB15" s="721"/>
      <c r="CD15" s="710" t="s">
        <v>264</v>
      </c>
      <c r="CE15" s="711"/>
      <c r="CF15" s="711"/>
      <c r="CG15" s="711"/>
      <c r="CH15" s="711"/>
      <c r="CI15" s="711"/>
      <c r="CJ15" s="711"/>
      <c r="CK15" s="711"/>
      <c r="CL15" s="711"/>
      <c r="CM15" s="711"/>
      <c r="CN15" s="711"/>
      <c r="CO15" s="711"/>
      <c r="CP15" s="711"/>
      <c r="CQ15" s="712"/>
      <c r="CR15" s="677">
        <v>452933</v>
      </c>
      <c r="CS15" s="678"/>
      <c r="CT15" s="678"/>
      <c r="CU15" s="678"/>
      <c r="CV15" s="678"/>
      <c r="CW15" s="678"/>
      <c r="CX15" s="678"/>
      <c r="CY15" s="679"/>
      <c r="CZ15" s="714">
        <v>11.1</v>
      </c>
      <c r="DA15" s="714"/>
      <c r="DB15" s="714"/>
      <c r="DC15" s="714"/>
      <c r="DD15" s="683">
        <v>111014</v>
      </c>
      <c r="DE15" s="678"/>
      <c r="DF15" s="678"/>
      <c r="DG15" s="678"/>
      <c r="DH15" s="678"/>
      <c r="DI15" s="678"/>
      <c r="DJ15" s="678"/>
      <c r="DK15" s="678"/>
      <c r="DL15" s="678"/>
      <c r="DM15" s="678"/>
      <c r="DN15" s="678"/>
      <c r="DO15" s="678"/>
      <c r="DP15" s="679"/>
      <c r="DQ15" s="683">
        <v>348971</v>
      </c>
      <c r="DR15" s="678"/>
      <c r="DS15" s="678"/>
      <c r="DT15" s="678"/>
      <c r="DU15" s="678"/>
      <c r="DV15" s="678"/>
      <c r="DW15" s="678"/>
      <c r="DX15" s="678"/>
      <c r="DY15" s="678"/>
      <c r="DZ15" s="678"/>
      <c r="EA15" s="678"/>
      <c r="EB15" s="678"/>
      <c r="EC15" s="721"/>
    </row>
    <row r="16" spans="2:143" ht="11.25" customHeight="1" x14ac:dyDescent="0.15">
      <c r="B16" s="674" t="s">
        <v>265</v>
      </c>
      <c r="C16" s="675"/>
      <c r="D16" s="675"/>
      <c r="E16" s="675"/>
      <c r="F16" s="675"/>
      <c r="G16" s="675"/>
      <c r="H16" s="675"/>
      <c r="I16" s="675"/>
      <c r="J16" s="675"/>
      <c r="K16" s="675"/>
      <c r="L16" s="675"/>
      <c r="M16" s="675"/>
      <c r="N16" s="675"/>
      <c r="O16" s="675"/>
      <c r="P16" s="675"/>
      <c r="Q16" s="676"/>
      <c r="R16" s="677">
        <v>2127</v>
      </c>
      <c r="S16" s="678"/>
      <c r="T16" s="678"/>
      <c r="U16" s="678"/>
      <c r="V16" s="678"/>
      <c r="W16" s="678"/>
      <c r="X16" s="678"/>
      <c r="Y16" s="679"/>
      <c r="Z16" s="714">
        <v>0</v>
      </c>
      <c r="AA16" s="714"/>
      <c r="AB16" s="714"/>
      <c r="AC16" s="714"/>
      <c r="AD16" s="715">
        <v>2127</v>
      </c>
      <c r="AE16" s="715"/>
      <c r="AF16" s="715"/>
      <c r="AG16" s="715"/>
      <c r="AH16" s="715"/>
      <c r="AI16" s="715"/>
      <c r="AJ16" s="715"/>
      <c r="AK16" s="715"/>
      <c r="AL16" s="680">
        <v>0.1</v>
      </c>
      <c r="AM16" s="681"/>
      <c r="AN16" s="681"/>
      <c r="AO16" s="716"/>
      <c r="AP16" s="674" t="s">
        <v>266</v>
      </c>
      <c r="AQ16" s="675"/>
      <c r="AR16" s="675"/>
      <c r="AS16" s="675"/>
      <c r="AT16" s="675"/>
      <c r="AU16" s="675"/>
      <c r="AV16" s="675"/>
      <c r="AW16" s="675"/>
      <c r="AX16" s="675"/>
      <c r="AY16" s="675"/>
      <c r="AZ16" s="675"/>
      <c r="BA16" s="675"/>
      <c r="BB16" s="675"/>
      <c r="BC16" s="675"/>
      <c r="BD16" s="675"/>
      <c r="BE16" s="675"/>
      <c r="BF16" s="676"/>
      <c r="BG16" s="677" t="s">
        <v>129</v>
      </c>
      <c r="BH16" s="678"/>
      <c r="BI16" s="678"/>
      <c r="BJ16" s="678"/>
      <c r="BK16" s="678"/>
      <c r="BL16" s="678"/>
      <c r="BM16" s="678"/>
      <c r="BN16" s="679"/>
      <c r="BO16" s="714" t="s">
        <v>237</v>
      </c>
      <c r="BP16" s="714"/>
      <c r="BQ16" s="714"/>
      <c r="BR16" s="714"/>
      <c r="BS16" s="683" t="s">
        <v>138</v>
      </c>
      <c r="BT16" s="678"/>
      <c r="BU16" s="678"/>
      <c r="BV16" s="678"/>
      <c r="BW16" s="678"/>
      <c r="BX16" s="678"/>
      <c r="BY16" s="678"/>
      <c r="BZ16" s="678"/>
      <c r="CA16" s="678"/>
      <c r="CB16" s="721"/>
      <c r="CD16" s="710" t="s">
        <v>267</v>
      </c>
      <c r="CE16" s="711"/>
      <c r="CF16" s="711"/>
      <c r="CG16" s="711"/>
      <c r="CH16" s="711"/>
      <c r="CI16" s="711"/>
      <c r="CJ16" s="711"/>
      <c r="CK16" s="711"/>
      <c r="CL16" s="711"/>
      <c r="CM16" s="711"/>
      <c r="CN16" s="711"/>
      <c r="CO16" s="711"/>
      <c r="CP16" s="711"/>
      <c r="CQ16" s="712"/>
      <c r="CR16" s="677">
        <v>135790</v>
      </c>
      <c r="CS16" s="678"/>
      <c r="CT16" s="678"/>
      <c r="CU16" s="678"/>
      <c r="CV16" s="678"/>
      <c r="CW16" s="678"/>
      <c r="CX16" s="678"/>
      <c r="CY16" s="679"/>
      <c r="CZ16" s="714">
        <v>3.3</v>
      </c>
      <c r="DA16" s="714"/>
      <c r="DB16" s="714"/>
      <c r="DC16" s="714"/>
      <c r="DD16" s="683" t="s">
        <v>129</v>
      </c>
      <c r="DE16" s="678"/>
      <c r="DF16" s="678"/>
      <c r="DG16" s="678"/>
      <c r="DH16" s="678"/>
      <c r="DI16" s="678"/>
      <c r="DJ16" s="678"/>
      <c r="DK16" s="678"/>
      <c r="DL16" s="678"/>
      <c r="DM16" s="678"/>
      <c r="DN16" s="678"/>
      <c r="DO16" s="678"/>
      <c r="DP16" s="679"/>
      <c r="DQ16" s="683">
        <v>55471</v>
      </c>
      <c r="DR16" s="678"/>
      <c r="DS16" s="678"/>
      <c r="DT16" s="678"/>
      <c r="DU16" s="678"/>
      <c r="DV16" s="678"/>
      <c r="DW16" s="678"/>
      <c r="DX16" s="678"/>
      <c r="DY16" s="678"/>
      <c r="DZ16" s="678"/>
      <c r="EA16" s="678"/>
      <c r="EB16" s="678"/>
      <c r="EC16" s="721"/>
    </row>
    <row r="17" spans="2:133" ht="11.25" customHeight="1" x14ac:dyDescent="0.15">
      <c r="B17" s="674" t="s">
        <v>268</v>
      </c>
      <c r="C17" s="675"/>
      <c r="D17" s="675"/>
      <c r="E17" s="675"/>
      <c r="F17" s="675"/>
      <c r="G17" s="675"/>
      <c r="H17" s="675"/>
      <c r="I17" s="675"/>
      <c r="J17" s="675"/>
      <c r="K17" s="675"/>
      <c r="L17" s="675"/>
      <c r="M17" s="675"/>
      <c r="N17" s="675"/>
      <c r="O17" s="675"/>
      <c r="P17" s="675"/>
      <c r="Q17" s="676"/>
      <c r="R17" s="677">
        <v>16725</v>
      </c>
      <c r="S17" s="678"/>
      <c r="T17" s="678"/>
      <c r="U17" s="678"/>
      <c r="V17" s="678"/>
      <c r="W17" s="678"/>
      <c r="X17" s="678"/>
      <c r="Y17" s="679"/>
      <c r="Z17" s="714">
        <v>0.4</v>
      </c>
      <c r="AA17" s="714"/>
      <c r="AB17" s="714"/>
      <c r="AC17" s="714"/>
      <c r="AD17" s="715">
        <v>16725</v>
      </c>
      <c r="AE17" s="715"/>
      <c r="AF17" s="715"/>
      <c r="AG17" s="715"/>
      <c r="AH17" s="715"/>
      <c r="AI17" s="715"/>
      <c r="AJ17" s="715"/>
      <c r="AK17" s="715"/>
      <c r="AL17" s="680">
        <v>0.7</v>
      </c>
      <c r="AM17" s="681"/>
      <c r="AN17" s="681"/>
      <c r="AO17" s="716"/>
      <c r="AP17" s="674" t="s">
        <v>269</v>
      </c>
      <c r="AQ17" s="675"/>
      <c r="AR17" s="675"/>
      <c r="AS17" s="675"/>
      <c r="AT17" s="675"/>
      <c r="AU17" s="675"/>
      <c r="AV17" s="675"/>
      <c r="AW17" s="675"/>
      <c r="AX17" s="675"/>
      <c r="AY17" s="675"/>
      <c r="AZ17" s="675"/>
      <c r="BA17" s="675"/>
      <c r="BB17" s="675"/>
      <c r="BC17" s="675"/>
      <c r="BD17" s="675"/>
      <c r="BE17" s="675"/>
      <c r="BF17" s="676"/>
      <c r="BG17" s="677" t="s">
        <v>237</v>
      </c>
      <c r="BH17" s="678"/>
      <c r="BI17" s="678"/>
      <c r="BJ17" s="678"/>
      <c r="BK17" s="678"/>
      <c r="BL17" s="678"/>
      <c r="BM17" s="678"/>
      <c r="BN17" s="679"/>
      <c r="BO17" s="714" t="s">
        <v>237</v>
      </c>
      <c r="BP17" s="714"/>
      <c r="BQ17" s="714"/>
      <c r="BR17" s="714"/>
      <c r="BS17" s="683" t="s">
        <v>138</v>
      </c>
      <c r="BT17" s="678"/>
      <c r="BU17" s="678"/>
      <c r="BV17" s="678"/>
      <c r="BW17" s="678"/>
      <c r="BX17" s="678"/>
      <c r="BY17" s="678"/>
      <c r="BZ17" s="678"/>
      <c r="CA17" s="678"/>
      <c r="CB17" s="721"/>
      <c r="CD17" s="710" t="s">
        <v>270</v>
      </c>
      <c r="CE17" s="711"/>
      <c r="CF17" s="711"/>
      <c r="CG17" s="711"/>
      <c r="CH17" s="711"/>
      <c r="CI17" s="711"/>
      <c r="CJ17" s="711"/>
      <c r="CK17" s="711"/>
      <c r="CL17" s="711"/>
      <c r="CM17" s="711"/>
      <c r="CN17" s="711"/>
      <c r="CO17" s="711"/>
      <c r="CP17" s="711"/>
      <c r="CQ17" s="712"/>
      <c r="CR17" s="677">
        <v>458702</v>
      </c>
      <c r="CS17" s="678"/>
      <c r="CT17" s="678"/>
      <c r="CU17" s="678"/>
      <c r="CV17" s="678"/>
      <c r="CW17" s="678"/>
      <c r="CX17" s="678"/>
      <c r="CY17" s="679"/>
      <c r="CZ17" s="714">
        <v>11.2</v>
      </c>
      <c r="DA17" s="714"/>
      <c r="DB17" s="714"/>
      <c r="DC17" s="714"/>
      <c r="DD17" s="683" t="s">
        <v>138</v>
      </c>
      <c r="DE17" s="678"/>
      <c r="DF17" s="678"/>
      <c r="DG17" s="678"/>
      <c r="DH17" s="678"/>
      <c r="DI17" s="678"/>
      <c r="DJ17" s="678"/>
      <c r="DK17" s="678"/>
      <c r="DL17" s="678"/>
      <c r="DM17" s="678"/>
      <c r="DN17" s="678"/>
      <c r="DO17" s="678"/>
      <c r="DP17" s="679"/>
      <c r="DQ17" s="683">
        <v>455340</v>
      </c>
      <c r="DR17" s="678"/>
      <c r="DS17" s="678"/>
      <c r="DT17" s="678"/>
      <c r="DU17" s="678"/>
      <c r="DV17" s="678"/>
      <c r="DW17" s="678"/>
      <c r="DX17" s="678"/>
      <c r="DY17" s="678"/>
      <c r="DZ17" s="678"/>
      <c r="EA17" s="678"/>
      <c r="EB17" s="678"/>
      <c r="EC17" s="721"/>
    </row>
    <row r="18" spans="2:133" ht="11.25" customHeight="1" x14ac:dyDescent="0.15">
      <c r="B18" s="674" t="s">
        <v>271</v>
      </c>
      <c r="C18" s="675"/>
      <c r="D18" s="675"/>
      <c r="E18" s="675"/>
      <c r="F18" s="675"/>
      <c r="G18" s="675"/>
      <c r="H18" s="675"/>
      <c r="I18" s="675"/>
      <c r="J18" s="675"/>
      <c r="K18" s="675"/>
      <c r="L18" s="675"/>
      <c r="M18" s="675"/>
      <c r="N18" s="675"/>
      <c r="O18" s="675"/>
      <c r="P18" s="675"/>
      <c r="Q18" s="676"/>
      <c r="R18" s="677">
        <v>1694</v>
      </c>
      <c r="S18" s="678"/>
      <c r="T18" s="678"/>
      <c r="U18" s="678"/>
      <c r="V18" s="678"/>
      <c r="W18" s="678"/>
      <c r="X18" s="678"/>
      <c r="Y18" s="679"/>
      <c r="Z18" s="714">
        <v>0</v>
      </c>
      <c r="AA18" s="714"/>
      <c r="AB18" s="714"/>
      <c r="AC18" s="714"/>
      <c r="AD18" s="715">
        <v>1694</v>
      </c>
      <c r="AE18" s="715"/>
      <c r="AF18" s="715"/>
      <c r="AG18" s="715"/>
      <c r="AH18" s="715"/>
      <c r="AI18" s="715"/>
      <c r="AJ18" s="715"/>
      <c r="AK18" s="715"/>
      <c r="AL18" s="680">
        <v>0.1</v>
      </c>
      <c r="AM18" s="681"/>
      <c r="AN18" s="681"/>
      <c r="AO18" s="716"/>
      <c r="AP18" s="674" t="s">
        <v>272</v>
      </c>
      <c r="AQ18" s="675"/>
      <c r="AR18" s="675"/>
      <c r="AS18" s="675"/>
      <c r="AT18" s="675"/>
      <c r="AU18" s="675"/>
      <c r="AV18" s="675"/>
      <c r="AW18" s="675"/>
      <c r="AX18" s="675"/>
      <c r="AY18" s="675"/>
      <c r="AZ18" s="675"/>
      <c r="BA18" s="675"/>
      <c r="BB18" s="675"/>
      <c r="BC18" s="675"/>
      <c r="BD18" s="675"/>
      <c r="BE18" s="675"/>
      <c r="BF18" s="676"/>
      <c r="BG18" s="677" t="s">
        <v>237</v>
      </c>
      <c r="BH18" s="678"/>
      <c r="BI18" s="678"/>
      <c r="BJ18" s="678"/>
      <c r="BK18" s="678"/>
      <c r="BL18" s="678"/>
      <c r="BM18" s="678"/>
      <c r="BN18" s="679"/>
      <c r="BO18" s="714" t="s">
        <v>237</v>
      </c>
      <c r="BP18" s="714"/>
      <c r="BQ18" s="714"/>
      <c r="BR18" s="714"/>
      <c r="BS18" s="683" t="s">
        <v>129</v>
      </c>
      <c r="BT18" s="678"/>
      <c r="BU18" s="678"/>
      <c r="BV18" s="678"/>
      <c r="BW18" s="678"/>
      <c r="BX18" s="678"/>
      <c r="BY18" s="678"/>
      <c r="BZ18" s="678"/>
      <c r="CA18" s="678"/>
      <c r="CB18" s="721"/>
      <c r="CD18" s="710" t="s">
        <v>273</v>
      </c>
      <c r="CE18" s="711"/>
      <c r="CF18" s="711"/>
      <c r="CG18" s="711"/>
      <c r="CH18" s="711"/>
      <c r="CI18" s="711"/>
      <c r="CJ18" s="711"/>
      <c r="CK18" s="711"/>
      <c r="CL18" s="711"/>
      <c r="CM18" s="711"/>
      <c r="CN18" s="711"/>
      <c r="CO18" s="711"/>
      <c r="CP18" s="711"/>
      <c r="CQ18" s="712"/>
      <c r="CR18" s="677" t="s">
        <v>237</v>
      </c>
      <c r="CS18" s="678"/>
      <c r="CT18" s="678"/>
      <c r="CU18" s="678"/>
      <c r="CV18" s="678"/>
      <c r="CW18" s="678"/>
      <c r="CX18" s="678"/>
      <c r="CY18" s="679"/>
      <c r="CZ18" s="714" t="s">
        <v>129</v>
      </c>
      <c r="DA18" s="714"/>
      <c r="DB18" s="714"/>
      <c r="DC18" s="714"/>
      <c r="DD18" s="683" t="s">
        <v>129</v>
      </c>
      <c r="DE18" s="678"/>
      <c r="DF18" s="678"/>
      <c r="DG18" s="678"/>
      <c r="DH18" s="678"/>
      <c r="DI18" s="678"/>
      <c r="DJ18" s="678"/>
      <c r="DK18" s="678"/>
      <c r="DL18" s="678"/>
      <c r="DM18" s="678"/>
      <c r="DN18" s="678"/>
      <c r="DO18" s="678"/>
      <c r="DP18" s="679"/>
      <c r="DQ18" s="683" t="s">
        <v>237</v>
      </c>
      <c r="DR18" s="678"/>
      <c r="DS18" s="678"/>
      <c r="DT18" s="678"/>
      <c r="DU18" s="678"/>
      <c r="DV18" s="678"/>
      <c r="DW18" s="678"/>
      <c r="DX18" s="678"/>
      <c r="DY18" s="678"/>
      <c r="DZ18" s="678"/>
      <c r="EA18" s="678"/>
      <c r="EB18" s="678"/>
      <c r="EC18" s="721"/>
    </row>
    <row r="19" spans="2:133" ht="11.25" customHeight="1" x14ac:dyDescent="0.15">
      <c r="B19" s="674" t="s">
        <v>274</v>
      </c>
      <c r="C19" s="675"/>
      <c r="D19" s="675"/>
      <c r="E19" s="675"/>
      <c r="F19" s="675"/>
      <c r="G19" s="675"/>
      <c r="H19" s="675"/>
      <c r="I19" s="675"/>
      <c r="J19" s="675"/>
      <c r="K19" s="675"/>
      <c r="L19" s="675"/>
      <c r="M19" s="675"/>
      <c r="N19" s="675"/>
      <c r="O19" s="675"/>
      <c r="P19" s="675"/>
      <c r="Q19" s="676"/>
      <c r="R19" s="677">
        <v>1129</v>
      </c>
      <c r="S19" s="678"/>
      <c r="T19" s="678"/>
      <c r="U19" s="678"/>
      <c r="V19" s="678"/>
      <c r="W19" s="678"/>
      <c r="X19" s="678"/>
      <c r="Y19" s="679"/>
      <c r="Z19" s="714">
        <v>0</v>
      </c>
      <c r="AA19" s="714"/>
      <c r="AB19" s="714"/>
      <c r="AC19" s="714"/>
      <c r="AD19" s="715">
        <v>1129</v>
      </c>
      <c r="AE19" s="715"/>
      <c r="AF19" s="715"/>
      <c r="AG19" s="715"/>
      <c r="AH19" s="715"/>
      <c r="AI19" s="715"/>
      <c r="AJ19" s="715"/>
      <c r="AK19" s="715"/>
      <c r="AL19" s="680">
        <v>0</v>
      </c>
      <c r="AM19" s="681"/>
      <c r="AN19" s="681"/>
      <c r="AO19" s="716"/>
      <c r="AP19" s="674" t="s">
        <v>275</v>
      </c>
      <c r="AQ19" s="675"/>
      <c r="AR19" s="675"/>
      <c r="AS19" s="675"/>
      <c r="AT19" s="675"/>
      <c r="AU19" s="675"/>
      <c r="AV19" s="675"/>
      <c r="AW19" s="675"/>
      <c r="AX19" s="675"/>
      <c r="AY19" s="675"/>
      <c r="AZ19" s="675"/>
      <c r="BA19" s="675"/>
      <c r="BB19" s="675"/>
      <c r="BC19" s="675"/>
      <c r="BD19" s="675"/>
      <c r="BE19" s="675"/>
      <c r="BF19" s="676"/>
      <c r="BG19" s="677">
        <v>11924</v>
      </c>
      <c r="BH19" s="678"/>
      <c r="BI19" s="678"/>
      <c r="BJ19" s="678"/>
      <c r="BK19" s="678"/>
      <c r="BL19" s="678"/>
      <c r="BM19" s="678"/>
      <c r="BN19" s="679"/>
      <c r="BO19" s="714">
        <v>2.1</v>
      </c>
      <c r="BP19" s="714"/>
      <c r="BQ19" s="714"/>
      <c r="BR19" s="714"/>
      <c r="BS19" s="683" t="s">
        <v>138</v>
      </c>
      <c r="BT19" s="678"/>
      <c r="BU19" s="678"/>
      <c r="BV19" s="678"/>
      <c r="BW19" s="678"/>
      <c r="BX19" s="678"/>
      <c r="BY19" s="678"/>
      <c r="BZ19" s="678"/>
      <c r="CA19" s="678"/>
      <c r="CB19" s="721"/>
      <c r="CD19" s="710" t="s">
        <v>276</v>
      </c>
      <c r="CE19" s="711"/>
      <c r="CF19" s="711"/>
      <c r="CG19" s="711"/>
      <c r="CH19" s="711"/>
      <c r="CI19" s="711"/>
      <c r="CJ19" s="711"/>
      <c r="CK19" s="711"/>
      <c r="CL19" s="711"/>
      <c r="CM19" s="711"/>
      <c r="CN19" s="711"/>
      <c r="CO19" s="711"/>
      <c r="CP19" s="711"/>
      <c r="CQ19" s="712"/>
      <c r="CR19" s="677" t="s">
        <v>129</v>
      </c>
      <c r="CS19" s="678"/>
      <c r="CT19" s="678"/>
      <c r="CU19" s="678"/>
      <c r="CV19" s="678"/>
      <c r="CW19" s="678"/>
      <c r="CX19" s="678"/>
      <c r="CY19" s="679"/>
      <c r="CZ19" s="714" t="s">
        <v>138</v>
      </c>
      <c r="DA19" s="714"/>
      <c r="DB19" s="714"/>
      <c r="DC19" s="714"/>
      <c r="DD19" s="683" t="s">
        <v>237</v>
      </c>
      <c r="DE19" s="678"/>
      <c r="DF19" s="678"/>
      <c r="DG19" s="678"/>
      <c r="DH19" s="678"/>
      <c r="DI19" s="678"/>
      <c r="DJ19" s="678"/>
      <c r="DK19" s="678"/>
      <c r="DL19" s="678"/>
      <c r="DM19" s="678"/>
      <c r="DN19" s="678"/>
      <c r="DO19" s="678"/>
      <c r="DP19" s="679"/>
      <c r="DQ19" s="683" t="s">
        <v>237</v>
      </c>
      <c r="DR19" s="678"/>
      <c r="DS19" s="678"/>
      <c r="DT19" s="678"/>
      <c r="DU19" s="678"/>
      <c r="DV19" s="678"/>
      <c r="DW19" s="678"/>
      <c r="DX19" s="678"/>
      <c r="DY19" s="678"/>
      <c r="DZ19" s="678"/>
      <c r="EA19" s="678"/>
      <c r="EB19" s="678"/>
      <c r="EC19" s="721"/>
    </row>
    <row r="20" spans="2:133" ht="11.25" customHeight="1" x14ac:dyDescent="0.15">
      <c r="B20" s="674" t="s">
        <v>277</v>
      </c>
      <c r="C20" s="675"/>
      <c r="D20" s="675"/>
      <c r="E20" s="675"/>
      <c r="F20" s="675"/>
      <c r="G20" s="675"/>
      <c r="H20" s="675"/>
      <c r="I20" s="675"/>
      <c r="J20" s="675"/>
      <c r="K20" s="675"/>
      <c r="L20" s="675"/>
      <c r="M20" s="675"/>
      <c r="N20" s="675"/>
      <c r="O20" s="675"/>
      <c r="P20" s="675"/>
      <c r="Q20" s="676"/>
      <c r="R20" s="677">
        <v>146</v>
      </c>
      <c r="S20" s="678"/>
      <c r="T20" s="678"/>
      <c r="U20" s="678"/>
      <c r="V20" s="678"/>
      <c r="W20" s="678"/>
      <c r="X20" s="678"/>
      <c r="Y20" s="679"/>
      <c r="Z20" s="714">
        <v>0</v>
      </c>
      <c r="AA20" s="714"/>
      <c r="AB20" s="714"/>
      <c r="AC20" s="714"/>
      <c r="AD20" s="715">
        <v>146</v>
      </c>
      <c r="AE20" s="715"/>
      <c r="AF20" s="715"/>
      <c r="AG20" s="715"/>
      <c r="AH20" s="715"/>
      <c r="AI20" s="715"/>
      <c r="AJ20" s="715"/>
      <c r="AK20" s="715"/>
      <c r="AL20" s="680">
        <v>0</v>
      </c>
      <c r="AM20" s="681"/>
      <c r="AN20" s="681"/>
      <c r="AO20" s="716"/>
      <c r="AP20" s="674" t="s">
        <v>278</v>
      </c>
      <c r="AQ20" s="675"/>
      <c r="AR20" s="675"/>
      <c r="AS20" s="675"/>
      <c r="AT20" s="675"/>
      <c r="AU20" s="675"/>
      <c r="AV20" s="675"/>
      <c r="AW20" s="675"/>
      <c r="AX20" s="675"/>
      <c r="AY20" s="675"/>
      <c r="AZ20" s="675"/>
      <c r="BA20" s="675"/>
      <c r="BB20" s="675"/>
      <c r="BC20" s="675"/>
      <c r="BD20" s="675"/>
      <c r="BE20" s="675"/>
      <c r="BF20" s="676"/>
      <c r="BG20" s="677">
        <v>11924</v>
      </c>
      <c r="BH20" s="678"/>
      <c r="BI20" s="678"/>
      <c r="BJ20" s="678"/>
      <c r="BK20" s="678"/>
      <c r="BL20" s="678"/>
      <c r="BM20" s="678"/>
      <c r="BN20" s="679"/>
      <c r="BO20" s="714">
        <v>2.1</v>
      </c>
      <c r="BP20" s="714"/>
      <c r="BQ20" s="714"/>
      <c r="BR20" s="714"/>
      <c r="BS20" s="683" t="s">
        <v>237</v>
      </c>
      <c r="BT20" s="678"/>
      <c r="BU20" s="678"/>
      <c r="BV20" s="678"/>
      <c r="BW20" s="678"/>
      <c r="BX20" s="678"/>
      <c r="BY20" s="678"/>
      <c r="BZ20" s="678"/>
      <c r="CA20" s="678"/>
      <c r="CB20" s="721"/>
      <c r="CD20" s="710" t="s">
        <v>279</v>
      </c>
      <c r="CE20" s="711"/>
      <c r="CF20" s="711"/>
      <c r="CG20" s="711"/>
      <c r="CH20" s="711"/>
      <c r="CI20" s="711"/>
      <c r="CJ20" s="711"/>
      <c r="CK20" s="711"/>
      <c r="CL20" s="711"/>
      <c r="CM20" s="711"/>
      <c r="CN20" s="711"/>
      <c r="CO20" s="711"/>
      <c r="CP20" s="711"/>
      <c r="CQ20" s="712"/>
      <c r="CR20" s="677">
        <v>4097696</v>
      </c>
      <c r="CS20" s="678"/>
      <c r="CT20" s="678"/>
      <c r="CU20" s="678"/>
      <c r="CV20" s="678"/>
      <c r="CW20" s="678"/>
      <c r="CX20" s="678"/>
      <c r="CY20" s="679"/>
      <c r="CZ20" s="714">
        <v>100</v>
      </c>
      <c r="DA20" s="714"/>
      <c r="DB20" s="714"/>
      <c r="DC20" s="714"/>
      <c r="DD20" s="683">
        <v>612471</v>
      </c>
      <c r="DE20" s="678"/>
      <c r="DF20" s="678"/>
      <c r="DG20" s="678"/>
      <c r="DH20" s="678"/>
      <c r="DI20" s="678"/>
      <c r="DJ20" s="678"/>
      <c r="DK20" s="678"/>
      <c r="DL20" s="678"/>
      <c r="DM20" s="678"/>
      <c r="DN20" s="678"/>
      <c r="DO20" s="678"/>
      <c r="DP20" s="679"/>
      <c r="DQ20" s="683">
        <v>2799776</v>
      </c>
      <c r="DR20" s="678"/>
      <c r="DS20" s="678"/>
      <c r="DT20" s="678"/>
      <c r="DU20" s="678"/>
      <c r="DV20" s="678"/>
      <c r="DW20" s="678"/>
      <c r="DX20" s="678"/>
      <c r="DY20" s="678"/>
      <c r="DZ20" s="678"/>
      <c r="EA20" s="678"/>
      <c r="EB20" s="678"/>
      <c r="EC20" s="721"/>
    </row>
    <row r="21" spans="2:133" ht="11.25" customHeight="1" x14ac:dyDescent="0.15">
      <c r="B21" s="674" t="s">
        <v>280</v>
      </c>
      <c r="C21" s="675"/>
      <c r="D21" s="675"/>
      <c r="E21" s="675"/>
      <c r="F21" s="675"/>
      <c r="G21" s="675"/>
      <c r="H21" s="675"/>
      <c r="I21" s="675"/>
      <c r="J21" s="675"/>
      <c r="K21" s="675"/>
      <c r="L21" s="675"/>
      <c r="M21" s="675"/>
      <c r="N21" s="675"/>
      <c r="O21" s="675"/>
      <c r="P21" s="675"/>
      <c r="Q21" s="676"/>
      <c r="R21" s="677">
        <v>13756</v>
      </c>
      <c r="S21" s="678"/>
      <c r="T21" s="678"/>
      <c r="U21" s="678"/>
      <c r="V21" s="678"/>
      <c r="W21" s="678"/>
      <c r="X21" s="678"/>
      <c r="Y21" s="679"/>
      <c r="Z21" s="714">
        <v>0.3</v>
      </c>
      <c r="AA21" s="714"/>
      <c r="AB21" s="714"/>
      <c r="AC21" s="714"/>
      <c r="AD21" s="715">
        <v>13756</v>
      </c>
      <c r="AE21" s="715"/>
      <c r="AF21" s="715"/>
      <c r="AG21" s="715"/>
      <c r="AH21" s="715"/>
      <c r="AI21" s="715"/>
      <c r="AJ21" s="715"/>
      <c r="AK21" s="715"/>
      <c r="AL21" s="680">
        <v>0.6</v>
      </c>
      <c r="AM21" s="681"/>
      <c r="AN21" s="681"/>
      <c r="AO21" s="716"/>
      <c r="AP21" s="771" t="s">
        <v>281</v>
      </c>
      <c r="AQ21" s="779"/>
      <c r="AR21" s="779"/>
      <c r="AS21" s="779"/>
      <c r="AT21" s="779"/>
      <c r="AU21" s="779"/>
      <c r="AV21" s="779"/>
      <c r="AW21" s="779"/>
      <c r="AX21" s="779"/>
      <c r="AY21" s="779"/>
      <c r="AZ21" s="779"/>
      <c r="BA21" s="779"/>
      <c r="BB21" s="779"/>
      <c r="BC21" s="779"/>
      <c r="BD21" s="779"/>
      <c r="BE21" s="779"/>
      <c r="BF21" s="773"/>
      <c r="BG21" s="677">
        <v>11924</v>
      </c>
      <c r="BH21" s="678"/>
      <c r="BI21" s="678"/>
      <c r="BJ21" s="678"/>
      <c r="BK21" s="678"/>
      <c r="BL21" s="678"/>
      <c r="BM21" s="678"/>
      <c r="BN21" s="679"/>
      <c r="BO21" s="714">
        <v>2.1</v>
      </c>
      <c r="BP21" s="714"/>
      <c r="BQ21" s="714"/>
      <c r="BR21" s="714"/>
      <c r="BS21" s="683" t="s">
        <v>129</v>
      </c>
      <c r="BT21" s="678"/>
      <c r="BU21" s="678"/>
      <c r="BV21" s="678"/>
      <c r="BW21" s="678"/>
      <c r="BX21" s="678"/>
      <c r="BY21" s="678"/>
      <c r="BZ21" s="678"/>
      <c r="CA21" s="678"/>
      <c r="CB21" s="721"/>
      <c r="CD21" s="784"/>
      <c r="CE21" s="727"/>
      <c r="CF21" s="727"/>
      <c r="CG21" s="727"/>
      <c r="CH21" s="727"/>
      <c r="CI21" s="727"/>
      <c r="CJ21" s="727"/>
      <c r="CK21" s="727"/>
      <c r="CL21" s="727"/>
      <c r="CM21" s="727"/>
      <c r="CN21" s="727"/>
      <c r="CO21" s="727"/>
      <c r="CP21" s="727"/>
      <c r="CQ21" s="728"/>
      <c r="CR21" s="785"/>
      <c r="CS21" s="786"/>
      <c r="CT21" s="786"/>
      <c r="CU21" s="786"/>
      <c r="CV21" s="786"/>
      <c r="CW21" s="786"/>
      <c r="CX21" s="786"/>
      <c r="CY21" s="787"/>
      <c r="CZ21" s="788"/>
      <c r="DA21" s="788"/>
      <c r="DB21" s="788"/>
      <c r="DC21" s="788"/>
      <c r="DD21" s="789"/>
      <c r="DE21" s="786"/>
      <c r="DF21" s="786"/>
      <c r="DG21" s="786"/>
      <c r="DH21" s="786"/>
      <c r="DI21" s="786"/>
      <c r="DJ21" s="786"/>
      <c r="DK21" s="786"/>
      <c r="DL21" s="786"/>
      <c r="DM21" s="786"/>
      <c r="DN21" s="786"/>
      <c r="DO21" s="786"/>
      <c r="DP21" s="787"/>
      <c r="DQ21" s="789"/>
      <c r="DR21" s="786"/>
      <c r="DS21" s="786"/>
      <c r="DT21" s="786"/>
      <c r="DU21" s="786"/>
      <c r="DV21" s="786"/>
      <c r="DW21" s="786"/>
      <c r="DX21" s="786"/>
      <c r="DY21" s="786"/>
      <c r="DZ21" s="786"/>
      <c r="EA21" s="786"/>
      <c r="EB21" s="786"/>
      <c r="EC21" s="793"/>
    </row>
    <row r="22" spans="2:133" ht="11.25" customHeight="1" x14ac:dyDescent="0.15">
      <c r="B22" s="674" t="s">
        <v>282</v>
      </c>
      <c r="C22" s="675"/>
      <c r="D22" s="675"/>
      <c r="E22" s="675"/>
      <c r="F22" s="675"/>
      <c r="G22" s="675"/>
      <c r="H22" s="675"/>
      <c r="I22" s="675"/>
      <c r="J22" s="675"/>
      <c r="K22" s="675"/>
      <c r="L22" s="675"/>
      <c r="M22" s="675"/>
      <c r="N22" s="675"/>
      <c r="O22" s="675"/>
      <c r="P22" s="675"/>
      <c r="Q22" s="676"/>
      <c r="R22" s="677">
        <v>1978044</v>
      </c>
      <c r="S22" s="678"/>
      <c r="T22" s="678"/>
      <c r="U22" s="678"/>
      <c r="V22" s="678"/>
      <c r="W22" s="678"/>
      <c r="X22" s="678"/>
      <c r="Y22" s="679"/>
      <c r="Z22" s="714">
        <v>43.3</v>
      </c>
      <c r="AA22" s="714"/>
      <c r="AB22" s="714"/>
      <c r="AC22" s="714"/>
      <c r="AD22" s="715">
        <v>1546474</v>
      </c>
      <c r="AE22" s="715"/>
      <c r="AF22" s="715"/>
      <c r="AG22" s="715"/>
      <c r="AH22" s="715"/>
      <c r="AI22" s="715"/>
      <c r="AJ22" s="715"/>
      <c r="AK22" s="715"/>
      <c r="AL22" s="680">
        <v>66.5</v>
      </c>
      <c r="AM22" s="681"/>
      <c r="AN22" s="681"/>
      <c r="AO22" s="716"/>
      <c r="AP22" s="771" t="s">
        <v>283</v>
      </c>
      <c r="AQ22" s="779"/>
      <c r="AR22" s="779"/>
      <c r="AS22" s="779"/>
      <c r="AT22" s="779"/>
      <c r="AU22" s="779"/>
      <c r="AV22" s="779"/>
      <c r="AW22" s="779"/>
      <c r="AX22" s="779"/>
      <c r="AY22" s="779"/>
      <c r="AZ22" s="779"/>
      <c r="BA22" s="779"/>
      <c r="BB22" s="779"/>
      <c r="BC22" s="779"/>
      <c r="BD22" s="779"/>
      <c r="BE22" s="779"/>
      <c r="BF22" s="773"/>
      <c r="BG22" s="677" t="s">
        <v>237</v>
      </c>
      <c r="BH22" s="678"/>
      <c r="BI22" s="678"/>
      <c r="BJ22" s="678"/>
      <c r="BK22" s="678"/>
      <c r="BL22" s="678"/>
      <c r="BM22" s="678"/>
      <c r="BN22" s="679"/>
      <c r="BO22" s="714" t="s">
        <v>138</v>
      </c>
      <c r="BP22" s="714"/>
      <c r="BQ22" s="714"/>
      <c r="BR22" s="714"/>
      <c r="BS22" s="683" t="s">
        <v>138</v>
      </c>
      <c r="BT22" s="678"/>
      <c r="BU22" s="678"/>
      <c r="BV22" s="678"/>
      <c r="BW22" s="678"/>
      <c r="BX22" s="678"/>
      <c r="BY22" s="678"/>
      <c r="BZ22" s="678"/>
      <c r="CA22" s="678"/>
      <c r="CB22" s="721"/>
      <c r="CD22" s="781" t="s">
        <v>284</v>
      </c>
      <c r="CE22" s="782"/>
      <c r="CF22" s="782"/>
      <c r="CG22" s="782"/>
      <c r="CH22" s="782"/>
      <c r="CI22" s="782"/>
      <c r="CJ22" s="782"/>
      <c r="CK22" s="782"/>
      <c r="CL22" s="782"/>
      <c r="CM22" s="782"/>
      <c r="CN22" s="782"/>
      <c r="CO22" s="782"/>
      <c r="CP22" s="782"/>
      <c r="CQ22" s="782"/>
      <c r="CR22" s="782"/>
      <c r="CS22" s="782"/>
      <c r="CT22" s="782"/>
      <c r="CU22" s="782"/>
      <c r="CV22" s="782"/>
      <c r="CW22" s="782"/>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3"/>
    </row>
    <row r="23" spans="2:133" ht="11.25" customHeight="1" x14ac:dyDescent="0.15">
      <c r="B23" s="674" t="s">
        <v>285</v>
      </c>
      <c r="C23" s="675"/>
      <c r="D23" s="675"/>
      <c r="E23" s="675"/>
      <c r="F23" s="675"/>
      <c r="G23" s="675"/>
      <c r="H23" s="675"/>
      <c r="I23" s="675"/>
      <c r="J23" s="675"/>
      <c r="K23" s="675"/>
      <c r="L23" s="675"/>
      <c r="M23" s="675"/>
      <c r="N23" s="675"/>
      <c r="O23" s="675"/>
      <c r="P23" s="675"/>
      <c r="Q23" s="676"/>
      <c r="R23" s="677">
        <v>1546474</v>
      </c>
      <c r="S23" s="678"/>
      <c r="T23" s="678"/>
      <c r="U23" s="678"/>
      <c r="V23" s="678"/>
      <c r="W23" s="678"/>
      <c r="X23" s="678"/>
      <c r="Y23" s="679"/>
      <c r="Z23" s="714">
        <v>33.799999999999997</v>
      </c>
      <c r="AA23" s="714"/>
      <c r="AB23" s="714"/>
      <c r="AC23" s="714"/>
      <c r="AD23" s="715">
        <v>1546474</v>
      </c>
      <c r="AE23" s="715"/>
      <c r="AF23" s="715"/>
      <c r="AG23" s="715"/>
      <c r="AH23" s="715"/>
      <c r="AI23" s="715"/>
      <c r="AJ23" s="715"/>
      <c r="AK23" s="715"/>
      <c r="AL23" s="680">
        <v>66.5</v>
      </c>
      <c r="AM23" s="681"/>
      <c r="AN23" s="681"/>
      <c r="AO23" s="716"/>
      <c r="AP23" s="771" t="s">
        <v>286</v>
      </c>
      <c r="AQ23" s="779"/>
      <c r="AR23" s="779"/>
      <c r="AS23" s="779"/>
      <c r="AT23" s="779"/>
      <c r="AU23" s="779"/>
      <c r="AV23" s="779"/>
      <c r="AW23" s="779"/>
      <c r="AX23" s="779"/>
      <c r="AY23" s="779"/>
      <c r="AZ23" s="779"/>
      <c r="BA23" s="779"/>
      <c r="BB23" s="779"/>
      <c r="BC23" s="779"/>
      <c r="BD23" s="779"/>
      <c r="BE23" s="779"/>
      <c r="BF23" s="773"/>
      <c r="BG23" s="677" t="s">
        <v>138</v>
      </c>
      <c r="BH23" s="678"/>
      <c r="BI23" s="678"/>
      <c r="BJ23" s="678"/>
      <c r="BK23" s="678"/>
      <c r="BL23" s="678"/>
      <c r="BM23" s="678"/>
      <c r="BN23" s="679"/>
      <c r="BO23" s="714" t="s">
        <v>138</v>
      </c>
      <c r="BP23" s="714"/>
      <c r="BQ23" s="714"/>
      <c r="BR23" s="714"/>
      <c r="BS23" s="683" t="s">
        <v>138</v>
      </c>
      <c r="BT23" s="678"/>
      <c r="BU23" s="678"/>
      <c r="BV23" s="678"/>
      <c r="BW23" s="678"/>
      <c r="BX23" s="678"/>
      <c r="BY23" s="678"/>
      <c r="BZ23" s="678"/>
      <c r="CA23" s="678"/>
      <c r="CB23" s="721"/>
      <c r="CD23" s="781" t="s">
        <v>225</v>
      </c>
      <c r="CE23" s="782"/>
      <c r="CF23" s="782"/>
      <c r="CG23" s="782"/>
      <c r="CH23" s="782"/>
      <c r="CI23" s="782"/>
      <c r="CJ23" s="782"/>
      <c r="CK23" s="782"/>
      <c r="CL23" s="782"/>
      <c r="CM23" s="782"/>
      <c r="CN23" s="782"/>
      <c r="CO23" s="782"/>
      <c r="CP23" s="782"/>
      <c r="CQ23" s="783"/>
      <c r="CR23" s="781" t="s">
        <v>287</v>
      </c>
      <c r="CS23" s="782"/>
      <c r="CT23" s="782"/>
      <c r="CU23" s="782"/>
      <c r="CV23" s="782"/>
      <c r="CW23" s="782"/>
      <c r="CX23" s="782"/>
      <c r="CY23" s="783"/>
      <c r="CZ23" s="781" t="s">
        <v>288</v>
      </c>
      <c r="DA23" s="782"/>
      <c r="DB23" s="782"/>
      <c r="DC23" s="783"/>
      <c r="DD23" s="781" t="s">
        <v>289</v>
      </c>
      <c r="DE23" s="782"/>
      <c r="DF23" s="782"/>
      <c r="DG23" s="782"/>
      <c r="DH23" s="782"/>
      <c r="DI23" s="782"/>
      <c r="DJ23" s="782"/>
      <c r="DK23" s="783"/>
      <c r="DL23" s="790" t="s">
        <v>290</v>
      </c>
      <c r="DM23" s="791"/>
      <c r="DN23" s="791"/>
      <c r="DO23" s="791"/>
      <c r="DP23" s="791"/>
      <c r="DQ23" s="791"/>
      <c r="DR23" s="791"/>
      <c r="DS23" s="791"/>
      <c r="DT23" s="791"/>
      <c r="DU23" s="791"/>
      <c r="DV23" s="792"/>
      <c r="DW23" s="781" t="s">
        <v>291</v>
      </c>
      <c r="DX23" s="782"/>
      <c r="DY23" s="782"/>
      <c r="DZ23" s="782"/>
      <c r="EA23" s="782"/>
      <c r="EB23" s="782"/>
      <c r="EC23" s="783"/>
    </row>
    <row r="24" spans="2:133" ht="11.25" customHeight="1" x14ac:dyDescent="0.15">
      <c r="B24" s="674" t="s">
        <v>292</v>
      </c>
      <c r="C24" s="675"/>
      <c r="D24" s="675"/>
      <c r="E24" s="675"/>
      <c r="F24" s="675"/>
      <c r="G24" s="675"/>
      <c r="H24" s="675"/>
      <c r="I24" s="675"/>
      <c r="J24" s="675"/>
      <c r="K24" s="675"/>
      <c r="L24" s="675"/>
      <c r="M24" s="675"/>
      <c r="N24" s="675"/>
      <c r="O24" s="675"/>
      <c r="P24" s="675"/>
      <c r="Q24" s="676"/>
      <c r="R24" s="677">
        <v>431570</v>
      </c>
      <c r="S24" s="678"/>
      <c r="T24" s="678"/>
      <c r="U24" s="678"/>
      <c r="V24" s="678"/>
      <c r="W24" s="678"/>
      <c r="X24" s="678"/>
      <c r="Y24" s="679"/>
      <c r="Z24" s="714">
        <v>9.4</v>
      </c>
      <c r="AA24" s="714"/>
      <c r="AB24" s="714"/>
      <c r="AC24" s="714"/>
      <c r="AD24" s="715" t="s">
        <v>138</v>
      </c>
      <c r="AE24" s="715"/>
      <c r="AF24" s="715"/>
      <c r="AG24" s="715"/>
      <c r="AH24" s="715"/>
      <c r="AI24" s="715"/>
      <c r="AJ24" s="715"/>
      <c r="AK24" s="715"/>
      <c r="AL24" s="680" t="s">
        <v>237</v>
      </c>
      <c r="AM24" s="681"/>
      <c r="AN24" s="681"/>
      <c r="AO24" s="716"/>
      <c r="AP24" s="771" t="s">
        <v>293</v>
      </c>
      <c r="AQ24" s="779"/>
      <c r="AR24" s="779"/>
      <c r="AS24" s="779"/>
      <c r="AT24" s="779"/>
      <c r="AU24" s="779"/>
      <c r="AV24" s="779"/>
      <c r="AW24" s="779"/>
      <c r="AX24" s="779"/>
      <c r="AY24" s="779"/>
      <c r="AZ24" s="779"/>
      <c r="BA24" s="779"/>
      <c r="BB24" s="779"/>
      <c r="BC24" s="779"/>
      <c r="BD24" s="779"/>
      <c r="BE24" s="779"/>
      <c r="BF24" s="773"/>
      <c r="BG24" s="677" t="s">
        <v>237</v>
      </c>
      <c r="BH24" s="678"/>
      <c r="BI24" s="678"/>
      <c r="BJ24" s="678"/>
      <c r="BK24" s="678"/>
      <c r="BL24" s="678"/>
      <c r="BM24" s="678"/>
      <c r="BN24" s="679"/>
      <c r="BO24" s="714" t="s">
        <v>138</v>
      </c>
      <c r="BP24" s="714"/>
      <c r="BQ24" s="714"/>
      <c r="BR24" s="714"/>
      <c r="BS24" s="683" t="s">
        <v>138</v>
      </c>
      <c r="BT24" s="678"/>
      <c r="BU24" s="678"/>
      <c r="BV24" s="678"/>
      <c r="BW24" s="678"/>
      <c r="BX24" s="678"/>
      <c r="BY24" s="678"/>
      <c r="BZ24" s="678"/>
      <c r="CA24" s="678"/>
      <c r="CB24" s="721"/>
      <c r="CD24" s="735" t="s">
        <v>294</v>
      </c>
      <c r="CE24" s="736"/>
      <c r="CF24" s="736"/>
      <c r="CG24" s="736"/>
      <c r="CH24" s="736"/>
      <c r="CI24" s="736"/>
      <c r="CJ24" s="736"/>
      <c r="CK24" s="736"/>
      <c r="CL24" s="736"/>
      <c r="CM24" s="736"/>
      <c r="CN24" s="736"/>
      <c r="CO24" s="736"/>
      <c r="CP24" s="736"/>
      <c r="CQ24" s="737"/>
      <c r="CR24" s="732">
        <v>1218354</v>
      </c>
      <c r="CS24" s="733"/>
      <c r="CT24" s="733"/>
      <c r="CU24" s="733"/>
      <c r="CV24" s="733"/>
      <c r="CW24" s="733"/>
      <c r="CX24" s="733"/>
      <c r="CY24" s="776"/>
      <c r="CZ24" s="777">
        <v>29.7</v>
      </c>
      <c r="DA24" s="748"/>
      <c r="DB24" s="748"/>
      <c r="DC24" s="780"/>
      <c r="DD24" s="775">
        <v>1058458</v>
      </c>
      <c r="DE24" s="733"/>
      <c r="DF24" s="733"/>
      <c r="DG24" s="733"/>
      <c r="DH24" s="733"/>
      <c r="DI24" s="733"/>
      <c r="DJ24" s="733"/>
      <c r="DK24" s="776"/>
      <c r="DL24" s="775">
        <v>978330</v>
      </c>
      <c r="DM24" s="733"/>
      <c r="DN24" s="733"/>
      <c r="DO24" s="733"/>
      <c r="DP24" s="733"/>
      <c r="DQ24" s="733"/>
      <c r="DR24" s="733"/>
      <c r="DS24" s="733"/>
      <c r="DT24" s="733"/>
      <c r="DU24" s="733"/>
      <c r="DV24" s="776"/>
      <c r="DW24" s="777">
        <v>40.700000000000003</v>
      </c>
      <c r="DX24" s="748"/>
      <c r="DY24" s="748"/>
      <c r="DZ24" s="748"/>
      <c r="EA24" s="748"/>
      <c r="EB24" s="748"/>
      <c r="EC24" s="778"/>
    </row>
    <row r="25" spans="2:133" ht="11.25" customHeight="1" x14ac:dyDescent="0.15">
      <c r="B25" s="674" t="s">
        <v>295</v>
      </c>
      <c r="C25" s="675"/>
      <c r="D25" s="675"/>
      <c r="E25" s="675"/>
      <c r="F25" s="675"/>
      <c r="G25" s="675"/>
      <c r="H25" s="675"/>
      <c r="I25" s="675"/>
      <c r="J25" s="675"/>
      <c r="K25" s="675"/>
      <c r="L25" s="675"/>
      <c r="M25" s="675"/>
      <c r="N25" s="675"/>
      <c r="O25" s="675"/>
      <c r="P25" s="675"/>
      <c r="Q25" s="676"/>
      <c r="R25" s="677" t="s">
        <v>138</v>
      </c>
      <c r="S25" s="678"/>
      <c r="T25" s="678"/>
      <c r="U25" s="678"/>
      <c r="V25" s="678"/>
      <c r="W25" s="678"/>
      <c r="X25" s="678"/>
      <c r="Y25" s="679"/>
      <c r="Z25" s="714" t="s">
        <v>129</v>
      </c>
      <c r="AA25" s="714"/>
      <c r="AB25" s="714"/>
      <c r="AC25" s="714"/>
      <c r="AD25" s="715" t="s">
        <v>237</v>
      </c>
      <c r="AE25" s="715"/>
      <c r="AF25" s="715"/>
      <c r="AG25" s="715"/>
      <c r="AH25" s="715"/>
      <c r="AI25" s="715"/>
      <c r="AJ25" s="715"/>
      <c r="AK25" s="715"/>
      <c r="AL25" s="680" t="s">
        <v>138</v>
      </c>
      <c r="AM25" s="681"/>
      <c r="AN25" s="681"/>
      <c r="AO25" s="716"/>
      <c r="AP25" s="771" t="s">
        <v>296</v>
      </c>
      <c r="AQ25" s="779"/>
      <c r="AR25" s="779"/>
      <c r="AS25" s="779"/>
      <c r="AT25" s="779"/>
      <c r="AU25" s="779"/>
      <c r="AV25" s="779"/>
      <c r="AW25" s="779"/>
      <c r="AX25" s="779"/>
      <c r="AY25" s="779"/>
      <c r="AZ25" s="779"/>
      <c r="BA25" s="779"/>
      <c r="BB25" s="779"/>
      <c r="BC25" s="779"/>
      <c r="BD25" s="779"/>
      <c r="BE25" s="779"/>
      <c r="BF25" s="773"/>
      <c r="BG25" s="677" t="s">
        <v>237</v>
      </c>
      <c r="BH25" s="678"/>
      <c r="BI25" s="678"/>
      <c r="BJ25" s="678"/>
      <c r="BK25" s="678"/>
      <c r="BL25" s="678"/>
      <c r="BM25" s="678"/>
      <c r="BN25" s="679"/>
      <c r="BO25" s="714" t="s">
        <v>237</v>
      </c>
      <c r="BP25" s="714"/>
      <c r="BQ25" s="714"/>
      <c r="BR25" s="714"/>
      <c r="BS25" s="683" t="s">
        <v>237</v>
      </c>
      <c r="BT25" s="678"/>
      <c r="BU25" s="678"/>
      <c r="BV25" s="678"/>
      <c r="BW25" s="678"/>
      <c r="BX25" s="678"/>
      <c r="BY25" s="678"/>
      <c r="BZ25" s="678"/>
      <c r="CA25" s="678"/>
      <c r="CB25" s="721"/>
      <c r="CD25" s="710" t="s">
        <v>297</v>
      </c>
      <c r="CE25" s="711"/>
      <c r="CF25" s="711"/>
      <c r="CG25" s="711"/>
      <c r="CH25" s="711"/>
      <c r="CI25" s="711"/>
      <c r="CJ25" s="711"/>
      <c r="CK25" s="711"/>
      <c r="CL25" s="711"/>
      <c r="CM25" s="711"/>
      <c r="CN25" s="711"/>
      <c r="CO25" s="711"/>
      <c r="CP25" s="711"/>
      <c r="CQ25" s="712"/>
      <c r="CR25" s="677">
        <v>555592</v>
      </c>
      <c r="CS25" s="696"/>
      <c r="CT25" s="696"/>
      <c r="CU25" s="696"/>
      <c r="CV25" s="696"/>
      <c r="CW25" s="696"/>
      <c r="CX25" s="696"/>
      <c r="CY25" s="697"/>
      <c r="CZ25" s="680">
        <v>13.6</v>
      </c>
      <c r="DA25" s="698"/>
      <c r="DB25" s="698"/>
      <c r="DC25" s="699"/>
      <c r="DD25" s="683">
        <v>524310</v>
      </c>
      <c r="DE25" s="696"/>
      <c r="DF25" s="696"/>
      <c r="DG25" s="696"/>
      <c r="DH25" s="696"/>
      <c r="DI25" s="696"/>
      <c r="DJ25" s="696"/>
      <c r="DK25" s="697"/>
      <c r="DL25" s="683">
        <v>467929</v>
      </c>
      <c r="DM25" s="696"/>
      <c r="DN25" s="696"/>
      <c r="DO25" s="696"/>
      <c r="DP25" s="696"/>
      <c r="DQ25" s="696"/>
      <c r="DR25" s="696"/>
      <c r="DS25" s="696"/>
      <c r="DT25" s="696"/>
      <c r="DU25" s="696"/>
      <c r="DV25" s="697"/>
      <c r="DW25" s="680">
        <v>19.5</v>
      </c>
      <c r="DX25" s="698"/>
      <c r="DY25" s="698"/>
      <c r="DZ25" s="698"/>
      <c r="EA25" s="698"/>
      <c r="EB25" s="698"/>
      <c r="EC25" s="713"/>
    </row>
    <row r="26" spans="2:133" ht="11.25" customHeight="1" x14ac:dyDescent="0.15">
      <c r="B26" s="674" t="s">
        <v>298</v>
      </c>
      <c r="C26" s="675"/>
      <c r="D26" s="675"/>
      <c r="E26" s="675"/>
      <c r="F26" s="675"/>
      <c r="G26" s="675"/>
      <c r="H26" s="675"/>
      <c r="I26" s="675"/>
      <c r="J26" s="675"/>
      <c r="K26" s="675"/>
      <c r="L26" s="675"/>
      <c r="M26" s="675"/>
      <c r="N26" s="675"/>
      <c r="O26" s="675"/>
      <c r="P26" s="675"/>
      <c r="Q26" s="676"/>
      <c r="R26" s="677">
        <v>2750550</v>
      </c>
      <c r="S26" s="678"/>
      <c r="T26" s="678"/>
      <c r="U26" s="678"/>
      <c r="V26" s="678"/>
      <c r="W26" s="678"/>
      <c r="X26" s="678"/>
      <c r="Y26" s="679"/>
      <c r="Z26" s="714">
        <v>60.2</v>
      </c>
      <c r="AA26" s="714"/>
      <c r="AB26" s="714"/>
      <c r="AC26" s="714"/>
      <c r="AD26" s="715">
        <v>2318980</v>
      </c>
      <c r="AE26" s="715"/>
      <c r="AF26" s="715"/>
      <c r="AG26" s="715"/>
      <c r="AH26" s="715"/>
      <c r="AI26" s="715"/>
      <c r="AJ26" s="715"/>
      <c r="AK26" s="715"/>
      <c r="AL26" s="680">
        <v>99.7</v>
      </c>
      <c r="AM26" s="681"/>
      <c r="AN26" s="681"/>
      <c r="AO26" s="716"/>
      <c r="AP26" s="771" t="s">
        <v>299</v>
      </c>
      <c r="AQ26" s="772"/>
      <c r="AR26" s="772"/>
      <c r="AS26" s="772"/>
      <c r="AT26" s="772"/>
      <c r="AU26" s="772"/>
      <c r="AV26" s="772"/>
      <c r="AW26" s="772"/>
      <c r="AX26" s="772"/>
      <c r="AY26" s="772"/>
      <c r="AZ26" s="772"/>
      <c r="BA26" s="772"/>
      <c r="BB26" s="772"/>
      <c r="BC26" s="772"/>
      <c r="BD26" s="772"/>
      <c r="BE26" s="772"/>
      <c r="BF26" s="773"/>
      <c r="BG26" s="677" t="s">
        <v>138</v>
      </c>
      <c r="BH26" s="678"/>
      <c r="BI26" s="678"/>
      <c r="BJ26" s="678"/>
      <c r="BK26" s="678"/>
      <c r="BL26" s="678"/>
      <c r="BM26" s="678"/>
      <c r="BN26" s="679"/>
      <c r="BO26" s="714" t="s">
        <v>138</v>
      </c>
      <c r="BP26" s="714"/>
      <c r="BQ26" s="714"/>
      <c r="BR26" s="714"/>
      <c r="BS26" s="683" t="s">
        <v>138</v>
      </c>
      <c r="BT26" s="678"/>
      <c r="BU26" s="678"/>
      <c r="BV26" s="678"/>
      <c r="BW26" s="678"/>
      <c r="BX26" s="678"/>
      <c r="BY26" s="678"/>
      <c r="BZ26" s="678"/>
      <c r="CA26" s="678"/>
      <c r="CB26" s="721"/>
      <c r="CD26" s="710" t="s">
        <v>300</v>
      </c>
      <c r="CE26" s="711"/>
      <c r="CF26" s="711"/>
      <c r="CG26" s="711"/>
      <c r="CH26" s="711"/>
      <c r="CI26" s="711"/>
      <c r="CJ26" s="711"/>
      <c r="CK26" s="711"/>
      <c r="CL26" s="711"/>
      <c r="CM26" s="711"/>
      <c r="CN26" s="711"/>
      <c r="CO26" s="711"/>
      <c r="CP26" s="711"/>
      <c r="CQ26" s="712"/>
      <c r="CR26" s="677">
        <v>327250</v>
      </c>
      <c r="CS26" s="678"/>
      <c r="CT26" s="678"/>
      <c r="CU26" s="678"/>
      <c r="CV26" s="678"/>
      <c r="CW26" s="678"/>
      <c r="CX26" s="678"/>
      <c r="CY26" s="679"/>
      <c r="CZ26" s="680">
        <v>8</v>
      </c>
      <c r="DA26" s="698"/>
      <c r="DB26" s="698"/>
      <c r="DC26" s="699"/>
      <c r="DD26" s="683">
        <v>299924</v>
      </c>
      <c r="DE26" s="678"/>
      <c r="DF26" s="678"/>
      <c r="DG26" s="678"/>
      <c r="DH26" s="678"/>
      <c r="DI26" s="678"/>
      <c r="DJ26" s="678"/>
      <c r="DK26" s="679"/>
      <c r="DL26" s="683" t="s">
        <v>138</v>
      </c>
      <c r="DM26" s="678"/>
      <c r="DN26" s="678"/>
      <c r="DO26" s="678"/>
      <c r="DP26" s="678"/>
      <c r="DQ26" s="678"/>
      <c r="DR26" s="678"/>
      <c r="DS26" s="678"/>
      <c r="DT26" s="678"/>
      <c r="DU26" s="678"/>
      <c r="DV26" s="679"/>
      <c r="DW26" s="680" t="s">
        <v>237</v>
      </c>
      <c r="DX26" s="698"/>
      <c r="DY26" s="698"/>
      <c r="DZ26" s="698"/>
      <c r="EA26" s="698"/>
      <c r="EB26" s="698"/>
      <c r="EC26" s="713"/>
    </row>
    <row r="27" spans="2:133" ht="11.25" customHeight="1" x14ac:dyDescent="0.15">
      <c r="B27" s="674" t="s">
        <v>301</v>
      </c>
      <c r="C27" s="675"/>
      <c r="D27" s="675"/>
      <c r="E27" s="675"/>
      <c r="F27" s="675"/>
      <c r="G27" s="675"/>
      <c r="H27" s="675"/>
      <c r="I27" s="675"/>
      <c r="J27" s="675"/>
      <c r="K27" s="675"/>
      <c r="L27" s="675"/>
      <c r="M27" s="675"/>
      <c r="N27" s="675"/>
      <c r="O27" s="675"/>
      <c r="P27" s="675"/>
      <c r="Q27" s="676"/>
      <c r="R27" s="677">
        <v>814</v>
      </c>
      <c r="S27" s="678"/>
      <c r="T27" s="678"/>
      <c r="U27" s="678"/>
      <c r="V27" s="678"/>
      <c r="W27" s="678"/>
      <c r="X27" s="678"/>
      <c r="Y27" s="679"/>
      <c r="Z27" s="714">
        <v>0</v>
      </c>
      <c r="AA27" s="714"/>
      <c r="AB27" s="714"/>
      <c r="AC27" s="714"/>
      <c r="AD27" s="715">
        <v>814</v>
      </c>
      <c r="AE27" s="715"/>
      <c r="AF27" s="715"/>
      <c r="AG27" s="715"/>
      <c r="AH27" s="715"/>
      <c r="AI27" s="715"/>
      <c r="AJ27" s="715"/>
      <c r="AK27" s="715"/>
      <c r="AL27" s="680">
        <v>0</v>
      </c>
      <c r="AM27" s="681"/>
      <c r="AN27" s="681"/>
      <c r="AO27" s="716"/>
      <c r="AP27" s="674" t="s">
        <v>302</v>
      </c>
      <c r="AQ27" s="675"/>
      <c r="AR27" s="675"/>
      <c r="AS27" s="675"/>
      <c r="AT27" s="675"/>
      <c r="AU27" s="675"/>
      <c r="AV27" s="675"/>
      <c r="AW27" s="675"/>
      <c r="AX27" s="675"/>
      <c r="AY27" s="675"/>
      <c r="AZ27" s="675"/>
      <c r="BA27" s="675"/>
      <c r="BB27" s="675"/>
      <c r="BC27" s="675"/>
      <c r="BD27" s="675"/>
      <c r="BE27" s="675"/>
      <c r="BF27" s="676"/>
      <c r="BG27" s="677">
        <v>577611</v>
      </c>
      <c r="BH27" s="678"/>
      <c r="BI27" s="678"/>
      <c r="BJ27" s="678"/>
      <c r="BK27" s="678"/>
      <c r="BL27" s="678"/>
      <c r="BM27" s="678"/>
      <c r="BN27" s="679"/>
      <c r="BO27" s="714">
        <v>100</v>
      </c>
      <c r="BP27" s="714"/>
      <c r="BQ27" s="714"/>
      <c r="BR27" s="714"/>
      <c r="BS27" s="683">
        <v>3331</v>
      </c>
      <c r="BT27" s="678"/>
      <c r="BU27" s="678"/>
      <c r="BV27" s="678"/>
      <c r="BW27" s="678"/>
      <c r="BX27" s="678"/>
      <c r="BY27" s="678"/>
      <c r="BZ27" s="678"/>
      <c r="CA27" s="678"/>
      <c r="CB27" s="721"/>
      <c r="CD27" s="710" t="s">
        <v>303</v>
      </c>
      <c r="CE27" s="711"/>
      <c r="CF27" s="711"/>
      <c r="CG27" s="711"/>
      <c r="CH27" s="711"/>
      <c r="CI27" s="711"/>
      <c r="CJ27" s="711"/>
      <c r="CK27" s="711"/>
      <c r="CL27" s="711"/>
      <c r="CM27" s="711"/>
      <c r="CN27" s="711"/>
      <c r="CO27" s="711"/>
      <c r="CP27" s="711"/>
      <c r="CQ27" s="712"/>
      <c r="CR27" s="677">
        <v>204060</v>
      </c>
      <c r="CS27" s="696"/>
      <c r="CT27" s="696"/>
      <c r="CU27" s="696"/>
      <c r="CV27" s="696"/>
      <c r="CW27" s="696"/>
      <c r="CX27" s="696"/>
      <c r="CY27" s="697"/>
      <c r="CZ27" s="680">
        <v>5</v>
      </c>
      <c r="DA27" s="698"/>
      <c r="DB27" s="698"/>
      <c r="DC27" s="699"/>
      <c r="DD27" s="683">
        <v>78808</v>
      </c>
      <c r="DE27" s="696"/>
      <c r="DF27" s="696"/>
      <c r="DG27" s="696"/>
      <c r="DH27" s="696"/>
      <c r="DI27" s="696"/>
      <c r="DJ27" s="696"/>
      <c r="DK27" s="697"/>
      <c r="DL27" s="683">
        <v>55061</v>
      </c>
      <c r="DM27" s="696"/>
      <c r="DN27" s="696"/>
      <c r="DO27" s="696"/>
      <c r="DP27" s="696"/>
      <c r="DQ27" s="696"/>
      <c r="DR27" s="696"/>
      <c r="DS27" s="696"/>
      <c r="DT27" s="696"/>
      <c r="DU27" s="696"/>
      <c r="DV27" s="697"/>
      <c r="DW27" s="680">
        <v>2.2999999999999998</v>
      </c>
      <c r="DX27" s="698"/>
      <c r="DY27" s="698"/>
      <c r="DZ27" s="698"/>
      <c r="EA27" s="698"/>
      <c r="EB27" s="698"/>
      <c r="EC27" s="713"/>
    </row>
    <row r="28" spans="2:133" ht="11.25" customHeight="1" x14ac:dyDescent="0.15">
      <c r="B28" s="674" t="s">
        <v>304</v>
      </c>
      <c r="C28" s="675"/>
      <c r="D28" s="675"/>
      <c r="E28" s="675"/>
      <c r="F28" s="675"/>
      <c r="G28" s="675"/>
      <c r="H28" s="675"/>
      <c r="I28" s="675"/>
      <c r="J28" s="675"/>
      <c r="K28" s="675"/>
      <c r="L28" s="675"/>
      <c r="M28" s="675"/>
      <c r="N28" s="675"/>
      <c r="O28" s="675"/>
      <c r="P28" s="675"/>
      <c r="Q28" s="676"/>
      <c r="R28" s="677">
        <v>36209</v>
      </c>
      <c r="S28" s="678"/>
      <c r="T28" s="678"/>
      <c r="U28" s="678"/>
      <c r="V28" s="678"/>
      <c r="W28" s="678"/>
      <c r="X28" s="678"/>
      <c r="Y28" s="679"/>
      <c r="Z28" s="714">
        <v>0.8</v>
      </c>
      <c r="AA28" s="714"/>
      <c r="AB28" s="714"/>
      <c r="AC28" s="714"/>
      <c r="AD28" s="715" t="s">
        <v>138</v>
      </c>
      <c r="AE28" s="715"/>
      <c r="AF28" s="715"/>
      <c r="AG28" s="715"/>
      <c r="AH28" s="715"/>
      <c r="AI28" s="715"/>
      <c r="AJ28" s="715"/>
      <c r="AK28" s="715"/>
      <c r="AL28" s="680" t="s">
        <v>237</v>
      </c>
      <c r="AM28" s="681"/>
      <c r="AN28" s="681"/>
      <c r="AO28" s="716"/>
      <c r="AP28" s="674"/>
      <c r="AQ28" s="675"/>
      <c r="AR28" s="675"/>
      <c r="AS28" s="675"/>
      <c r="AT28" s="675"/>
      <c r="AU28" s="675"/>
      <c r="AV28" s="675"/>
      <c r="AW28" s="675"/>
      <c r="AX28" s="675"/>
      <c r="AY28" s="675"/>
      <c r="AZ28" s="675"/>
      <c r="BA28" s="675"/>
      <c r="BB28" s="675"/>
      <c r="BC28" s="675"/>
      <c r="BD28" s="675"/>
      <c r="BE28" s="675"/>
      <c r="BF28" s="676"/>
      <c r="BG28" s="677"/>
      <c r="BH28" s="678"/>
      <c r="BI28" s="678"/>
      <c r="BJ28" s="678"/>
      <c r="BK28" s="678"/>
      <c r="BL28" s="678"/>
      <c r="BM28" s="678"/>
      <c r="BN28" s="679"/>
      <c r="BO28" s="714"/>
      <c r="BP28" s="714"/>
      <c r="BQ28" s="714"/>
      <c r="BR28" s="714"/>
      <c r="BS28" s="683"/>
      <c r="BT28" s="678"/>
      <c r="BU28" s="678"/>
      <c r="BV28" s="678"/>
      <c r="BW28" s="678"/>
      <c r="BX28" s="678"/>
      <c r="BY28" s="678"/>
      <c r="BZ28" s="678"/>
      <c r="CA28" s="678"/>
      <c r="CB28" s="721"/>
      <c r="CD28" s="710" t="s">
        <v>305</v>
      </c>
      <c r="CE28" s="711"/>
      <c r="CF28" s="711"/>
      <c r="CG28" s="711"/>
      <c r="CH28" s="711"/>
      <c r="CI28" s="711"/>
      <c r="CJ28" s="711"/>
      <c r="CK28" s="711"/>
      <c r="CL28" s="711"/>
      <c r="CM28" s="711"/>
      <c r="CN28" s="711"/>
      <c r="CO28" s="711"/>
      <c r="CP28" s="711"/>
      <c r="CQ28" s="712"/>
      <c r="CR28" s="677">
        <v>458702</v>
      </c>
      <c r="CS28" s="678"/>
      <c r="CT28" s="678"/>
      <c r="CU28" s="678"/>
      <c r="CV28" s="678"/>
      <c r="CW28" s="678"/>
      <c r="CX28" s="678"/>
      <c r="CY28" s="679"/>
      <c r="CZ28" s="680">
        <v>11.2</v>
      </c>
      <c r="DA28" s="698"/>
      <c r="DB28" s="698"/>
      <c r="DC28" s="699"/>
      <c r="DD28" s="683">
        <v>455340</v>
      </c>
      <c r="DE28" s="678"/>
      <c r="DF28" s="678"/>
      <c r="DG28" s="678"/>
      <c r="DH28" s="678"/>
      <c r="DI28" s="678"/>
      <c r="DJ28" s="678"/>
      <c r="DK28" s="679"/>
      <c r="DL28" s="683">
        <v>455340</v>
      </c>
      <c r="DM28" s="678"/>
      <c r="DN28" s="678"/>
      <c r="DO28" s="678"/>
      <c r="DP28" s="678"/>
      <c r="DQ28" s="678"/>
      <c r="DR28" s="678"/>
      <c r="DS28" s="678"/>
      <c r="DT28" s="678"/>
      <c r="DU28" s="678"/>
      <c r="DV28" s="679"/>
      <c r="DW28" s="680">
        <v>19</v>
      </c>
      <c r="DX28" s="698"/>
      <c r="DY28" s="698"/>
      <c r="DZ28" s="698"/>
      <c r="EA28" s="698"/>
      <c r="EB28" s="698"/>
      <c r="EC28" s="713"/>
    </row>
    <row r="29" spans="2:133" ht="11.25" customHeight="1" x14ac:dyDescent="0.15">
      <c r="B29" s="674" t="s">
        <v>306</v>
      </c>
      <c r="C29" s="675"/>
      <c r="D29" s="675"/>
      <c r="E29" s="675"/>
      <c r="F29" s="675"/>
      <c r="G29" s="675"/>
      <c r="H29" s="675"/>
      <c r="I29" s="675"/>
      <c r="J29" s="675"/>
      <c r="K29" s="675"/>
      <c r="L29" s="675"/>
      <c r="M29" s="675"/>
      <c r="N29" s="675"/>
      <c r="O29" s="675"/>
      <c r="P29" s="675"/>
      <c r="Q29" s="676"/>
      <c r="R29" s="677">
        <v>126590</v>
      </c>
      <c r="S29" s="678"/>
      <c r="T29" s="678"/>
      <c r="U29" s="678"/>
      <c r="V29" s="678"/>
      <c r="W29" s="678"/>
      <c r="X29" s="678"/>
      <c r="Y29" s="679"/>
      <c r="Z29" s="714">
        <v>2.8</v>
      </c>
      <c r="AA29" s="714"/>
      <c r="AB29" s="714"/>
      <c r="AC29" s="714"/>
      <c r="AD29" s="715">
        <v>1545</v>
      </c>
      <c r="AE29" s="715"/>
      <c r="AF29" s="715"/>
      <c r="AG29" s="715"/>
      <c r="AH29" s="715"/>
      <c r="AI29" s="715"/>
      <c r="AJ29" s="715"/>
      <c r="AK29" s="715"/>
      <c r="AL29" s="680">
        <v>0.1</v>
      </c>
      <c r="AM29" s="681"/>
      <c r="AN29" s="681"/>
      <c r="AO29" s="716"/>
      <c r="AP29" s="658"/>
      <c r="AQ29" s="659"/>
      <c r="AR29" s="659"/>
      <c r="AS29" s="659"/>
      <c r="AT29" s="659"/>
      <c r="AU29" s="659"/>
      <c r="AV29" s="659"/>
      <c r="AW29" s="659"/>
      <c r="AX29" s="659"/>
      <c r="AY29" s="659"/>
      <c r="AZ29" s="659"/>
      <c r="BA29" s="659"/>
      <c r="BB29" s="659"/>
      <c r="BC29" s="659"/>
      <c r="BD29" s="659"/>
      <c r="BE29" s="659"/>
      <c r="BF29" s="660"/>
      <c r="BG29" s="677"/>
      <c r="BH29" s="678"/>
      <c r="BI29" s="678"/>
      <c r="BJ29" s="678"/>
      <c r="BK29" s="678"/>
      <c r="BL29" s="678"/>
      <c r="BM29" s="678"/>
      <c r="BN29" s="679"/>
      <c r="BO29" s="714"/>
      <c r="BP29" s="714"/>
      <c r="BQ29" s="714"/>
      <c r="BR29" s="714"/>
      <c r="BS29" s="715"/>
      <c r="BT29" s="715"/>
      <c r="BU29" s="715"/>
      <c r="BV29" s="715"/>
      <c r="BW29" s="715"/>
      <c r="BX29" s="715"/>
      <c r="BY29" s="715"/>
      <c r="BZ29" s="715"/>
      <c r="CA29" s="715"/>
      <c r="CB29" s="774"/>
      <c r="CD29" s="762" t="s">
        <v>307</v>
      </c>
      <c r="CE29" s="763"/>
      <c r="CF29" s="710" t="s">
        <v>308</v>
      </c>
      <c r="CG29" s="711"/>
      <c r="CH29" s="711"/>
      <c r="CI29" s="711"/>
      <c r="CJ29" s="711"/>
      <c r="CK29" s="711"/>
      <c r="CL29" s="711"/>
      <c r="CM29" s="711"/>
      <c r="CN29" s="711"/>
      <c r="CO29" s="711"/>
      <c r="CP29" s="711"/>
      <c r="CQ29" s="712"/>
      <c r="CR29" s="677">
        <v>458702</v>
      </c>
      <c r="CS29" s="696"/>
      <c r="CT29" s="696"/>
      <c r="CU29" s="696"/>
      <c r="CV29" s="696"/>
      <c r="CW29" s="696"/>
      <c r="CX29" s="696"/>
      <c r="CY29" s="697"/>
      <c r="CZ29" s="680">
        <v>11.2</v>
      </c>
      <c r="DA29" s="698"/>
      <c r="DB29" s="698"/>
      <c r="DC29" s="699"/>
      <c r="DD29" s="683">
        <v>455340</v>
      </c>
      <c r="DE29" s="696"/>
      <c r="DF29" s="696"/>
      <c r="DG29" s="696"/>
      <c r="DH29" s="696"/>
      <c r="DI29" s="696"/>
      <c r="DJ29" s="696"/>
      <c r="DK29" s="697"/>
      <c r="DL29" s="683">
        <v>455340</v>
      </c>
      <c r="DM29" s="696"/>
      <c r="DN29" s="696"/>
      <c r="DO29" s="696"/>
      <c r="DP29" s="696"/>
      <c r="DQ29" s="696"/>
      <c r="DR29" s="696"/>
      <c r="DS29" s="696"/>
      <c r="DT29" s="696"/>
      <c r="DU29" s="696"/>
      <c r="DV29" s="697"/>
      <c r="DW29" s="680">
        <v>19</v>
      </c>
      <c r="DX29" s="698"/>
      <c r="DY29" s="698"/>
      <c r="DZ29" s="698"/>
      <c r="EA29" s="698"/>
      <c r="EB29" s="698"/>
      <c r="EC29" s="713"/>
    </row>
    <row r="30" spans="2:133" ht="11.25" customHeight="1" x14ac:dyDescent="0.15">
      <c r="B30" s="674" t="s">
        <v>309</v>
      </c>
      <c r="C30" s="675"/>
      <c r="D30" s="675"/>
      <c r="E30" s="675"/>
      <c r="F30" s="675"/>
      <c r="G30" s="675"/>
      <c r="H30" s="675"/>
      <c r="I30" s="675"/>
      <c r="J30" s="675"/>
      <c r="K30" s="675"/>
      <c r="L30" s="675"/>
      <c r="M30" s="675"/>
      <c r="N30" s="675"/>
      <c r="O30" s="675"/>
      <c r="P30" s="675"/>
      <c r="Q30" s="676"/>
      <c r="R30" s="677">
        <v>11415</v>
      </c>
      <c r="S30" s="678"/>
      <c r="T30" s="678"/>
      <c r="U30" s="678"/>
      <c r="V30" s="678"/>
      <c r="W30" s="678"/>
      <c r="X30" s="678"/>
      <c r="Y30" s="679"/>
      <c r="Z30" s="714">
        <v>0.2</v>
      </c>
      <c r="AA30" s="714"/>
      <c r="AB30" s="714"/>
      <c r="AC30" s="714"/>
      <c r="AD30" s="715" t="s">
        <v>138</v>
      </c>
      <c r="AE30" s="715"/>
      <c r="AF30" s="715"/>
      <c r="AG30" s="715"/>
      <c r="AH30" s="715"/>
      <c r="AI30" s="715"/>
      <c r="AJ30" s="715"/>
      <c r="AK30" s="715"/>
      <c r="AL30" s="680" t="s">
        <v>129</v>
      </c>
      <c r="AM30" s="681"/>
      <c r="AN30" s="681"/>
      <c r="AO30" s="716"/>
      <c r="AP30" s="738" t="s">
        <v>225</v>
      </c>
      <c r="AQ30" s="739"/>
      <c r="AR30" s="739"/>
      <c r="AS30" s="739"/>
      <c r="AT30" s="739"/>
      <c r="AU30" s="739"/>
      <c r="AV30" s="739"/>
      <c r="AW30" s="739"/>
      <c r="AX30" s="739"/>
      <c r="AY30" s="739"/>
      <c r="AZ30" s="739"/>
      <c r="BA30" s="739"/>
      <c r="BB30" s="739"/>
      <c r="BC30" s="739"/>
      <c r="BD30" s="739"/>
      <c r="BE30" s="739"/>
      <c r="BF30" s="740"/>
      <c r="BG30" s="738" t="s">
        <v>310</v>
      </c>
      <c r="BH30" s="751"/>
      <c r="BI30" s="751"/>
      <c r="BJ30" s="751"/>
      <c r="BK30" s="751"/>
      <c r="BL30" s="751"/>
      <c r="BM30" s="751"/>
      <c r="BN30" s="751"/>
      <c r="BO30" s="751"/>
      <c r="BP30" s="751"/>
      <c r="BQ30" s="752"/>
      <c r="BR30" s="738" t="s">
        <v>311</v>
      </c>
      <c r="BS30" s="751"/>
      <c r="BT30" s="751"/>
      <c r="BU30" s="751"/>
      <c r="BV30" s="751"/>
      <c r="BW30" s="751"/>
      <c r="BX30" s="751"/>
      <c r="BY30" s="751"/>
      <c r="BZ30" s="751"/>
      <c r="CA30" s="751"/>
      <c r="CB30" s="752"/>
      <c r="CD30" s="764"/>
      <c r="CE30" s="765"/>
      <c r="CF30" s="710" t="s">
        <v>312</v>
      </c>
      <c r="CG30" s="711"/>
      <c r="CH30" s="711"/>
      <c r="CI30" s="711"/>
      <c r="CJ30" s="711"/>
      <c r="CK30" s="711"/>
      <c r="CL30" s="711"/>
      <c r="CM30" s="711"/>
      <c r="CN30" s="711"/>
      <c r="CO30" s="711"/>
      <c r="CP30" s="711"/>
      <c r="CQ30" s="712"/>
      <c r="CR30" s="677">
        <v>442384</v>
      </c>
      <c r="CS30" s="678"/>
      <c r="CT30" s="678"/>
      <c r="CU30" s="678"/>
      <c r="CV30" s="678"/>
      <c r="CW30" s="678"/>
      <c r="CX30" s="678"/>
      <c r="CY30" s="679"/>
      <c r="CZ30" s="680">
        <v>10.8</v>
      </c>
      <c r="DA30" s="698"/>
      <c r="DB30" s="698"/>
      <c r="DC30" s="699"/>
      <c r="DD30" s="683">
        <v>439261</v>
      </c>
      <c r="DE30" s="678"/>
      <c r="DF30" s="678"/>
      <c r="DG30" s="678"/>
      <c r="DH30" s="678"/>
      <c r="DI30" s="678"/>
      <c r="DJ30" s="678"/>
      <c r="DK30" s="679"/>
      <c r="DL30" s="683">
        <v>439261</v>
      </c>
      <c r="DM30" s="678"/>
      <c r="DN30" s="678"/>
      <c r="DO30" s="678"/>
      <c r="DP30" s="678"/>
      <c r="DQ30" s="678"/>
      <c r="DR30" s="678"/>
      <c r="DS30" s="678"/>
      <c r="DT30" s="678"/>
      <c r="DU30" s="678"/>
      <c r="DV30" s="679"/>
      <c r="DW30" s="680">
        <v>18.3</v>
      </c>
      <c r="DX30" s="698"/>
      <c r="DY30" s="698"/>
      <c r="DZ30" s="698"/>
      <c r="EA30" s="698"/>
      <c r="EB30" s="698"/>
      <c r="EC30" s="713"/>
    </row>
    <row r="31" spans="2:133" ht="11.25" customHeight="1" x14ac:dyDescent="0.15">
      <c r="B31" s="674" t="s">
        <v>313</v>
      </c>
      <c r="C31" s="675"/>
      <c r="D31" s="675"/>
      <c r="E31" s="675"/>
      <c r="F31" s="675"/>
      <c r="G31" s="675"/>
      <c r="H31" s="675"/>
      <c r="I31" s="675"/>
      <c r="J31" s="675"/>
      <c r="K31" s="675"/>
      <c r="L31" s="675"/>
      <c r="M31" s="675"/>
      <c r="N31" s="675"/>
      <c r="O31" s="675"/>
      <c r="P31" s="675"/>
      <c r="Q31" s="676"/>
      <c r="R31" s="677">
        <v>212747</v>
      </c>
      <c r="S31" s="678"/>
      <c r="T31" s="678"/>
      <c r="U31" s="678"/>
      <c r="V31" s="678"/>
      <c r="W31" s="678"/>
      <c r="X31" s="678"/>
      <c r="Y31" s="679"/>
      <c r="Z31" s="714">
        <v>4.7</v>
      </c>
      <c r="AA31" s="714"/>
      <c r="AB31" s="714"/>
      <c r="AC31" s="714"/>
      <c r="AD31" s="715" t="s">
        <v>237</v>
      </c>
      <c r="AE31" s="715"/>
      <c r="AF31" s="715"/>
      <c r="AG31" s="715"/>
      <c r="AH31" s="715"/>
      <c r="AI31" s="715"/>
      <c r="AJ31" s="715"/>
      <c r="AK31" s="715"/>
      <c r="AL31" s="680" t="s">
        <v>138</v>
      </c>
      <c r="AM31" s="681"/>
      <c r="AN31" s="681"/>
      <c r="AO31" s="716"/>
      <c r="AP31" s="753" t="s">
        <v>314</v>
      </c>
      <c r="AQ31" s="754"/>
      <c r="AR31" s="754"/>
      <c r="AS31" s="754"/>
      <c r="AT31" s="759" t="s">
        <v>315</v>
      </c>
      <c r="AU31" s="229"/>
      <c r="AV31" s="229"/>
      <c r="AW31" s="229"/>
      <c r="AX31" s="743" t="s">
        <v>191</v>
      </c>
      <c r="AY31" s="744"/>
      <c r="AZ31" s="744"/>
      <c r="BA31" s="744"/>
      <c r="BB31" s="744"/>
      <c r="BC31" s="744"/>
      <c r="BD31" s="744"/>
      <c r="BE31" s="744"/>
      <c r="BF31" s="745"/>
      <c r="BG31" s="746">
        <v>98.9</v>
      </c>
      <c r="BH31" s="747"/>
      <c r="BI31" s="747"/>
      <c r="BJ31" s="747"/>
      <c r="BK31" s="747"/>
      <c r="BL31" s="747"/>
      <c r="BM31" s="748">
        <v>94.2</v>
      </c>
      <c r="BN31" s="747"/>
      <c r="BO31" s="747"/>
      <c r="BP31" s="747"/>
      <c r="BQ31" s="749"/>
      <c r="BR31" s="746">
        <v>99.1</v>
      </c>
      <c r="BS31" s="747"/>
      <c r="BT31" s="747"/>
      <c r="BU31" s="747"/>
      <c r="BV31" s="747"/>
      <c r="BW31" s="747"/>
      <c r="BX31" s="748">
        <v>94.5</v>
      </c>
      <c r="BY31" s="747"/>
      <c r="BZ31" s="747"/>
      <c r="CA31" s="747"/>
      <c r="CB31" s="749"/>
      <c r="CD31" s="764"/>
      <c r="CE31" s="765"/>
      <c r="CF31" s="710" t="s">
        <v>316</v>
      </c>
      <c r="CG31" s="711"/>
      <c r="CH31" s="711"/>
      <c r="CI31" s="711"/>
      <c r="CJ31" s="711"/>
      <c r="CK31" s="711"/>
      <c r="CL31" s="711"/>
      <c r="CM31" s="711"/>
      <c r="CN31" s="711"/>
      <c r="CO31" s="711"/>
      <c r="CP31" s="711"/>
      <c r="CQ31" s="712"/>
      <c r="CR31" s="677">
        <v>16318</v>
      </c>
      <c r="CS31" s="696"/>
      <c r="CT31" s="696"/>
      <c r="CU31" s="696"/>
      <c r="CV31" s="696"/>
      <c r="CW31" s="696"/>
      <c r="CX31" s="696"/>
      <c r="CY31" s="697"/>
      <c r="CZ31" s="680">
        <v>0.4</v>
      </c>
      <c r="DA31" s="698"/>
      <c r="DB31" s="698"/>
      <c r="DC31" s="699"/>
      <c r="DD31" s="683">
        <v>16079</v>
      </c>
      <c r="DE31" s="696"/>
      <c r="DF31" s="696"/>
      <c r="DG31" s="696"/>
      <c r="DH31" s="696"/>
      <c r="DI31" s="696"/>
      <c r="DJ31" s="696"/>
      <c r="DK31" s="697"/>
      <c r="DL31" s="683">
        <v>16079</v>
      </c>
      <c r="DM31" s="696"/>
      <c r="DN31" s="696"/>
      <c r="DO31" s="696"/>
      <c r="DP31" s="696"/>
      <c r="DQ31" s="696"/>
      <c r="DR31" s="696"/>
      <c r="DS31" s="696"/>
      <c r="DT31" s="696"/>
      <c r="DU31" s="696"/>
      <c r="DV31" s="697"/>
      <c r="DW31" s="680">
        <v>0.7</v>
      </c>
      <c r="DX31" s="698"/>
      <c r="DY31" s="698"/>
      <c r="DZ31" s="698"/>
      <c r="EA31" s="698"/>
      <c r="EB31" s="698"/>
      <c r="EC31" s="713"/>
    </row>
    <row r="32" spans="2:133" ht="11.25" customHeight="1" x14ac:dyDescent="0.15">
      <c r="B32" s="768" t="s">
        <v>317</v>
      </c>
      <c r="C32" s="769"/>
      <c r="D32" s="769"/>
      <c r="E32" s="769"/>
      <c r="F32" s="769"/>
      <c r="G32" s="769"/>
      <c r="H32" s="769"/>
      <c r="I32" s="769"/>
      <c r="J32" s="769"/>
      <c r="K32" s="769"/>
      <c r="L32" s="769"/>
      <c r="M32" s="769"/>
      <c r="N32" s="769"/>
      <c r="O32" s="769"/>
      <c r="P32" s="769"/>
      <c r="Q32" s="770"/>
      <c r="R32" s="677" t="s">
        <v>138</v>
      </c>
      <c r="S32" s="678"/>
      <c r="T32" s="678"/>
      <c r="U32" s="678"/>
      <c r="V32" s="678"/>
      <c r="W32" s="678"/>
      <c r="X32" s="678"/>
      <c r="Y32" s="679"/>
      <c r="Z32" s="714" t="s">
        <v>138</v>
      </c>
      <c r="AA32" s="714"/>
      <c r="AB32" s="714"/>
      <c r="AC32" s="714"/>
      <c r="AD32" s="715" t="s">
        <v>237</v>
      </c>
      <c r="AE32" s="715"/>
      <c r="AF32" s="715"/>
      <c r="AG32" s="715"/>
      <c r="AH32" s="715"/>
      <c r="AI32" s="715"/>
      <c r="AJ32" s="715"/>
      <c r="AK32" s="715"/>
      <c r="AL32" s="680" t="s">
        <v>237</v>
      </c>
      <c r="AM32" s="681"/>
      <c r="AN32" s="681"/>
      <c r="AO32" s="716"/>
      <c r="AP32" s="755"/>
      <c r="AQ32" s="756"/>
      <c r="AR32" s="756"/>
      <c r="AS32" s="756"/>
      <c r="AT32" s="760"/>
      <c r="AU32" s="228" t="s">
        <v>318</v>
      </c>
      <c r="AV32" s="228"/>
      <c r="AW32" s="228"/>
      <c r="AX32" s="674" t="s">
        <v>319</v>
      </c>
      <c r="AY32" s="675"/>
      <c r="AZ32" s="675"/>
      <c r="BA32" s="675"/>
      <c r="BB32" s="675"/>
      <c r="BC32" s="675"/>
      <c r="BD32" s="675"/>
      <c r="BE32" s="675"/>
      <c r="BF32" s="676"/>
      <c r="BG32" s="750">
        <v>99.1</v>
      </c>
      <c r="BH32" s="696"/>
      <c r="BI32" s="696"/>
      <c r="BJ32" s="696"/>
      <c r="BK32" s="696"/>
      <c r="BL32" s="696"/>
      <c r="BM32" s="681">
        <v>96.5</v>
      </c>
      <c r="BN32" s="742"/>
      <c r="BO32" s="742"/>
      <c r="BP32" s="742"/>
      <c r="BQ32" s="720"/>
      <c r="BR32" s="750">
        <v>99.2</v>
      </c>
      <c r="BS32" s="696"/>
      <c r="BT32" s="696"/>
      <c r="BU32" s="696"/>
      <c r="BV32" s="696"/>
      <c r="BW32" s="696"/>
      <c r="BX32" s="681">
        <v>96.7</v>
      </c>
      <c r="BY32" s="742"/>
      <c r="BZ32" s="742"/>
      <c r="CA32" s="742"/>
      <c r="CB32" s="720"/>
      <c r="CD32" s="766"/>
      <c r="CE32" s="767"/>
      <c r="CF32" s="710" t="s">
        <v>320</v>
      </c>
      <c r="CG32" s="711"/>
      <c r="CH32" s="711"/>
      <c r="CI32" s="711"/>
      <c r="CJ32" s="711"/>
      <c r="CK32" s="711"/>
      <c r="CL32" s="711"/>
      <c r="CM32" s="711"/>
      <c r="CN32" s="711"/>
      <c r="CO32" s="711"/>
      <c r="CP32" s="711"/>
      <c r="CQ32" s="712"/>
      <c r="CR32" s="677" t="s">
        <v>237</v>
      </c>
      <c r="CS32" s="678"/>
      <c r="CT32" s="678"/>
      <c r="CU32" s="678"/>
      <c r="CV32" s="678"/>
      <c r="CW32" s="678"/>
      <c r="CX32" s="678"/>
      <c r="CY32" s="679"/>
      <c r="CZ32" s="680" t="s">
        <v>237</v>
      </c>
      <c r="DA32" s="698"/>
      <c r="DB32" s="698"/>
      <c r="DC32" s="699"/>
      <c r="DD32" s="683" t="s">
        <v>129</v>
      </c>
      <c r="DE32" s="678"/>
      <c r="DF32" s="678"/>
      <c r="DG32" s="678"/>
      <c r="DH32" s="678"/>
      <c r="DI32" s="678"/>
      <c r="DJ32" s="678"/>
      <c r="DK32" s="679"/>
      <c r="DL32" s="683" t="s">
        <v>237</v>
      </c>
      <c r="DM32" s="678"/>
      <c r="DN32" s="678"/>
      <c r="DO32" s="678"/>
      <c r="DP32" s="678"/>
      <c r="DQ32" s="678"/>
      <c r="DR32" s="678"/>
      <c r="DS32" s="678"/>
      <c r="DT32" s="678"/>
      <c r="DU32" s="678"/>
      <c r="DV32" s="679"/>
      <c r="DW32" s="680" t="s">
        <v>138</v>
      </c>
      <c r="DX32" s="698"/>
      <c r="DY32" s="698"/>
      <c r="DZ32" s="698"/>
      <c r="EA32" s="698"/>
      <c r="EB32" s="698"/>
      <c r="EC32" s="713"/>
    </row>
    <row r="33" spans="2:133" ht="11.25" customHeight="1" x14ac:dyDescent="0.15">
      <c r="B33" s="674" t="s">
        <v>321</v>
      </c>
      <c r="C33" s="675"/>
      <c r="D33" s="675"/>
      <c r="E33" s="675"/>
      <c r="F33" s="675"/>
      <c r="G33" s="675"/>
      <c r="H33" s="675"/>
      <c r="I33" s="675"/>
      <c r="J33" s="675"/>
      <c r="K33" s="675"/>
      <c r="L33" s="675"/>
      <c r="M33" s="675"/>
      <c r="N33" s="675"/>
      <c r="O33" s="675"/>
      <c r="P33" s="675"/>
      <c r="Q33" s="676"/>
      <c r="R33" s="677">
        <v>254673</v>
      </c>
      <c r="S33" s="678"/>
      <c r="T33" s="678"/>
      <c r="U33" s="678"/>
      <c r="V33" s="678"/>
      <c r="W33" s="678"/>
      <c r="X33" s="678"/>
      <c r="Y33" s="679"/>
      <c r="Z33" s="714">
        <v>5.6</v>
      </c>
      <c r="AA33" s="714"/>
      <c r="AB33" s="714"/>
      <c r="AC33" s="714"/>
      <c r="AD33" s="715" t="s">
        <v>138</v>
      </c>
      <c r="AE33" s="715"/>
      <c r="AF33" s="715"/>
      <c r="AG33" s="715"/>
      <c r="AH33" s="715"/>
      <c r="AI33" s="715"/>
      <c r="AJ33" s="715"/>
      <c r="AK33" s="715"/>
      <c r="AL33" s="680" t="s">
        <v>237</v>
      </c>
      <c r="AM33" s="681"/>
      <c r="AN33" s="681"/>
      <c r="AO33" s="716"/>
      <c r="AP33" s="757"/>
      <c r="AQ33" s="758"/>
      <c r="AR33" s="758"/>
      <c r="AS33" s="758"/>
      <c r="AT33" s="761"/>
      <c r="AU33" s="230"/>
      <c r="AV33" s="230"/>
      <c r="AW33" s="230"/>
      <c r="AX33" s="658" t="s">
        <v>322</v>
      </c>
      <c r="AY33" s="659"/>
      <c r="AZ33" s="659"/>
      <c r="BA33" s="659"/>
      <c r="BB33" s="659"/>
      <c r="BC33" s="659"/>
      <c r="BD33" s="659"/>
      <c r="BE33" s="659"/>
      <c r="BF33" s="660"/>
      <c r="BG33" s="741">
        <v>98.4</v>
      </c>
      <c r="BH33" s="662"/>
      <c r="BI33" s="662"/>
      <c r="BJ33" s="662"/>
      <c r="BK33" s="662"/>
      <c r="BL33" s="662"/>
      <c r="BM33" s="705">
        <v>91</v>
      </c>
      <c r="BN33" s="662"/>
      <c r="BO33" s="662"/>
      <c r="BP33" s="662"/>
      <c r="BQ33" s="726"/>
      <c r="BR33" s="741">
        <v>98.8</v>
      </c>
      <c r="BS33" s="662"/>
      <c r="BT33" s="662"/>
      <c r="BU33" s="662"/>
      <c r="BV33" s="662"/>
      <c r="BW33" s="662"/>
      <c r="BX33" s="705">
        <v>91.5</v>
      </c>
      <c r="BY33" s="662"/>
      <c r="BZ33" s="662"/>
      <c r="CA33" s="662"/>
      <c r="CB33" s="726"/>
      <c r="CD33" s="710" t="s">
        <v>323</v>
      </c>
      <c r="CE33" s="711"/>
      <c r="CF33" s="711"/>
      <c r="CG33" s="711"/>
      <c r="CH33" s="711"/>
      <c r="CI33" s="711"/>
      <c r="CJ33" s="711"/>
      <c r="CK33" s="711"/>
      <c r="CL33" s="711"/>
      <c r="CM33" s="711"/>
      <c r="CN33" s="711"/>
      <c r="CO33" s="711"/>
      <c r="CP33" s="711"/>
      <c r="CQ33" s="712"/>
      <c r="CR33" s="677">
        <v>2131081</v>
      </c>
      <c r="CS33" s="696"/>
      <c r="CT33" s="696"/>
      <c r="CU33" s="696"/>
      <c r="CV33" s="696"/>
      <c r="CW33" s="696"/>
      <c r="CX33" s="696"/>
      <c r="CY33" s="697"/>
      <c r="CZ33" s="680">
        <v>52</v>
      </c>
      <c r="DA33" s="698"/>
      <c r="DB33" s="698"/>
      <c r="DC33" s="699"/>
      <c r="DD33" s="683">
        <v>1564832</v>
      </c>
      <c r="DE33" s="696"/>
      <c r="DF33" s="696"/>
      <c r="DG33" s="696"/>
      <c r="DH33" s="696"/>
      <c r="DI33" s="696"/>
      <c r="DJ33" s="696"/>
      <c r="DK33" s="697"/>
      <c r="DL33" s="683">
        <v>971003</v>
      </c>
      <c r="DM33" s="696"/>
      <c r="DN33" s="696"/>
      <c r="DO33" s="696"/>
      <c r="DP33" s="696"/>
      <c r="DQ33" s="696"/>
      <c r="DR33" s="696"/>
      <c r="DS33" s="696"/>
      <c r="DT33" s="696"/>
      <c r="DU33" s="696"/>
      <c r="DV33" s="697"/>
      <c r="DW33" s="680">
        <v>40.4</v>
      </c>
      <c r="DX33" s="698"/>
      <c r="DY33" s="698"/>
      <c r="DZ33" s="698"/>
      <c r="EA33" s="698"/>
      <c r="EB33" s="698"/>
      <c r="EC33" s="713"/>
    </row>
    <row r="34" spans="2:133" ht="11.25" customHeight="1" x14ac:dyDescent="0.15">
      <c r="B34" s="674" t="s">
        <v>324</v>
      </c>
      <c r="C34" s="675"/>
      <c r="D34" s="675"/>
      <c r="E34" s="675"/>
      <c r="F34" s="675"/>
      <c r="G34" s="675"/>
      <c r="H34" s="675"/>
      <c r="I34" s="675"/>
      <c r="J34" s="675"/>
      <c r="K34" s="675"/>
      <c r="L34" s="675"/>
      <c r="M34" s="675"/>
      <c r="N34" s="675"/>
      <c r="O34" s="675"/>
      <c r="P34" s="675"/>
      <c r="Q34" s="676"/>
      <c r="R34" s="677">
        <v>61543</v>
      </c>
      <c r="S34" s="678"/>
      <c r="T34" s="678"/>
      <c r="U34" s="678"/>
      <c r="V34" s="678"/>
      <c r="W34" s="678"/>
      <c r="X34" s="678"/>
      <c r="Y34" s="679"/>
      <c r="Z34" s="714">
        <v>1.3</v>
      </c>
      <c r="AA34" s="714"/>
      <c r="AB34" s="714"/>
      <c r="AC34" s="714"/>
      <c r="AD34" s="715">
        <v>440</v>
      </c>
      <c r="AE34" s="715"/>
      <c r="AF34" s="715"/>
      <c r="AG34" s="715"/>
      <c r="AH34" s="715"/>
      <c r="AI34" s="715"/>
      <c r="AJ34" s="715"/>
      <c r="AK34" s="715"/>
      <c r="AL34" s="680">
        <v>0</v>
      </c>
      <c r="AM34" s="681"/>
      <c r="AN34" s="681"/>
      <c r="AO34" s="716"/>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0" t="s">
        <v>325</v>
      </c>
      <c r="CE34" s="711"/>
      <c r="CF34" s="711"/>
      <c r="CG34" s="711"/>
      <c r="CH34" s="711"/>
      <c r="CI34" s="711"/>
      <c r="CJ34" s="711"/>
      <c r="CK34" s="711"/>
      <c r="CL34" s="711"/>
      <c r="CM34" s="711"/>
      <c r="CN34" s="711"/>
      <c r="CO34" s="711"/>
      <c r="CP34" s="711"/>
      <c r="CQ34" s="712"/>
      <c r="CR34" s="677">
        <v>992303</v>
      </c>
      <c r="CS34" s="678"/>
      <c r="CT34" s="678"/>
      <c r="CU34" s="678"/>
      <c r="CV34" s="678"/>
      <c r="CW34" s="678"/>
      <c r="CX34" s="678"/>
      <c r="CY34" s="679"/>
      <c r="CZ34" s="680">
        <v>24.2</v>
      </c>
      <c r="DA34" s="698"/>
      <c r="DB34" s="698"/>
      <c r="DC34" s="699"/>
      <c r="DD34" s="683">
        <v>624637</v>
      </c>
      <c r="DE34" s="678"/>
      <c r="DF34" s="678"/>
      <c r="DG34" s="678"/>
      <c r="DH34" s="678"/>
      <c r="DI34" s="678"/>
      <c r="DJ34" s="678"/>
      <c r="DK34" s="679"/>
      <c r="DL34" s="683">
        <v>394514</v>
      </c>
      <c r="DM34" s="678"/>
      <c r="DN34" s="678"/>
      <c r="DO34" s="678"/>
      <c r="DP34" s="678"/>
      <c r="DQ34" s="678"/>
      <c r="DR34" s="678"/>
      <c r="DS34" s="678"/>
      <c r="DT34" s="678"/>
      <c r="DU34" s="678"/>
      <c r="DV34" s="679"/>
      <c r="DW34" s="680">
        <v>16.399999999999999</v>
      </c>
      <c r="DX34" s="698"/>
      <c r="DY34" s="698"/>
      <c r="DZ34" s="698"/>
      <c r="EA34" s="698"/>
      <c r="EB34" s="698"/>
      <c r="EC34" s="713"/>
    </row>
    <row r="35" spans="2:133" ht="11.25" customHeight="1" x14ac:dyDescent="0.15">
      <c r="B35" s="674" t="s">
        <v>326</v>
      </c>
      <c r="C35" s="675"/>
      <c r="D35" s="675"/>
      <c r="E35" s="675"/>
      <c r="F35" s="675"/>
      <c r="G35" s="675"/>
      <c r="H35" s="675"/>
      <c r="I35" s="675"/>
      <c r="J35" s="675"/>
      <c r="K35" s="675"/>
      <c r="L35" s="675"/>
      <c r="M35" s="675"/>
      <c r="N35" s="675"/>
      <c r="O35" s="675"/>
      <c r="P35" s="675"/>
      <c r="Q35" s="676"/>
      <c r="R35" s="677">
        <v>14250</v>
      </c>
      <c r="S35" s="678"/>
      <c r="T35" s="678"/>
      <c r="U35" s="678"/>
      <c r="V35" s="678"/>
      <c r="W35" s="678"/>
      <c r="X35" s="678"/>
      <c r="Y35" s="679"/>
      <c r="Z35" s="714">
        <v>0.3</v>
      </c>
      <c r="AA35" s="714"/>
      <c r="AB35" s="714"/>
      <c r="AC35" s="714"/>
      <c r="AD35" s="715" t="s">
        <v>237</v>
      </c>
      <c r="AE35" s="715"/>
      <c r="AF35" s="715"/>
      <c r="AG35" s="715"/>
      <c r="AH35" s="715"/>
      <c r="AI35" s="715"/>
      <c r="AJ35" s="715"/>
      <c r="AK35" s="715"/>
      <c r="AL35" s="680" t="s">
        <v>237</v>
      </c>
      <c r="AM35" s="681"/>
      <c r="AN35" s="681"/>
      <c r="AO35" s="716"/>
      <c r="AP35" s="233"/>
      <c r="AQ35" s="738" t="s">
        <v>327</v>
      </c>
      <c r="AR35" s="739"/>
      <c r="AS35" s="739"/>
      <c r="AT35" s="739"/>
      <c r="AU35" s="739"/>
      <c r="AV35" s="739"/>
      <c r="AW35" s="739"/>
      <c r="AX35" s="739"/>
      <c r="AY35" s="739"/>
      <c r="AZ35" s="739"/>
      <c r="BA35" s="739"/>
      <c r="BB35" s="739"/>
      <c r="BC35" s="739"/>
      <c r="BD35" s="739"/>
      <c r="BE35" s="739"/>
      <c r="BF35" s="740"/>
      <c r="BG35" s="738" t="s">
        <v>328</v>
      </c>
      <c r="BH35" s="739"/>
      <c r="BI35" s="739"/>
      <c r="BJ35" s="739"/>
      <c r="BK35" s="739"/>
      <c r="BL35" s="739"/>
      <c r="BM35" s="739"/>
      <c r="BN35" s="739"/>
      <c r="BO35" s="739"/>
      <c r="BP35" s="739"/>
      <c r="BQ35" s="739"/>
      <c r="BR35" s="739"/>
      <c r="BS35" s="739"/>
      <c r="BT35" s="739"/>
      <c r="BU35" s="739"/>
      <c r="BV35" s="739"/>
      <c r="BW35" s="739"/>
      <c r="BX35" s="739"/>
      <c r="BY35" s="739"/>
      <c r="BZ35" s="739"/>
      <c r="CA35" s="739"/>
      <c r="CB35" s="740"/>
      <c r="CD35" s="710" t="s">
        <v>329</v>
      </c>
      <c r="CE35" s="711"/>
      <c r="CF35" s="711"/>
      <c r="CG35" s="711"/>
      <c r="CH35" s="711"/>
      <c r="CI35" s="711"/>
      <c r="CJ35" s="711"/>
      <c r="CK35" s="711"/>
      <c r="CL35" s="711"/>
      <c r="CM35" s="711"/>
      <c r="CN35" s="711"/>
      <c r="CO35" s="711"/>
      <c r="CP35" s="711"/>
      <c r="CQ35" s="712"/>
      <c r="CR35" s="677">
        <v>101619</v>
      </c>
      <c r="CS35" s="696"/>
      <c r="CT35" s="696"/>
      <c r="CU35" s="696"/>
      <c r="CV35" s="696"/>
      <c r="CW35" s="696"/>
      <c r="CX35" s="696"/>
      <c r="CY35" s="697"/>
      <c r="CZ35" s="680">
        <v>2.5</v>
      </c>
      <c r="DA35" s="698"/>
      <c r="DB35" s="698"/>
      <c r="DC35" s="699"/>
      <c r="DD35" s="683">
        <v>92571</v>
      </c>
      <c r="DE35" s="696"/>
      <c r="DF35" s="696"/>
      <c r="DG35" s="696"/>
      <c r="DH35" s="696"/>
      <c r="DI35" s="696"/>
      <c r="DJ35" s="696"/>
      <c r="DK35" s="697"/>
      <c r="DL35" s="683">
        <v>38098</v>
      </c>
      <c r="DM35" s="696"/>
      <c r="DN35" s="696"/>
      <c r="DO35" s="696"/>
      <c r="DP35" s="696"/>
      <c r="DQ35" s="696"/>
      <c r="DR35" s="696"/>
      <c r="DS35" s="696"/>
      <c r="DT35" s="696"/>
      <c r="DU35" s="696"/>
      <c r="DV35" s="697"/>
      <c r="DW35" s="680">
        <v>1.6</v>
      </c>
      <c r="DX35" s="698"/>
      <c r="DY35" s="698"/>
      <c r="DZ35" s="698"/>
      <c r="EA35" s="698"/>
      <c r="EB35" s="698"/>
      <c r="EC35" s="713"/>
    </row>
    <row r="36" spans="2:133" ht="11.25" customHeight="1" x14ac:dyDescent="0.15">
      <c r="B36" s="674" t="s">
        <v>330</v>
      </c>
      <c r="C36" s="675"/>
      <c r="D36" s="675"/>
      <c r="E36" s="675"/>
      <c r="F36" s="675"/>
      <c r="G36" s="675"/>
      <c r="H36" s="675"/>
      <c r="I36" s="675"/>
      <c r="J36" s="675"/>
      <c r="K36" s="675"/>
      <c r="L36" s="675"/>
      <c r="M36" s="675"/>
      <c r="N36" s="675"/>
      <c r="O36" s="675"/>
      <c r="P36" s="675"/>
      <c r="Q36" s="676"/>
      <c r="R36" s="677">
        <v>207492</v>
      </c>
      <c r="S36" s="678"/>
      <c r="T36" s="678"/>
      <c r="U36" s="678"/>
      <c r="V36" s="678"/>
      <c r="W36" s="678"/>
      <c r="X36" s="678"/>
      <c r="Y36" s="679"/>
      <c r="Z36" s="714">
        <v>4.5</v>
      </c>
      <c r="AA36" s="714"/>
      <c r="AB36" s="714"/>
      <c r="AC36" s="714"/>
      <c r="AD36" s="715" t="s">
        <v>237</v>
      </c>
      <c r="AE36" s="715"/>
      <c r="AF36" s="715"/>
      <c r="AG36" s="715"/>
      <c r="AH36" s="715"/>
      <c r="AI36" s="715"/>
      <c r="AJ36" s="715"/>
      <c r="AK36" s="715"/>
      <c r="AL36" s="680" t="s">
        <v>138</v>
      </c>
      <c r="AM36" s="681"/>
      <c r="AN36" s="681"/>
      <c r="AO36" s="716"/>
      <c r="AP36" s="233"/>
      <c r="AQ36" s="729" t="s">
        <v>331</v>
      </c>
      <c r="AR36" s="730"/>
      <c r="AS36" s="730"/>
      <c r="AT36" s="730"/>
      <c r="AU36" s="730"/>
      <c r="AV36" s="730"/>
      <c r="AW36" s="730"/>
      <c r="AX36" s="730"/>
      <c r="AY36" s="731"/>
      <c r="AZ36" s="732">
        <v>313909</v>
      </c>
      <c r="BA36" s="733"/>
      <c r="BB36" s="733"/>
      <c r="BC36" s="733"/>
      <c r="BD36" s="733"/>
      <c r="BE36" s="733"/>
      <c r="BF36" s="734"/>
      <c r="BG36" s="735" t="s">
        <v>332</v>
      </c>
      <c r="BH36" s="736"/>
      <c r="BI36" s="736"/>
      <c r="BJ36" s="736"/>
      <c r="BK36" s="736"/>
      <c r="BL36" s="736"/>
      <c r="BM36" s="736"/>
      <c r="BN36" s="736"/>
      <c r="BO36" s="736"/>
      <c r="BP36" s="736"/>
      <c r="BQ36" s="736"/>
      <c r="BR36" s="736"/>
      <c r="BS36" s="736"/>
      <c r="BT36" s="736"/>
      <c r="BU36" s="737"/>
      <c r="BV36" s="732">
        <v>22856</v>
      </c>
      <c r="BW36" s="733"/>
      <c r="BX36" s="733"/>
      <c r="BY36" s="733"/>
      <c r="BZ36" s="733"/>
      <c r="CA36" s="733"/>
      <c r="CB36" s="734"/>
      <c r="CD36" s="710" t="s">
        <v>333</v>
      </c>
      <c r="CE36" s="711"/>
      <c r="CF36" s="711"/>
      <c r="CG36" s="711"/>
      <c r="CH36" s="711"/>
      <c r="CI36" s="711"/>
      <c r="CJ36" s="711"/>
      <c r="CK36" s="711"/>
      <c r="CL36" s="711"/>
      <c r="CM36" s="711"/>
      <c r="CN36" s="711"/>
      <c r="CO36" s="711"/>
      <c r="CP36" s="711"/>
      <c r="CQ36" s="712"/>
      <c r="CR36" s="677">
        <v>530309</v>
      </c>
      <c r="CS36" s="678"/>
      <c r="CT36" s="678"/>
      <c r="CU36" s="678"/>
      <c r="CV36" s="678"/>
      <c r="CW36" s="678"/>
      <c r="CX36" s="678"/>
      <c r="CY36" s="679"/>
      <c r="CZ36" s="680">
        <v>12.9</v>
      </c>
      <c r="DA36" s="698"/>
      <c r="DB36" s="698"/>
      <c r="DC36" s="699"/>
      <c r="DD36" s="683">
        <v>436597</v>
      </c>
      <c r="DE36" s="678"/>
      <c r="DF36" s="678"/>
      <c r="DG36" s="678"/>
      <c r="DH36" s="678"/>
      <c r="DI36" s="678"/>
      <c r="DJ36" s="678"/>
      <c r="DK36" s="679"/>
      <c r="DL36" s="683">
        <v>278712</v>
      </c>
      <c r="DM36" s="678"/>
      <c r="DN36" s="678"/>
      <c r="DO36" s="678"/>
      <c r="DP36" s="678"/>
      <c r="DQ36" s="678"/>
      <c r="DR36" s="678"/>
      <c r="DS36" s="678"/>
      <c r="DT36" s="678"/>
      <c r="DU36" s="678"/>
      <c r="DV36" s="679"/>
      <c r="DW36" s="680">
        <v>11.6</v>
      </c>
      <c r="DX36" s="698"/>
      <c r="DY36" s="698"/>
      <c r="DZ36" s="698"/>
      <c r="EA36" s="698"/>
      <c r="EB36" s="698"/>
      <c r="EC36" s="713"/>
    </row>
    <row r="37" spans="2:133" ht="11.25" customHeight="1" x14ac:dyDescent="0.15">
      <c r="B37" s="674" t="s">
        <v>334</v>
      </c>
      <c r="C37" s="675"/>
      <c r="D37" s="675"/>
      <c r="E37" s="675"/>
      <c r="F37" s="675"/>
      <c r="G37" s="675"/>
      <c r="H37" s="675"/>
      <c r="I37" s="675"/>
      <c r="J37" s="675"/>
      <c r="K37" s="675"/>
      <c r="L37" s="675"/>
      <c r="M37" s="675"/>
      <c r="N37" s="675"/>
      <c r="O37" s="675"/>
      <c r="P37" s="675"/>
      <c r="Q37" s="676"/>
      <c r="R37" s="677">
        <v>316232</v>
      </c>
      <c r="S37" s="678"/>
      <c r="T37" s="678"/>
      <c r="U37" s="678"/>
      <c r="V37" s="678"/>
      <c r="W37" s="678"/>
      <c r="X37" s="678"/>
      <c r="Y37" s="679"/>
      <c r="Z37" s="714">
        <v>6.9</v>
      </c>
      <c r="AA37" s="714"/>
      <c r="AB37" s="714"/>
      <c r="AC37" s="714"/>
      <c r="AD37" s="715" t="s">
        <v>138</v>
      </c>
      <c r="AE37" s="715"/>
      <c r="AF37" s="715"/>
      <c r="AG37" s="715"/>
      <c r="AH37" s="715"/>
      <c r="AI37" s="715"/>
      <c r="AJ37" s="715"/>
      <c r="AK37" s="715"/>
      <c r="AL37" s="680" t="s">
        <v>237</v>
      </c>
      <c r="AM37" s="681"/>
      <c r="AN37" s="681"/>
      <c r="AO37" s="716"/>
      <c r="AQ37" s="717" t="s">
        <v>335</v>
      </c>
      <c r="AR37" s="718"/>
      <c r="AS37" s="718"/>
      <c r="AT37" s="718"/>
      <c r="AU37" s="718"/>
      <c r="AV37" s="718"/>
      <c r="AW37" s="718"/>
      <c r="AX37" s="718"/>
      <c r="AY37" s="719"/>
      <c r="AZ37" s="677">
        <v>67465</v>
      </c>
      <c r="BA37" s="678"/>
      <c r="BB37" s="678"/>
      <c r="BC37" s="678"/>
      <c r="BD37" s="696"/>
      <c r="BE37" s="696"/>
      <c r="BF37" s="720"/>
      <c r="BG37" s="710" t="s">
        <v>336</v>
      </c>
      <c r="BH37" s="711"/>
      <c r="BI37" s="711"/>
      <c r="BJ37" s="711"/>
      <c r="BK37" s="711"/>
      <c r="BL37" s="711"/>
      <c r="BM37" s="711"/>
      <c r="BN37" s="711"/>
      <c r="BO37" s="711"/>
      <c r="BP37" s="711"/>
      <c r="BQ37" s="711"/>
      <c r="BR37" s="711"/>
      <c r="BS37" s="711"/>
      <c r="BT37" s="711"/>
      <c r="BU37" s="712"/>
      <c r="BV37" s="677">
        <v>22856</v>
      </c>
      <c r="BW37" s="678"/>
      <c r="BX37" s="678"/>
      <c r="BY37" s="678"/>
      <c r="BZ37" s="678"/>
      <c r="CA37" s="678"/>
      <c r="CB37" s="721"/>
      <c r="CD37" s="710" t="s">
        <v>337</v>
      </c>
      <c r="CE37" s="711"/>
      <c r="CF37" s="711"/>
      <c r="CG37" s="711"/>
      <c r="CH37" s="711"/>
      <c r="CI37" s="711"/>
      <c r="CJ37" s="711"/>
      <c r="CK37" s="711"/>
      <c r="CL37" s="711"/>
      <c r="CM37" s="711"/>
      <c r="CN37" s="711"/>
      <c r="CO37" s="711"/>
      <c r="CP37" s="711"/>
      <c r="CQ37" s="712"/>
      <c r="CR37" s="677">
        <v>242913</v>
      </c>
      <c r="CS37" s="696"/>
      <c r="CT37" s="696"/>
      <c r="CU37" s="696"/>
      <c r="CV37" s="696"/>
      <c r="CW37" s="696"/>
      <c r="CX37" s="696"/>
      <c r="CY37" s="697"/>
      <c r="CZ37" s="680">
        <v>5.9</v>
      </c>
      <c r="DA37" s="698"/>
      <c r="DB37" s="698"/>
      <c r="DC37" s="699"/>
      <c r="DD37" s="683">
        <v>231051</v>
      </c>
      <c r="DE37" s="696"/>
      <c r="DF37" s="696"/>
      <c r="DG37" s="696"/>
      <c r="DH37" s="696"/>
      <c r="DI37" s="696"/>
      <c r="DJ37" s="696"/>
      <c r="DK37" s="697"/>
      <c r="DL37" s="683">
        <v>211358</v>
      </c>
      <c r="DM37" s="696"/>
      <c r="DN37" s="696"/>
      <c r="DO37" s="696"/>
      <c r="DP37" s="696"/>
      <c r="DQ37" s="696"/>
      <c r="DR37" s="696"/>
      <c r="DS37" s="696"/>
      <c r="DT37" s="696"/>
      <c r="DU37" s="696"/>
      <c r="DV37" s="697"/>
      <c r="DW37" s="680">
        <v>8.8000000000000007</v>
      </c>
      <c r="DX37" s="698"/>
      <c r="DY37" s="698"/>
      <c r="DZ37" s="698"/>
      <c r="EA37" s="698"/>
      <c r="EB37" s="698"/>
      <c r="EC37" s="713"/>
    </row>
    <row r="38" spans="2:133" ht="11.25" customHeight="1" x14ac:dyDescent="0.15">
      <c r="B38" s="674" t="s">
        <v>338</v>
      </c>
      <c r="C38" s="675"/>
      <c r="D38" s="675"/>
      <c r="E38" s="675"/>
      <c r="F38" s="675"/>
      <c r="G38" s="675"/>
      <c r="H38" s="675"/>
      <c r="I38" s="675"/>
      <c r="J38" s="675"/>
      <c r="K38" s="675"/>
      <c r="L38" s="675"/>
      <c r="M38" s="675"/>
      <c r="N38" s="675"/>
      <c r="O38" s="675"/>
      <c r="P38" s="675"/>
      <c r="Q38" s="676"/>
      <c r="R38" s="677">
        <v>202798</v>
      </c>
      <c r="S38" s="678"/>
      <c r="T38" s="678"/>
      <c r="U38" s="678"/>
      <c r="V38" s="678"/>
      <c r="W38" s="678"/>
      <c r="X38" s="678"/>
      <c r="Y38" s="679"/>
      <c r="Z38" s="714">
        <v>4.4000000000000004</v>
      </c>
      <c r="AA38" s="714"/>
      <c r="AB38" s="714"/>
      <c r="AC38" s="714"/>
      <c r="AD38" s="715">
        <v>4602</v>
      </c>
      <c r="AE38" s="715"/>
      <c r="AF38" s="715"/>
      <c r="AG38" s="715"/>
      <c r="AH38" s="715"/>
      <c r="AI38" s="715"/>
      <c r="AJ38" s="715"/>
      <c r="AK38" s="715"/>
      <c r="AL38" s="680">
        <v>0.2</v>
      </c>
      <c r="AM38" s="681"/>
      <c r="AN38" s="681"/>
      <c r="AO38" s="716"/>
      <c r="AQ38" s="717" t="s">
        <v>339</v>
      </c>
      <c r="AR38" s="718"/>
      <c r="AS38" s="718"/>
      <c r="AT38" s="718"/>
      <c r="AU38" s="718"/>
      <c r="AV38" s="718"/>
      <c r="AW38" s="718"/>
      <c r="AX38" s="718"/>
      <c r="AY38" s="719"/>
      <c r="AZ38" s="677">
        <v>11235</v>
      </c>
      <c r="BA38" s="678"/>
      <c r="BB38" s="678"/>
      <c r="BC38" s="678"/>
      <c r="BD38" s="696"/>
      <c r="BE38" s="696"/>
      <c r="BF38" s="720"/>
      <c r="BG38" s="710" t="s">
        <v>340</v>
      </c>
      <c r="BH38" s="711"/>
      <c r="BI38" s="711"/>
      <c r="BJ38" s="711"/>
      <c r="BK38" s="711"/>
      <c r="BL38" s="711"/>
      <c r="BM38" s="711"/>
      <c r="BN38" s="711"/>
      <c r="BO38" s="711"/>
      <c r="BP38" s="711"/>
      <c r="BQ38" s="711"/>
      <c r="BR38" s="711"/>
      <c r="BS38" s="711"/>
      <c r="BT38" s="711"/>
      <c r="BU38" s="712"/>
      <c r="BV38" s="677">
        <v>742</v>
      </c>
      <c r="BW38" s="678"/>
      <c r="BX38" s="678"/>
      <c r="BY38" s="678"/>
      <c r="BZ38" s="678"/>
      <c r="CA38" s="678"/>
      <c r="CB38" s="721"/>
      <c r="CD38" s="710" t="s">
        <v>341</v>
      </c>
      <c r="CE38" s="711"/>
      <c r="CF38" s="711"/>
      <c r="CG38" s="711"/>
      <c r="CH38" s="711"/>
      <c r="CI38" s="711"/>
      <c r="CJ38" s="711"/>
      <c r="CK38" s="711"/>
      <c r="CL38" s="711"/>
      <c r="CM38" s="711"/>
      <c r="CN38" s="711"/>
      <c r="CO38" s="711"/>
      <c r="CP38" s="711"/>
      <c r="CQ38" s="712"/>
      <c r="CR38" s="677">
        <v>302674</v>
      </c>
      <c r="CS38" s="678"/>
      <c r="CT38" s="678"/>
      <c r="CU38" s="678"/>
      <c r="CV38" s="678"/>
      <c r="CW38" s="678"/>
      <c r="CX38" s="678"/>
      <c r="CY38" s="679"/>
      <c r="CZ38" s="680">
        <v>7.4</v>
      </c>
      <c r="DA38" s="698"/>
      <c r="DB38" s="698"/>
      <c r="DC38" s="699"/>
      <c r="DD38" s="683">
        <v>265154</v>
      </c>
      <c r="DE38" s="678"/>
      <c r="DF38" s="678"/>
      <c r="DG38" s="678"/>
      <c r="DH38" s="678"/>
      <c r="DI38" s="678"/>
      <c r="DJ38" s="678"/>
      <c r="DK38" s="679"/>
      <c r="DL38" s="683">
        <v>259679</v>
      </c>
      <c r="DM38" s="678"/>
      <c r="DN38" s="678"/>
      <c r="DO38" s="678"/>
      <c r="DP38" s="678"/>
      <c r="DQ38" s="678"/>
      <c r="DR38" s="678"/>
      <c r="DS38" s="678"/>
      <c r="DT38" s="678"/>
      <c r="DU38" s="678"/>
      <c r="DV38" s="679"/>
      <c r="DW38" s="680">
        <v>10.8</v>
      </c>
      <c r="DX38" s="698"/>
      <c r="DY38" s="698"/>
      <c r="DZ38" s="698"/>
      <c r="EA38" s="698"/>
      <c r="EB38" s="698"/>
      <c r="EC38" s="713"/>
    </row>
    <row r="39" spans="2:133" ht="11.25" customHeight="1" x14ac:dyDescent="0.15">
      <c r="B39" s="674" t="s">
        <v>342</v>
      </c>
      <c r="C39" s="675"/>
      <c r="D39" s="675"/>
      <c r="E39" s="675"/>
      <c r="F39" s="675"/>
      <c r="G39" s="675"/>
      <c r="H39" s="675"/>
      <c r="I39" s="675"/>
      <c r="J39" s="675"/>
      <c r="K39" s="675"/>
      <c r="L39" s="675"/>
      <c r="M39" s="675"/>
      <c r="N39" s="675"/>
      <c r="O39" s="675"/>
      <c r="P39" s="675"/>
      <c r="Q39" s="676"/>
      <c r="R39" s="677">
        <v>373938</v>
      </c>
      <c r="S39" s="678"/>
      <c r="T39" s="678"/>
      <c r="U39" s="678"/>
      <c r="V39" s="678"/>
      <c r="W39" s="678"/>
      <c r="X39" s="678"/>
      <c r="Y39" s="679"/>
      <c r="Z39" s="714">
        <v>8.1999999999999993</v>
      </c>
      <c r="AA39" s="714"/>
      <c r="AB39" s="714"/>
      <c r="AC39" s="714"/>
      <c r="AD39" s="715" t="s">
        <v>237</v>
      </c>
      <c r="AE39" s="715"/>
      <c r="AF39" s="715"/>
      <c r="AG39" s="715"/>
      <c r="AH39" s="715"/>
      <c r="AI39" s="715"/>
      <c r="AJ39" s="715"/>
      <c r="AK39" s="715"/>
      <c r="AL39" s="680" t="s">
        <v>237</v>
      </c>
      <c r="AM39" s="681"/>
      <c r="AN39" s="681"/>
      <c r="AO39" s="716"/>
      <c r="AQ39" s="717" t="s">
        <v>343</v>
      </c>
      <c r="AR39" s="718"/>
      <c r="AS39" s="718"/>
      <c r="AT39" s="718"/>
      <c r="AU39" s="718"/>
      <c r="AV39" s="718"/>
      <c r="AW39" s="718"/>
      <c r="AX39" s="718"/>
      <c r="AY39" s="719"/>
      <c r="AZ39" s="677">
        <v>2640</v>
      </c>
      <c r="BA39" s="678"/>
      <c r="BB39" s="678"/>
      <c r="BC39" s="678"/>
      <c r="BD39" s="696"/>
      <c r="BE39" s="696"/>
      <c r="BF39" s="720"/>
      <c r="BG39" s="710" t="s">
        <v>344</v>
      </c>
      <c r="BH39" s="711"/>
      <c r="BI39" s="711"/>
      <c r="BJ39" s="711"/>
      <c r="BK39" s="711"/>
      <c r="BL39" s="711"/>
      <c r="BM39" s="711"/>
      <c r="BN39" s="711"/>
      <c r="BO39" s="711"/>
      <c r="BP39" s="711"/>
      <c r="BQ39" s="711"/>
      <c r="BR39" s="711"/>
      <c r="BS39" s="711"/>
      <c r="BT39" s="711"/>
      <c r="BU39" s="712"/>
      <c r="BV39" s="677">
        <v>1207</v>
      </c>
      <c r="BW39" s="678"/>
      <c r="BX39" s="678"/>
      <c r="BY39" s="678"/>
      <c r="BZ39" s="678"/>
      <c r="CA39" s="678"/>
      <c r="CB39" s="721"/>
      <c r="CD39" s="710" t="s">
        <v>345</v>
      </c>
      <c r="CE39" s="711"/>
      <c r="CF39" s="711"/>
      <c r="CG39" s="711"/>
      <c r="CH39" s="711"/>
      <c r="CI39" s="711"/>
      <c r="CJ39" s="711"/>
      <c r="CK39" s="711"/>
      <c r="CL39" s="711"/>
      <c r="CM39" s="711"/>
      <c r="CN39" s="711"/>
      <c r="CO39" s="711"/>
      <c r="CP39" s="711"/>
      <c r="CQ39" s="712"/>
      <c r="CR39" s="677">
        <v>159176</v>
      </c>
      <c r="CS39" s="696"/>
      <c r="CT39" s="696"/>
      <c r="CU39" s="696"/>
      <c r="CV39" s="696"/>
      <c r="CW39" s="696"/>
      <c r="CX39" s="696"/>
      <c r="CY39" s="697"/>
      <c r="CZ39" s="680">
        <v>3.9</v>
      </c>
      <c r="DA39" s="698"/>
      <c r="DB39" s="698"/>
      <c r="DC39" s="699"/>
      <c r="DD39" s="683">
        <v>145873</v>
      </c>
      <c r="DE39" s="696"/>
      <c r="DF39" s="696"/>
      <c r="DG39" s="696"/>
      <c r="DH39" s="696"/>
      <c r="DI39" s="696"/>
      <c r="DJ39" s="696"/>
      <c r="DK39" s="697"/>
      <c r="DL39" s="683" t="s">
        <v>237</v>
      </c>
      <c r="DM39" s="696"/>
      <c r="DN39" s="696"/>
      <c r="DO39" s="696"/>
      <c r="DP39" s="696"/>
      <c r="DQ39" s="696"/>
      <c r="DR39" s="696"/>
      <c r="DS39" s="696"/>
      <c r="DT39" s="696"/>
      <c r="DU39" s="696"/>
      <c r="DV39" s="697"/>
      <c r="DW39" s="680" t="s">
        <v>138</v>
      </c>
      <c r="DX39" s="698"/>
      <c r="DY39" s="698"/>
      <c r="DZ39" s="698"/>
      <c r="EA39" s="698"/>
      <c r="EB39" s="698"/>
      <c r="EC39" s="713"/>
    </row>
    <row r="40" spans="2:133" ht="11.25" customHeight="1" x14ac:dyDescent="0.15">
      <c r="B40" s="674" t="s">
        <v>346</v>
      </c>
      <c r="C40" s="675"/>
      <c r="D40" s="675"/>
      <c r="E40" s="675"/>
      <c r="F40" s="675"/>
      <c r="G40" s="675"/>
      <c r="H40" s="675"/>
      <c r="I40" s="675"/>
      <c r="J40" s="675"/>
      <c r="K40" s="675"/>
      <c r="L40" s="675"/>
      <c r="M40" s="675"/>
      <c r="N40" s="675"/>
      <c r="O40" s="675"/>
      <c r="P40" s="675"/>
      <c r="Q40" s="676"/>
      <c r="R40" s="677" t="s">
        <v>138</v>
      </c>
      <c r="S40" s="678"/>
      <c r="T40" s="678"/>
      <c r="U40" s="678"/>
      <c r="V40" s="678"/>
      <c r="W40" s="678"/>
      <c r="X40" s="678"/>
      <c r="Y40" s="679"/>
      <c r="Z40" s="714" t="s">
        <v>138</v>
      </c>
      <c r="AA40" s="714"/>
      <c r="AB40" s="714"/>
      <c r="AC40" s="714"/>
      <c r="AD40" s="715" t="s">
        <v>129</v>
      </c>
      <c r="AE40" s="715"/>
      <c r="AF40" s="715"/>
      <c r="AG40" s="715"/>
      <c r="AH40" s="715"/>
      <c r="AI40" s="715"/>
      <c r="AJ40" s="715"/>
      <c r="AK40" s="715"/>
      <c r="AL40" s="680" t="s">
        <v>138</v>
      </c>
      <c r="AM40" s="681"/>
      <c r="AN40" s="681"/>
      <c r="AO40" s="716"/>
      <c r="AQ40" s="717" t="s">
        <v>347</v>
      </c>
      <c r="AR40" s="718"/>
      <c r="AS40" s="718"/>
      <c r="AT40" s="718"/>
      <c r="AU40" s="718"/>
      <c r="AV40" s="718"/>
      <c r="AW40" s="718"/>
      <c r="AX40" s="718"/>
      <c r="AY40" s="719"/>
      <c r="AZ40" s="677" t="s">
        <v>237</v>
      </c>
      <c r="BA40" s="678"/>
      <c r="BB40" s="678"/>
      <c r="BC40" s="678"/>
      <c r="BD40" s="696"/>
      <c r="BE40" s="696"/>
      <c r="BF40" s="720"/>
      <c r="BG40" s="722" t="s">
        <v>348</v>
      </c>
      <c r="BH40" s="723"/>
      <c r="BI40" s="723"/>
      <c r="BJ40" s="723"/>
      <c r="BK40" s="723"/>
      <c r="BL40" s="234"/>
      <c r="BM40" s="711" t="s">
        <v>349</v>
      </c>
      <c r="BN40" s="711"/>
      <c r="BO40" s="711"/>
      <c r="BP40" s="711"/>
      <c r="BQ40" s="711"/>
      <c r="BR40" s="711"/>
      <c r="BS40" s="711"/>
      <c r="BT40" s="711"/>
      <c r="BU40" s="712"/>
      <c r="BV40" s="677">
        <v>110</v>
      </c>
      <c r="BW40" s="678"/>
      <c r="BX40" s="678"/>
      <c r="BY40" s="678"/>
      <c r="BZ40" s="678"/>
      <c r="CA40" s="678"/>
      <c r="CB40" s="721"/>
      <c r="CD40" s="710" t="s">
        <v>350</v>
      </c>
      <c r="CE40" s="711"/>
      <c r="CF40" s="711"/>
      <c r="CG40" s="711"/>
      <c r="CH40" s="711"/>
      <c r="CI40" s="711"/>
      <c r="CJ40" s="711"/>
      <c r="CK40" s="711"/>
      <c r="CL40" s="711"/>
      <c r="CM40" s="711"/>
      <c r="CN40" s="711"/>
      <c r="CO40" s="711"/>
      <c r="CP40" s="711"/>
      <c r="CQ40" s="712"/>
      <c r="CR40" s="677">
        <v>45000</v>
      </c>
      <c r="CS40" s="678"/>
      <c r="CT40" s="678"/>
      <c r="CU40" s="678"/>
      <c r="CV40" s="678"/>
      <c r="CW40" s="678"/>
      <c r="CX40" s="678"/>
      <c r="CY40" s="679"/>
      <c r="CZ40" s="680">
        <v>1.1000000000000001</v>
      </c>
      <c r="DA40" s="698"/>
      <c r="DB40" s="698"/>
      <c r="DC40" s="699"/>
      <c r="DD40" s="683" t="s">
        <v>237</v>
      </c>
      <c r="DE40" s="678"/>
      <c r="DF40" s="678"/>
      <c r="DG40" s="678"/>
      <c r="DH40" s="678"/>
      <c r="DI40" s="678"/>
      <c r="DJ40" s="678"/>
      <c r="DK40" s="679"/>
      <c r="DL40" s="683" t="s">
        <v>237</v>
      </c>
      <c r="DM40" s="678"/>
      <c r="DN40" s="678"/>
      <c r="DO40" s="678"/>
      <c r="DP40" s="678"/>
      <c r="DQ40" s="678"/>
      <c r="DR40" s="678"/>
      <c r="DS40" s="678"/>
      <c r="DT40" s="678"/>
      <c r="DU40" s="678"/>
      <c r="DV40" s="679"/>
      <c r="DW40" s="680" t="s">
        <v>129</v>
      </c>
      <c r="DX40" s="698"/>
      <c r="DY40" s="698"/>
      <c r="DZ40" s="698"/>
      <c r="EA40" s="698"/>
      <c r="EB40" s="698"/>
      <c r="EC40" s="713"/>
    </row>
    <row r="41" spans="2:133" ht="11.25" customHeight="1" x14ac:dyDescent="0.15">
      <c r="B41" s="674" t="s">
        <v>351</v>
      </c>
      <c r="C41" s="675"/>
      <c r="D41" s="675"/>
      <c r="E41" s="675"/>
      <c r="F41" s="675"/>
      <c r="G41" s="675"/>
      <c r="H41" s="675"/>
      <c r="I41" s="675"/>
      <c r="J41" s="675"/>
      <c r="K41" s="675"/>
      <c r="L41" s="675"/>
      <c r="M41" s="675"/>
      <c r="N41" s="675"/>
      <c r="O41" s="675"/>
      <c r="P41" s="675"/>
      <c r="Q41" s="676"/>
      <c r="R41" s="677">
        <v>75338</v>
      </c>
      <c r="S41" s="678"/>
      <c r="T41" s="678"/>
      <c r="U41" s="678"/>
      <c r="V41" s="678"/>
      <c r="W41" s="678"/>
      <c r="X41" s="678"/>
      <c r="Y41" s="679"/>
      <c r="Z41" s="714">
        <v>1.6</v>
      </c>
      <c r="AA41" s="714"/>
      <c r="AB41" s="714"/>
      <c r="AC41" s="714"/>
      <c r="AD41" s="715" t="s">
        <v>138</v>
      </c>
      <c r="AE41" s="715"/>
      <c r="AF41" s="715"/>
      <c r="AG41" s="715"/>
      <c r="AH41" s="715"/>
      <c r="AI41" s="715"/>
      <c r="AJ41" s="715"/>
      <c r="AK41" s="715"/>
      <c r="AL41" s="680" t="s">
        <v>237</v>
      </c>
      <c r="AM41" s="681"/>
      <c r="AN41" s="681"/>
      <c r="AO41" s="716"/>
      <c r="AQ41" s="717" t="s">
        <v>352</v>
      </c>
      <c r="AR41" s="718"/>
      <c r="AS41" s="718"/>
      <c r="AT41" s="718"/>
      <c r="AU41" s="718"/>
      <c r="AV41" s="718"/>
      <c r="AW41" s="718"/>
      <c r="AX41" s="718"/>
      <c r="AY41" s="719"/>
      <c r="AZ41" s="677">
        <v>33948</v>
      </c>
      <c r="BA41" s="678"/>
      <c r="BB41" s="678"/>
      <c r="BC41" s="678"/>
      <c r="BD41" s="696"/>
      <c r="BE41" s="696"/>
      <c r="BF41" s="720"/>
      <c r="BG41" s="722"/>
      <c r="BH41" s="723"/>
      <c r="BI41" s="723"/>
      <c r="BJ41" s="723"/>
      <c r="BK41" s="723"/>
      <c r="BL41" s="234"/>
      <c r="BM41" s="711" t="s">
        <v>353</v>
      </c>
      <c r="BN41" s="711"/>
      <c r="BO41" s="711"/>
      <c r="BP41" s="711"/>
      <c r="BQ41" s="711"/>
      <c r="BR41" s="711"/>
      <c r="BS41" s="711"/>
      <c r="BT41" s="711"/>
      <c r="BU41" s="712"/>
      <c r="BV41" s="677" t="s">
        <v>237</v>
      </c>
      <c r="BW41" s="678"/>
      <c r="BX41" s="678"/>
      <c r="BY41" s="678"/>
      <c r="BZ41" s="678"/>
      <c r="CA41" s="678"/>
      <c r="CB41" s="721"/>
      <c r="CD41" s="710" t="s">
        <v>354</v>
      </c>
      <c r="CE41" s="711"/>
      <c r="CF41" s="711"/>
      <c r="CG41" s="711"/>
      <c r="CH41" s="711"/>
      <c r="CI41" s="711"/>
      <c r="CJ41" s="711"/>
      <c r="CK41" s="711"/>
      <c r="CL41" s="711"/>
      <c r="CM41" s="711"/>
      <c r="CN41" s="711"/>
      <c r="CO41" s="711"/>
      <c r="CP41" s="711"/>
      <c r="CQ41" s="712"/>
      <c r="CR41" s="677" t="s">
        <v>138</v>
      </c>
      <c r="CS41" s="696"/>
      <c r="CT41" s="696"/>
      <c r="CU41" s="696"/>
      <c r="CV41" s="696"/>
      <c r="CW41" s="696"/>
      <c r="CX41" s="696"/>
      <c r="CY41" s="697"/>
      <c r="CZ41" s="680" t="s">
        <v>138</v>
      </c>
      <c r="DA41" s="698"/>
      <c r="DB41" s="698"/>
      <c r="DC41" s="699"/>
      <c r="DD41" s="683" t="s">
        <v>138</v>
      </c>
      <c r="DE41" s="696"/>
      <c r="DF41" s="696"/>
      <c r="DG41" s="696"/>
      <c r="DH41" s="696"/>
      <c r="DI41" s="696"/>
      <c r="DJ41" s="696"/>
      <c r="DK41" s="697"/>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658" t="s">
        <v>355</v>
      </c>
      <c r="C42" s="659"/>
      <c r="D42" s="659"/>
      <c r="E42" s="659"/>
      <c r="F42" s="659"/>
      <c r="G42" s="659"/>
      <c r="H42" s="659"/>
      <c r="I42" s="659"/>
      <c r="J42" s="659"/>
      <c r="K42" s="659"/>
      <c r="L42" s="659"/>
      <c r="M42" s="659"/>
      <c r="N42" s="659"/>
      <c r="O42" s="659"/>
      <c r="P42" s="659"/>
      <c r="Q42" s="660"/>
      <c r="R42" s="661">
        <v>4569251</v>
      </c>
      <c r="S42" s="700"/>
      <c r="T42" s="700"/>
      <c r="U42" s="700"/>
      <c r="V42" s="700"/>
      <c r="W42" s="700"/>
      <c r="X42" s="700"/>
      <c r="Y42" s="702"/>
      <c r="Z42" s="703">
        <v>100</v>
      </c>
      <c r="AA42" s="703"/>
      <c r="AB42" s="703"/>
      <c r="AC42" s="703"/>
      <c r="AD42" s="704">
        <v>2326381</v>
      </c>
      <c r="AE42" s="704"/>
      <c r="AF42" s="704"/>
      <c r="AG42" s="704"/>
      <c r="AH42" s="704"/>
      <c r="AI42" s="704"/>
      <c r="AJ42" s="704"/>
      <c r="AK42" s="704"/>
      <c r="AL42" s="664">
        <v>100</v>
      </c>
      <c r="AM42" s="705"/>
      <c r="AN42" s="705"/>
      <c r="AO42" s="706"/>
      <c r="AQ42" s="707" t="s">
        <v>356</v>
      </c>
      <c r="AR42" s="708"/>
      <c r="AS42" s="708"/>
      <c r="AT42" s="708"/>
      <c r="AU42" s="708"/>
      <c r="AV42" s="708"/>
      <c r="AW42" s="708"/>
      <c r="AX42" s="708"/>
      <c r="AY42" s="709"/>
      <c r="AZ42" s="661">
        <v>198621</v>
      </c>
      <c r="BA42" s="700"/>
      <c r="BB42" s="700"/>
      <c r="BC42" s="700"/>
      <c r="BD42" s="662"/>
      <c r="BE42" s="662"/>
      <c r="BF42" s="726"/>
      <c r="BG42" s="724"/>
      <c r="BH42" s="725"/>
      <c r="BI42" s="725"/>
      <c r="BJ42" s="725"/>
      <c r="BK42" s="725"/>
      <c r="BL42" s="235"/>
      <c r="BM42" s="727" t="s">
        <v>357</v>
      </c>
      <c r="BN42" s="727"/>
      <c r="BO42" s="727"/>
      <c r="BP42" s="727"/>
      <c r="BQ42" s="727"/>
      <c r="BR42" s="727"/>
      <c r="BS42" s="727"/>
      <c r="BT42" s="727"/>
      <c r="BU42" s="728"/>
      <c r="BV42" s="661">
        <v>265</v>
      </c>
      <c r="BW42" s="700"/>
      <c r="BX42" s="700"/>
      <c r="BY42" s="700"/>
      <c r="BZ42" s="700"/>
      <c r="CA42" s="700"/>
      <c r="CB42" s="701"/>
      <c r="CD42" s="674" t="s">
        <v>358</v>
      </c>
      <c r="CE42" s="675"/>
      <c r="CF42" s="675"/>
      <c r="CG42" s="675"/>
      <c r="CH42" s="675"/>
      <c r="CI42" s="675"/>
      <c r="CJ42" s="675"/>
      <c r="CK42" s="675"/>
      <c r="CL42" s="675"/>
      <c r="CM42" s="675"/>
      <c r="CN42" s="675"/>
      <c r="CO42" s="675"/>
      <c r="CP42" s="675"/>
      <c r="CQ42" s="676"/>
      <c r="CR42" s="677">
        <v>748261</v>
      </c>
      <c r="CS42" s="678"/>
      <c r="CT42" s="678"/>
      <c r="CU42" s="678"/>
      <c r="CV42" s="678"/>
      <c r="CW42" s="678"/>
      <c r="CX42" s="678"/>
      <c r="CY42" s="679"/>
      <c r="CZ42" s="680">
        <v>18.3</v>
      </c>
      <c r="DA42" s="681"/>
      <c r="DB42" s="681"/>
      <c r="DC42" s="682"/>
      <c r="DD42" s="683">
        <v>176486</v>
      </c>
      <c r="DE42" s="678"/>
      <c r="DF42" s="678"/>
      <c r="DG42" s="678"/>
      <c r="DH42" s="678"/>
      <c r="DI42" s="678"/>
      <c r="DJ42" s="678"/>
      <c r="DK42" s="679"/>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V43" s="236"/>
      <c r="BW43" s="236"/>
      <c r="BX43" s="236"/>
      <c r="BY43" s="236"/>
      <c r="BZ43" s="236"/>
      <c r="CA43" s="236"/>
      <c r="CB43" s="236"/>
      <c r="CD43" s="674" t="s">
        <v>359</v>
      </c>
      <c r="CE43" s="675"/>
      <c r="CF43" s="675"/>
      <c r="CG43" s="675"/>
      <c r="CH43" s="675"/>
      <c r="CI43" s="675"/>
      <c r="CJ43" s="675"/>
      <c r="CK43" s="675"/>
      <c r="CL43" s="675"/>
      <c r="CM43" s="675"/>
      <c r="CN43" s="675"/>
      <c r="CO43" s="675"/>
      <c r="CP43" s="675"/>
      <c r="CQ43" s="676"/>
      <c r="CR43" s="677">
        <v>13579</v>
      </c>
      <c r="CS43" s="696"/>
      <c r="CT43" s="696"/>
      <c r="CU43" s="696"/>
      <c r="CV43" s="696"/>
      <c r="CW43" s="696"/>
      <c r="CX43" s="696"/>
      <c r="CY43" s="697"/>
      <c r="CZ43" s="680">
        <v>0.3</v>
      </c>
      <c r="DA43" s="698"/>
      <c r="DB43" s="698"/>
      <c r="DC43" s="699"/>
      <c r="DD43" s="683">
        <v>13579</v>
      </c>
      <c r="DE43" s="696"/>
      <c r="DF43" s="696"/>
      <c r="DG43" s="696"/>
      <c r="DH43" s="696"/>
      <c r="DI43" s="696"/>
      <c r="DJ43" s="696"/>
      <c r="DK43" s="697"/>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CD44" s="690" t="s">
        <v>307</v>
      </c>
      <c r="CE44" s="691"/>
      <c r="CF44" s="674" t="s">
        <v>360</v>
      </c>
      <c r="CG44" s="675"/>
      <c r="CH44" s="675"/>
      <c r="CI44" s="675"/>
      <c r="CJ44" s="675"/>
      <c r="CK44" s="675"/>
      <c r="CL44" s="675"/>
      <c r="CM44" s="675"/>
      <c r="CN44" s="675"/>
      <c r="CO44" s="675"/>
      <c r="CP44" s="675"/>
      <c r="CQ44" s="676"/>
      <c r="CR44" s="677">
        <v>612471</v>
      </c>
      <c r="CS44" s="678"/>
      <c r="CT44" s="678"/>
      <c r="CU44" s="678"/>
      <c r="CV44" s="678"/>
      <c r="CW44" s="678"/>
      <c r="CX44" s="678"/>
      <c r="CY44" s="679"/>
      <c r="CZ44" s="680">
        <v>14.9</v>
      </c>
      <c r="DA44" s="681"/>
      <c r="DB44" s="681"/>
      <c r="DC44" s="682"/>
      <c r="DD44" s="683">
        <v>121015</v>
      </c>
      <c r="DE44" s="678"/>
      <c r="DF44" s="678"/>
      <c r="DG44" s="678"/>
      <c r="DH44" s="678"/>
      <c r="DI44" s="678"/>
      <c r="DJ44" s="678"/>
      <c r="DK44" s="679"/>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692"/>
      <c r="CE45" s="693"/>
      <c r="CF45" s="674" t="s">
        <v>361</v>
      </c>
      <c r="CG45" s="675"/>
      <c r="CH45" s="675"/>
      <c r="CI45" s="675"/>
      <c r="CJ45" s="675"/>
      <c r="CK45" s="675"/>
      <c r="CL45" s="675"/>
      <c r="CM45" s="675"/>
      <c r="CN45" s="675"/>
      <c r="CO45" s="675"/>
      <c r="CP45" s="675"/>
      <c r="CQ45" s="676"/>
      <c r="CR45" s="677">
        <v>242028</v>
      </c>
      <c r="CS45" s="696"/>
      <c r="CT45" s="696"/>
      <c r="CU45" s="696"/>
      <c r="CV45" s="696"/>
      <c r="CW45" s="696"/>
      <c r="CX45" s="696"/>
      <c r="CY45" s="697"/>
      <c r="CZ45" s="680">
        <v>5.9</v>
      </c>
      <c r="DA45" s="698"/>
      <c r="DB45" s="698"/>
      <c r="DC45" s="699"/>
      <c r="DD45" s="683">
        <v>46345</v>
      </c>
      <c r="DE45" s="696"/>
      <c r="DF45" s="696"/>
      <c r="DG45" s="696"/>
      <c r="DH45" s="696"/>
      <c r="DI45" s="696"/>
      <c r="DJ45" s="696"/>
      <c r="DK45" s="697"/>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B46" s="228" t="s">
        <v>362</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2"/>
      <c r="CE46" s="693"/>
      <c r="CF46" s="674" t="s">
        <v>363</v>
      </c>
      <c r="CG46" s="675"/>
      <c r="CH46" s="675"/>
      <c r="CI46" s="675"/>
      <c r="CJ46" s="675"/>
      <c r="CK46" s="675"/>
      <c r="CL46" s="675"/>
      <c r="CM46" s="675"/>
      <c r="CN46" s="675"/>
      <c r="CO46" s="675"/>
      <c r="CP46" s="675"/>
      <c r="CQ46" s="676"/>
      <c r="CR46" s="677">
        <v>361043</v>
      </c>
      <c r="CS46" s="678"/>
      <c r="CT46" s="678"/>
      <c r="CU46" s="678"/>
      <c r="CV46" s="678"/>
      <c r="CW46" s="678"/>
      <c r="CX46" s="678"/>
      <c r="CY46" s="679"/>
      <c r="CZ46" s="680">
        <v>8.8000000000000007</v>
      </c>
      <c r="DA46" s="681"/>
      <c r="DB46" s="681"/>
      <c r="DC46" s="682"/>
      <c r="DD46" s="683">
        <v>72020</v>
      </c>
      <c r="DE46" s="678"/>
      <c r="DF46" s="678"/>
      <c r="DG46" s="678"/>
      <c r="DH46" s="678"/>
      <c r="DI46" s="678"/>
      <c r="DJ46" s="678"/>
      <c r="DK46" s="679"/>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B47" s="238" t="s">
        <v>364</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2"/>
      <c r="CE47" s="693"/>
      <c r="CF47" s="674" t="s">
        <v>365</v>
      </c>
      <c r="CG47" s="675"/>
      <c r="CH47" s="675"/>
      <c r="CI47" s="675"/>
      <c r="CJ47" s="675"/>
      <c r="CK47" s="675"/>
      <c r="CL47" s="675"/>
      <c r="CM47" s="675"/>
      <c r="CN47" s="675"/>
      <c r="CO47" s="675"/>
      <c r="CP47" s="675"/>
      <c r="CQ47" s="676"/>
      <c r="CR47" s="677">
        <v>135790</v>
      </c>
      <c r="CS47" s="696"/>
      <c r="CT47" s="696"/>
      <c r="CU47" s="696"/>
      <c r="CV47" s="696"/>
      <c r="CW47" s="696"/>
      <c r="CX47" s="696"/>
      <c r="CY47" s="697"/>
      <c r="CZ47" s="680">
        <v>3.3</v>
      </c>
      <c r="DA47" s="698"/>
      <c r="DB47" s="698"/>
      <c r="DC47" s="699"/>
      <c r="DD47" s="683">
        <v>55471</v>
      </c>
      <c r="DE47" s="696"/>
      <c r="DF47" s="696"/>
      <c r="DG47" s="696"/>
      <c r="DH47" s="696"/>
      <c r="DI47" s="696"/>
      <c r="DJ47" s="696"/>
      <c r="DK47" s="697"/>
      <c r="DL47" s="684"/>
      <c r="DM47" s="685"/>
      <c r="DN47" s="685"/>
      <c r="DO47" s="685"/>
      <c r="DP47" s="685"/>
      <c r="DQ47" s="685"/>
      <c r="DR47" s="685"/>
      <c r="DS47" s="685"/>
      <c r="DT47" s="685"/>
      <c r="DU47" s="685"/>
      <c r="DV47" s="686"/>
      <c r="DW47" s="687"/>
      <c r="DX47" s="688"/>
      <c r="DY47" s="688"/>
      <c r="DZ47" s="688"/>
      <c r="EA47" s="688"/>
      <c r="EB47" s="688"/>
      <c r="EC47" s="689"/>
    </row>
    <row r="48" spans="2:133" x14ac:dyDescent="0.15">
      <c r="B48" s="239" t="s">
        <v>366</v>
      </c>
      <c r="CD48" s="694"/>
      <c r="CE48" s="695"/>
      <c r="CF48" s="674" t="s">
        <v>367</v>
      </c>
      <c r="CG48" s="675"/>
      <c r="CH48" s="675"/>
      <c r="CI48" s="675"/>
      <c r="CJ48" s="675"/>
      <c r="CK48" s="675"/>
      <c r="CL48" s="675"/>
      <c r="CM48" s="675"/>
      <c r="CN48" s="675"/>
      <c r="CO48" s="675"/>
      <c r="CP48" s="675"/>
      <c r="CQ48" s="676"/>
      <c r="CR48" s="677" t="s">
        <v>237</v>
      </c>
      <c r="CS48" s="678"/>
      <c r="CT48" s="678"/>
      <c r="CU48" s="678"/>
      <c r="CV48" s="678"/>
      <c r="CW48" s="678"/>
      <c r="CX48" s="678"/>
      <c r="CY48" s="679"/>
      <c r="CZ48" s="680" t="s">
        <v>138</v>
      </c>
      <c r="DA48" s="681"/>
      <c r="DB48" s="681"/>
      <c r="DC48" s="682"/>
      <c r="DD48" s="683" t="s">
        <v>237</v>
      </c>
      <c r="DE48" s="678"/>
      <c r="DF48" s="678"/>
      <c r="DG48" s="678"/>
      <c r="DH48" s="678"/>
      <c r="DI48" s="678"/>
      <c r="DJ48" s="678"/>
      <c r="DK48" s="679"/>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58" t="s">
        <v>368</v>
      </c>
      <c r="CE49" s="659"/>
      <c r="CF49" s="659"/>
      <c r="CG49" s="659"/>
      <c r="CH49" s="659"/>
      <c r="CI49" s="659"/>
      <c r="CJ49" s="659"/>
      <c r="CK49" s="659"/>
      <c r="CL49" s="659"/>
      <c r="CM49" s="659"/>
      <c r="CN49" s="659"/>
      <c r="CO49" s="659"/>
      <c r="CP49" s="659"/>
      <c r="CQ49" s="660"/>
      <c r="CR49" s="661">
        <v>4097696</v>
      </c>
      <c r="CS49" s="662"/>
      <c r="CT49" s="662"/>
      <c r="CU49" s="662"/>
      <c r="CV49" s="662"/>
      <c r="CW49" s="662"/>
      <c r="CX49" s="662"/>
      <c r="CY49" s="663"/>
      <c r="CZ49" s="664">
        <v>100</v>
      </c>
      <c r="DA49" s="665"/>
      <c r="DB49" s="665"/>
      <c r="DC49" s="666"/>
      <c r="DD49" s="667">
        <v>2799776</v>
      </c>
      <c r="DE49" s="662"/>
      <c r="DF49" s="662"/>
      <c r="DG49" s="662"/>
      <c r="DH49" s="662"/>
      <c r="DI49" s="662"/>
      <c r="DJ49" s="662"/>
      <c r="DK49" s="663"/>
      <c r="DL49" s="668"/>
      <c r="DM49" s="669"/>
      <c r="DN49" s="669"/>
      <c r="DO49" s="669"/>
      <c r="DP49" s="669"/>
      <c r="DQ49" s="669"/>
      <c r="DR49" s="669"/>
      <c r="DS49" s="669"/>
      <c r="DT49" s="669"/>
      <c r="DU49" s="669"/>
      <c r="DV49" s="670"/>
      <c r="DW49" s="671"/>
      <c r="DX49" s="672"/>
      <c r="DY49" s="672"/>
      <c r="DZ49" s="672"/>
      <c r="EA49" s="672"/>
      <c r="EB49" s="672"/>
      <c r="EC49" s="673"/>
    </row>
  </sheetData>
  <sheetProtection algorithmName="SHA-512" hashValue="X1Tyf0ArHb8nMUMPHJC2hRzpB99815fFU43YPkeroqnxm4k1X4M+8xJVC3L/Y49WAo0uWXxHb97TD5490WTkcA==" saltValue="q6+svIlVFJyI2jls2hT6W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2" t="s">
        <v>370</v>
      </c>
      <c r="DK2" s="1203"/>
      <c r="DL2" s="1203"/>
      <c r="DM2" s="1203"/>
      <c r="DN2" s="1203"/>
      <c r="DO2" s="1204"/>
      <c r="DP2" s="248"/>
      <c r="DQ2" s="1202" t="s">
        <v>371</v>
      </c>
      <c r="DR2" s="1203"/>
      <c r="DS2" s="1203"/>
      <c r="DT2" s="1203"/>
      <c r="DU2" s="1203"/>
      <c r="DV2" s="1203"/>
      <c r="DW2" s="1203"/>
      <c r="DX2" s="1203"/>
      <c r="DY2" s="1203"/>
      <c r="DZ2" s="1204"/>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5" t="s">
        <v>372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1"/>
      <c r="BA4" s="251"/>
      <c r="BB4" s="251"/>
      <c r="BC4" s="251"/>
      <c r="BD4" s="251"/>
      <c r="BE4" s="252"/>
      <c r="BF4" s="252"/>
      <c r="BG4" s="252"/>
      <c r="BH4" s="252"/>
      <c r="BI4" s="252"/>
      <c r="BJ4" s="252"/>
      <c r="BK4" s="252"/>
      <c r="BL4" s="252"/>
      <c r="BM4" s="252"/>
      <c r="BN4" s="252"/>
      <c r="BO4" s="252"/>
      <c r="BP4" s="252"/>
      <c r="BQ4" s="251" t="s">
        <v>373</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7" t="s">
        <v>374</v>
      </c>
      <c r="B5" s="1088"/>
      <c r="C5" s="1088"/>
      <c r="D5" s="1088"/>
      <c r="E5" s="1088"/>
      <c r="F5" s="1088"/>
      <c r="G5" s="1088"/>
      <c r="H5" s="1088"/>
      <c r="I5" s="1088"/>
      <c r="J5" s="1088"/>
      <c r="K5" s="1088"/>
      <c r="L5" s="1088"/>
      <c r="M5" s="1088"/>
      <c r="N5" s="1088"/>
      <c r="O5" s="1088"/>
      <c r="P5" s="1089"/>
      <c r="Q5" s="1093" t="s">
        <v>375</v>
      </c>
      <c r="R5" s="1094"/>
      <c r="S5" s="1094"/>
      <c r="T5" s="1094"/>
      <c r="U5" s="1095"/>
      <c r="V5" s="1093" t="s">
        <v>376</v>
      </c>
      <c r="W5" s="1094"/>
      <c r="X5" s="1094"/>
      <c r="Y5" s="1094"/>
      <c r="Z5" s="1095"/>
      <c r="AA5" s="1093" t="s">
        <v>377</v>
      </c>
      <c r="AB5" s="1094"/>
      <c r="AC5" s="1094"/>
      <c r="AD5" s="1094"/>
      <c r="AE5" s="1094"/>
      <c r="AF5" s="1205" t="s">
        <v>378</v>
      </c>
      <c r="AG5" s="1094"/>
      <c r="AH5" s="1094"/>
      <c r="AI5" s="1094"/>
      <c r="AJ5" s="1109"/>
      <c r="AK5" s="1094" t="s">
        <v>379</v>
      </c>
      <c r="AL5" s="1094"/>
      <c r="AM5" s="1094"/>
      <c r="AN5" s="1094"/>
      <c r="AO5" s="1095"/>
      <c r="AP5" s="1093" t="s">
        <v>380</v>
      </c>
      <c r="AQ5" s="1094"/>
      <c r="AR5" s="1094"/>
      <c r="AS5" s="1094"/>
      <c r="AT5" s="1095"/>
      <c r="AU5" s="1093" t="s">
        <v>381</v>
      </c>
      <c r="AV5" s="1094"/>
      <c r="AW5" s="1094"/>
      <c r="AX5" s="1094"/>
      <c r="AY5" s="1109"/>
      <c r="AZ5" s="255"/>
      <c r="BA5" s="255"/>
      <c r="BB5" s="255"/>
      <c r="BC5" s="255"/>
      <c r="BD5" s="255"/>
      <c r="BE5" s="256"/>
      <c r="BF5" s="256"/>
      <c r="BG5" s="256"/>
      <c r="BH5" s="256"/>
      <c r="BI5" s="256"/>
      <c r="BJ5" s="256"/>
      <c r="BK5" s="256"/>
      <c r="BL5" s="256"/>
      <c r="BM5" s="256"/>
      <c r="BN5" s="256"/>
      <c r="BO5" s="256"/>
      <c r="BP5" s="256"/>
      <c r="BQ5" s="1087" t="s">
        <v>382</v>
      </c>
      <c r="BR5" s="1088"/>
      <c r="BS5" s="1088"/>
      <c r="BT5" s="1088"/>
      <c r="BU5" s="1088"/>
      <c r="BV5" s="1088"/>
      <c r="BW5" s="1088"/>
      <c r="BX5" s="1088"/>
      <c r="BY5" s="1088"/>
      <c r="BZ5" s="1088"/>
      <c r="CA5" s="1088"/>
      <c r="CB5" s="1088"/>
      <c r="CC5" s="1088"/>
      <c r="CD5" s="1088"/>
      <c r="CE5" s="1088"/>
      <c r="CF5" s="1088"/>
      <c r="CG5" s="1089"/>
      <c r="CH5" s="1093" t="s">
        <v>383</v>
      </c>
      <c r="CI5" s="1094"/>
      <c r="CJ5" s="1094"/>
      <c r="CK5" s="1094"/>
      <c r="CL5" s="1095"/>
      <c r="CM5" s="1093" t="s">
        <v>384</v>
      </c>
      <c r="CN5" s="1094"/>
      <c r="CO5" s="1094"/>
      <c r="CP5" s="1094"/>
      <c r="CQ5" s="1095"/>
      <c r="CR5" s="1093" t="s">
        <v>385</v>
      </c>
      <c r="CS5" s="1094"/>
      <c r="CT5" s="1094"/>
      <c r="CU5" s="1094"/>
      <c r="CV5" s="1095"/>
      <c r="CW5" s="1093" t="s">
        <v>386</v>
      </c>
      <c r="CX5" s="1094"/>
      <c r="CY5" s="1094"/>
      <c r="CZ5" s="1094"/>
      <c r="DA5" s="1095"/>
      <c r="DB5" s="1093" t="s">
        <v>387</v>
      </c>
      <c r="DC5" s="1094"/>
      <c r="DD5" s="1094"/>
      <c r="DE5" s="1094"/>
      <c r="DF5" s="1095"/>
      <c r="DG5" s="1190" t="s">
        <v>388</v>
      </c>
      <c r="DH5" s="1191"/>
      <c r="DI5" s="1191"/>
      <c r="DJ5" s="1191"/>
      <c r="DK5" s="1192"/>
      <c r="DL5" s="1190" t="s">
        <v>389</v>
      </c>
      <c r="DM5" s="1191"/>
      <c r="DN5" s="1191"/>
      <c r="DO5" s="1191"/>
      <c r="DP5" s="1192"/>
      <c r="DQ5" s="1093" t="s">
        <v>390</v>
      </c>
      <c r="DR5" s="1094"/>
      <c r="DS5" s="1094"/>
      <c r="DT5" s="1094"/>
      <c r="DU5" s="1095"/>
      <c r="DV5" s="1093" t="s">
        <v>381</v>
      </c>
      <c r="DW5" s="1094"/>
      <c r="DX5" s="1094"/>
      <c r="DY5" s="1094"/>
      <c r="DZ5" s="1109"/>
      <c r="EA5" s="253"/>
    </row>
    <row r="6" spans="1:131" s="254"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1"/>
      <c r="BA6" s="251"/>
      <c r="BB6" s="251"/>
      <c r="BC6" s="251"/>
      <c r="BD6" s="251"/>
      <c r="BE6" s="252"/>
      <c r="BF6" s="252"/>
      <c r="BG6" s="252"/>
      <c r="BH6" s="252"/>
      <c r="BI6" s="252"/>
      <c r="BJ6" s="252"/>
      <c r="BK6" s="252"/>
      <c r="BL6" s="252"/>
      <c r="BM6" s="252"/>
      <c r="BN6" s="252"/>
      <c r="BO6" s="252"/>
      <c r="BP6" s="252"/>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3"/>
    </row>
    <row r="7" spans="1:131" s="254" customFormat="1" ht="26.25" customHeight="1" thickTop="1" x14ac:dyDescent="0.15">
      <c r="A7" s="257">
        <v>1</v>
      </c>
      <c r="B7" s="1142" t="s">
        <v>391</v>
      </c>
      <c r="C7" s="1143"/>
      <c r="D7" s="1143"/>
      <c r="E7" s="1143"/>
      <c r="F7" s="1143"/>
      <c r="G7" s="1143"/>
      <c r="H7" s="1143"/>
      <c r="I7" s="1143"/>
      <c r="J7" s="1143"/>
      <c r="K7" s="1143"/>
      <c r="L7" s="1143"/>
      <c r="M7" s="1143"/>
      <c r="N7" s="1143"/>
      <c r="O7" s="1143"/>
      <c r="P7" s="1144"/>
      <c r="Q7" s="1196">
        <v>4569</v>
      </c>
      <c r="R7" s="1197"/>
      <c r="S7" s="1197"/>
      <c r="T7" s="1197"/>
      <c r="U7" s="1197"/>
      <c r="V7" s="1197">
        <v>4098</v>
      </c>
      <c r="W7" s="1197"/>
      <c r="X7" s="1197"/>
      <c r="Y7" s="1197"/>
      <c r="Z7" s="1197"/>
      <c r="AA7" s="1197">
        <v>472</v>
      </c>
      <c r="AB7" s="1197"/>
      <c r="AC7" s="1197"/>
      <c r="AD7" s="1197"/>
      <c r="AE7" s="1198"/>
      <c r="AF7" s="1199">
        <v>335</v>
      </c>
      <c r="AG7" s="1200"/>
      <c r="AH7" s="1200"/>
      <c r="AI7" s="1200"/>
      <c r="AJ7" s="1201"/>
      <c r="AK7" s="1183">
        <v>7</v>
      </c>
      <c r="AL7" s="1184"/>
      <c r="AM7" s="1184"/>
      <c r="AN7" s="1184"/>
      <c r="AO7" s="1184"/>
      <c r="AP7" s="1184">
        <v>4205</v>
      </c>
      <c r="AQ7" s="1184"/>
      <c r="AR7" s="1184"/>
      <c r="AS7" s="1184"/>
      <c r="AT7" s="1184"/>
      <c r="AU7" s="1185"/>
      <c r="AV7" s="1185"/>
      <c r="AW7" s="1185"/>
      <c r="AX7" s="1185"/>
      <c r="AY7" s="1186"/>
      <c r="AZ7" s="251"/>
      <c r="BA7" s="251"/>
      <c r="BB7" s="251"/>
      <c r="BC7" s="251"/>
      <c r="BD7" s="251"/>
      <c r="BE7" s="252"/>
      <c r="BF7" s="252"/>
      <c r="BG7" s="252"/>
      <c r="BH7" s="252"/>
      <c r="BI7" s="252"/>
      <c r="BJ7" s="252"/>
      <c r="BK7" s="252"/>
      <c r="BL7" s="252"/>
      <c r="BM7" s="252"/>
      <c r="BN7" s="252"/>
      <c r="BO7" s="252"/>
      <c r="BP7" s="252"/>
      <c r="BQ7" s="258">
        <v>1</v>
      </c>
      <c r="BR7" s="259"/>
      <c r="BS7" s="1187" t="s">
        <v>590</v>
      </c>
      <c r="BT7" s="1188"/>
      <c r="BU7" s="1188"/>
      <c r="BV7" s="1188"/>
      <c r="BW7" s="1188"/>
      <c r="BX7" s="1188"/>
      <c r="BY7" s="1188"/>
      <c r="BZ7" s="1188"/>
      <c r="CA7" s="1188"/>
      <c r="CB7" s="1188"/>
      <c r="CC7" s="1188"/>
      <c r="CD7" s="1188"/>
      <c r="CE7" s="1188"/>
      <c r="CF7" s="1188"/>
      <c r="CG7" s="1189"/>
      <c r="CH7" s="1180">
        <v>8</v>
      </c>
      <c r="CI7" s="1181"/>
      <c r="CJ7" s="1181"/>
      <c r="CK7" s="1181"/>
      <c r="CL7" s="1182"/>
      <c r="CM7" s="1180">
        <v>281</v>
      </c>
      <c r="CN7" s="1181"/>
      <c r="CO7" s="1181"/>
      <c r="CP7" s="1181"/>
      <c r="CQ7" s="1182"/>
      <c r="CR7" s="1180">
        <v>4</v>
      </c>
      <c r="CS7" s="1181"/>
      <c r="CT7" s="1181"/>
      <c r="CU7" s="1181"/>
      <c r="CV7" s="1182"/>
      <c r="CW7" s="1180">
        <v>0</v>
      </c>
      <c r="CX7" s="1181"/>
      <c r="CY7" s="1181"/>
      <c r="CZ7" s="1181"/>
      <c r="DA7" s="1182"/>
      <c r="DB7" s="1180" t="s">
        <v>598</v>
      </c>
      <c r="DC7" s="1181"/>
      <c r="DD7" s="1181"/>
      <c r="DE7" s="1181"/>
      <c r="DF7" s="1182"/>
      <c r="DG7" s="1180" t="s">
        <v>599</v>
      </c>
      <c r="DH7" s="1181"/>
      <c r="DI7" s="1181"/>
      <c r="DJ7" s="1181"/>
      <c r="DK7" s="1182"/>
      <c r="DL7" s="1180" t="s">
        <v>600</v>
      </c>
      <c r="DM7" s="1181"/>
      <c r="DN7" s="1181"/>
      <c r="DO7" s="1181"/>
      <c r="DP7" s="1182"/>
      <c r="DQ7" s="1180" t="s">
        <v>601</v>
      </c>
      <c r="DR7" s="1181"/>
      <c r="DS7" s="1181"/>
      <c r="DT7" s="1181"/>
      <c r="DU7" s="1182"/>
      <c r="DV7" s="1207"/>
      <c r="DW7" s="1208"/>
      <c r="DX7" s="1208"/>
      <c r="DY7" s="1208"/>
      <c r="DZ7" s="1209"/>
      <c r="EA7" s="253"/>
    </row>
    <row r="8" spans="1:131" s="254" customFormat="1" ht="26.25" customHeight="1" x14ac:dyDescent="0.15">
      <c r="A8" s="260">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1"/>
      <c r="BA8" s="251"/>
      <c r="BB8" s="251"/>
      <c r="BC8" s="251"/>
      <c r="BD8" s="251"/>
      <c r="BE8" s="252"/>
      <c r="BF8" s="252"/>
      <c r="BG8" s="252"/>
      <c r="BH8" s="252"/>
      <c r="BI8" s="252"/>
      <c r="BJ8" s="252"/>
      <c r="BK8" s="252"/>
      <c r="BL8" s="252"/>
      <c r="BM8" s="252"/>
      <c r="BN8" s="252"/>
      <c r="BO8" s="252"/>
      <c r="BP8" s="252"/>
      <c r="BQ8" s="261">
        <v>2</v>
      </c>
      <c r="BR8" s="262"/>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3"/>
    </row>
    <row r="9" spans="1:131" s="254" customFormat="1" ht="26.25" customHeight="1" x14ac:dyDescent="0.15">
      <c r="A9" s="260">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1"/>
      <c r="BA9" s="251"/>
      <c r="BB9" s="251"/>
      <c r="BC9" s="251"/>
      <c r="BD9" s="251"/>
      <c r="BE9" s="252"/>
      <c r="BF9" s="252"/>
      <c r="BG9" s="252"/>
      <c r="BH9" s="252"/>
      <c r="BI9" s="252"/>
      <c r="BJ9" s="252"/>
      <c r="BK9" s="252"/>
      <c r="BL9" s="252"/>
      <c r="BM9" s="252"/>
      <c r="BN9" s="252"/>
      <c r="BO9" s="252"/>
      <c r="BP9" s="252"/>
      <c r="BQ9" s="261">
        <v>3</v>
      </c>
      <c r="BR9" s="262"/>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3"/>
    </row>
    <row r="10" spans="1:131" s="254" customFormat="1" ht="26.25" customHeight="1" x14ac:dyDescent="0.15">
      <c r="A10" s="260">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1"/>
      <c r="BA10" s="251"/>
      <c r="BB10" s="251"/>
      <c r="BC10" s="251"/>
      <c r="BD10" s="251"/>
      <c r="BE10" s="252"/>
      <c r="BF10" s="252"/>
      <c r="BG10" s="252"/>
      <c r="BH10" s="252"/>
      <c r="BI10" s="252"/>
      <c r="BJ10" s="252"/>
      <c r="BK10" s="252"/>
      <c r="BL10" s="252"/>
      <c r="BM10" s="252"/>
      <c r="BN10" s="252"/>
      <c r="BO10" s="252"/>
      <c r="BP10" s="252"/>
      <c r="BQ10" s="261">
        <v>4</v>
      </c>
      <c r="BR10" s="262"/>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3"/>
    </row>
    <row r="11" spans="1:131" s="254" customFormat="1" ht="26.25" customHeight="1" x14ac:dyDescent="0.15">
      <c r="A11" s="260">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1"/>
      <c r="BA11" s="251"/>
      <c r="BB11" s="251"/>
      <c r="BC11" s="251"/>
      <c r="BD11" s="251"/>
      <c r="BE11" s="252"/>
      <c r="BF11" s="252"/>
      <c r="BG11" s="252"/>
      <c r="BH11" s="252"/>
      <c r="BI11" s="252"/>
      <c r="BJ11" s="252"/>
      <c r="BK11" s="252"/>
      <c r="BL11" s="252"/>
      <c r="BM11" s="252"/>
      <c r="BN11" s="252"/>
      <c r="BO11" s="252"/>
      <c r="BP11" s="252"/>
      <c r="BQ11" s="261">
        <v>5</v>
      </c>
      <c r="BR11" s="262"/>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3"/>
    </row>
    <row r="12" spans="1:131" s="254" customFormat="1" ht="26.25" customHeight="1" x14ac:dyDescent="0.15">
      <c r="A12" s="260">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1"/>
      <c r="BA12" s="251"/>
      <c r="BB12" s="251"/>
      <c r="BC12" s="251"/>
      <c r="BD12" s="251"/>
      <c r="BE12" s="252"/>
      <c r="BF12" s="252"/>
      <c r="BG12" s="252"/>
      <c r="BH12" s="252"/>
      <c r="BI12" s="252"/>
      <c r="BJ12" s="252"/>
      <c r="BK12" s="252"/>
      <c r="BL12" s="252"/>
      <c r="BM12" s="252"/>
      <c r="BN12" s="252"/>
      <c r="BO12" s="252"/>
      <c r="BP12" s="252"/>
      <c r="BQ12" s="261">
        <v>6</v>
      </c>
      <c r="BR12" s="262"/>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3"/>
    </row>
    <row r="13" spans="1:131" s="254" customFormat="1" ht="26.25" customHeight="1" x14ac:dyDescent="0.15">
      <c r="A13" s="260">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1"/>
      <c r="BA13" s="251"/>
      <c r="BB13" s="251"/>
      <c r="BC13" s="251"/>
      <c r="BD13" s="251"/>
      <c r="BE13" s="252"/>
      <c r="BF13" s="252"/>
      <c r="BG13" s="252"/>
      <c r="BH13" s="252"/>
      <c r="BI13" s="252"/>
      <c r="BJ13" s="252"/>
      <c r="BK13" s="252"/>
      <c r="BL13" s="252"/>
      <c r="BM13" s="252"/>
      <c r="BN13" s="252"/>
      <c r="BO13" s="252"/>
      <c r="BP13" s="252"/>
      <c r="BQ13" s="261">
        <v>7</v>
      </c>
      <c r="BR13" s="262"/>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3"/>
    </row>
    <row r="14" spans="1:131" s="254" customFormat="1" ht="26.25" customHeight="1" x14ac:dyDescent="0.15">
      <c r="A14" s="260">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1"/>
      <c r="BA14" s="251"/>
      <c r="BB14" s="251"/>
      <c r="BC14" s="251"/>
      <c r="BD14" s="251"/>
      <c r="BE14" s="252"/>
      <c r="BF14" s="252"/>
      <c r="BG14" s="252"/>
      <c r="BH14" s="252"/>
      <c r="BI14" s="252"/>
      <c r="BJ14" s="252"/>
      <c r="BK14" s="252"/>
      <c r="BL14" s="252"/>
      <c r="BM14" s="252"/>
      <c r="BN14" s="252"/>
      <c r="BO14" s="252"/>
      <c r="BP14" s="252"/>
      <c r="BQ14" s="261">
        <v>8</v>
      </c>
      <c r="BR14" s="262"/>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3"/>
    </row>
    <row r="15" spans="1:131" s="254" customFormat="1" ht="26.25" customHeight="1" x14ac:dyDescent="0.15">
      <c r="A15" s="260">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1"/>
      <c r="BA15" s="251"/>
      <c r="BB15" s="251"/>
      <c r="BC15" s="251"/>
      <c r="BD15" s="251"/>
      <c r="BE15" s="252"/>
      <c r="BF15" s="252"/>
      <c r="BG15" s="252"/>
      <c r="BH15" s="252"/>
      <c r="BI15" s="252"/>
      <c r="BJ15" s="252"/>
      <c r="BK15" s="252"/>
      <c r="BL15" s="252"/>
      <c r="BM15" s="252"/>
      <c r="BN15" s="252"/>
      <c r="BO15" s="252"/>
      <c r="BP15" s="252"/>
      <c r="BQ15" s="261">
        <v>9</v>
      </c>
      <c r="BR15" s="262"/>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3"/>
    </row>
    <row r="16" spans="1:131" s="254" customFormat="1" ht="26.25" customHeight="1" x14ac:dyDescent="0.15">
      <c r="A16" s="260">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1"/>
      <c r="BA16" s="251"/>
      <c r="BB16" s="251"/>
      <c r="BC16" s="251"/>
      <c r="BD16" s="251"/>
      <c r="BE16" s="252"/>
      <c r="BF16" s="252"/>
      <c r="BG16" s="252"/>
      <c r="BH16" s="252"/>
      <c r="BI16" s="252"/>
      <c r="BJ16" s="252"/>
      <c r="BK16" s="252"/>
      <c r="BL16" s="252"/>
      <c r="BM16" s="252"/>
      <c r="BN16" s="252"/>
      <c r="BO16" s="252"/>
      <c r="BP16" s="252"/>
      <c r="BQ16" s="261">
        <v>10</v>
      </c>
      <c r="BR16" s="262"/>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3"/>
    </row>
    <row r="17" spans="1:131" s="254" customFormat="1" ht="26.25" customHeight="1" x14ac:dyDescent="0.15">
      <c r="A17" s="260">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1"/>
      <c r="BA17" s="251"/>
      <c r="BB17" s="251"/>
      <c r="BC17" s="251"/>
      <c r="BD17" s="251"/>
      <c r="BE17" s="252"/>
      <c r="BF17" s="252"/>
      <c r="BG17" s="252"/>
      <c r="BH17" s="252"/>
      <c r="BI17" s="252"/>
      <c r="BJ17" s="252"/>
      <c r="BK17" s="252"/>
      <c r="BL17" s="252"/>
      <c r="BM17" s="252"/>
      <c r="BN17" s="252"/>
      <c r="BO17" s="252"/>
      <c r="BP17" s="252"/>
      <c r="BQ17" s="261">
        <v>11</v>
      </c>
      <c r="BR17" s="262"/>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3"/>
    </row>
    <row r="18" spans="1:131" s="254" customFormat="1" ht="26.25" customHeight="1" x14ac:dyDescent="0.15">
      <c r="A18" s="260">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1"/>
      <c r="BA18" s="251"/>
      <c r="BB18" s="251"/>
      <c r="BC18" s="251"/>
      <c r="BD18" s="251"/>
      <c r="BE18" s="252"/>
      <c r="BF18" s="252"/>
      <c r="BG18" s="252"/>
      <c r="BH18" s="252"/>
      <c r="BI18" s="252"/>
      <c r="BJ18" s="252"/>
      <c r="BK18" s="252"/>
      <c r="BL18" s="252"/>
      <c r="BM18" s="252"/>
      <c r="BN18" s="252"/>
      <c r="BO18" s="252"/>
      <c r="BP18" s="252"/>
      <c r="BQ18" s="261">
        <v>12</v>
      </c>
      <c r="BR18" s="262"/>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3"/>
    </row>
    <row r="19" spans="1:131" s="254" customFormat="1" ht="26.25" customHeight="1" x14ac:dyDescent="0.15">
      <c r="A19" s="260">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1"/>
      <c r="BA19" s="251"/>
      <c r="BB19" s="251"/>
      <c r="BC19" s="251"/>
      <c r="BD19" s="251"/>
      <c r="BE19" s="252"/>
      <c r="BF19" s="252"/>
      <c r="BG19" s="252"/>
      <c r="BH19" s="252"/>
      <c r="BI19" s="252"/>
      <c r="BJ19" s="252"/>
      <c r="BK19" s="252"/>
      <c r="BL19" s="252"/>
      <c r="BM19" s="252"/>
      <c r="BN19" s="252"/>
      <c r="BO19" s="252"/>
      <c r="BP19" s="252"/>
      <c r="BQ19" s="261">
        <v>13</v>
      </c>
      <c r="BR19" s="262"/>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3"/>
    </row>
    <row r="20" spans="1:131" s="254" customFormat="1" ht="26.25" customHeight="1" x14ac:dyDescent="0.15">
      <c r="A20" s="260">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1"/>
      <c r="BA20" s="251"/>
      <c r="BB20" s="251"/>
      <c r="BC20" s="251"/>
      <c r="BD20" s="251"/>
      <c r="BE20" s="252"/>
      <c r="BF20" s="252"/>
      <c r="BG20" s="252"/>
      <c r="BH20" s="252"/>
      <c r="BI20" s="252"/>
      <c r="BJ20" s="252"/>
      <c r="BK20" s="252"/>
      <c r="BL20" s="252"/>
      <c r="BM20" s="252"/>
      <c r="BN20" s="252"/>
      <c r="BO20" s="252"/>
      <c r="BP20" s="252"/>
      <c r="BQ20" s="261">
        <v>14</v>
      </c>
      <c r="BR20" s="262"/>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3"/>
    </row>
    <row r="21" spans="1:131" s="254" customFormat="1" ht="26.25" customHeight="1" thickBot="1" x14ac:dyDescent="0.2">
      <c r="A21" s="260">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1"/>
      <c r="BA21" s="251"/>
      <c r="BB21" s="251"/>
      <c r="BC21" s="251"/>
      <c r="BD21" s="251"/>
      <c r="BE21" s="252"/>
      <c r="BF21" s="252"/>
      <c r="BG21" s="252"/>
      <c r="BH21" s="252"/>
      <c r="BI21" s="252"/>
      <c r="BJ21" s="252"/>
      <c r="BK21" s="252"/>
      <c r="BL21" s="252"/>
      <c r="BM21" s="252"/>
      <c r="BN21" s="252"/>
      <c r="BO21" s="252"/>
      <c r="BP21" s="252"/>
      <c r="BQ21" s="261">
        <v>15</v>
      </c>
      <c r="BR21" s="262"/>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3"/>
    </row>
    <row r="22" spans="1:131" s="254" customFormat="1" ht="26.25" customHeight="1" x14ac:dyDescent="0.15">
      <c r="A22" s="260">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392</v>
      </c>
      <c r="BA22" s="1127"/>
      <c r="BB22" s="1127"/>
      <c r="BC22" s="1127"/>
      <c r="BD22" s="1128"/>
      <c r="BE22" s="252"/>
      <c r="BF22" s="252"/>
      <c r="BG22" s="252"/>
      <c r="BH22" s="252"/>
      <c r="BI22" s="252"/>
      <c r="BJ22" s="252"/>
      <c r="BK22" s="252"/>
      <c r="BL22" s="252"/>
      <c r="BM22" s="252"/>
      <c r="BN22" s="252"/>
      <c r="BO22" s="252"/>
      <c r="BP22" s="252"/>
      <c r="BQ22" s="261">
        <v>16</v>
      </c>
      <c r="BR22" s="262"/>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3"/>
    </row>
    <row r="23" spans="1:131" s="254" customFormat="1" ht="26.25" customHeight="1" thickBot="1" x14ac:dyDescent="0.2">
      <c r="A23" s="263" t="s">
        <v>393</v>
      </c>
      <c r="B23" s="1036" t="s">
        <v>394</v>
      </c>
      <c r="C23" s="1037"/>
      <c r="D23" s="1037"/>
      <c r="E23" s="1037"/>
      <c r="F23" s="1037"/>
      <c r="G23" s="1037"/>
      <c r="H23" s="1037"/>
      <c r="I23" s="1037"/>
      <c r="J23" s="1037"/>
      <c r="K23" s="1037"/>
      <c r="L23" s="1037"/>
      <c r="M23" s="1037"/>
      <c r="N23" s="1037"/>
      <c r="O23" s="1037"/>
      <c r="P23" s="1038"/>
      <c r="Q23" s="1160"/>
      <c r="R23" s="1161"/>
      <c r="S23" s="1161"/>
      <c r="T23" s="1161"/>
      <c r="U23" s="1161"/>
      <c r="V23" s="1161"/>
      <c r="W23" s="1161"/>
      <c r="X23" s="1161"/>
      <c r="Y23" s="1161"/>
      <c r="Z23" s="1161"/>
      <c r="AA23" s="1161"/>
      <c r="AB23" s="1161"/>
      <c r="AC23" s="1161"/>
      <c r="AD23" s="1161"/>
      <c r="AE23" s="1162"/>
      <c r="AF23" s="1163">
        <v>335</v>
      </c>
      <c r="AG23" s="1161"/>
      <c r="AH23" s="1161"/>
      <c r="AI23" s="1161"/>
      <c r="AJ23" s="1164"/>
      <c r="AK23" s="1165"/>
      <c r="AL23" s="1166"/>
      <c r="AM23" s="1166"/>
      <c r="AN23" s="1166"/>
      <c r="AO23" s="1166"/>
      <c r="AP23" s="1161"/>
      <c r="AQ23" s="1161"/>
      <c r="AR23" s="1161"/>
      <c r="AS23" s="1161"/>
      <c r="AT23" s="1161"/>
      <c r="AU23" s="1167"/>
      <c r="AV23" s="1167"/>
      <c r="AW23" s="1167"/>
      <c r="AX23" s="1167"/>
      <c r="AY23" s="1168"/>
      <c r="AZ23" s="1157" t="s">
        <v>395</v>
      </c>
      <c r="BA23" s="1158"/>
      <c r="BB23" s="1158"/>
      <c r="BC23" s="1158"/>
      <c r="BD23" s="1159"/>
      <c r="BE23" s="252"/>
      <c r="BF23" s="252"/>
      <c r="BG23" s="252"/>
      <c r="BH23" s="252"/>
      <c r="BI23" s="252"/>
      <c r="BJ23" s="252"/>
      <c r="BK23" s="252"/>
      <c r="BL23" s="252"/>
      <c r="BM23" s="252"/>
      <c r="BN23" s="252"/>
      <c r="BO23" s="252"/>
      <c r="BP23" s="252"/>
      <c r="BQ23" s="261">
        <v>17</v>
      </c>
      <c r="BR23" s="262"/>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3"/>
    </row>
    <row r="24" spans="1:131" s="254" customFormat="1" ht="26.25" customHeight="1" x14ac:dyDescent="0.15">
      <c r="A24" s="1156" t="s">
        <v>396</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1"/>
      <c r="BA24" s="251"/>
      <c r="BB24" s="251"/>
      <c r="BC24" s="251"/>
      <c r="BD24" s="251"/>
      <c r="BE24" s="252"/>
      <c r="BF24" s="252"/>
      <c r="BG24" s="252"/>
      <c r="BH24" s="252"/>
      <c r="BI24" s="252"/>
      <c r="BJ24" s="252"/>
      <c r="BK24" s="252"/>
      <c r="BL24" s="252"/>
      <c r="BM24" s="252"/>
      <c r="BN24" s="252"/>
      <c r="BO24" s="252"/>
      <c r="BP24" s="252"/>
      <c r="BQ24" s="261">
        <v>18</v>
      </c>
      <c r="BR24" s="262"/>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3"/>
    </row>
    <row r="25" spans="1:131" s="246" customFormat="1" ht="26.25" customHeight="1" thickBot="1" x14ac:dyDescent="0.2">
      <c r="A25" s="1155" t="s">
        <v>397</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1"/>
      <c r="BK25" s="251"/>
      <c r="BL25" s="251"/>
      <c r="BM25" s="251"/>
      <c r="BN25" s="251"/>
      <c r="BO25" s="264"/>
      <c r="BP25" s="264"/>
      <c r="BQ25" s="261">
        <v>19</v>
      </c>
      <c r="BR25" s="262"/>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5"/>
    </row>
    <row r="26" spans="1:131" s="246" customFormat="1" ht="26.25" customHeight="1" x14ac:dyDescent="0.15">
      <c r="A26" s="1087" t="s">
        <v>374</v>
      </c>
      <c r="B26" s="1088"/>
      <c r="C26" s="1088"/>
      <c r="D26" s="1088"/>
      <c r="E26" s="1088"/>
      <c r="F26" s="1088"/>
      <c r="G26" s="1088"/>
      <c r="H26" s="1088"/>
      <c r="I26" s="1088"/>
      <c r="J26" s="1088"/>
      <c r="K26" s="1088"/>
      <c r="L26" s="1088"/>
      <c r="M26" s="1088"/>
      <c r="N26" s="1088"/>
      <c r="O26" s="1088"/>
      <c r="P26" s="1089"/>
      <c r="Q26" s="1093" t="s">
        <v>398</v>
      </c>
      <c r="R26" s="1094"/>
      <c r="S26" s="1094"/>
      <c r="T26" s="1094"/>
      <c r="U26" s="1095"/>
      <c r="V26" s="1093" t="s">
        <v>399</v>
      </c>
      <c r="W26" s="1094"/>
      <c r="X26" s="1094"/>
      <c r="Y26" s="1094"/>
      <c r="Z26" s="1095"/>
      <c r="AA26" s="1093" t="s">
        <v>400</v>
      </c>
      <c r="AB26" s="1094"/>
      <c r="AC26" s="1094"/>
      <c r="AD26" s="1094"/>
      <c r="AE26" s="1094"/>
      <c r="AF26" s="1151" t="s">
        <v>401</v>
      </c>
      <c r="AG26" s="1100"/>
      <c r="AH26" s="1100"/>
      <c r="AI26" s="1100"/>
      <c r="AJ26" s="1152"/>
      <c r="AK26" s="1094" t="s">
        <v>402</v>
      </c>
      <c r="AL26" s="1094"/>
      <c r="AM26" s="1094"/>
      <c r="AN26" s="1094"/>
      <c r="AO26" s="1095"/>
      <c r="AP26" s="1093" t="s">
        <v>403</v>
      </c>
      <c r="AQ26" s="1094"/>
      <c r="AR26" s="1094"/>
      <c r="AS26" s="1094"/>
      <c r="AT26" s="1095"/>
      <c r="AU26" s="1093" t="s">
        <v>404</v>
      </c>
      <c r="AV26" s="1094"/>
      <c r="AW26" s="1094"/>
      <c r="AX26" s="1094"/>
      <c r="AY26" s="1095"/>
      <c r="AZ26" s="1093" t="s">
        <v>405</v>
      </c>
      <c r="BA26" s="1094"/>
      <c r="BB26" s="1094"/>
      <c r="BC26" s="1094"/>
      <c r="BD26" s="1095"/>
      <c r="BE26" s="1093" t="s">
        <v>381</v>
      </c>
      <c r="BF26" s="1094"/>
      <c r="BG26" s="1094"/>
      <c r="BH26" s="1094"/>
      <c r="BI26" s="1109"/>
      <c r="BJ26" s="251"/>
      <c r="BK26" s="251"/>
      <c r="BL26" s="251"/>
      <c r="BM26" s="251"/>
      <c r="BN26" s="251"/>
      <c r="BO26" s="264"/>
      <c r="BP26" s="264"/>
      <c r="BQ26" s="261">
        <v>20</v>
      </c>
      <c r="BR26" s="262"/>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5"/>
    </row>
    <row r="27" spans="1:131" s="246"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1"/>
      <c r="BK27" s="251"/>
      <c r="BL27" s="251"/>
      <c r="BM27" s="251"/>
      <c r="BN27" s="251"/>
      <c r="BO27" s="264"/>
      <c r="BP27" s="264"/>
      <c r="BQ27" s="261">
        <v>21</v>
      </c>
      <c r="BR27" s="262"/>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5"/>
    </row>
    <row r="28" spans="1:131" s="246" customFormat="1" ht="26.25" customHeight="1" thickTop="1" x14ac:dyDescent="0.15">
      <c r="A28" s="265">
        <v>1</v>
      </c>
      <c r="B28" s="1142" t="s">
        <v>406</v>
      </c>
      <c r="C28" s="1143"/>
      <c r="D28" s="1143"/>
      <c r="E28" s="1143"/>
      <c r="F28" s="1143"/>
      <c r="G28" s="1143"/>
      <c r="H28" s="1143"/>
      <c r="I28" s="1143"/>
      <c r="J28" s="1143"/>
      <c r="K28" s="1143"/>
      <c r="L28" s="1143"/>
      <c r="M28" s="1143"/>
      <c r="N28" s="1143"/>
      <c r="O28" s="1143"/>
      <c r="P28" s="1144"/>
      <c r="Q28" s="1145">
        <v>534</v>
      </c>
      <c r="R28" s="1146"/>
      <c r="S28" s="1146"/>
      <c r="T28" s="1146"/>
      <c r="U28" s="1146"/>
      <c r="V28" s="1146">
        <v>509</v>
      </c>
      <c r="W28" s="1146"/>
      <c r="X28" s="1146"/>
      <c r="Y28" s="1146"/>
      <c r="Z28" s="1146"/>
      <c r="AA28" s="1146">
        <v>25</v>
      </c>
      <c r="AB28" s="1146"/>
      <c r="AC28" s="1146"/>
      <c r="AD28" s="1146"/>
      <c r="AE28" s="1147"/>
      <c r="AF28" s="1148">
        <v>25</v>
      </c>
      <c r="AG28" s="1146"/>
      <c r="AH28" s="1146"/>
      <c r="AI28" s="1146"/>
      <c r="AJ28" s="1149"/>
      <c r="AK28" s="1150">
        <v>34</v>
      </c>
      <c r="AL28" s="1138"/>
      <c r="AM28" s="1138"/>
      <c r="AN28" s="1138"/>
      <c r="AO28" s="1138"/>
      <c r="AP28" s="1138" t="s">
        <v>572</v>
      </c>
      <c r="AQ28" s="1138"/>
      <c r="AR28" s="1138"/>
      <c r="AS28" s="1138"/>
      <c r="AT28" s="1138"/>
      <c r="AU28" s="1138" t="s">
        <v>572</v>
      </c>
      <c r="AV28" s="1138"/>
      <c r="AW28" s="1138"/>
      <c r="AX28" s="1138"/>
      <c r="AY28" s="1138"/>
      <c r="AZ28" s="1139" t="s">
        <v>572</v>
      </c>
      <c r="BA28" s="1139"/>
      <c r="BB28" s="1139"/>
      <c r="BC28" s="1139"/>
      <c r="BD28" s="1139"/>
      <c r="BE28" s="1140"/>
      <c r="BF28" s="1140"/>
      <c r="BG28" s="1140"/>
      <c r="BH28" s="1140"/>
      <c r="BI28" s="1141"/>
      <c r="BJ28" s="251"/>
      <c r="BK28" s="251"/>
      <c r="BL28" s="251"/>
      <c r="BM28" s="251"/>
      <c r="BN28" s="251"/>
      <c r="BO28" s="264"/>
      <c r="BP28" s="264"/>
      <c r="BQ28" s="261">
        <v>22</v>
      </c>
      <c r="BR28" s="262"/>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5"/>
    </row>
    <row r="29" spans="1:131" s="246" customFormat="1" ht="26.25" customHeight="1" x14ac:dyDescent="0.15">
      <c r="A29" s="265">
        <v>2</v>
      </c>
      <c r="B29" s="1129" t="s">
        <v>407</v>
      </c>
      <c r="C29" s="1130"/>
      <c r="D29" s="1130"/>
      <c r="E29" s="1130"/>
      <c r="F29" s="1130"/>
      <c r="G29" s="1130"/>
      <c r="H29" s="1130"/>
      <c r="I29" s="1130"/>
      <c r="J29" s="1130"/>
      <c r="K29" s="1130"/>
      <c r="L29" s="1130"/>
      <c r="M29" s="1130"/>
      <c r="N29" s="1130"/>
      <c r="O29" s="1130"/>
      <c r="P29" s="1131"/>
      <c r="Q29" s="1135">
        <v>652</v>
      </c>
      <c r="R29" s="1136"/>
      <c r="S29" s="1136"/>
      <c r="T29" s="1136"/>
      <c r="U29" s="1136"/>
      <c r="V29" s="1136">
        <v>641</v>
      </c>
      <c r="W29" s="1136"/>
      <c r="X29" s="1136"/>
      <c r="Y29" s="1136"/>
      <c r="Z29" s="1136"/>
      <c r="AA29" s="1136">
        <v>11</v>
      </c>
      <c r="AB29" s="1136"/>
      <c r="AC29" s="1136"/>
      <c r="AD29" s="1136"/>
      <c r="AE29" s="1137"/>
      <c r="AF29" s="1111">
        <v>11</v>
      </c>
      <c r="AG29" s="1112"/>
      <c r="AH29" s="1112"/>
      <c r="AI29" s="1112"/>
      <c r="AJ29" s="1113"/>
      <c r="AK29" s="1072">
        <v>100</v>
      </c>
      <c r="AL29" s="1063"/>
      <c r="AM29" s="1063"/>
      <c r="AN29" s="1063"/>
      <c r="AO29" s="1063"/>
      <c r="AP29" s="1063" t="s">
        <v>573</v>
      </c>
      <c r="AQ29" s="1063"/>
      <c r="AR29" s="1063"/>
      <c r="AS29" s="1063"/>
      <c r="AT29" s="1063"/>
      <c r="AU29" s="1063" t="s">
        <v>572</v>
      </c>
      <c r="AV29" s="1063"/>
      <c r="AW29" s="1063"/>
      <c r="AX29" s="1063"/>
      <c r="AY29" s="1063"/>
      <c r="AZ29" s="1134" t="s">
        <v>574</v>
      </c>
      <c r="BA29" s="1134"/>
      <c r="BB29" s="1134"/>
      <c r="BC29" s="1134"/>
      <c r="BD29" s="1134"/>
      <c r="BE29" s="1124"/>
      <c r="BF29" s="1124"/>
      <c r="BG29" s="1124"/>
      <c r="BH29" s="1124"/>
      <c r="BI29" s="1125"/>
      <c r="BJ29" s="251"/>
      <c r="BK29" s="251"/>
      <c r="BL29" s="251"/>
      <c r="BM29" s="251"/>
      <c r="BN29" s="251"/>
      <c r="BO29" s="264"/>
      <c r="BP29" s="264"/>
      <c r="BQ29" s="261">
        <v>23</v>
      </c>
      <c r="BR29" s="262"/>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5"/>
    </row>
    <row r="30" spans="1:131" s="246" customFormat="1" ht="26.25" customHeight="1" x14ac:dyDescent="0.15">
      <c r="A30" s="265">
        <v>3</v>
      </c>
      <c r="B30" s="1129" t="s">
        <v>408</v>
      </c>
      <c r="C30" s="1130"/>
      <c r="D30" s="1130"/>
      <c r="E30" s="1130"/>
      <c r="F30" s="1130"/>
      <c r="G30" s="1130"/>
      <c r="H30" s="1130"/>
      <c r="I30" s="1130"/>
      <c r="J30" s="1130"/>
      <c r="K30" s="1130"/>
      <c r="L30" s="1130"/>
      <c r="M30" s="1130"/>
      <c r="N30" s="1130"/>
      <c r="O30" s="1130"/>
      <c r="P30" s="1131"/>
      <c r="Q30" s="1135">
        <v>76</v>
      </c>
      <c r="R30" s="1136"/>
      <c r="S30" s="1136"/>
      <c r="T30" s="1136"/>
      <c r="U30" s="1136"/>
      <c r="V30" s="1136">
        <v>76</v>
      </c>
      <c r="W30" s="1136"/>
      <c r="X30" s="1136"/>
      <c r="Y30" s="1136"/>
      <c r="Z30" s="1136"/>
      <c r="AA30" s="1136">
        <v>0</v>
      </c>
      <c r="AB30" s="1136"/>
      <c r="AC30" s="1136"/>
      <c r="AD30" s="1136"/>
      <c r="AE30" s="1137"/>
      <c r="AF30" s="1111">
        <v>0</v>
      </c>
      <c r="AG30" s="1112"/>
      <c r="AH30" s="1112"/>
      <c r="AI30" s="1112"/>
      <c r="AJ30" s="1113"/>
      <c r="AK30" s="1072">
        <v>23</v>
      </c>
      <c r="AL30" s="1063"/>
      <c r="AM30" s="1063"/>
      <c r="AN30" s="1063"/>
      <c r="AO30" s="1063"/>
      <c r="AP30" s="1063" t="s">
        <v>572</v>
      </c>
      <c r="AQ30" s="1063"/>
      <c r="AR30" s="1063"/>
      <c r="AS30" s="1063"/>
      <c r="AT30" s="1063"/>
      <c r="AU30" s="1063" t="s">
        <v>573</v>
      </c>
      <c r="AV30" s="1063"/>
      <c r="AW30" s="1063"/>
      <c r="AX30" s="1063"/>
      <c r="AY30" s="1063"/>
      <c r="AZ30" s="1134" t="s">
        <v>573</v>
      </c>
      <c r="BA30" s="1134"/>
      <c r="BB30" s="1134"/>
      <c r="BC30" s="1134"/>
      <c r="BD30" s="1134"/>
      <c r="BE30" s="1124"/>
      <c r="BF30" s="1124"/>
      <c r="BG30" s="1124"/>
      <c r="BH30" s="1124"/>
      <c r="BI30" s="1125"/>
      <c r="BJ30" s="251"/>
      <c r="BK30" s="251"/>
      <c r="BL30" s="251"/>
      <c r="BM30" s="251"/>
      <c r="BN30" s="251"/>
      <c r="BO30" s="264"/>
      <c r="BP30" s="264"/>
      <c r="BQ30" s="261">
        <v>24</v>
      </c>
      <c r="BR30" s="262"/>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5"/>
    </row>
    <row r="31" spans="1:131" s="246" customFormat="1" ht="26.25" customHeight="1" x14ac:dyDescent="0.15">
      <c r="A31" s="265">
        <v>4</v>
      </c>
      <c r="B31" s="1129" t="s">
        <v>409</v>
      </c>
      <c r="C31" s="1130"/>
      <c r="D31" s="1130"/>
      <c r="E31" s="1130"/>
      <c r="F31" s="1130"/>
      <c r="G31" s="1130"/>
      <c r="H31" s="1130"/>
      <c r="I31" s="1130"/>
      <c r="J31" s="1130"/>
      <c r="K31" s="1130"/>
      <c r="L31" s="1130"/>
      <c r="M31" s="1130"/>
      <c r="N31" s="1130"/>
      <c r="O31" s="1130"/>
      <c r="P31" s="1131"/>
      <c r="Q31" s="1135">
        <v>89</v>
      </c>
      <c r="R31" s="1136"/>
      <c r="S31" s="1136"/>
      <c r="T31" s="1136"/>
      <c r="U31" s="1136"/>
      <c r="V31" s="1136">
        <v>85</v>
      </c>
      <c r="W31" s="1136"/>
      <c r="X31" s="1136"/>
      <c r="Y31" s="1136"/>
      <c r="Z31" s="1136"/>
      <c r="AA31" s="1136">
        <v>4</v>
      </c>
      <c r="AB31" s="1136"/>
      <c r="AC31" s="1136"/>
      <c r="AD31" s="1136"/>
      <c r="AE31" s="1137"/>
      <c r="AF31" s="1111">
        <v>107</v>
      </c>
      <c r="AG31" s="1112"/>
      <c r="AH31" s="1112"/>
      <c r="AI31" s="1112"/>
      <c r="AJ31" s="1113"/>
      <c r="AK31" s="1072">
        <v>6</v>
      </c>
      <c r="AL31" s="1063"/>
      <c r="AM31" s="1063"/>
      <c r="AN31" s="1063"/>
      <c r="AO31" s="1063"/>
      <c r="AP31" s="1063">
        <v>115</v>
      </c>
      <c r="AQ31" s="1063"/>
      <c r="AR31" s="1063"/>
      <c r="AS31" s="1063"/>
      <c r="AT31" s="1063"/>
      <c r="AU31" s="1063">
        <v>47</v>
      </c>
      <c r="AV31" s="1063"/>
      <c r="AW31" s="1063"/>
      <c r="AX31" s="1063"/>
      <c r="AY31" s="1063"/>
      <c r="AZ31" s="1134" t="s">
        <v>572</v>
      </c>
      <c r="BA31" s="1134"/>
      <c r="BB31" s="1134"/>
      <c r="BC31" s="1134"/>
      <c r="BD31" s="1134"/>
      <c r="BE31" s="1124" t="s">
        <v>410</v>
      </c>
      <c r="BF31" s="1124"/>
      <c r="BG31" s="1124"/>
      <c r="BH31" s="1124"/>
      <c r="BI31" s="1125"/>
      <c r="BJ31" s="251"/>
      <c r="BK31" s="251"/>
      <c r="BL31" s="251"/>
      <c r="BM31" s="251"/>
      <c r="BN31" s="251"/>
      <c r="BO31" s="264"/>
      <c r="BP31" s="264"/>
      <c r="BQ31" s="261">
        <v>25</v>
      </c>
      <c r="BR31" s="262"/>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5"/>
    </row>
    <row r="32" spans="1:131" s="246" customFormat="1" ht="26.25" customHeight="1" x14ac:dyDescent="0.15">
      <c r="A32" s="265">
        <v>5</v>
      </c>
      <c r="B32" s="1129"/>
      <c r="C32" s="1130"/>
      <c r="D32" s="1130"/>
      <c r="E32" s="1130"/>
      <c r="F32" s="1130"/>
      <c r="G32" s="1130"/>
      <c r="H32" s="1130"/>
      <c r="I32" s="1130"/>
      <c r="J32" s="1130"/>
      <c r="K32" s="1130"/>
      <c r="L32" s="1130"/>
      <c r="M32" s="1130"/>
      <c r="N32" s="1130"/>
      <c r="O32" s="1130"/>
      <c r="P32" s="1131"/>
      <c r="Q32" s="1135"/>
      <c r="R32" s="1136"/>
      <c r="S32" s="1136"/>
      <c r="T32" s="1136"/>
      <c r="U32" s="1136"/>
      <c r="V32" s="1136"/>
      <c r="W32" s="1136"/>
      <c r="X32" s="1136"/>
      <c r="Y32" s="1136"/>
      <c r="Z32" s="1136"/>
      <c r="AA32" s="1136"/>
      <c r="AB32" s="1136"/>
      <c r="AC32" s="1136"/>
      <c r="AD32" s="1136"/>
      <c r="AE32" s="1137"/>
      <c r="AF32" s="1111"/>
      <c r="AG32" s="1112"/>
      <c r="AH32" s="1112"/>
      <c r="AI32" s="1112"/>
      <c r="AJ32" s="1113"/>
      <c r="AK32" s="1072"/>
      <c r="AL32" s="1063"/>
      <c r="AM32" s="1063"/>
      <c r="AN32" s="1063"/>
      <c r="AO32" s="1063"/>
      <c r="AP32" s="1063"/>
      <c r="AQ32" s="1063"/>
      <c r="AR32" s="1063"/>
      <c r="AS32" s="1063"/>
      <c r="AT32" s="1063"/>
      <c r="AU32" s="1063"/>
      <c r="AV32" s="1063"/>
      <c r="AW32" s="1063"/>
      <c r="AX32" s="1063"/>
      <c r="AY32" s="1063"/>
      <c r="AZ32" s="1134"/>
      <c r="BA32" s="1134"/>
      <c r="BB32" s="1134"/>
      <c r="BC32" s="1134"/>
      <c r="BD32" s="1134"/>
      <c r="BE32" s="1124"/>
      <c r="BF32" s="1124"/>
      <c r="BG32" s="1124"/>
      <c r="BH32" s="1124"/>
      <c r="BI32" s="1125"/>
      <c r="BJ32" s="251"/>
      <c r="BK32" s="251"/>
      <c r="BL32" s="251"/>
      <c r="BM32" s="251"/>
      <c r="BN32" s="251"/>
      <c r="BO32" s="264"/>
      <c r="BP32" s="264"/>
      <c r="BQ32" s="261">
        <v>26</v>
      </c>
      <c r="BR32" s="262"/>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5"/>
    </row>
    <row r="33" spans="1:131" s="246" customFormat="1" ht="26.25" customHeight="1" x14ac:dyDescent="0.15">
      <c r="A33" s="265">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72"/>
      <c r="AL33" s="1063"/>
      <c r="AM33" s="1063"/>
      <c r="AN33" s="1063"/>
      <c r="AO33" s="1063"/>
      <c r="AP33" s="1063"/>
      <c r="AQ33" s="1063"/>
      <c r="AR33" s="1063"/>
      <c r="AS33" s="1063"/>
      <c r="AT33" s="1063"/>
      <c r="AU33" s="1063"/>
      <c r="AV33" s="1063"/>
      <c r="AW33" s="1063"/>
      <c r="AX33" s="1063"/>
      <c r="AY33" s="1063"/>
      <c r="AZ33" s="1134"/>
      <c r="BA33" s="1134"/>
      <c r="BB33" s="1134"/>
      <c r="BC33" s="1134"/>
      <c r="BD33" s="1134"/>
      <c r="BE33" s="1124"/>
      <c r="BF33" s="1124"/>
      <c r="BG33" s="1124"/>
      <c r="BH33" s="1124"/>
      <c r="BI33" s="1125"/>
      <c r="BJ33" s="251"/>
      <c r="BK33" s="251"/>
      <c r="BL33" s="251"/>
      <c r="BM33" s="251"/>
      <c r="BN33" s="251"/>
      <c r="BO33" s="264"/>
      <c r="BP33" s="264"/>
      <c r="BQ33" s="261">
        <v>27</v>
      </c>
      <c r="BR33" s="262"/>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5"/>
    </row>
    <row r="34" spans="1:131" s="246" customFormat="1" ht="26.25" customHeight="1" x14ac:dyDescent="0.15">
      <c r="A34" s="265">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2"/>
      <c r="AL34" s="1063"/>
      <c r="AM34" s="1063"/>
      <c r="AN34" s="1063"/>
      <c r="AO34" s="1063"/>
      <c r="AP34" s="1063"/>
      <c r="AQ34" s="1063"/>
      <c r="AR34" s="1063"/>
      <c r="AS34" s="1063"/>
      <c r="AT34" s="1063"/>
      <c r="AU34" s="1063"/>
      <c r="AV34" s="1063"/>
      <c r="AW34" s="1063"/>
      <c r="AX34" s="1063"/>
      <c r="AY34" s="1063"/>
      <c r="AZ34" s="1134"/>
      <c r="BA34" s="1134"/>
      <c r="BB34" s="1134"/>
      <c r="BC34" s="1134"/>
      <c r="BD34" s="1134"/>
      <c r="BE34" s="1124"/>
      <c r="BF34" s="1124"/>
      <c r="BG34" s="1124"/>
      <c r="BH34" s="1124"/>
      <c r="BI34" s="1125"/>
      <c r="BJ34" s="251"/>
      <c r="BK34" s="251"/>
      <c r="BL34" s="251"/>
      <c r="BM34" s="251"/>
      <c r="BN34" s="251"/>
      <c r="BO34" s="264"/>
      <c r="BP34" s="264"/>
      <c r="BQ34" s="261">
        <v>28</v>
      </c>
      <c r="BR34" s="262"/>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5"/>
    </row>
    <row r="35" spans="1:131" s="246" customFormat="1" ht="26.25" customHeight="1" x14ac:dyDescent="0.15">
      <c r="A35" s="265">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1"/>
      <c r="BK35" s="251"/>
      <c r="BL35" s="251"/>
      <c r="BM35" s="251"/>
      <c r="BN35" s="251"/>
      <c r="BO35" s="264"/>
      <c r="BP35" s="264"/>
      <c r="BQ35" s="261">
        <v>29</v>
      </c>
      <c r="BR35" s="262"/>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5"/>
    </row>
    <row r="36" spans="1:131" s="246" customFormat="1" ht="26.25" customHeight="1" x14ac:dyDescent="0.15">
      <c r="A36" s="265">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1"/>
      <c r="BK36" s="251"/>
      <c r="BL36" s="251"/>
      <c r="BM36" s="251"/>
      <c r="BN36" s="251"/>
      <c r="BO36" s="264"/>
      <c r="BP36" s="264"/>
      <c r="BQ36" s="261">
        <v>30</v>
      </c>
      <c r="BR36" s="262"/>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5"/>
    </row>
    <row r="37" spans="1:131" s="246" customFormat="1" ht="26.25" customHeight="1" x14ac:dyDescent="0.15">
      <c r="A37" s="265">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1"/>
      <c r="BK37" s="251"/>
      <c r="BL37" s="251"/>
      <c r="BM37" s="251"/>
      <c r="BN37" s="251"/>
      <c r="BO37" s="264"/>
      <c r="BP37" s="264"/>
      <c r="BQ37" s="261">
        <v>31</v>
      </c>
      <c r="BR37" s="262"/>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5"/>
    </row>
    <row r="38" spans="1:131" s="246" customFormat="1" ht="26.25" customHeight="1" x14ac:dyDescent="0.15">
      <c r="A38" s="265">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1"/>
      <c r="BK38" s="251"/>
      <c r="BL38" s="251"/>
      <c r="BM38" s="251"/>
      <c r="BN38" s="251"/>
      <c r="BO38" s="264"/>
      <c r="BP38" s="264"/>
      <c r="BQ38" s="261">
        <v>32</v>
      </c>
      <c r="BR38" s="262"/>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5"/>
    </row>
    <row r="39" spans="1:131" s="246" customFormat="1" ht="26.25" customHeight="1" x14ac:dyDescent="0.15">
      <c r="A39" s="265">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1"/>
      <c r="BK39" s="251"/>
      <c r="BL39" s="251"/>
      <c r="BM39" s="251"/>
      <c r="BN39" s="251"/>
      <c r="BO39" s="264"/>
      <c r="BP39" s="264"/>
      <c r="BQ39" s="261">
        <v>33</v>
      </c>
      <c r="BR39" s="262"/>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5"/>
    </row>
    <row r="40" spans="1:131" s="246" customFormat="1" ht="26.25" customHeight="1" x14ac:dyDescent="0.15">
      <c r="A40" s="260">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1"/>
      <c r="BK40" s="251"/>
      <c r="BL40" s="251"/>
      <c r="BM40" s="251"/>
      <c r="BN40" s="251"/>
      <c r="BO40" s="264"/>
      <c r="BP40" s="264"/>
      <c r="BQ40" s="261">
        <v>34</v>
      </c>
      <c r="BR40" s="262"/>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5"/>
    </row>
    <row r="41" spans="1:131" s="246" customFormat="1" ht="26.25" customHeight="1" x14ac:dyDescent="0.15">
      <c r="A41" s="260">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1"/>
      <c r="BK41" s="251"/>
      <c r="BL41" s="251"/>
      <c r="BM41" s="251"/>
      <c r="BN41" s="251"/>
      <c r="BO41" s="264"/>
      <c r="BP41" s="264"/>
      <c r="BQ41" s="261">
        <v>35</v>
      </c>
      <c r="BR41" s="262"/>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5"/>
    </row>
    <row r="42" spans="1:131" s="246" customFormat="1" ht="26.25" customHeight="1" x14ac:dyDescent="0.15">
      <c r="A42" s="260">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1"/>
      <c r="BK42" s="251"/>
      <c r="BL42" s="251"/>
      <c r="BM42" s="251"/>
      <c r="BN42" s="251"/>
      <c r="BO42" s="264"/>
      <c r="BP42" s="264"/>
      <c r="BQ42" s="261">
        <v>36</v>
      </c>
      <c r="BR42" s="262"/>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5"/>
    </row>
    <row r="43" spans="1:131" s="246" customFormat="1" ht="26.25" customHeight="1" x14ac:dyDescent="0.15">
      <c r="A43" s="260">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1"/>
      <c r="BK43" s="251"/>
      <c r="BL43" s="251"/>
      <c r="BM43" s="251"/>
      <c r="BN43" s="251"/>
      <c r="BO43" s="264"/>
      <c r="BP43" s="264"/>
      <c r="BQ43" s="261">
        <v>37</v>
      </c>
      <c r="BR43" s="262"/>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5"/>
    </row>
    <row r="44" spans="1:131" s="246" customFormat="1" ht="26.25" customHeight="1" x14ac:dyDescent="0.15">
      <c r="A44" s="260">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1"/>
      <c r="BK44" s="251"/>
      <c r="BL44" s="251"/>
      <c r="BM44" s="251"/>
      <c r="BN44" s="251"/>
      <c r="BO44" s="264"/>
      <c r="BP44" s="264"/>
      <c r="BQ44" s="261">
        <v>38</v>
      </c>
      <c r="BR44" s="262"/>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5"/>
    </row>
    <row r="45" spans="1:131" s="246" customFormat="1" ht="26.25" customHeight="1" x14ac:dyDescent="0.15">
      <c r="A45" s="260">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1"/>
      <c r="BK45" s="251"/>
      <c r="BL45" s="251"/>
      <c r="BM45" s="251"/>
      <c r="BN45" s="251"/>
      <c r="BO45" s="264"/>
      <c r="BP45" s="264"/>
      <c r="BQ45" s="261">
        <v>39</v>
      </c>
      <c r="BR45" s="262"/>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5"/>
    </row>
    <row r="46" spans="1:131" s="246" customFormat="1" ht="26.25" customHeight="1" x14ac:dyDescent="0.15">
      <c r="A46" s="260">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1"/>
      <c r="BK46" s="251"/>
      <c r="BL46" s="251"/>
      <c r="BM46" s="251"/>
      <c r="BN46" s="251"/>
      <c r="BO46" s="264"/>
      <c r="BP46" s="264"/>
      <c r="BQ46" s="261">
        <v>40</v>
      </c>
      <c r="BR46" s="262"/>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5"/>
    </row>
    <row r="47" spans="1:131" s="246" customFormat="1" ht="26.25" customHeight="1" x14ac:dyDescent="0.15">
      <c r="A47" s="260">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1"/>
      <c r="BK47" s="251"/>
      <c r="BL47" s="251"/>
      <c r="BM47" s="251"/>
      <c r="BN47" s="251"/>
      <c r="BO47" s="264"/>
      <c r="BP47" s="264"/>
      <c r="BQ47" s="261">
        <v>41</v>
      </c>
      <c r="BR47" s="262"/>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5"/>
    </row>
    <row r="48" spans="1:131" s="246" customFormat="1" ht="26.25" customHeight="1" x14ac:dyDescent="0.15">
      <c r="A48" s="260">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1"/>
      <c r="BK48" s="251"/>
      <c r="BL48" s="251"/>
      <c r="BM48" s="251"/>
      <c r="BN48" s="251"/>
      <c r="BO48" s="264"/>
      <c r="BP48" s="264"/>
      <c r="BQ48" s="261">
        <v>42</v>
      </c>
      <c r="BR48" s="262"/>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5"/>
    </row>
    <row r="49" spans="1:131" s="246" customFormat="1" ht="26.25" customHeight="1" x14ac:dyDescent="0.15">
      <c r="A49" s="260">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1"/>
      <c r="BK49" s="251"/>
      <c r="BL49" s="251"/>
      <c r="BM49" s="251"/>
      <c r="BN49" s="251"/>
      <c r="BO49" s="264"/>
      <c r="BP49" s="264"/>
      <c r="BQ49" s="261">
        <v>43</v>
      </c>
      <c r="BR49" s="262"/>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5"/>
    </row>
    <row r="50" spans="1:131" s="246" customFormat="1" ht="26.25" customHeight="1" x14ac:dyDescent="0.15">
      <c r="A50" s="260">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1"/>
      <c r="BK50" s="251"/>
      <c r="BL50" s="251"/>
      <c r="BM50" s="251"/>
      <c r="BN50" s="251"/>
      <c r="BO50" s="264"/>
      <c r="BP50" s="264"/>
      <c r="BQ50" s="261">
        <v>44</v>
      </c>
      <c r="BR50" s="262"/>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5"/>
    </row>
    <row r="51" spans="1:131" s="246" customFormat="1" ht="26.25" customHeight="1" x14ac:dyDescent="0.15">
      <c r="A51" s="260">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1"/>
      <c r="BK51" s="251"/>
      <c r="BL51" s="251"/>
      <c r="BM51" s="251"/>
      <c r="BN51" s="251"/>
      <c r="BO51" s="264"/>
      <c r="BP51" s="264"/>
      <c r="BQ51" s="261">
        <v>45</v>
      </c>
      <c r="BR51" s="262"/>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5"/>
    </row>
    <row r="52" spans="1:131" s="246" customFormat="1" ht="26.25" customHeight="1" x14ac:dyDescent="0.15">
      <c r="A52" s="260">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1"/>
      <c r="BK52" s="251"/>
      <c r="BL52" s="251"/>
      <c r="BM52" s="251"/>
      <c r="BN52" s="251"/>
      <c r="BO52" s="264"/>
      <c r="BP52" s="264"/>
      <c r="BQ52" s="261">
        <v>46</v>
      </c>
      <c r="BR52" s="262"/>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5"/>
    </row>
    <row r="53" spans="1:131" s="246" customFormat="1" ht="26.25" customHeight="1" x14ac:dyDescent="0.15">
      <c r="A53" s="260">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1"/>
      <c r="BK53" s="251"/>
      <c r="BL53" s="251"/>
      <c r="BM53" s="251"/>
      <c r="BN53" s="251"/>
      <c r="BO53" s="264"/>
      <c r="BP53" s="264"/>
      <c r="BQ53" s="261">
        <v>47</v>
      </c>
      <c r="BR53" s="262"/>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5"/>
    </row>
    <row r="54" spans="1:131" s="246" customFormat="1" ht="26.25" customHeight="1" x14ac:dyDescent="0.15">
      <c r="A54" s="260">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1"/>
      <c r="BK54" s="251"/>
      <c r="BL54" s="251"/>
      <c r="BM54" s="251"/>
      <c r="BN54" s="251"/>
      <c r="BO54" s="264"/>
      <c r="BP54" s="264"/>
      <c r="BQ54" s="261">
        <v>48</v>
      </c>
      <c r="BR54" s="262"/>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5"/>
    </row>
    <row r="55" spans="1:131" s="246" customFormat="1" ht="26.25" customHeight="1" x14ac:dyDescent="0.15">
      <c r="A55" s="260">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1"/>
      <c r="BK55" s="251"/>
      <c r="BL55" s="251"/>
      <c r="BM55" s="251"/>
      <c r="BN55" s="251"/>
      <c r="BO55" s="264"/>
      <c r="BP55" s="264"/>
      <c r="BQ55" s="261">
        <v>49</v>
      </c>
      <c r="BR55" s="262"/>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5"/>
    </row>
    <row r="56" spans="1:131" s="246" customFormat="1" ht="26.25" customHeight="1" x14ac:dyDescent="0.15">
      <c r="A56" s="260">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1"/>
      <c r="BK56" s="251"/>
      <c r="BL56" s="251"/>
      <c r="BM56" s="251"/>
      <c r="BN56" s="251"/>
      <c r="BO56" s="264"/>
      <c r="BP56" s="264"/>
      <c r="BQ56" s="261">
        <v>50</v>
      </c>
      <c r="BR56" s="262"/>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5"/>
    </row>
    <row r="57" spans="1:131" s="246" customFormat="1" ht="26.25" customHeight="1" x14ac:dyDescent="0.15">
      <c r="A57" s="260">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1"/>
      <c r="BK57" s="251"/>
      <c r="BL57" s="251"/>
      <c r="BM57" s="251"/>
      <c r="BN57" s="251"/>
      <c r="BO57" s="264"/>
      <c r="BP57" s="264"/>
      <c r="BQ57" s="261">
        <v>51</v>
      </c>
      <c r="BR57" s="262"/>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5"/>
    </row>
    <row r="58" spans="1:131" s="246" customFormat="1" ht="26.25" customHeight="1" x14ac:dyDescent="0.15">
      <c r="A58" s="260">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1"/>
      <c r="BK58" s="251"/>
      <c r="BL58" s="251"/>
      <c r="BM58" s="251"/>
      <c r="BN58" s="251"/>
      <c r="BO58" s="264"/>
      <c r="BP58" s="264"/>
      <c r="BQ58" s="261">
        <v>52</v>
      </c>
      <c r="BR58" s="262"/>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5"/>
    </row>
    <row r="59" spans="1:131" s="246" customFormat="1" ht="26.25" customHeight="1" x14ac:dyDescent="0.15">
      <c r="A59" s="260">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1"/>
      <c r="BK59" s="251"/>
      <c r="BL59" s="251"/>
      <c r="BM59" s="251"/>
      <c r="BN59" s="251"/>
      <c r="BO59" s="264"/>
      <c r="BP59" s="264"/>
      <c r="BQ59" s="261">
        <v>53</v>
      </c>
      <c r="BR59" s="262"/>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5"/>
    </row>
    <row r="60" spans="1:131" s="246" customFormat="1" ht="26.25" customHeight="1" x14ac:dyDescent="0.15">
      <c r="A60" s="260">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1"/>
      <c r="BK60" s="251"/>
      <c r="BL60" s="251"/>
      <c r="BM60" s="251"/>
      <c r="BN60" s="251"/>
      <c r="BO60" s="264"/>
      <c r="BP60" s="264"/>
      <c r="BQ60" s="261">
        <v>54</v>
      </c>
      <c r="BR60" s="262"/>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5"/>
    </row>
    <row r="61" spans="1:131" s="246" customFormat="1" ht="26.25" customHeight="1" thickBot="1" x14ac:dyDescent="0.2">
      <c r="A61" s="260">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1"/>
      <c r="BK61" s="251"/>
      <c r="BL61" s="251"/>
      <c r="BM61" s="251"/>
      <c r="BN61" s="251"/>
      <c r="BO61" s="264"/>
      <c r="BP61" s="264"/>
      <c r="BQ61" s="261">
        <v>55</v>
      </c>
      <c r="BR61" s="262"/>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5"/>
    </row>
    <row r="62" spans="1:131" s="246" customFormat="1" ht="26.25" customHeight="1" x14ac:dyDescent="0.15">
      <c r="A62" s="260">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411</v>
      </c>
      <c r="BK62" s="1127"/>
      <c r="BL62" s="1127"/>
      <c r="BM62" s="1127"/>
      <c r="BN62" s="1128"/>
      <c r="BO62" s="264"/>
      <c r="BP62" s="264"/>
      <c r="BQ62" s="261">
        <v>56</v>
      </c>
      <c r="BR62" s="262"/>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5"/>
    </row>
    <row r="63" spans="1:131" s="246" customFormat="1" ht="26.25" customHeight="1" thickBot="1" x14ac:dyDescent="0.2">
      <c r="A63" s="263" t="s">
        <v>393</v>
      </c>
      <c r="B63" s="1036" t="s">
        <v>412</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20"/>
      <c r="AF63" s="1121">
        <v>143</v>
      </c>
      <c r="AG63" s="1051"/>
      <c r="AH63" s="1051"/>
      <c r="AI63" s="1051"/>
      <c r="AJ63" s="1122"/>
      <c r="AK63" s="1123"/>
      <c r="AL63" s="1055"/>
      <c r="AM63" s="1055"/>
      <c r="AN63" s="1055"/>
      <c r="AO63" s="1055"/>
      <c r="AP63" s="1051"/>
      <c r="AQ63" s="1051"/>
      <c r="AR63" s="1051"/>
      <c r="AS63" s="1051"/>
      <c r="AT63" s="1051"/>
      <c r="AU63" s="1051"/>
      <c r="AV63" s="1051"/>
      <c r="AW63" s="1051"/>
      <c r="AX63" s="1051"/>
      <c r="AY63" s="1051"/>
      <c r="AZ63" s="1117"/>
      <c r="BA63" s="1117"/>
      <c r="BB63" s="1117"/>
      <c r="BC63" s="1117"/>
      <c r="BD63" s="1117"/>
      <c r="BE63" s="1052"/>
      <c r="BF63" s="1052"/>
      <c r="BG63" s="1052"/>
      <c r="BH63" s="1052"/>
      <c r="BI63" s="1053"/>
      <c r="BJ63" s="1118" t="s">
        <v>413</v>
      </c>
      <c r="BK63" s="1043"/>
      <c r="BL63" s="1043"/>
      <c r="BM63" s="1043"/>
      <c r="BN63" s="1119"/>
      <c r="BO63" s="264"/>
      <c r="BP63" s="264"/>
      <c r="BQ63" s="261">
        <v>57</v>
      </c>
      <c r="BR63" s="262"/>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5"/>
    </row>
    <row r="65" spans="1:131" s="246" customFormat="1" ht="26.25" customHeight="1" thickBot="1" x14ac:dyDescent="0.2">
      <c r="A65" s="251" t="s">
        <v>414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5"/>
    </row>
    <row r="66" spans="1:131" s="246" customFormat="1" ht="26.25" customHeight="1" x14ac:dyDescent="0.15">
      <c r="A66" s="1087" t="s">
        <v>415</v>
      </c>
      <c r="B66" s="1088"/>
      <c r="C66" s="1088"/>
      <c r="D66" s="1088"/>
      <c r="E66" s="1088"/>
      <c r="F66" s="1088"/>
      <c r="G66" s="1088"/>
      <c r="H66" s="1088"/>
      <c r="I66" s="1088"/>
      <c r="J66" s="1088"/>
      <c r="K66" s="1088"/>
      <c r="L66" s="1088"/>
      <c r="M66" s="1088"/>
      <c r="N66" s="1088"/>
      <c r="O66" s="1088"/>
      <c r="P66" s="1089"/>
      <c r="Q66" s="1093" t="s">
        <v>416</v>
      </c>
      <c r="R66" s="1094"/>
      <c r="S66" s="1094"/>
      <c r="T66" s="1094"/>
      <c r="U66" s="1095"/>
      <c r="V66" s="1093" t="s">
        <v>417</v>
      </c>
      <c r="W66" s="1094"/>
      <c r="X66" s="1094"/>
      <c r="Y66" s="1094"/>
      <c r="Z66" s="1095"/>
      <c r="AA66" s="1093" t="s">
        <v>418</v>
      </c>
      <c r="AB66" s="1094"/>
      <c r="AC66" s="1094"/>
      <c r="AD66" s="1094"/>
      <c r="AE66" s="1095"/>
      <c r="AF66" s="1099" t="s">
        <v>419</v>
      </c>
      <c r="AG66" s="1100"/>
      <c r="AH66" s="1100"/>
      <c r="AI66" s="1100"/>
      <c r="AJ66" s="1101"/>
      <c r="AK66" s="1093" t="s">
        <v>420</v>
      </c>
      <c r="AL66" s="1088"/>
      <c r="AM66" s="1088"/>
      <c r="AN66" s="1088"/>
      <c r="AO66" s="1089"/>
      <c r="AP66" s="1093" t="s">
        <v>421</v>
      </c>
      <c r="AQ66" s="1094"/>
      <c r="AR66" s="1094"/>
      <c r="AS66" s="1094"/>
      <c r="AT66" s="1095"/>
      <c r="AU66" s="1093" t="s">
        <v>422</v>
      </c>
      <c r="AV66" s="1094"/>
      <c r="AW66" s="1094"/>
      <c r="AX66" s="1094"/>
      <c r="AY66" s="1095"/>
      <c r="AZ66" s="1093" t="s">
        <v>381</v>
      </c>
      <c r="BA66" s="1094"/>
      <c r="BB66" s="1094"/>
      <c r="BC66" s="1094"/>
      <c r="BD66" s="1109"/>
      <c r="BE66" s="264"/>
      <c r="BF66" s="264"/>
      <c r="BG66" s="264"/>
      <c r="BH66" s="264"/>
      <c r="BI66" s="264"/>
      <c r="BJ66" s="264"/>
      <c r="BK66" s="264"/>
      <c r="BL66" s="264"/>
      <c r="BM66" s="264"/>
      <c r="BN66" s="264"/>
      <c r="BO66" s="264"/>
      <c r="BP66" s="264"/>
      <c r="BQ66" s="261">
        <v>60</v>
      </c>
      <c r="BR66" s="266"/>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5"/>
    </row>
    <row r="67" spans="1:131" s="246"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4"/>
      <c r="BF67" s="264"/>
      <c r="BG67" s="264"/>
      <c r="BH67" s="264"/>
      <c r="BI67" s="264"/>
      <c r="BJ67" s="264"/>
      <c r="BK67" s="264"/>
      <c r="BL67" s="264"/>
      <c r="BM67" s="264"/>
      <c r="BN67" s="264"/>
      <c r="BO67" s="264"/>
      <c r="BP67" s="264"/>
      <c r="BQ67" s="261">
        <v>61</v>
      </c>
      <c r="BR67" s="266"/>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5"/>
    </row>
    <row r="68" spans="1:131" s="246" customFormat="1" ht="26.25" customHeight="1" thickTop="1" x14ac:dyDescent="0.15">
      <c r="A68" s="257">
        <v>1</v>
      </c>
      <c r="B68" s="1077" t="s">
        <v>575</v>
      </c>
      <c r="C68" s="1078"/>
      <c r="D68" s="1078"/>
      <c r="E68" s="1078"/>
      <c r="F68" s="1078"/>
      <c r="G68" s="1078"/>
      <c r="H68" s="1078"/>
      <c r="I68" s="1078"/>
      <c r="J68" s="1078"/>
      <c r="K68" s="1078"/>
      <c r="L68" s="1078"/>
      <c r="M68" s="1078"/>
      <c r="N68" s="1078"/>
      <c r="O68" s="1078"/>
      <c r="P68" s="1079"/>
      <c r="Q68" s="1080">
        <v>787</v>
      </c>
      <c r="R68" s="1074"/>
      <c r="S68" s="1074"/>
      <c r="T68" s="1074"/>
      <c r="U68" s="1074"/>
      <c r="V68" s="1074">
        <v>786</v>
      </c>
      <c r="W68" s="1074"/>
      <c r="X68" s="1074"/>
      <c r="Y68" s="1074"/>
      <c r="Z68" s="1074"/>
      <c r="AA68" s="1074">
        <v>1</v>
      </c>
      <c r="AB68" s="1074"/>
      <c r="AC68" s="1074"/>
      <c r="AD68" s="1074"/>
      <c r="AE68" s="1074"/>
      <c r="AF68" s="1074">
        <v>1</v>
      </c>
      <c r="AG68" s="1074"/>
      <c r="AH68" s="1074"/>
      <c r="AI68" s="1074"/>
      <c r="AJ68" s="1074"/>
      <c r="AK68" s="1074">
        <v>43</v>
      </c>
      <c r="AL68" s="1074"/>
      <c r="AM68" s="1074"/>
      <c r="AN68" s="1074"/>
      <c r="AO68" s="1074"/>
      <c r="AP68" s="1074"/>
      <c r="AQ68" s="1074"/>
      <c r="AR68" s="1074"/>
      <c r="AS68" s="1074"/>
      <c r="AT68" s="1074"/>
      <c r="AU68" s="1074"/>
      <c r="AV68" s="1074"/>
      <c r="AW68" s="1074"/>
      <c r="AX68" s="1074"/>
      <c r="AY68" s="1074"/>
      <c r="AZ68" s="1075"/>
      <c r="BA68" s="1075"/>
      <c r="BB68" s="1075"/>
      <c r="BC68" s="1075"/>
      <c r="BD68" s="1076"/>
      <c r="BE68" s="264"/>
      <c r="BF68" s="264"/>
      <c r="BG68" s="264"/>
      <c r="BH68" s="264"/>
      <c r="BI68" s="264"/>
      <c r="BJ68" s="264"/>
      <c r="BK68" s="264"/>
      <c r="BL68" s="264"/>
      <c r="BM68" s="264"/>
      <c r="BN68" s="264"/>
      <c r="BO68" s="264"/>
      <c r="BP68" s="264"/>
      <c r="BQ68" s="261">
        <v>62</v>
      </c>
      <c r="BR68" s="266"/>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5"/>
    </row>
    <row r="69" spans="1:131" s="246" customFormat="1" ht="26.25" customHeight="1" x14ac:dyDescent="0.15">
      <c r="A69" s="260">
        <v>2</v>
      </c>
      <c r="B69" s="1066" t="s">
        <v>576</v>
      </c>
      <c r="C69" s="1067"/>
      <c r="D69" s="1067"/>
      <c r="E69" s="1067"/>
      <c r="F69" s="1067"/>
      <c r="G69" s="1067"/>
      <c r="H69" s="1067"/>
      <c r="I69" s="1067"/>
      <c r="J69" s="1067"/>
      <c r="K69" s="1067"/>
      <c r="L69" s="1067"/>
      <c r="M69" s="1067"/>
      <c r="N69" s="1067"/>
      <c r="O69" s="1067"/>
      <c r="P69" s="1068"/>
      <c r="Q69" s="1069">
        <v>2147</v>
      </c>
      <c r="R69" s="1063"/>
      <c r="S69" s="1063"/>
      <c r="T69" s="1063"/>
      <c r="U69" s="1063"/>
      <c r="V69" s="1063">
        <v>2144</v>
      </c>
      <c r="W69" s="1063"/>
      <c r="X69" s="1063"/>
      <c r="Y69" s="1063"/>
      <c r="Z69" s="1063"/>
      <c r="AA69" s="1063">
        <v>3</v>
      </c>
      <c r="AB69" s="1063"/>
      <c r="AC69" s="1063"/>
      <c r="AD69" s="1063"/>
      <c r="AE69" s="1063"/>
      <c r="AF69" s="1063">
        <v>3</v>
      </c>
      <c r="AG69" s="1063"/>
      <c r="AH69" s="1063"/>
      <c r="AI69" s="1063"/>
      <c r="AJ69" s="1063"/>
      <c r="AK69" s="1063">
        <v>17</v>
      </c>
      <c r="AL69" s="1063"/>
      <c r="AM69" s="1063"/>
      <c r="AN69" s="1063"/>
      <c r="AO69" s="1063"/>
      <c r="AP69" s="1063">
        <v>6</v>
      </c>
      <c r="AQ69" s="1063"/>
      <c r="AR69" s="1063"/>
      <c r="AS69" s="1063"/>
      <c r="AT69" s="1063"/>
      <c r="AU69" s="1063"/>
      <c r="AV69" s="1063"/>
      <c r="AW69" s="1063"/>
      <c r="AX69" s="1063"/>
      <c r="AY69" s="1063"/>
      <c r="AZ69" s="1064"/>
      <c r="BA69" s="1064"/>
      <c r="BB69" s="1064"/>
      <c r="BC69" s="1064"/>
      <c r="BD69" s="1065"/>
      <c r="BE69" s="264"/>
      <c r="BF69" s="264"/>
      <c r="BG69" s="264"/>
      <c r="BH69" s="264"/>
      <c r="BI69" s="264"/>
      <c r="BJ69" s="264"/>
      <c r="BK69" s="264"/>
      <c r="BL69" s="264"/>
      <c r="BM69" s="264"/>
      <c r="BN69" s="264"/>
      <c r="BO69" s="264"/>
      <c r="BP69" s="264"/>
      <c r="BQ69" s="261">
        <v>63</v>
      </c>
      <c r="BR69" s="266"/>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5"/>
    </row>
    <row r="70" spans="1:131" s="246" customFormat="1" ht="26.25" customHeight="1" x14ac:dyDescent="0.15">
      <c r="A70" s="260">
        <v>3</v>
      </c>
      <c r="B70" s="1066" t="s">
        <v>577</v>
      </c>
      <c r="C70" s="1067"/>
      <c r="D70" s="1067"/>
      <c r="E70" s="1067"/>
      <c r="F70" s="1067"/>
      <c r="G70" s="1067"/>
      <c r="H70" s="1067"/>
      <c r="I70" s="1067"/>
      <c r="J70" s="1067"/>
      <c r="K70" s="1067"/>
      <c r="L70" s="1067"/>
      <c r="M70" s="1067"/>
      <c r="N70" s="1067"/>
      <c r="O70" s="1067"/>
      <c r="P70" s="1068"/>
      <c r="Q70" s="1069">
        <v>516</v>
      </c>
      <c r="R70" s="1063"/>
      <c r="S70" s="1063"/>
      <c r="T70" s="1063"/>
      <c r="U70" s="1063"/>
      <c r="V70" s="1063">
        <v>514</v>
      </c>
      <c r="W70" s="1063"/>
      <c r="X70" s="1063"/>
      <c r="Y70" s="1063"/>
      <c r="Z70" s="1063"/>
      <c r="AA70" s="1063">
        <v>2</v>
      </c>
      <c r="AB70" s="1063"/>
      <c r="AC70" s="1063"/>
      <c r="AD70" s="1063"/>
      <c r="AE70" s="1063"/>
      <c r="AF70" s="1063">
        <v>2</v>
      </c>
      <c r="AG70" s="1063"/>
      <c r="AH70" s="1063"/>
      <c r="AI70" s="1063"/>
      <c r="AJ70" s="1063"/>
      <c r="AK70" s="1063">
        <v>108</v>
      </c>
      <c r="AL70" s="1063"/>
      <c r="AM70" s="1063"/>
      <c r="AN70" s="1063"/>
      <c r="AO70" s="1063"/>
      <c r="AP70" s="1063"/>
      <c r="AQ70" s="1063"/>
      <c r="AR70" s="1063"/>
      <c r="AS70" s="1063"/>
      <c r="AT70" s="1063"/>
      <c r="AU70" s="1063"/>
      <c r="AV70" s="1063"/>
      <c r="AW70" s="1063"/>
      <c r="AX70" s="1063"/>
      <c r="AY70" s="1063"/>
      <c r="AZ70" s="1064"/>
      <c r="BA70" s="1064"/>
      <c r="BB70" s="1064"/>
      <c r="BC70" s="1064"/>
      <c r="BD70" s="1065"/>
      <c r="BE70" s="264"/>
      <c r="BF70" s="264"/>
      <c r="BG70" s="264"/>
      <c r="BH70" s="264"/>
      <c r="BI70" s="264"/>
      <c r="BJ70" s="264"/>
      <c r="BK70" s="264"/>
      <c r="BL70" s="264"/>
      <c r="BM70" s="264"/>
      <c r="BN70" s="264"/>
      <c r="BO70" s="264"/>
      <c r="BP70" s="264"/>
      <c r="BQ70" s="261">
        <v>64</v>
      </c>
      <c r="BR70" s="266"/>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5"/>
    </row>
    <row r="71" spans="1:131" s="246" customFormat="1" ht="26.25" customHeight="1" x14ac:dyDescent="0.15">
      <c r="A71" s="260">
        <v>4</v>
      </c>
      <c r="B71" s="1066" t="s">
        <v>585</v>
      </c>
      <c r="C71" s="1067"/>
      <c r="D71" s="1067"/>
      <c r="E71" s="1067"/>
      <c r="F71" s="1067"/>
      <c r="G71" s="1067"/>
      <c r="H71" s="1067"/>
      <c r="I71" s="1067"/>
      <c r="J71" s="1067"/>
      <c r="K71" s="1067"/>
      <c r="L71" s="1067"/>
      <c r="M71" s="1067"/>
      <c r="N71" s="1067"/>
      <c r="O71" s="1067"/>
      <c r="P71" s="1068"/>
      <c r="Q71" s="1069">
        <v>214</v>
      </c>
      <c r="R71" s="1063"/>
      <c r="S71" s="1063"/>
      <c r="T71" s="1063"/>
      <c r="U71" s="1063"/>
      <c r="V71" s="1063">
        <v>213</v>
      </c>
      <c r="W71" s="1063"/>
      <c r="X71" s="1063"/>
      <c r="Y71" s="1063"/>
      <c r="Z71" s="1063"/>
      <c r="AA71" s="1063">
        <v>1</v>
      </c>
      <c r="AB71" s="1063"/>
      <c r="AC71" s="1063"/>
      <c r="AD71" s="1063"/>
      <c r="AE71" s="1063"/>
      <c r="AF71" s="1063">
        <v>1</v>
      </c>
      <c r="AG71" s="1063"/>
      <c r="AH71" s="1063"/>
      <c r="AI71" s="1063"/>
      <c r="AJ71" s="1063"/>
      <c r="AK71" s="1063">
        <v>5</v>
      </c>
      <c r="AL71" s="1063"/>
      <c r="AM71" s="1063"/>
      <c r="AN71" s="1063"/>
      <c r="AO71" s="1063"/>
      <c r="AP71" s="1063"/>
      <c r="AQ71" s="1063"/>
      <c r="AR71" s="1063"/>
      <c r="AS71" s="1063"/>
      <c r="AT71" s="1063"/>
      <c r="AU71" s="1063"/>
      <c r="AV71" s="1063"/>
      <c r="AW71" s="1063"/>
      <c r="AX71" s="1063"/>
      <c r="AY71" s="1063"/>
      <c r="AZ71" s="1064"/>
      <c r="BA71" s="1064"/>
      <c r="BB71" s="1064"/>
      <c r="BC71" s="1064"/>
      <c r="BD71" s="1065"/>
      <c r="BE71" s="264"/>
      <c r="BF71" s="264"/>
      <c r="BG71" s="264"/>
      <c r="BH71" s="264"/>
      <c r="BI71" s="264"/>
      <c r="BJ71" s="264"/>
      <c r="BK71" s="264"/>
      <c r="BL71" s="264"/>
      <c r="BM71" s="264"/>
      <c r="BN71" s="264"/>
      <c r="BO71" s="264"/>
      <c r="BP71" s="264"/>
      <c r="BQ71" s="261">
        <v>65</v>
      </c>
      <c r="BR71" s="266"/>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5"/>
    </row>
    <row r="72" spans="1:131" s="246" customFormat="1" ht="26.25" customHeight="1" x14ac:dyDescent="0.15">
      <c r="A72" s="260">
        <v>5</v>
      </c>
      <c r="B72" s="1066" t="s">
        <v>578</v>
      </c>
      <c r="C72" s="1067"/>
      <c r="D72" s="1067"/>
      <c r="E72" s="1067"/>
      <c r="F72" s="1067"/>
      <c r="G72" s="1067"/>
      <c r="H72" s="1067"/>
      <c r="I72" s="1067"/>
      <c r="J72" s="1067"/>
      <c r="K72" s="1067"/>
      <c r="L72" s="1067"/>
      <c r="M72" s="1067"/>
      <c r="N72" s="1067"/>
      <c r="O72" s="1067"/>
      <c r="P72" s="1068"/>
      <c r="Q72" s="1069">
        <v>131</v>
      </c>
      <c r="R72" s="1063"/>
      <c r="S72" s="1063"/>
      <c r="T72" s="1063"/>
      <c r="U72" s="1063"/>
      <c r="V72" s="1063">
        <v>131</v>
      </c>
      <c r="W72" s="1063"/>
      <c r="X72" s="1063"/>
      <c r="Y72" s="1063"/>
      <c r="Z72" s="1063"/>
      <c r="AA72" s="1063">
        <v>0</v>
      </c>
      <c r="AB72" s="1063"/>
      <c r="AC72" s="1063"/>
      <c r="AD72" s="1063"/>
      <c r="AE72" s="1063"/>
      <c r="AF72" s="1063">
        <v>0</v>
      </c>
      <c r="AG72" s="1063"/>
      <c r="AH72" s="1063"/>
      <c r="AI72" s="1063"/>
      <c r="AJ72" s="1063"/>
      <c r="AK72" s="1063">
        <v>95</v>
      </c>
      <c r="AL72" s="1063"/>
      <c r="AM72" s="1063"/>
      <c r="AN72" s="1063"/>
      <c r="AO72" s="1063"/>
      <c r="AP72" s="1063">
        <v>4</v>
      </c>
      <c r="AQ72" s="1063"/>
      <c r="AR72" s="1063"/>
      <c r="AS72" s="1063"/>
      <c r="AT72" s="1063"/>
      <c r="AU72" s="1063"/>
      <c r="AV72" s="1063"/>
      <c r="AW72" s="1063"/>
      <c r="AX72" s="1063"/>
      <c r="AY72" s="1063"/>
      <c r="AZ72" s="1064"/>
      <c r="BA72" s="1064"/>
      <c r="BB72" s="1064"/>
      <c r="BC72" s="1064"/>
      <c r="BD72" s="1065"/>
      <c r="BE72" s="264"/>
      <c r="BF72" s="264"/>
      <c r="BG72" s="264"/>
      <c r="BH72" s="264"/>
      <c r="BI72" s="264"/>
      <c r="BJ72" s="264"/>
      <c r="BK72" s="264"/>
      <c r="BL72" s="264"/>
      <c r="BM72" s="264"/>
      <c r="BN72" s="264"/>
      <c r="BO72" s="264"/>
      <c r="BP72" s="264"/>
      <c r="BQ72" s="261">
        <v>66</v>
      </c>
      <c r="BR72" s="266"/>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5"/>
    </row>
    <row r="73" spans="1:131" s="246" customFormat="1" ht="26.25" customHeight="1" x14ac:dyDescent="0.15">
      <c r="A73" s="260">
        <v>6</v>
      </c>
      <c r="B73" s="1066" t="s">
        <v>579</v>
      </c>
      <c r="C73" s="1067"/>
      <c r="D73" s="1067"/>
      <c r="E73" s="1067"/>
      <c r="F73" s="1067"/>
      <c r="G73" s="1067"/>
      <c r="H73" s="1067"/>
      <c r="I73" s="1067"/>
      <c r="J73" s="1067"/>
      <c r="K73" s="1067"/>
      <c r="L73" s="1067"/>
      <c r="M73" s="1067"/>
      <c r="N73" s="1067"/>
      <c r="O73" s="1067"/>
      <c r="P73" s="1068"/>
      <c r="Q73" s="1069">
        <v>119</v>
      </c>
      <c r="R73" s="1063"/>
      <c r="S73" s="1063"/>
      <c r="T73" s="1063"/>
      <c r="U73" s="1063"/>
      <c r="V73" s="1063">
        <v>113</v>
      </c>
      <c r="W73" s="1063"/>
      <c r="X73" s="1063"/>
      <c r="Y73" s="1063"/>
      <c r="Z73" s="1063"/>
      <c r="AA73" s="1063">
        <v>6</v>
      </c>
      <c r="AB73" s="1063"/>
      <c r="AC73" s="1063"/>
      <c r="AD73" s="1063"/>
      <c r="AE73" s="1063"/>
      <c r="AF73" s="1063">
        <v>6</v>
      </c>
      <c r="AG73" s="1063"/>
      <c r="AH73" s="1063"/>
      <c r="AI73" s="1063"/>
      <c r="AJ73" s="1063"/>
      <c r="AK73" s="1063">
        <v>26</v>
      </c>
      <c r="AL73" s="1063"/>
      <c r="AM73" s="1063"/>
      <c r="AN73" s="1063"/>
      <c r="AO73" s="1063"/>
      <c r="AP73" s="1063">
        <v>6091</v>
      </c>
      <c r="AQ73" s="1063"/>
      <c r="AR73" s="1063"/>
      <c r="AS73" s="1063"/>
      <c r="AT73" s="1063"/>
      <c r="AU73" s="1063">
        <v>668</v>
      </c>
      <c r="AV73" s="1063"/>
      <c r="AW73" s="1063"/>
      <c r="AX73" s="1063"/>
      <c r="AY73" s="1063"/>
      <c r="AZ73" s="1064"/>
      <c r="BA73" s="1064"/>
      <c r="BB73" s="1064"/>
      <c r="BC73" s="1064"/>
      <c r="BD73" s="1065"/>
      <c r="BE73" s="264"/>
      <c r="BF73" s="264"/>
      <c r="BG73" s="264"/>
      <c r="BH73" s="264"/>
      <c r="BI73" s="264"/>
      <c r="BJ73" s="264"/>
      <c r="BK73" s="264"/>
      <c r="BL73" s="264"/>
      <c r="BM73" s="264"/>
      <c r="BN73" s="264"/>
      <c r="BO73" s="264"/>
      <c r="BP73" s="264"/>
      <c r="BQ73" s="261">
        <v>67</v>
      </c>
      <c r="BR73" s="266"/>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5"/>
    </row>
    <row r="74" spans="1:131" s="246" customFormat="1" ht="26.25" customHeight="1" x14ac:dyDescent="0.15">
      <c r="A74" s="260">
        <v>7</v>
      </c>
      <c r="B74" s="1066" t="s">
        <v>580</v>
      </c>
      <c r="C74" s="1067"/>
      <c r="D74" s="1067"/>
      <c r="E74" s="1067"/>
      <c r="F74" s="1067"/>
      <c r="G74" s="1067"/>
      <c r="H74" s="1067"/>
      <c r="I74" s="1067"/>
      <c r="J74" s="1067"/>
      <c r="K74" s="1067"/>
      <c r="L74" s="1067"/>
      <c r="M74" s="1067"/>
      <c r="N74" s="1067"/>
      <c r="O74" s="1067"/>
      <c r="P74" s="1068"/>
      <c r="Q74" s="1069">
        <v>986</v>
      </c>
      <c r="R74" s="1063"/>
      <c r="S74" s="1063"/>
      <c r="T74" s="1063"/>
      <c r="U74" s="1063"/>
      <c r="V74" s="1063">
        <v>959</v>
      </c>
      <c r="W74" s="1063"/>
      <c r="X74" s="1063"/>
      <c r="Y74" s="1063"/>
      <c r="Z74" s="1063"/>
      <c r="AA74" s="1063">
        <v>27</v>
      </c>
      <c r="AB74" s="1063"/>
      <c r="AC74" s="1063"/>
      <c r="AD74" s="1063"/>
      <c r="AE74" s="1063"/>
      <c r="AF74" s="1063">
        <v>27</v>
      </c>
      <c r="AG74" s="1063"/>
      <c r="AH74" s="1063"/>
      <c r="AI74" s="1063"/>
      <c r="AJ74" s="1063"/>
      <c r="AK74" s="1063">
        <v>1</v>
      </c>
      <c r="AL74" s="1063"/>
      <c r="AM74" s="1063"/>
      <c r="AN74" s="1063"/>
      <c r="AO74" s="1063"/>
      <c r="AP74" s="1063"/>
      <c r="AQ74" s="1063"/>
      <c r="AR74" s="1063"/>
      <c r="AS74" s="1063"/>
      <c r="AT74" s="1063"/>
      <c r="AU74" s="1063"/>
      <c r="AV74" s="1063"/>
      <c r="AW74" s="1063"/>
      <c r="AX74" s="1063"/>
      <c r="AY74" s="1063"/>
      <c r="AZ74" s="1064"/>
      <c r="BA74" s="1064"/>
      <c r="BB74" s="1064"/>
      <c r="BC74" s="1064"/>
      <c r="BD74" s="1065"/>
      <c r="BE74" s="264"/>
      <c r="BF74" s="264"/>
      <c r="BG74" s="264"/>
      <c r="BH74" s="264"/>
      <c r="BI74" s="264"/>
      <c r="BJ74" s="264"/>
      <c r="BK74" s="264"/>
      <c r="BL74" s="264"/>
      <c r="BM74" s="264"/>
      <c r="BN74" s="264"/>
      <c r="BO74" s="264"/>
      <c r="BP74" s="264"/>
      <c r="BQ74" s="261">
        <v>68</v>
      </c>
      <c r="BR74" s="266"/>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5"/>
    </row>
    <row r="75" spans="1:131" s="246" customFormat="1" ht="26.25" customHeight="1" x14ac:dyDescent="0.15">
      <c r="A75" s="260">
        <v>8</v>
      </c>
      <c r="B75" s="1066" t="s">
        <v>581</v>
      </c>
      <c r="C75" s="1067"/>
      <c r="D75" s="1067"/>
      <c r="E75" s="1067"/>
      <c r="F75" s="1067"/>
      <c r="G75" s="1067"/>
      <c r="H75" s="1067"/>
      <c r="I75" s="1067"/>
      <c r="J75" s="1067"/>
      <c r="K75" s="1067"/>
      <c r="L75" s="1067"/>
      <c r="M75" s="1067"/>
      <c r="N75" s="1067"/>
      <c r="O75" s="1067"/>
      <c r="P75" s="1068"/>
      <c r="Q75" s="1070">
        <v>192</v>
      </c>
      <c r="R75" s="1071"/>
      <c r="S75" s="1071"/>
      <c r="T75" s="1071"/>
      <c r="U75" s="1072"/>
      <c r="V75" s="1073">
        <v>189</v>
      </c>
      <c r="W75" s="1071"/>
      <c r="X75" s="1071"/>
      <c r="Y75" s="1071"/>
      <c r="Z75" s="1072"/>
      <c r="AA75" s="1073">
        <v>3</v>
      </c>
      <c r="AB75" s="1071"/>
      <c r="AC75" s="1071"/>
      <c r="AD75" s="1071"/>
      <c r="AE75" s="1072"/>
      <c r="AF75" s="1073">
        <v>3</v>
      </c>
      <c r="AG75" s="1071"/>
      <c r="AH75" s="1071"/>
      <c r="AI75" s="1071"/>
      <c r="AJ75" s="1072"/>
      <c r="AK75" s="1073">
        <v>0</v>
      </c>
      <c r="AL75" s="1071"/>
      <c r="AM75" s="1071"/>
      <c r="AN75" s="1071"/>
      <c r="AO75" s="1072"/>
      <c r="AP75" s="1073">
        <v>11</v>
      </c>
      <c r="AQ75" s="1071"/>
      <c r="AR75" s="1071"/>
      <c r="AS75" s="1071"/>
      <c r="AT75" s="1072"/>
      <c r="AU75" s="1073"/>
      <c r="AV75" s="1071"/>
      <c r="AW75" s="1071"/>
      <c r="AX75" s="1071"/>
      <c r="AY75" s="1072"/>
      <c r="AZ75" s="1064"/>
      <c r="BA75" s="1064"/>
      <c r="BB75" s="1064"/>
      <c r="BC75" s="1064"/>
      <c r="BD75" s="1065"/>
      <c r="BE75" s="264"/>
      <c r="BF75" s="264"/>
      <c r="BG75" s="264"/>
      <c r="BH75" s="264"/>
      <c r="BI75" s="264"/>
      <c r="BJ75" s="264"/>
      <c r="BK75" s="264"/>
      <c r="BL75" s="264"/>
      <c r="BM75" s="264"/>
      <c r="BN75" s="264"/>
      <c r="BO75" s="264"/>
      <c r="BP75" s="264"/>
      <c r="BQ75" s="261">
        <v>69</v>
      </c>
      <c r="BR75" s="266"/>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5"/>
    </row>
    <row r="76" spans="1:131" s="246" customFormat="1" ht="26.25" customHeight="1" x14ac:dyDescent="0.15">
      <c r="A76" s="260">
        <v>9</v>
      </c>
      <c r="B76" s="1066" t="s">
        <v>586</v>
      </c>
      <c r="C76" s="1067"/>
      <c r="D76" s="1067"/>
      <c r="E76" s="1067"/>
      <c r="F76" s="1067"/>
      <c r="G76" s="1067"/>
      <c r="H76" s="1067"/>
      <c r="I76" s="1067"/>
      <c r="J76" s="1067"/>
      <c r="K76" s="1067"/>
      <c r="L76" s="1067"/>
      <c r="M76" s="1067"/>
      <c r="N76" s="1067"/>
      <c r="O76" s="1067"/>
      <c r="P76" s="1068"/>
      <c r="Q76" s="1070">
        <v>6683</v>
      </c>
      <c r="R76" s="1071"/>
      <c r="S76" s="1071"/>
      <c r="T76" s="1071"/>
      <c r="U76" s="1072"/>
      <c r="V76" s="1073">
        <v>6314</v>
      </c>
      <c r="W76" s="1071"/>
      <c r="X76" s="1071"/>
      <c r="Y76" s="1071"/>
      <c r="Z76" s="1072"/>
      <c r="AA76" s="1073">
        <v>369</v>
      </c>
      <c r="AB76" s="1071"/>
      <c r="AC76" s="1071"/>
      <c r="AD76" s="1071"/>
      <c r="AE76" s="1072"/>
      <c r="AF76" s="1073">
        <v>378</v>
      </c>
      <c r="AG76" s="1071"/>
      <c r="AH76" s="1071"/>
      <c r="AI76" s="1071"/>
      <c r="AJ76" s="1072"/>
      <c r="AK76" s="1073">
        <v>350</v>
      </c>
      <c r="AL76" s="1071"/>
      <c r="AM76" s="1071"/>
      <c r="AN76" s="1071"/>
      <c r="AO76" s="1072"/>
      <c r="AP76" s="1073"/>
      <c r="AQ76" s="1071"/>
      <c r="AR76" s="1071"/>
      <c r="AS76" s="1071"/>
      <c r="AT76" s="1072"/>
      <c r="AU76" s="1073"/>
      <c r="AV76" s="1071"/>
      <c r="AW76" s="1071"/>
      <c r="AX76" s="1071"/>
      <c r="AY76" s="1072"/>
      <c r="AZ76" s="1064"/>
      <c r="BA76" s="1064"/>
      <c r="BB76" s="1064"/>
      <c r="BC76" s="1064"/>
      <c r="BD76" s="1065"/>
      <c r="BE76" s="264"/>
      <c r="BF76" s="264"/>
      <c r="BG76" s="264"/>
      <c r="BH76" s="264"/>
      <c r="BI76" s="264"/>
      <c r="BJ76" s="264"/>
      <c r="BK76" s="264"/>
      <c r="BL76" s="264"/>
      <c r="BM76" s="264"/>
      <c r="BN76" s="264"/>
      <c r="BO76" s="264"/>
      <c r="BP76" s="264"/>
      <c r="BQ76" s="261">
        <v>70</v>
      </c>
      <c r="BR76" s="266"/>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5"/>
    </row>
    <row r="77" spans="1:131" s="246" customFormat="1" ht="26.25" customHeight="1" x14ac:dyDescent="0.15">
      <c r="A77" s="260">
        <v>10</v>
      </c>
      <c r="B77" s="1066" t="s">
        <v>587</v>
      </c>
      <c r="C77" s="1067"/>
      <c r="D77" s="1067"/>
      <c r="E77" s="1067"/>
      <c r="F77" s="1067"/>
      <c r="G77" s="1067"/>
      <c r="H77" s="1067"/>
      <c r="I77" s="1067"/>
      <c r="J77" s="1067"/>
      <c r="K77" s="1067"/>
      <c r="L77" s="1067"/>
      <c r="M77" s="1067"/>
      <c r="N77" s="1067"/>
      <c r="O77" s="1067"/>
      <c r="P77" s="1068"/>
      <c r="Q77" s="1070">
        <v>14</v>
      </c>
      <c r="R77" s="1071"/>
      <c r="S77" s="1071"/>
      <c r="T77" s="1071"/>
      <c r="U77" s="1072"/>
      <c r="V77" s="1073">
        <v>5</v>
      </c>
      <c r="W77" s="1071"/>
      <c r="X77" s="1071"/>
      <c r="Y77" s="1071"/>
      <c r="Z77" s="1072"/>
      <c r="AA77" s="1073">
        <v>9</v>
      </c>
      <c r="AB77" s="1071"/>
      <c r="AC77" s="1071"/>
      <c r="AD77" s="1071"/>
      <c r="AE77" s="1072"/>
      <c r="AF77" s="1073">
        <v>1</v>
      </c>
      <c r="AG77" s="1071"/>
      <c r="AH77" s="1071"/>
      <c r="AI77" s="1071"/>
      <c r="AJ77" s="1072"/>
      <c r="AK77" s="1073">
        <v>9</v>
      </c>
      <c r="AL77" s="1071"/>
      <c r="AM77" s="1071"/>
      <c r="AN77" s="1071"/>
      <c r="AO77" s="1072"/>
      <c r="AP77" s="1073"/>
      <c r="AQ77" s="1071"/>
      <c r="AR77" s="1071"/>
      <c r="AS77" s="1071"/>
      <c r="AT77" s="1072"/>
      <c r="AU77" s="1073"/>
      <c r="AV77" s="1071"/>
      <c r="AW77" s="1071"/>
      <c r="AX77" s="1071"/>
      <c r="AY77" s="1072"/>
      <c r="AZ77" s="1064"/>
      <c r="BA77" s="1064"/>
      <c r="BB77" s="1064"/>
      <c r="BC77" s="1064"/>
      <c r="BD77" s="1065"/>
      <c r="BE77" s="264"/>
      <c r="BF77" s="264"/>
      <c r="BG77" s="264"/>
      <c r="BH77" s="264"/>
      <c r="BI77" s="264"/>
      <c r="BJ77" s="264"/>
      <c r="BK77" s="264"/>
      <c r="BL77" s="264"/>
      <c r="BM77" s="264"/>
      <c r="BN77" s="264"/>
      <c r="BO77" s="264"/>
      <c r="BP77" s="264"/>
      <c r="BQ77" s="261">
        <v>71</v>
      </c>
      <c r="BR77" s="266"/>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5"/>
    </row>
    <row r="78" spans="1:131" s="246" customFormat="1" ht="26.25" customHeight="1" x14ac:dyDescent="0.15">
      <c r="A78" s="260">
        <v>11</v>
      </c>
      <c r="B78" s="1066" t="s">
        <v>582</v>
      </c>
      <c r="C78" s="1067"/>
      <c r="D78" s="1067"/>
      <c r="E78" s="1067"/>
      <c r="F78" s="1067"/>
      <c r="G78" s="1067"/>
      <c r="H78" s="1067"/>
      <c r="I78" s="1067"/>
      <c r="J78" s="1067"/>
      <c r="K78" s="1067"/>
      <c r="L78" s="1067"/>
      <c r="M78" s="1067"/>
      <c r="N78" s="1067"/>
      <c r="O78" s="1067"/>
      <c r="P78" s="1068"/>
      <c r="Q78" s="1069">
        <v>1069</v>
      </c>
      <c r="R78" s="1063"/>
      <c r="S78" s="1063"/>
      <c r="T78" s="1063"/>
      <c r="U78" s="1063"/>
      <c r="V78" s="1063">
        <v>1042</v>
      </c>
      <c r="W78" s="1063"/>
      <c r="X78" s="1063"/>
      <c r="Y78" s="1063"/>
      <c r="Z78" s="1063"/>
      <c r="AA78" s="1063">
        <v>28</v>
      </c>
      <c r="AB78" s="1063"/>
      <c r="AC78" s="1063"/>
      <c r="AD78" s="1063"/>
      <c r="AE78" s="1063"/>
      <c r="AF78" s="1063">
        <v>28</v>
      </c>
      <c r="AG78" s="1063"/>
      <c r="AH78" s="1063"/>
      <c r="AI78" s="1063"/>
      <c r="AJ78" s="1063"/>
      <c r="AK78" s="1063">
        <v>11</v>
      </c>
      <c r="AL78" s="1063"/>
      <c r="AM78" s="1063"/>
      <c r="AN78" s="1063"/>
      <c r="AO78" s="1063"/>
      <c r="AP78" s="1063"/>
      <c r="AQ78" s="1063"/>
      <c r="AR78" s="1063"/>
      <c r="AS78" s="1063"/>
      <c r="AT78" s="1063"/>
      <c r="AU78" s="1063"/>
      <c r="AV78" s="1063"/>
      <c r="AW78" s="1063"/>
      <c r="AX78" s="1063"/>
      <c r="AY78" s="1063"/>
      <c r="AZ78" s="1064"/>
      <c r="BA78" s="1064"/>
      <c r="BB78" s="1064"/>
      <c r="BC78" s="1064"/>
      <c r="BD78" s="1065"/>
      <c r="BE78" s="264"/>
      <c r="BF78" s="264"/>
      <c r="BG78" s="264"/>
      <c r="BH78" s="264"/>
      <c r="BI78" s="264"/>
      <c r="BJ78" s="267"/>
      <c r="BK78" s="267"/>
      <c r="BL78" s="267"/>
      <c r="BM78" s="267"/>
      <c r="BN78" s="267"/>
      <c r="BO78" s="264"/>
      <c r="BP78" s="264"/>
      <c r="BQ78" s="261">
        <v>72</v>
      </c>
      <c r="BR78" s="266"/>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5"/>
    </row>
    <row r="79" spans="1:131" s="246" customFormat="1" ht="26.25" customHeight="1" x14ac:dyDescent="0.15">
      <c r="A79" s="260">
        <v>12</v>
      </c>
      <c r="B79" s="1066" t="s">
        <v>588</v>
      </c>
      <c r="C79" s="1067"/>
      <c r="D79" s="1067"/>
      <c r="E79" s="1067"/>
      <c r="F79" s="1067"/>
      <c r="G79" s="1067"/>
      <c r="H79" s="1067"/>
      <c r="I79" s="1067"/>
      <c r="J79" s="1067"/>
      <c r="K79" s="1067"/>
      <c r="L79" s="1067"/>
      <c r="M79" s="1067"/>
      <c r="N79" s="1067"/>
      <c r="O79" s="1067"/>
      <c r="P79" s="1068"/>
      <c r="Q79" s="1069">
        <v>1097</v>
      </c>
      <c r="R79" s="1063"/>
      <c r="S79" s="1063"/>
      <c r="T79" s="1063"/>
      <c r="U79" s="1063"/>
      <c r="V79" s="1063">
        <v>1024</v>
      </c>
      <c r="W79" s="1063"/>
      <c r="X79" s="1063"/>
      <c r="Y79" s="1063"/>
      <c r="Z79" s="1063"/>
      <c r="AA79" s="1063">
        <v>73</v>
      </c>
      <c r="AB79" s="1063"/>
      <c r="AC79" s="1063"/>
      <c r="AD79" s="1063"/>
      <c r="AE79" s="1063"/>
      <c r="AF79" s="1063">
        <v>73</v>
      </c>
      <c r="AG79" s="1063"/>
      <c r="AH79" s="1063"/>
      <c r="AI79" s="1063"/>
      <c r="AJ79" s="1063"/>
      <c r="AK79" s="1063">
        <v>141</v>
      </c>
      <c r="AL79" s="1063"/>
      <c r="AM79" s="1063"/>
      <c r="AN79" s="1063"/>
      <c r="AO79" s="1063"/>
      <c r="AP79" s="1063"/>
      <c r="AQ79" s="1063"/>
      <c r="AR79" s="1063"/>
      <c r="AS79" s="1063"/>
      <c r="AT79" s="1063"/>
      <c r="AU79" s="1063"/>
      <c r="AV79" s="1063"/>
      <c r="AW79" s="1063"/>
      <c r="AX79" s="1063"/>
      <c r="AY79" s="1063"/>
      <c r="AZ79" s="1064"/>
      <c r="BA79" s="1064"/>
      <c r="BB79" s="1064"/>
      <c r="BC79" s="1064"/>
      <c r="BD79" s="1065"/>
      <c r="BE79" s="264"/>
      <c r="BF79" s="264"/>
      <c r="BG79" s="264"/>
      <c r="BH79" s="264"/>
      <c r="BI79" s="264"/>
      <c r="BJ79" s="267"/>
      <c r="BK79" s="267"/>
      <c r="BL79" s="267"/>
      <c r="BM79" s="267"/>
      <c r="BN79" s="267"/>
      <c r="BO79" s="264"/>
      <c r="BP79" s="264"/>
      <c r="BQ79" s="261">
        <v>73</v>
      </c>
      <c r="BR79" s="266"/>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5"/>
    </row>
    <row r="80" spans="1:131" s="246" customFormat="1" ht="26.25" customHeight="1" x14ac:dyDescent="0.15">
      <c r="A80" s="260">
        <v>13</v>
      </c>
      <c r="B80" s="1066" t="s">
        <v>589</v>
      </c>
      <c r="C80" s="1067"/>
      <c r="D80" s="1067"/>
      <c r="E80" s="1067"/>
      <c r="F80" s="1067"/>
      <c r="G80" s="1067"/>
      <c r="H80" s="1067"/>
      <c r="I80" s="1067"/>
      <c r="J80" s="1067"/>
      <c r="K80" s="1067"/>
      <c r="L80" s="1067"/>
      <c r="M80" s="1067"/>
      <c r="N80" s="1067"/>
      <c r="O80" s="1067"/>
      <c r="P80" s="1068"/>
      <c r="Q80" s="1069">
        <v>293449</v>
      </c>
      <c r="R80" s="1063"/>
      <c r="S80" s="1063"/>
      <c r="T80" s="1063"/>
      <c r="U80" s="1063"/>
      <c r="V80" s="1063">
        <v>280469</v>
      </c>
      <c r="W80" s="1063"/>
      <c r="X80" s="1063"/>
      <c r="Y80" s="1063"/>
      <c r="Z80" s="1063"/>
      <c r="AA80" s="1063">
        <v>12980</v>
      </c>
      <c r="AB80" s="1063"/>
      <c r="AC80" s="1063"/>
      <c r="AD80" s="1063"/>
      <c r="AE80" s="1063"/>
      <c r="AF80" s="1063">
        <v>12980</v>
      </c>
      <c r="AG80" s="1063"/>
      <c r="AH80" s="1063"/>
      <c r="AI80" s="1063"/>
      <c r="AJ80" s="1063"/>
      <c r="AK80" s="1063">
        <v>723</v>
      </c>
      <c r="AL80" s="1063"/>
      <c r="AM80" s="1063"/>
      <c r="AN80" s="1063"/>
      <c r="AO80" s="1063"/>
      <c r="AP80" s="1063"/>
      <c r="AQ80" s="1063"/>
      <c r="AR80" s="1063"/>
      <c r="AS80" s="1063"/>
      <c r="AT80" s="1063"/>
      <c r="AU80" s="1063"/>
      <c r="AV80" s="1063"/>
      <c r="AW80" s="1063"/>
      <c r="AX80" s="1063"/>
      <c r="AY80" s="1063"/>
      <c r="AZ80" s="1064"/>
      <c r="BA80" s="1064"/>
      <c r="BB80" s="1064"/>
      <c r="BC80" s="1064"/>
      <c r="BD80" s="1065"/>
      <c r="BE80" s="264"/>
      <c r="BF80" s="264"/>
      <c r="BG80" s="264"/>
      <c r="BH80" s="264"/>
      <c r="BI80" s="264"/>
      <c r="BJ80" s="264"/>
      <c r="BK80" s="264"/>
      <c r="BL80" s="264"/>
      <c r="BM80" s="264"/>
      <c r="BN80" s="264"/>
      <c r="BO80" s="264"/>
      <c r="BP80" s="264"/>
      <c r="BQ80" s="261">
        <v>74</v>
      </c>
      <c r="BR80" s="266"/>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5"/>
    </row>
    <row r="81" spans="1:131" s="246" customFormat="1" ht="26.25" customHeight="1" x14ac:dyDescent="0.15">
      <c r="A81" s="260">
        <v>14</v>
      </c>
      <c r="B81" s="1066" t="s">
        <v>583</v>
      </c>
      <c r="C81" s="1067"/>
      <c r="D81" s="1067"/>
      <c r="E81" s="1067"/>
      <c r="F81" s="1067"/>
      <c r="G81" s="1067"/>
      <c r="H81" s="1067"/>
      <c r="I81" s="1067"/>
      <c r="J81" s="1067"/>
      <c r="K81" s="1067"/>
      <c r="L81" s="1067"/>
      <c r="M81" s="1067"/>
      <c r="N81" s="1067"/>
      <c r="O81" s="1067"/>
      <c r="P81" s="1068"/>
      <c r="Q81" s="1069">
        <v>194</v>
      </c>
      <c r="R81" s="1063"/>
      <c r="S81" s="1063"/>
      <c r="T81" s="1063"/>
      <c r="U81" s="1063"/>
      <c r="V81" s="1063">
        <v>191</v>
      </c>
      <c r="W81" s="1063"/>
      <c r="X81" s="1063"/>
      <c r="Y81" s="1063"/>
      <c r="Z81" s="1063"/>
      <c r="AA81" s="1063">
        <v>3</v>
      </c>
      <c r="AB81" s="1063"/>
      <c r="AC81" s="1063"/>
      <c r="AD81" s="1063"/>
      <c r="AE81" s="1063"/>
      <c r="AF81" s="1063">
        <v>3</v>
      </c>
      <c r="AG81" s="1063"/>
      <c r="AH81" s="1063"/>
      <c r="AI81" s="1063"/>
      <c r="AJ81" s="1063"/>
      <c r="AK81" s="1063" t="s">
        <v>602</v>
      </c>
      <c r="AL81" s="1063"/>
      <c r="AM81" s="1063"/>
      <c r="AN81" s="1063"/>
      <c r="AO81" s="1063"/>
      <c r="AP81" s="1063"/>
      <c r="AQ81" s="1063"/>
      <c r="AR81" s="1063"/>
      <c r="AS81" s="1063"/>
      <c r="AT81" s="1063"/>
      <c r="AU81" s="1063"/>
      <c r="AV81" s="1063"/>
      <c r="AW81" s="1063"/>
      <c r="AX81" s="1063"/>
      <c r="AY81" s="1063"/>
      <c r="AZ81" s="1064"/>
      <c r="BA81" s="1064"/>
      <c r="BB81" s="1064"/>
      <c r="BC81" s="1064"/>
      <c r="BD81" s="1065"/>
      <c r="BE81" s="264"/>
      <c r="BF81" s="264"/>
      <c r="BG81" s="264"/>
      <c r="BH81" s="264"/>
      <c r="BI81" s="264"/>
      <c r="BJ81" s="264"/>
      <c r="BK81" s="264"/>
      <c r="BL81" s="264"/>
      <c r="BM81" s="264"/>
      <c r="BN81" s="264"/>
      <c r="BO81" s="264"/>
      <c r="BP81" s="264"/>
      <c r="BQ81" s="261">
        <v>75</v>
      </c>
      <c r="BR81" s="266"/>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5"/>
    </row>
    <row r="82" spans="1:131" s="246" customFormat="1" ht="26.25" customHeight="1" x14ac:dyDescent="0.15">
      <c r="A82" s="260">
        <v>15</v>
      </c>
      <c r="B82" s="1066" t="s">
        <v>584</v>
      </c>
      <c r="C82" s="1067"/>
      <c r="D82" s="1067"/>
      <c r="E82" s="1067"/>
      <c r="F82" s="1067"/>
      <c r="G82" s="1067"/>
      <c r="H82" s="1067"/>
      <c r="I82" s="1067"/>
      <c r="J82" s="1067"/>
      <c r="K82" s="1067"/>
      <c r="L82" s="1067"/>
      <c r="M82" s="1067"/>
      <c r="N82" s="1067"/>
      <c r="O82" s="1067"/>
      <c r="P82" s="1068"/>
      <c r="Q82" s="1069">
        <v>80</v>
      </c>
      <c r="R82" s="1063"/>
      <c r="S82" s="1063"/>
      <c r="T82" s="1063"/>
      <c r="U82" s="1063"/>
      <c r="V82" s="1063">
        <v>61</v>
      </c>
      <c r="W82" s="1063"/>
      <c r="X82" s="1063"/>
      <c r="Y82" s="1063"/>
      <c r="Z82" s="1063"/>
      <c r="AA82" s="1063">
        <v>19</v>
      </c>
      <c r="AB82" s="1063"/>
      <c r="AC82" s="1063"/>
      <c r="AD82" s="1063"/>
      <c r="AE82" s="1063"/>
      <c r="AF82" s="1063">
        <v>16</v>
      </c>
      <c r="AG82" s="1063"/>
      <c r="AH82" s="1063"/>
      <c r="AI82" s="1063"/>
      <c r="AJ82" s="1063"/>
      <c r="AK82" s="1063" t="s">
        <v>603</v>
      </c>
      <c r="AL82" s="1063"/>
      <c r="AM82" s="1063"/>
      <c r="AN82" s="1063"/>
      <c r="AO82" s="1063"/>
      <c r="AP82" s="1063"/>
      <c r="AQ82" s="1063"/>
      <c r="AR82" s="1063"/>
      <c r="AS82" s="1063"/>
      <c r="AT82" s="1063"/>
      <c r="AU82" s="1063"/>
      <c r="AV82" s="1063"/>
      <c r="AW82" s="1063"/>
      <c r="AX82" s="1063"/>
      <c r="AY82" s="1063"/>
      <c r="AZ82" s="1064"/>
      <c r="BA82" s="1064"/>
      <c r="BB82" s="1064"/>
      <c r="BC82" s="1064"/>
      <c r="BD82" s="1065"/>
      <c r="BE82" s="264"/>
      <c r="BF82" s="264"/>
      <c r="BG82" s="264"/>
      <c r="BH82" s="264"/>
      <c r="BI82" s="264"/>
      <c r="BJ82" s="264"/>
      <c r="BK82" s="264"/>
      <c r="BL82" s="264"/>
      <c r="BM82" s="264"/>
      <c r="BN82" s="264"/>
      <c r="BO82" s="264"/>
      <c r="BP82" s="264"/>
      <c r="BQ82" s="261">
        <v>76</v>
      </c>
      <c r="BR82" s="266"/>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5"/>
    </row>
    <row r="83" spans="1:131" s="246" customFormat="1" ht="26.25" customHeight="1" x14ac:dyDescent="0.15">
      <c r="A83" s="260">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4"/>
      <c r="BF83" s="264"/>
      <c r="BG83" s="264"/>
      <c r="BH83" s="264"/>
      <c r="BI83" s="264"/>
      <c r="BJ83" s="264"/>
      <c r="BK83" s="264"/>
      <c r="BL83" s="264"/>
      <c r="BM83" s="264"/>
      <c r="BN83" s="264"/>
      <c r="BO83" s="264"/>
      <c r="BP83" s="264"/>
      <c r="BQ83" s="261">
        <v>77</v>
      </c>
      <c r="BR83" s="266"/>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5"/>
    </row>
    <row r="84" spans="1:131" s="246" customFormat="1" ht="26.25" customHeight="1" x14ac:dyDescent="0.15">
      <c r="A84" s="260">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4"/>
      <c r="BF84" s="264"/>
      <c r="BG84" s="264"/>
      <c r="BH84" s="264"/>
      <c r="BI84" s="264"/>
      <c r="BJ84" s="264"/>
      <c r="BK84" s="264"/>
      <c r="BL84" s="264"/>
      <c r="BM84" s="264"/>
      <c r="BN84" s="264"/>
      <c r="BO84" s="264"/>
      <c r="BP84" s="264"/>
      <c r="BQ84" s="261">
        <v>78</v>
      </c>
      <c r="BR84" s="266"/>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5"/>
    </row>
    <row r="85" spans="1:131" s="246" customFormat="1" ht="26.25" customHeight="1" x14ac:dyDescent="0.15">
      <c r="A85" s="260">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4"/>
      <c r="BF85" s="264"/>
      <c r="BG85" s="264"/>
      <c r="BH85" s="264"/>
      <c r="BI85" s="264"/>
      <c r="BJ85" s="264"/>
      <c r="BK85" s="264"/>
      <c r="BL85" s="264"/>
      <c r="BM85" s="264"/>
      <c r="BN85" s="264"/>
      <c r="BO85" s="264"/>
      <c r="BP85" s="264"/>
      <c r="BQ85" s="261">
        <v>79</v>
      </c>
      <c r="BR85" s="266"/>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5"/>
    </row>
    <row r="86" spans="1:131" s="246" customFormat="1" ht="26.25" customHeight="1" x14ac:dyDescent="0.15">
      <c r="A86" s="260">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4"/>
      <c r="BF86" s="264"/>
      <c r="BG86" s="264"/>
      <c r="BH86" s="264"/>
      <c r="BI86" s="264"/>
      <c r="BJ86" s="264"/>
      <c r="BK86" s="264"/>
      <c r="BL86" s="264"/>
      <c r="BM86" s="264"/>
      <c r="BN86" s="264"/>
      <c r="BO86" s="264"/>
      <c r="BP86" s="264"/>
      <c r="BQ86" s="261">
        <v>80</v>
      </c>
      <c r="BR86" s="266"/>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5"/>
    </row>
    <row r="87" spans="1:131" s="246" customFormat="1" ht="26.25" customHeight="1" x14ac:dyDescent="0.15">
      <c r="A87" s="268">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4"/>
      <c r="BF87" s="264"/>
      <c r="BG87" s="264"/>
      <c r="BH87" s="264"/>
      <c r="BI87" s="264"/>
      <c r="BJ87" s="264"/>
      <c r="BK87" s="264"/>
      <c r="BL87" s="264"/>
      <c r="BM87" s="264"/>
      <c r="BN87" s="264"/>
      <c r="BO87" s="264"/>
      <c r="BP87" s="264"/>
      <c r="BQ87" s="261">
        <v>81</v>
      </c>
      <c r="BR87" s="266"/>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5"/>
    </row>
    <row r="88" spans="1:131" s="246" customFormat="1" ht="26.25" customHeight="1" thickBot="1" x14ac:dyDescent="0.2">
      <c r="A88" s="263" t="s">
        <v>393</v>
      </c>
      <c r="B88" s="1036" t="s">
        <v>423</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c r="AG88" s="1051"/>
      <c r="AH88" s="1051"/>
      <c r="AI88" s="1051"/>
      <c r="AJ88" s="1051"/>
      <c r="AK88" s="1055"/>
      <c r="AL88" s="1055"/>
      <c r="AM88" s="1055"/>
      <c r="AN88" s="1055"/>
      <c r="AO88" s="1055"/>
      <c r="AP88" s="1051"/>
      <c r="AQ88" s="1051"/>
      <c r="AR88" s="1051"/>
      <c r="AS88" s="1051"/>
      <c r="AT88" s="1051"/>
      <c r="AU88" s="1051"/>
      <c r="AV88" s="1051"/>
      <c r="AW88" s="1051"/>
      <c r="AX88" s="1051"/>
      <c r="AY88" s="1051"/>
      <c r="AZ88" s="1052"/>
      <c r="BA88" s="1052"/>
      <c r="BB88" s="1052"/>
      <c r="BC88" s="1052"/>
      <c r="BD88" s="1053"/>
      <c r="BE88" s="264"/>
      <c r="BF88" s="264"/>
      <c r="BG88" s="264"/>
      <c r="BH88" s="264"/>
      <c r="BI88" s="264"/>
      <c r="BJ88" s="264"/>
      <c r="BK88" s="264"/>
      <c r="BL88" s="264"/>
      <c r="BM88" s="264"/>
      <c r="BN88" s="264"/>
      <c r="BO88" s="264"/>
      <c r="BP88" s="264"/>
      <c r="BQ88" s="261">
        <v>82</v>
      </c>
      <c r="BR88" s="266"/>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393</v>
      </c>
      <c r="BR102" s="1036" t="s">
        <v>424</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c r="CS102" s="1043"/>
      <c r="CT102" s="1043"/>
      <c r="CU102" s="1043"/>
      <c r="CV102" s="1044"/>
      <c r="CW102" s="1042"/>
      <c r="CX102" s="1043"/>
      <c r="CY102" s="1043"/>
      <c r="CZ102" s="1043"/>
      <c r="DA102" s="1044"/>
      <c r="DB102" s="1042"/>
      <c r="DC102" s="1043"/>
      <c r="DD102" s="1043"/>
      <c r="DE102" s="1043"/>
      <c r="DF102" s="1044"/>
      <c r="DG102" s="1042"/>
      <c r="DH102" s="1043"/>
      <c r="DI102" s="1043"/>
      <c r="DJ102" s="1043"/>
      <c r="DK102" s="1044"/>
      <c r="DL102" s="1042"/>
      <c r="DM102" s="1043"/>
      <c r="DN102" s="1043"/>
      <c r="DO102" s="1043"/>
      <c r="DP102" s="1044"/>
      <c r="DQ102" s="1042"/>
      <c r="DR102" s="1043"/>
      <c r="DS102" s="1043"/>
      <c r="DT102" s="1043"/>
      <c r="DU102" s="1044"/>
      <c r="DV102" s="1025"/>
      <c r="DW102" s="1026"/>
      <c r="DX102" s="1026"/>
      <c r="DY102" s="1026"/>
      <c r="DZ102" s="1027"/>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8" t="s">
        <v>425</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9" t="s">
        <v>426</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427</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428</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0" t="s">
        <v>429</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430</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5" customFormat="1" ht="26.25" customHeight="1" x14ac:dyDescent="0.15">
      <c r="A109" s="985" t="s">
        <v>431</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432</v>
      </c>
      <c r="AB109" s="986"/>
      <c r="AC109" s="986"/>
      <c r="AD109" s="986"/>
      <c r="AE109" s="987"/>
      <c r="AF109" s="988" t="s">
        <v>311</v>
      </c>
      <c r="AG109" s="986"/>
      <c r="AH109" s="986"/>
      <c r="AI109" s="986"/>
      <c r="AJ109" s="987"/>
      <c r="AK109" s="988" t="s">
        <v>310</v>
      </c>
      <c r="AL109" s="986"/>
      <c r="AM109" s="986"/>
      <c r="AN109" s="986"/>
      <c r="AO109" s="987"/>
      <c r="AP109" s="988" t="s">
        <v>433</v>
      </c>
      <c r="AQ109" s="986"/>
      <c r="AR109" s="986"/>
      <c r="AS109" s="986"/>
      <c r="AT109" s="1017"/>
      <c r="AU109" s="985" t="s">
        <v>431</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432</v>
      </c>
      <c r="BR109" s="986"/>
      <c r="BS109" s="986"/>
      <c r="BT109" s="986"/>
      <c r="BU109" s="987"/>
      <c r="BV109" s="988" t="s">
        <v>311</v>
      </c>
      <c r="BW109" s="986"/>
      <c r="BX109" s="986"/>
      <c r="BY109" s="986"/>
      <c r="BZ109" s="987"/>
      <c r="CA109" s="988" t="s">
        <v>310</v>
      </c>
      <c r="CB109" s="986"/>
      <c r="CC109" s="986"/>
      <c r="CD109" s="986"/>
      <c r="CE109" s="987"/>
      <c r="CF109" s="1024" t="s">
        <v>433</v>
      </c>
      <c r="CG109" s="1024"/>
      <c r="CH109" s="1024"/>
      <c r="CI109" s="1024"/>
      <c r="CJ109" s="1024"/>
      <c r="CK109" s="988" t="s">
        <v>434</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432</v>
      </c>
      <c r="DH109" s="986"/>
      <c r="DI109" s="986"/>
      <c r="DJ109" s="986"/>
      <c r="DK109" s="987"/>
      <c r="DL109" s="988" t="s">
        <v>311</v>
      </c>
      <c r="DM109" s="986"/>
      <c r="DN109" s="986"/>
      <c r="DO109" s="986"/>
      <c r="DP109" s="987"/>
      <c r="DQ109" s="988" t="s">
        <v>310</v>
      </c>
      <c r="DR109" s="986"/>
      <c r="DS109" s="986"/>
      <c r="DT109" s="986"/>
      <c r="DU109" s="987"/>
      <c r="DV109" s="988" t="s">
        <v>433</v>
      </c>
      <c r="DW109" s="986"/>
      <c r="DX109" s="986"/>
      <c r="DY109" s="986"/>
      <c r="DZ109" s="1017"/>
    </row>
    <row r="110" spans="1:131" s="245" customFormat="1" ht="26.25" customHeight="1" x14ac:dyDescent="0.15">
      <c r="A110" s="888" t="s">
        <v>435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503885</v>
      </c>
      <c r="AB110" s="979"/>
      <c r="AC110" s="979"/>
      <c r="AD110" s="979"/>
      <c r="AE110" s="980"/>
      <c r="AF110" s="981">
        <v>457100</v>
      </c>
      <c r="AG110" s="979"/>
      <c r="AH110" s="979"/>
      <c r="AI110" s="979"/>
      <c r="AJ110" s="980"/>
      <c r="AK110" s="981">
        <v>458702</v>
      </c>
      <c r="AL110" s="979"/>
      <c r="AM110" s="979"/>
      <c r="AN110" s="979"/>
      <c r="AO110" s="980"/>
      <c r="AP110" s="982">
        <v>23.2</v>
      </c>
      <c r="AQ110" s="983"/>
      <c r="AR110" s="983"/>
      <c r="AS110" s="983"/>
      <c r="AT110" s="984"/>
      <c r="AU110" s="1018" t="s">
        <v>73</v>
      </c>
      <c r="AV110" s="1019"/>
      <c r="AW110" s="1019"/>
      <c r="AX110" s="1019"/>
      <c r="AY110" s="1019"/>
      <c r="AZ110" s="944" t="s">
        <v>436</v>
      </c>
      <c r="BA110" s="889"/>
      <c r="BB110" s="889"/>
      <c r="BC110" s="889"/>
      <c r="BD110" s="889"/>
      <c r="BE110" s="889"/>
      <c r="BF110" s="889"/>
      <c r="BG110" s="889"/>
      <c r="BH110" s="889"/>
      <c r="BI110" s="889"/>
      <c r="BJ110" s="889"/>
      <c r="BK110" s="889"/>
      <c r="BL110" s="889"/>
      <c r="BM110" s="889"/>
      <c r="BN110" s="889"/>
      <c r="BO110" s="889"/>
      <c r="BP110" s="890"/>
      <c r="BQ110" s="945">
        <v>4375135</v>
      </c>
      <c r="BR110" s="926"/>
      <c r="BS110" s="926"/>
      <c r="BT110" s="926"/>
      <c r="BU110" s="926"/>
      <c r="BV110" s="926">
        <v>4273336</v>
      </c>
      <c r="BW110" s="926"/>
      <c r="BX110" s="926"/>
      <c r="BY110" s="926"/>
      <c r="BZ110" s="926"/>
      <c r="CA110" s="926">
        <v>4204888</v>
      </c>
      <c r="CB110" s="926"/>
      <c r="CC110" s="926"/>
      <c r="CD110" s="926"/>
      <c r="CE110" s="926"/>
      <c r="CF110" s="950">
        <v>213</v>
      </c>
      <c r="CG110" s="951"/>
      <c r="CH110" s="951"/>
      <c r="CI110" s="951"/>
      <c r="CJ110" s="951"/>
      <c r="CK110" s="1014" t="s">
        <v>437</v>
      </c>
      <c r="CL110" s="900"/>
      <c r="CM110" s="975" t="s">
        <v>438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439</v>
      </c>
      <c r="DH110" s="926"/>
      <c r="DI110" s="926"/>
      <c r="DJ110" s="926"/>
      <c r="DK110" s="926"/>
      <c r="DL110" s="926" t="s">
        <v>129</v>
      </c>
      <c r="DM110" s="926"/>
      <c r="DN110" s="926"/>
      <c r="DO110" s="926"/>
      <c r="DP110" s="926"/>
      <c r="DQ110" s="926" t="s">
        <v>395</v>
      </c>
      <c r="DR110" s="926"/>
      <c r="DS110" s="926"/>
      <c r="DT110" s="926"/>
      <c r="DU110" s="926"/>
      <c r="DV110" s="927" t="s">
        <v>395</v>
      </c>
      <c r="DW110" s="927"/>
      <c r="DX110" s="927"/>
      <c r="DY110" s="927"/>
      <c r="DZ110" s="928"/>
    </row>
    <row r="111" spans="1:131" s="245" customFormat="1" ht="26.25" customHeight="1" x14ac:dyDescent="0.15">
      <c r="A111" s="855" t="s">
        <v>440</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439</v>
      </c>
      <c r="AB111" s="1007"/>
      <c r="AC111" s="1007"/>
      <c r="AD111" s="1007"/>
      <c r="AE111" s="1008"/>
      <c r="AF111" s="1009" t="s">
        <v>129</v>
      </c>
      <c r="AG111" s="1007"/>
      <c r="AH111" s="1007"/>
      <c r="AI111" s="1007"/>
      <c r="AJ111" s="1008"/>
      <c r="AK111" s="1009" t="s">
        <v>129</v>
      </c>
      <c r="AL111" s="1007"/>
      <c r="AM111" s="1007"/>
      <c r="AN111" s="1007"/>
      <c r="AO111" s="1008"/>
      <c r="AP111" s="1010" t="s">
        <v>395</v>
      </c>
      <c r="AQ111" s="1011"/>
      <c r="AR111" s="1011"/>
      <c r="AS111" s="1011"/>
      <c r="AT111" s="1012"/>
      <c r="AU111" s="1020"/>
      <c r="AV111" s="1021"/>
      <c r="AW111" s="1021"/>
      <c r="AX111" s="1021"/>
      <c r="AY111" s="1021"/>
      <c r="AZ111" s="896" t="s">
        <v>441</v>
      </c>
      <c r="BA111" s="831"/>
      <c r="BB111" s="831"/>
      <c r="BC111" s="831"/>
      <c r="BD111" s="831"/>
      <c r="BE111" s="831"/>
      <c r="BF111" s="831"/>
      <c r="BG111" s="831"/>
      <c r="BH111" s="831"/>
      <c r="BI111" s="831"/>
      <c r="BJ111" s="831"/>
      <c r="BK111" s="831"/>
      <c r="BL111" s="831"/>
      <c r="BM111" s="831"/>
      <c r="BN111" s="831"/>
      <c r="BO111" s="831"/>
      <c r="BP111" s="832"/>
      <c r="BQ111" s="897" t="s">
        <v>395</v>
      </c>
      <c r="BR111" s="898"/>
      <c r="BS111" s="898"/>
      <c r="BT111" s="898"/>
      <c r="BU111" s="898"/>
      <c r="BV111" s="898" t="s">
        <v>395</v>
      </c>
      <c r="BW111" s="898"/>
      <c r="BX111" s="898"/>
      <c r="BY111" s="898"/>
      <c r="BZ111" s="898"/>
      <c r="CA111" s="898" t="s">
        <v>129</v>
      </c>
      <c r="CB111" s="898"/>
      <c r="CC111" s="898"/>
      <c r="CD111" s="898"/>
      <c r="CE111" s="898"/>
      <c r="CF111" s="959" t="s">
        <v>395</v>
      </c>
      <c r="CG111" s="960"/>
      <c r="CH111" s="960"/>
      <c r="CI111" s="960"/>
      <c r="CJ111" s="960"/>
      <c r="CK111" s="1015"/>
      <c r="CL111" s="902"/>
      <c r="CM111" s="905" t="s">
        <v>442</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129</v>
      </c>
      <c r="DH111" s="898"/>
      <c r="DI111" s="898"/>
      <c r="DJ111" s="898"/>
      <c r="DK111" s="898"/>
      <c r="DL111" s="898" t="s">
        <v>439</v>
      </c>
      <c r="DM111" s="898"/>
      <c r="DN111" s="898"/>
      <c r="DO111" s="898"/>
      <c r="DP111" s="898"/>
      <c r="DQ111" s="898" t="s">
        <v>129</v>
      </c>
      <c r="DR111" s="898"/>
      <c r="DS111" s="898"/>
      <c r="DT111" s="898"/>
      <c r="DU111" s="898"/>
      <c r="DV111" s="875" t="s">
        <v>439</v>
      </c>
      <c r="DW111" s="875"/>
      <c r="DX111" s="875"/>
      <c r="DY111" s="875"/>
      <c r="DZ111" s="876"/>
    </row>
    <row r="112" spans="1:131" s="245" customFormat="1" ht="26.25" customHeight="1" x14ac:dyDescent="0.15">
      <c r="A112" s="1000" t="s">
        <v>443</v>
      </c>
      <c r="B112" s="1001"/>
      <c r="C112" s="831" t="s">
        <v>444</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445</v>
      </c>
      <c r="AB112" s="861"/>
      <c r="AC112" s="861"/>
      <c r="AD112" s="861"/>
      <c r="AE112" s="862"/>
      <c r="AF112" s="863" t="s">
        <v>129</v>
      </c>
      <c r="AG112" s="861"/>
      <c r="AH112" s="861"/>
      <c r="AI112" s="861"/>
      <c r="AJ112" s="862"/>
      <c r="AK112" s="863" t="s">
        <v>395</v>
      </c>
      <c r="AL112" s="861"/>
      <c r="AM112" s="861"/>
      <c r="AN112" s="861"/>
      <c r="AO112" s="862"/>
      <c r="AP112" s="908" t="s">
        <v>395</v>
      </c>
      <c r="AQ112" s="909"/>
      <c r="AR112" s="909"/>
      <c r="AS112" s="909"/>
      <c r="AT112" s="910"/>
      <c r="AU112" s="1020"/>
      <c r="AV112" s="1021"/>
      <c r="AW112" s="1021"/>
      <c r="AX112" s="1021"/>
      <c r="AY112" s="1021"/>
      <c r="AZ112" s="896" t="s">
        <v>446</v>
      </c>
      <c r="BA112" s="831"/>
      <c r="BB112" s="831"/>
      <c r="BC112" s="831"/>
      <c r="BD112" s="831"/>
      <c r="BE112" s="831"/>
      <c r="BF112" s="831"/>
      <c r="BG112" s="831"/>
      <c r="BH112" s="831"/>
      <c r="BI112" s="831"/>
      <c r="BJ112" s="831"/>
      <c r="BK112" s="831"/>
      <c r="BL112" s="831"/>
      <c r="BM112" s="831"/>
      <c r="BN112" s="831"/>
      <c r="BO112" s="831"/>
      <c r="BP112" s="832"/>
      <c r="BQ112" s="897">
        <v>57245</v>
      </c>
      <c r="BR112" s="898"/>
      <c r="BS112" s="898"/>
      <c r="BT112" s="898"/>
      <c r="BU112" s="898"/>
      <c r="BV112" s="898">
        <v>51516</v>
      </c>
      <c r="BW112" s="898"/>
      <c r="BX112" s="898"/>
      <c r="BY112" s="898"/>
      <c r="BZ112" s="898"/>
      <c r="CA112" s="898">
        <v>47492</v>
      </c>
      <c r="CB112" s="898"/>
      <c r="CC112" s="898"/>
      <c r="CD112" s="898"/>
      <c r="CE112" s="898"/>
      <c r="CF112" s="959">
        <v>2.4</v>
      </c>
      <c r="CG112" s="960"/>
      <c r="CH112" s="960"/>
      <c r="CI112" s="960"/>
      <c r="CJ112" s="960"/>
      <c r="CK112" s="1015"/>
      <c r="CL112" s="902"/>
      <c r="CM112" s="905" t="s">
        <v>447</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439</v>
      </c>
      <c r="DH112" s="898"/>
      <c r="DI112" s="898"/>
      <c r="DJ112" s="898"/>
      <c r="DK112" s="898"/>
      <c r="DL112" s="898" t="s">
        <v>395</v>
      </c>
      <c r="DM112" s="898"/>
      <c r="DN112" s="898"/>
      <c r="DO112" s="898"/>
      <c r="DP112" s="898"/>
      <c r="DQ112" s="898" t="s">
        <v>395</v>
      </c>
      <c r="DR112" s="898"/>
      <c r="DS112" s="898"/>
      <c r="DT112" s="898"/>
      <c r="DU112" s="898"/>
      <c r="DV112" s="875" t="s">
        <v>395</v>
      </c>
      <c r="DW112" s="875"/>
      <c r="DX112" s="875"/>
      <c r="DY112" s="875"/>
      <c r="DZ112" s="876"/>
    </row>
    <row r="113" spans="1:130" s="245" customFormat="1" ht="26.25" customHeight="1" x14ac:dyDescent="0.15">
      <c r="A113" s="1002"/>
      <c r="B113" s="1003"/>
      <c r="C113" s="831" t="s">
        <v>448</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6794</v>
      </c>
      <c r="AB113" s="1007"/>
      <c r="AC113" s="1007"/>
      <c r="AD113" s="1007"/>
      <c r="AE113" s="1008"/>
      <c r="AF113" s="1009">
        <v>6885</v>
      </c>
      <c r="AG113" s="1007"/>
      <c r="AH113" s="1007"/>
      <c r="AI113" s="1007"/>
      <c r="AJ113" s="1008"/>
      <c r="AK113" s="1009">
        <v>5926</v>
      </c>
      <c r="AL113" s="1007"/>
      <c r="AM113" s="1007"/>
      <c r="AN113" s="1007"/>
      <c r="AO113" s="1008"/>
      <c r="AP113" s="1010">
        <v>0.3</v>
      </c>
      <c r="AQ113" s="1011"/>
      <c r="AR113" s="1011"/>
      <c r="AS113" s="1011"/>
      <c r="AT113" s="1012"/>
      <c r="AU113" s="1020"/>
      <c r="AV113" s="1021"/>
      <c r="AW113" s="1021"/>
      <c r="AX113" s="1021"/>
      <c r="AY113" s="1021"/>
      <c r="AZ113" s="896" t="s">
        <v>449</v>
      </c>
      <c r="BA113" s="831"/>
      <c r="BB113" s="831"/>
      <c r="BC113" s="831"/>
      <c r="BD113" s="831"/>
      <c r="BE113" s="831"/>
      <c r="BF113" s="831"/>
      <c r="BG113" s="831"/>
      <c r="BH113" s="831"/>
      <c r="BI113" s="831"/>
      <c r="BJ113" s="831"/>
      <c r="BK113" s="831"/>
      <c r="BL113" s="831"/>
      <c r="BM113" s="831"/>
      <c r="BN113" s="831"/>
      <c r="BO113" s="831"/>
      <c r="BP113" s="832"/>
      <c r="BQ113" s="897">
        <v>809729</v>
      </c>
      <c r="BR113" s="898"/>
      <c r="BS113" s="898"/>
      <c r="BT113" s="898"/>
      <c r="BU113" s="898"/>
      <c r="BV113" s="898">
        <v>746940</v>
      </c>
      <c r="BW113" s="898"/>
      <c r="BX113" s="898"/>
      <c r="BY113" s="898"/>
      <c r="BZ113" s="898"/>
      <c r="CA113" s="898">
        <v>674834</v>
      </c>
      <c r="CB113" s="898"/>
      <c r="CC113" s="898"/>
      <c r="CD113" s="898"/>
      <c r="CE113" s="898"/>
      <c r="CF113" s="959">
        <v>34.200000000000003</v>
      </c>
      <c r="CG113" s="960"/>
      <c r="CH113" s="960"/>
      <c r="CI113" s="960"/>
      <c r="CJ113" s="960"/>
      <c r="CK113" s="1015"/>
      <c r="CL113" s="902"/>
      <c r="CM113" s="905" t="s">
        <v>450</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395</v>
      </c>
      <c r="DH113" s="861"/>
      <c r="DI113" s="861"/>
      <c r="DJ113" s="861"/>
      <c r="DK113" s="862"/>
      <c r="DL113" s="863" t="s">
        <v>395</v>
      </c>
      <c r="DM113" s="861"/>
      <c r="DN113" s="861"/>
      <c r="DO113" s="861"/>
      <c r="DP113" s="862"/>
      <c r="DQ113" s="863" t="s">
        <v>445</v>
      </c>
      <c r="DR113" s="861"/>
      <c r="DS113" s="861"/>
      <c r="DT113" s="861"/>
      <c r="DU113" s="862"/>
      <c r="DV113" s="908" t="s">
        <v>439</v>
      </c>
      <c r="DW113" s="909"/>
      <c r="DX113" s="909"/>
      <c r="DY113" s="909"/>
      <c r="DZ113" s="910"/>
    </row>
    <row r="114" spans="1:130" s="245" customFormat="1" ht="26.25" customHeight="1" x14ac:dyDescent="0.15">
      <c r="A114" s="1002"/>
      <c r="B114" s="1003"/>
      <c r="C114" s="831" t="s">
        <v>451</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48618</v>
      </c>
      <c r="AB114" s="861"/>
      <c r="AC114" s="861"/>
      <c r="AD114" s="861"/>
      <c r="AE114" s="862"/>
      <c r="AF114" s="863">
        <v>41967</v>
      </c>
      <c r="AG114" s="861"/>
      <c r="AH114" s="861"/>
      <c r="AI114" s="861"/>
      <c r="AJ114" s="862"/>
      <c r="AK114" s="863">
        <v>37764</v>
      </c>
      <c r="AL114" s="861"/>
      <c r="AM114" s="861"/>
      <c r="AN114" s="861"/>
      <c r="AO114" s="862"/>
      <c r="AP114" s="908">
        <v>1.9</v>
      </c>
      <c r="AQ114" s="909"/>
      <c r="AR114" s="909"/>
      <c r="AS114" s="909"/>
      <c r="AT114" s="910"/>
      <c r="AU114" s="1020"/>
      <c r="AV114" s="1021"/>
      <c r="AW114" s="1021"/>
      <c r="AX114" s="1021"/>
      <c r="AY114" s="1021"/>
      <c r="AZ114" s="896" t="s">
        <v>452</v>
      </c>
      <c r="BA114" s="831"/>
      <c r="BB114" s="831"/>
      <c r="BC114" s="831"/>
      <c r="BD114" s="831"/>
      <c r="BE114" s="831"/>
      <c r="BF114" s="831"/>
      <c r="BG114" s="831"/>
      <c r="BH114" s="831"/>
      <c r="BI114" s="831"/>
      <c r="BJ114" s="831"/>
      <c r="BK114" s="831"/>
      <c r="BL114" s="831"/>
      <c r="BM114" s="831"/>
      <c r="BN114" s="831"/>
      <c r="BO114" s="831"/>
      <c r="BP114" s="832"/>
      <c r="BQ114" s="897">
        <v>665798</v>
      </c>
      <c r="BR114" s="898"/>
      <c r="BS114" s="898"/>
      <c r="BT114" s="898"/>
      <c r="BU114" s="898"/>
      <c r="BV114" s="898">
        <v>658657</v>
      </c>
      <c r="BW114" s="898"/>
      <c r="BX114" s="898"/>
      <c r="BY114" s="898"/>
      <c r="BZ114" s="898"/>
      <c r="CA114" s="898">
        <v>648587</v>
      </c>
      <c r="CB114" s="898"/>
      <c r="CC114" s="898"/>
      <c r="CD114" s="898"/>
      <c r="CE114" s="898"/>
      <c r="CF114" s="959">
        <v>32.9</v>
      </c>
      <c r="CG114" s="960"/>
      <c r="CH114" s="960"/>
      <c r="CI114" s="960"/>
      <c r="CJ114" s="960"/>
      <c r="CK114" s="1015"/>
      <c r="CL114" s="902"/>
      <c r="CM114" s="905" t="s">
        <v>453</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129</v>
      </c>
      <c r="DH114" s="861"/>
      <c r="DI114" s="861"/>
      <c r="DJ114" s="861"/>
      <c r="DK114" s="862"/>
      <c r="DL114" s="863" t="s">
        <v>439</v>
      </c>
      <c r="DM114" s="861"/>
      <c r="DN114" s="861"/>
      <c r="DO114" s="861"/>
      <c r="DP114" s="862"/>
      <c r="DQ114" s="863" t="s">
        <v>395</v>
      </c>
      <c r="DR114" s="861"/>
      <c r="DS114" s="861"/>
      <c r="DT114" s="861"/>
      <c r="DU114" s="862"/>
      <c r="DV114" s="908" t="s">
        <v>439</v>
      </c>
      <c r="DW114" s="909"/>
      <c r="DX114" s="909"/>
      <c r="DY114" s="909"/>
      <c r="DZ114" s="910"/>
    </row>
    <row r="115" spans="1:130" s="245" customFormat="1" ht="26.25" customHeight="1" x14ac:dyDescent="0.15">
      <c r="A115" s="1002"/>
      <c r="B115" s="1003"/>
      <c r="C115" s="831" t="s">
        <v>454</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t="s">
        <v>439</v>
      </c>
      <c r="AB115" s="1007"/>
      <c r="AC115" s="1007"/>
      <c r="AD115" s="1007"/>
      <c r="AE115" s="1008"/>
      <c r="AF115" s="1009" t="s">
        <v>129</v>
      </c>
      <c r="AG115" s="1007"/>
      <c r="AH115" s="1007"/>
      <c r="AI115" s="1007"/>
      <c r="AJ115" s="1008"/>
      <c r="AK115" s="1009" t="s">
        <v>395</v>
      </c>
      <c r="AL115" s="1007"/>
      <c r="AM115" s="1007"/>
      <c r="AN115" s="1007"/>
      <c r="AO115" s="1008"/>
      <c r="AP115" s="1010" t="s">
        <v>395</v>
      </c>
      <c r="AQ115" s="1011"/>
      <c r="AR115" s="1011"/>
      <c r="AS115" s="1011"/>
      <c r="AT115" s="1012"/>
      <c r="AU115" s="1020"/>
      <c r="AV115" s="1021"/>
      <c r="AW115" s="1021"/>
      <c r="AX115" s="1021"/>
      <c r="AY115" s="1021"/>
      <c r="AZ115" s="896" t="s">
        <v>455</v>
      </c>
      <c r="BA115" s="831"/>
      <c r="BB115" s="831"/>
      <c r="BC115" s="831"/>
      <c r="BD115" s="831"/>
      <c r="BE115" s="831"/>
      <c r="BF115" s="831"/>
      <c r="BG115" s="831"/>
      <c r="BH115" s="831"/>
      <c r="BI115" s="831"/>
      <c r="BJ115" s="831"/>
      <c r="BK115" s="831"/>
      <c r="BL115" s="831"/>
      <c r="BM115" s="831"/>
      <c r="BN115" s="831"/>
      <c r="BO115" s="831"/>
      <c r="BP115" s="832"/>
      <c r="BQ115" s="897" t="s">
        <v>395</v>
      </c>
      <c r="BR115" s="898"/>
      <c r="BS115" s="898"/>
      <c r="BT115" s="898"/>
      <c r="BU115" s="898"/>
      <c r="BV115" s="898" t="s">
        <v>129</v>
      </c>
      <c r="BW115" s="898"/>
      <c r="BX115" s="898"/>
      <c r="BY115" s="898"/>
      <c r="BZ115" s="898"/>
      <c r="CA115" s="898" t="s">
        <v>395</v>
      </c>
      <c r="CB115" s="898"/>
      <c r="CC115" s="898"/>
      <c r="CD115" s="898"/>
      <c r="CE115" s="898"/>
      <c r="CF115" s="959" t="s">
        <v>439</v>
      </c>
      <c r="CG115" s="960"/>
      <c r="CH115" s="960"/>
      <c r="CI115" s="960"/>
      <c r="CJ115" s="960"/>
      <c r="CK115" s="1015"/>
      <c r="CL115" s="902"/>
      <c r="CM115" s="896" t="s">
        <v>456</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129</v>
      </c>
      <c r="DH115" s="861"/>
      <c r="DI115" s="861"/>
      <c r="DJ115" s="861"/>
      <c r="DK115" s="862"/>
      <c r="DL115" s="863" t="s">
        <v>439</v>
      </c>
      <c r="DM115" s="861"/>
      <c r="DN115" s="861"/>
      <c r="DO115" s="861"/>
      <c r="DP115" s="862"/>
      <c r="DQ115" s="863" t="s">
        <v>395</v>
      </c>
      <c r="DR115" s="861"/>
      <c r="DS115" s="861"/>
      <c r="DT115" s="861"/>
      <c r="DU115" s="862"/>
      <c r="DV115" s="908" t="s">
        <v>439</v>
      </c>
      <c r="DW115" s="909"/>
      <c r="DX115" s="909"/>
      <c r="DY115" s="909"/>
      <c r="DZ115" s="910"/>
    </row>
    <row r="116" spans="1:130" s="245" customFormat="1" ht="26.25" customHeight="1" x14ac:dyDescent="0.15">
      <c r="A116" s="1004"/>
      <c r="B116" s="1005"/>
      <c r="C116" s="964" t="s">
        <v>457</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395</v>
      </c>
      <c r="AB116" s="861"/>
      <c r="AC116" s="861"/>
      <c r="AD116" s="861"/>
      <c r="AE116" s="862"/>
      <c r="AF116" s="863" t="s">
        <v>395</v>
      </c>
      <c r="AG116" s="861"/>
      <c r="AH116" s="861"/>
      <c r="AI116" s="861"/>
      <c r="AJ116" s="862"/>
      <c r="AK116" s="863" t="s">
        <v>439</v>
      </c>
      <c r="AL116" s="861"/>
      <c r="AM116" s="861"/>
      <c r="AN116" s="861"/>
      <c r="AO116" s="862"/>
      <c r="AP116" s="908" t="s">
        <v>445</v>
      </c>
      <c r="AQ116" s="909"/>
      <c r="AR116" s="909"/>
      <c r="AS116" s="909"/>
      <c r="AT116" s="910"/>
      <c r="AU116" s="1020"/>
      <c r="AV116" s="1021"/>
      <c r="AW116" s="1021"/>
      <c r="AX116" s="1021"/>
      <c r="AY116" s="1021"/>
      <c r="AZ116" s="947" t="s">
        <v>458</v>
      </c>
      <c r="BA116" s="948"/>
      <c r="BB116" s="948"/>
      <c r="BC116" s="948"/>
      <c r="BD116" s="948"/>
      <c r="BE116" s="948"/>
      <c r="BF116" s="948"/>
      <c r="BG116" s="948"/>
      <c r="BH116" s="948"/>
      <c r="BI116" s="948"/>
      <c r="BJ116" s="948"/>
      <c r="BK116" s="948"/>
      <c r="BL116" s="948"/>
      <c r="BM116" s="948"/>
      <c r="BN116" s="948"/>
      <c r="BO116" s="948"/>
      <c r="BP116" s="949"/>
      <c r="BQ116" s="897" t="s">
        <v>129</v>
      </c>
      <c r="BR116" s="898"/>
      <c r="BS116" s="898"/>
      <c r="BT116" s="898"/>
      <c r="BU116" s="898"/>
      <c r="BV116" s="898" t="s">
        <v>395</v>
      </c>
      <c r="BW116" s="898"/>
      <c r="BX116" s="898"/>
      <c r="BY116" s="898"/>
      <c r="BZ116" s="898"/>
      <c r="CA116" s="898" t="s">
        <v>395</v>
      </c>
      <c r="CB116" s="898"/>
      <c r="CC116" s="898"/>
      <c r="CD116" s="898"/>
      <c r="CE116" s="898"/>
      <c r="CF116" s="959" t="s">
        <v>445</v>
      </c>
      <c r="CG116" s="960"/>
      <c r="CH116" s="960"/>
      <c r="CI116" s="960"/>
      <c r="CJ116" s="960"/>
      <c r="CK116" s="1015"/>
      <c r="CL116" s="902"/>
      <c r="CM116" s="905" t="s">
        <v>459</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t="s">
        <v>395</v>
      </c>
      <c r="DH116" s="861"/>
      <c r="DI116" s="861"/>
      <c r="DJ116" s="861"/>
      <c r="DK116" s="862"/>
      <c r="DL116" s="863" t="s">
        <v>439</v>
      </c>
      <c r="DM116" s="861"/>
      <c r="DN116" s="861"/>
      <c r="DO116" s="861"/>
      <c r="DP116" s="862"/>
      <c r="DQ116" s="863" t="s">
        <v>129</v>
      </c>
      <c r="DR116" s="861"/>
      <c r="DS116" s="861"/>
      <c r="DT116" s="861"/>
      <c r="DU116" s="862"/>
      <c r="DV116" s="908" t="s">
        <v>395</v>
      </c>
      <c r="DW116" s="909"/>
      <c r="DX116" s="909"/>
      <c r="DY116" s="909"/>
      <c r="DZ116" s="910"/>
    </row>
    <row r="117" spans="1:130" s="245" customFormat="1" ht="26.25" customHeight="1" x14ac:dyDescent="0.15">
      <c r="A117" s="985" t="s">
        <v>191</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460</v>
      </c>
      <c r="Z117" s="987"/>
      <c r="AA117" s="992">
        <v>559297</v>
      </c>
      <c r="AB117" s="993"/>
      <c r="AC117" s="993"/>
      <c r="AD117" s="993"/>
      <c r="AE117" s="994"/>
      <c r="AF117" s="995">
        <v>505952</v>
      </c>
      <c r="AG117" s="993"/>
      <c r="AH117" s="993"/>
      <c r="AI117" s="993"/>
      <c r="AJ117" s="994"/>
      <c r="AK117" s="995">
        <v>502392</v>
      </c>
      <c r="AL117" s="993"/>
      <c r="AM117" s="993"/>
      <c r="AN117" s="993"/>
      <c r="AO117" s="994"/>
      <c r="AP117" s="996"/>
      <c r="AQ117" s="997"/>
      <c r="AR117" s="997"/>
      <c r="AS117" s="997"/>
      <c r="AT117" s="998"/>
      <c r="AU117" s="1020"/>
      <c r="AV117" s="1021"/>
      <c r="AW117" s="1021"/>
      <c r="AX117" s="1021"/>
      <c r="AY117" s="1021"/>
      <c r="AZ117" s="947" t="s">
        <v>461</v>
      </c>
      <c r="BA117" s="948"/>
      <c r="BB117" s="948"/>
      <c r="BC117" s="948"/>
      <c r="BD117" s="948"/>
      <c r="BE117" s="948"/>
      <c r="BF117" s="948"/>
      <c r="BG117" s="948"/>
      <c r="BH117" s="948"/>
      <c r="BI117" s="948"/>
      <c r="BJ117" s="948"/>
      <c r="BK117" s="948"/>
      <c r="BL117" s="948"/>
      <c r="BM117" s="948"/>
      <c r="BN117" s="948"/>
      <c r="BO117" s="948"/>
      <c r="BP117" s="949"/>
      <c r="BQ117" s="897" t="s">
        <v>395</v>
      </c>
      <c r="BR117" s="898"/>
      <c r="BS117" s="898"/>
      <c r="BT117" s="898"/>
      <c r="BU117" s="898"/>
      <c r="BV117" s="898" t="s">
        <v>395</v>
      </c>
      <c r="BW117" s="898"/>
      <c r="BX117" s="898"/>
      <c r="BY117" s="898"/>
      <c r="BZ117" s="898"/>
      <c r="CA117" s="898" t="s">
        <v>395</v>
      </c>
      <c r="CB117" s="898"/>
      <c r="CC117" s="898"/>
      <c r="CD117" s="898"/>
      <c r="CE117" s="898"/>
      <c r="CF117" s="959" t="s">
        <v>445</v>
      </c>
      <c r="CG117" s="960"/>
      <c r="CH117" s="960"/>
      <c r="CI117" s="960"/>
      <c r="CJ117" s="960"/>
      <c r="CK117" s="1015"/>
      <c r="CL117" s="902"/>
      <c r="CM117" s="905" t="s">
        <v>462</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395</v>
      </c>
      <c r="DH117" s="861"/>
      <c r="DI117" s="861"/>
      <c r="DJ117" s="861"/>
      <c r="DK117" s="862"/>
      <c r="DL117" s="863" t="s">
        <v>395</v>
      </c>
      <c r="DM117" s="861"/>
      <c r="DN117" s="861"/>
      <c r="DO117" s="861"/>
      <c r="DP117" s="862"/>
      <c r="DQ117" s="863" t="s">
        <v>395</v>
      </c>
      <c r="DR117" s="861"/>
      <c r="DS117" s="861"/>
      <c r="DT117" s="861"/>
      <c r="DU117" s="862"/>
      <c r="DV117" s="908" t="s">
        <v>439</v>
      </c>
      <c r="DW117" s="909"/>
      <c r="DX117" s="909"/>
      <c r="DY117" s="909"/>
      <c r="DZ117" s="910"/>
    </row>
    <row r="118" spans="1:130" s="245" customFormat="1" ht="26.25" customHeight="1" x14ac:dyDescent="0.15">
      <c r="A118" s="985" t="s">
        <v>434</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432</v>
      </c>
      <c r="AB118" s="986"/>
      <c r="AC118" s="986"/>
      <c r="AD118" s="986"/>
      <c r="AE118" s="987"/>
      <c r="AF118" s="988" t="s">
        <v>311</v>
      </c>
      <c r="AG118" s="986"/>
      <c r="AH118" s="986"/>
      <c r="AI118" s="986"/>
      <c r="AJ118" s="987"/>
      <c r="AK118" s="988" t="s">
        <v>310</v>
      </c>
      <c r="AL118" s="986"/>
      <c r="AM118" s="986"/>
      <c r="AN118" s="986"/>
      <c r="AO118" s="987"/>
      <c r="AP118" s="989" t="s">
        <v>433</v>
      </c>
      <c r="AQ118" s="990"/>
      <c r="AR118" s="990"/>
      <c r="AS118" s="990"/>
      <c r="AT118" s="991"/>
      <c r="AU118" s="1020"/>
      <c r="AV118" s="1021"/>
      <c r="AW118" s="1021"/>
      <c r="AX118" s="1021"/>
      <c r="AY118" s="1021"/>
      <c r="AZ118" s="963" t="s">
        <v>463</v>
      </c>
      <c r="BA118" s="964"/>
      <c r="BB118" s="964"/>
      <c r="BC118" s="964"/>
      <c r="BD118" s="964"/>
      <c r="BE118" s="964"/>
      <c r="BF118" s="964"/>
      <c r="BG118" s="964"/>
      <c r="BH118" s="964"/>
      <c r="BI118" s="964"/>
      <c r="BJ118" s="964"/>
      <c r="BK118" s="964"/>
      <c r="BL118" s="964"/>
      <c r="BM118" s="964"/>
      <c r="BN118" s="964"/>
      <c r="BO118" s="964"/>
      <c r="BP118" s="965"/>
      <c r="BQ118" s="966" t="s">
        <v>395</v>
      </c>
      <c r="BR118" s="929"/>
      <c r="BS118" s="929"/>
      <c r="BT118" s="929"/>
      <c r="BU118" s="929"/>
      <c r="BV118" s="929" t="s">
        <v>395</v>
      </c>
      <c r="BW118" s="929"/>
      <c r="BX118" s="929"/>
      <c r="BY118" s="929"/>
      <c r="BZ118" s="929"/>
      <c r="CA118" s="929" t="s">
        <v>129</v>
      </c>
      <c r="CB118" s="929"/>
      <c r="CC118" s="929"/>
      <c r="CD118" s="929"/>
      <c r="CE118" s="929"/>
      <c r="CF118" s="959" t="s">
        <v>395</v>
      </c>
      <c r="CG118" s="960"/>
      <c r="CH118" s="960"/>
      <c r="CI118" s="960"/>
      <c r="CJ118" s="960"/>
      <c r="CK118" s="1015"/>
      <c r="CL118" s="902"/>
      <c r="CM118" s="905" t="s">
        <v>464</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395</v>
      </c>
      <c r="DH118" s="861"/>
      <c r="DI118" s="861"/>
      <c r="DJ118" s="861"/>
      <c r="DK118" s="862"/>
      <c r="DL118" s="863" t="s">
        <v>129</v>
      </c>
      <c r="DM118" s="861"/>
      <c r="DN118" s="861"/>
      <c r="DO118" s="861"/>
      <c r="DP118" s="862"/>
      <c r="DQ118" s="863" t="s">
        <v>395</v>
      </c>
      <c r="DR118" s="861"/>
      <c r="DS118" s="861"/>
      <c r="DT118" s="861"/>
      <c r="DU118" s="862"/>
      <c r="DV118" s="908" t="s">
        <v>439</v>
      </c>
      <c r="DW118" s="909"/>
      <c r="DX118" s="909"/>
      <c r="DY118" s="909"/>
      <c r="DZ118" s="910"/>
    </row>
    <row r="119" spans="1:130" s="245" customFormat="1" ht="26.25" customHeight="1" x14ac:dyDescent="0.15">
      <c r="A119" s="899" t="s">
        <v>437</v>
      </c>
      <c r="B119" s="900"/>
      <c r="C119" s="975" t="s">
        <v>438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445</v>
      </c>
      <c r="AB119" s="979"/>
      <c r="AC119" s="979"/>
      <c r="AD119" s="979"/>
      <c r="AE119" s="980"/>
      <c r="AF119" s="981" t="s">
        <v>395</v>
      </c>
      <c r="AG119" s="979"/>
      <c r="AH119" s="979"/>
      <c r="AI119" s="979"/>
      <c r="AJ119" s="980"/>
      <c r="AK119" s="981" t="s">
        <v>395</v>
      </c>
      <c r="AL119" s="979"/>
      <c r="AM119" s="979"/>
      <c r="AN119" s="979"/>
      <c r="AO119" s="980"/>
      <c r="AP119" s="982" t="s">
        <v>395</v>
      </c>
      <c r="AQ119" s="983"/>
      <c r="AR119" s="983"/>
      <c r="AS119" s="983"/>
      <c r="AT119" s="984"/>
      <c r="AU119" s="1022"/>
      <c r="AV119" s="1023"/>
      <c r="AW119" s="1023"/>
      <c r="AX119" s="1023"/>
      <c r="AY119" s="1023"/>
      <c r="AZ119" s="276" t="s">
        <v>191</v>
      </c>
      <c r="BA119" s="276"/>
      <c r="BB119" s="276"/>
      <c r="BC119" s="276"/>
      <c r="BD119" s="276"/>
      <c r="BE119" s="276"/>
      <c r="BF119" s="276"/>
      <c r="BG119" s="276"/>
      <c r="BH119" s="276"/>
      <c r="BI119" s="276"/>
      <c r="BJ119" s="276"/>
      <c r="BK119" s="276"/>
      <c r="BL119" s="276"/>
      <c r="BM119" s="276"/>
      <c r="BN119" s="276"/>
      <c r="BO119" s="961" t="s">
        <v>465</v>
      </c>
      <c r="BP119" s="962"/>
      <c r="BQ119" s="966">
        <v>5907907</v>
      </c>
      <c r="BR119" s="929"/>
      <c r="BS119" s="929"/>
      <c r="BT119" s="929"/>
      <c r="BU119" s="929"/>
      <c r="BV119" s="929">
        <v>5730449</v>
      </c>
      <c r="BW119" s="929"/>
      <c r="BX119" s="929"/>
      <c r="BY119" s="929"/>
      <c r="BZ119" s="929"/>
      <c r="CA119" s="929">
        <v>5575801</v>
      </c>
      <c r="CB119" s="929"/>
      <c r="CC119" s="929"/>
      <c r="CD119" s="929"/>
      <c r="CE119" s="929"/>
      <c r="CF119" s="827"/>
      <c r="CG119" s="828"/>
      <c r="CH119" s="828"/>
      <c r="CI119" s="828"/>
      <c r="CJ119" s="918"/>
      <c r="CK119" s="1016"/>
      <c r="CL119" s="904"/>
      <c r="CM119" s="922" t="s">
        <v>466</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t="s">
        <v>395</v>
      </c>
      <c r="DH119" s="844"/>
      <c r="DI119" s="844"/>
      <c r="DJ119" s="844"/>
      <c r="DK119" s="845"/>
      <c r="DL119" s="846" t="s">
        <v>395</v>
      </c>
      <c r="DM119" s="844"/>
      <c r="DN119" s="844"/>
      <c r="DO119" s="844"/>
      <c r="DP119" s="845"/>
      <c r="DQ119" s="846" t="s">
        <v>395</v>
      </c>
      <c r="DR119" s="844"/>
      <c r="DS119" s="844"/>
      <c r="DT119" s="844"/>
      <c r="DU119" s="845"/>
      <c r="DV119" s="932" t="s">
        <v>395</v>
      </c>
      <c r="DW119" s="933"/>
      <c r="DX119" s="933"/>
      <c r="DY119" s="933"/>
      <c r="DZ119" s="934"/>
    </row>
    <row r="120" spans="1:130" s="245" customFormat="1" ht="26.25" customHeight="1" x14ac:dyDescent="0.15">
      <c r="A120" s="901"/>
      <c r="B120" s="902"/>
      <c r="C120" s="905" t="s">
        <v>442</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445</v>
      </c>
      <c r="AB120" s="861"/>
      <c r="AC120" s="861"/>
      <c r="AD120" s="861"/>
      <c r="AE120" s="862"/>
      <c r="AF120" s="863" t="s">
        <v>395</v>
      </c>
      <c r="AG120" s="861"/>
      <c r="AH120" s="861"/>
      <c r="AI120" s="861"/>
      <c r="AJ120" s="862"/>
      <c r="AK120" s="863" t="s">
        <v>395</v>
      </c>
      <c r="AL120" s="861"/>
      <c r="AM120" s="861"/>
      <c r="AN120" s="861"/>
      <c r="AO120" s="862"/>
      <c r="AP120" s="908" t="s">
        <v>395</v>
      </c>
      <c r="AQ120" s="909"/>
      <c r="AR120" s="909"/>
      <c r="AS120" s="909"/>
      <c r="AT120" s="910"/>
      <c r="AU120" s="967" t="s">
        <v>467</v>
      </c>
      <c r="AV120" s="968"/>
      <c r="AW120" s="968"/>
      <c r="AX120" s="968"/>
      <c r="AY120" s="969"/>
      <c r="AZ120" s="944" t="s">
        <v>468</v>
      </c>
      <c r="BA120" s="889"/>
      <c r="BB120" s="889"/>
      <c r="BC120" s="889"/>
      <c r="BD120" s="889"/>
      <c r="BE120" s="889"/>
      <c r="BF120" s="889"/>
      <c r="BG120" s="889"/>
      <c r="BH120" s="889"/>
      <c r="BI120" s="889"/>
      <c r="BJ120" s="889"/>
      <c r="BK120" s="889"/>
      <c r="BL120" s="889"/>
      <c r="BM120" s="889"/>
      <c r="BN120" s="889"/>
      <c r="BO120" s="889"/>
      <c r="BP120" s="890"/>
      <c r="BQ120" s="945">
        <v>3502769</v>
      </c>
      <c r="BR120" s="926"/>
      <c r="BS120" s="926"/>
      <c r="BT120" s="926"/>
      <c r="BU120" s="926"/>
      <c r="BV120" s="926">
        <v>3463150</v>
      </c>
      <c r="BW120" s="926"/>
      <c r="BX120" s="926"/>
      <c r="BY120" s="926"/>
      <c r="BZ120" s="926"/>
      <c r="CA120" s="926">
        <v>3397765</v>
      </c>
      <c r="CB120" s="926"/>
      <c r="CC120" s="926"/>
      <c r="CD120" s="926"/>
      <c r="CE120" s="926"/>
      <c r="CF120" s="950">
        <v>172.1</v>
      </c>
      <c r="CG120" s="951"/>
      <c r="CH120" s="951"/>
      <c r="CI120" s="951"/>
      <c r="CJ120" s="951"/>
      <c r="CK120" s="952" t="s">
        <v>469</v>
      </c>
      <c r="CL120" s="936"/>
      <c r="CM120" s="936"/>
      <c r="CN120" s="936"/>
      <c r="CO120" s="937"/>
      <c r="CP120" s="956" t="s">
        <v>409</v>
      </c>
      <c r="CQ120" s="957"/>
      <c r="CR120" s="957"/>
      <c r="CS120" s="957"/>
      <c r="CT120" s="957"/>
      <c r="CU120" s="957"/>
      <c r="CV120" s="957"/>
      <c r="CW120" s="957"/>
      <c r="CX120" s="957"/>
      <c r="CY120" s="957"/>
      <c r="CZ120" s="957"/>
      <c r="DA120" s="957"/>
      <c r="DB120" s="957"/>
      <c r="DC120" s="957"/>
      <c r="DD120" s="957"/>
      <c r="DE120" s="957"/>
      <c r="DF120" s="958"/>
      <c r="DG120" s="945">
        <v>57245</v>
      </c>
      <c r="DH120" s="926"/>
      <c r="DI120" s="926"/>
      <c r="DJ120" s="926"/>
      <c r="DK120" s="926"/>
      <c r="DL120" s="926">
        <v>51516</v>
      </c>
      <c r="DM120" s="926"/>
      <c r="DN120" s="926"/>
      <c r="DO120" s="926"/>
      <c r="DP120" s="926"/>
      <c r="DQ120" s="926">
        <v>47492</v>
      </c>
      <c r="DR120" s="926"/>
      <c r="DS120" s="926"/>
      <c r="DT120" s="926"/>
      <c r="DU120" s="926"/>
      <c r="DV120" s="927">
        <v>2.4</v>
      </c>
      <c r="DW120" s="927"/>
      <c r="DX120" s="927"/>
      <c r="DY120" s="927"/>
      <c r="DZ120" s="928"/>
    </row>
    <row r="121" spans="1:130" s="245" customFormat="1" ht="26.25" customHeight="1" x14ac:dyDescent="0.15">
      <c r="A121" s="901"/>
      <c r="B121" s="902"/>
      <c r="C121" s="947" t="s">
        <v>470</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439</v>
      </c>
      <c r="AB121" s="861"/>
      <c r="AC121" s="861"/>
      <c r="AD121" s="861"/>
      <c r="AE121" s="862"/>
      <c r="AF121" s="863" t="s">
        <v>439</v>
      </c>
      <c r="AG121" s="861"/>
      <c r="AH121" s="861"/>
      <c r="AI121" s="861"/>
      <c r="AJ121" s="862"/>
      <c r="AK121" s="863" t="s">
        <v>395</v>
      </c>
      <c r="AL121" s="861"/>
      <c r="AM121" s="861"/>
      <c r="AN121" s="861"/>
      <c r="AO121" s="862"/>
      <c r="AP121" s="908" t="s">
        <v>395</v>
      </c>
      <c r="AQ121" s="909"/>
      <c r="AR121" s="909"/>
      <c r="AS121" s="909"/>
      <c r="AT121" s="910"/>
      <c r="AU121" s="970"/>
      <c r="AV121" s="971"/>
      <c r="AW121" s="971"/>
      <c r="AX121" s="971"/>
      <c r="AY121" s="972"/>
      <c r="AZ121" s="896" t="s">
        <v>471</v>
      </c>
      <c r="BA121" s="831"/>
      <c r="BB121" s="831"/>
      <c r="BC121" s="831"/>
      <c r="BD121" s="831"/>
      <c r="BE121" s="831"/>
      <c r="BF121" s="831"/>
      <c r="BG121" s="831"/>
      <c r="BH121" s="831"/>
      <c r="BI121" s="831"/>
      <c r="BJ121" s="831"/>
      <c r="BK121" s="831"/>
      <c r="BL121" s="831"/>
      <c r="BM121" s="831"/>
      <c r="BN121" s="831"/>
      <c r="BO121" s="831"/>
      <c r="BP121" s="832"/>
      <c r="BQ121" s="897">
        <v>12705</v>
      </c>
      <c r="BR121" s="898"/>
      <c r="BS121" s="898"/>
      <c r="BT121" s="898"/>
      <c r="BU121" s="898"/>
      <c r="BV121" s="898">
        <v>9700</v>
      </c>
      <c r="BW121" s="898"/>
      <c r="BX121" s="898"/>
      <c r="BY121" s="898"/>
      <c r="BZ121" s="898"/>
      <c r="CA121" s="898">
        <v>6616</v>
      </c>
      <c r="CB121" s="898"/>
      <c r="CC121" s="898"/>
      <c r="CD121" s="898"/>
      <c r="CE121" s="898"/>
      <c r="CF121" s="959">
        <v>0.3</v>
      </c>
      <c r="CG121" s="960"/>
      <c r="CH121" s="960"/>
      <c r="CI121" s="960"/>
      <c r="CJ121" s="960"/>
      <c r="CK121" s="953"/>
      <c r="CL121" s="939"/>
      <c r="CM121" s="939"/>
      <c r="CN121" s="939"/>
      <c r="CO121" s="940"/>
      <c r="CP121" s="919" t="s">
        <v>407</v>
      </c>
      <c r="CQ121" s="920"/>
      <c r="CR121" s="920"/>
      <c r="CS121" s="920"/>
      <c r="CT121" s="920"/>
      <c r="CU121" s="920"/>
      <c r="CV121" s="920"/>
      <c r="CW121" s="920"/>
      <c r="CX121" s="920"/>
      <c r="CY121" s="920"/>
      <c r="CZ121" s="920"/>
      <c r="DA121" s="920"/>
      <c r="DB121" s="920"/>
      <c r="DC121" s="920"/>
      <c r="DD121" s="920"/>
      <c r="DE121" s="920"/>
      <c r="DF121" s="921"/>
      <c r="DG121" s="897" t="s">
        <v>395</v>
      </c>
      <c r="DH121" s="898"/>
      <c r="DI121" s="898"/>
      <c r="DJ121" s="898"/>
      <c r="DK121" s="898"/>
      <c r="DL121" s="898" t="s">
        <v>395</v>
      </c>
      <c r="DM121" s="898"/>
      <c r="DN121" s="898"/>
      <c r="DO121" s="898"/>
      <c r="DP121" s="898"/>
      <c r="DQ121" s="898" t="s">
        <v>439</v>
      </c>
      <c r="DR121" s="898"/>
      <c r="DS121" s="898"/>
      <c r="DT121" s="898"/>
      <c r="DU121" s="898"/>
      <c r="DV121" s="875" t="s">
        <v>395</v>
      </c>
      <c r="DW121" s="875"/>
      <c r="DX121" s="875"/>
      <c r="DY121" s="875"/>
      <c r="DZ121" s="876"/>
    </row>
    <row r="122" spans="1:130" s="245" customFormat="1" ht="26.25" customHeight="1" x14ac:dyDescent="0.15">
      <c r="A122" s="901"/>
      <c r="B122" s="902"/>
      <c r="C122" s="905" t="s">
        <v>453</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395</v>
      </c>
      <c r="AB122" s="861"/>
      <c r="AC122" s="861"/>
      <c r="AD122" s="861"/>
      <c r="AE122" s="862"/>
      <c r="AF122" s="863" t="s">
        <v>395</v>
      </c>
      <c r="AG122" s="861"/>
      <c r="AH122" s="861"/>
      <c r="AI122" s="861"/>
      <c r="AJ122" s="862"/>
      <c r="AK122" s="863" t="s">
        <v>395</v>
      </c>
      <c r="AL122" s="861"/>
      <c r="AM122" s="861"/>
      <c r="AN122" s="861"/>
      <c r="AO122" s="862"/>
      <c r="AP122" s="908" t="s">
        <v>395</v>
      </c>
      <c r="AQ122" s="909"/>
      <c r="AR122" s="909"/>
      <c r="AS122" s="909"/>
      <c r="AT122" s="910"/>
      <c r="AU122" s="970"/>
      <c r="AV122" s="971"/>
      <c r="AW122" s="971"/>
      <c r="AX122" s="971"/>
      <c r="AY122" s="972"/>
      <c r="AZ122" s="963" t="s">
        <v>472</v>
      </c>
      <c r="BA122" s="964"/>
      <c r="BB122" s="964"/>
      <c r="BC122" s="964"/>
      <c r="BD122" s="964"/>
      <c r="BE122" s="964"/>
      <c r="BF122" s="964"/>
      <c r="BG122" s="964"/>
      <c r="BH122" s="964"/>
      <c r="BI122" s="964"/>
      <c r="BJ122" s="964"/>
      <c r="BK122" s="964"/>
      <c r="BL122" s="964"/>
      <c r="BM122" s="964"/>
      <c r="BN122" s="964"/>
      <c r="BO122" s="964"/>
      <c r="BP122" s="965"/>
      <c r="BQ122" s="966">
        <v>3406209</v>
      </c>
      <c r="BR122" s="929"/>
      <c r="BS122" s="929"/>
      <c r="BT122" s="929"/>
      <c r="BU122" s="929"/>
      <c r="BV122" s="929">
        <v>3342547</v>
      </c>
      <c r="BW122" s="929"/>
      <c r="BX122" s="929"/>
      <c r="BY122" s="929"/>
      <c r="BZ122" s="929"/>
      <c r="CA122" s="929">
        <v>3343905</v>
      </c>
      <c r="CB122" s="929"/>
      <c r="CC122" s="929"/>
      <c r="CD122" s="929"/>
      <c r="CE122" s="929"/>
      <c r="CF122" s="930">
        <v>169.4</v>
      </c>
      <c r="CG122" s="931"/>
      <c r="CH122" s="931"/>
      <c r="CI122" s="931"/>
      <c r="CJ122" s="931"/>
      <c r="CK122" s="953"/>
      <c r="CL122" s="939"/>
      <c r="CM122" s="939"/>
      <c r="CN122" s="939"/>
      <c r="CO122" s="940"/>
      <c r="CP122" s="919" t="s">
        <v>408</v>
      </c>
      <c r="CQ122" s="920"/>
      <c r="CR122" s="920"/>
      <c r="CS122" s="920"/>
      <c r="CT122" s="920"/>
      <c r="CU122" s="920"/>
      <c r="CV122" s="920"/>
      <c r="CW122" s="920"/>
      <c r="CX122" s="920"/>
      <c r="CY122" s="920"/>
      <c r="CZ122" s="920"/>
      <c r="DA122" s="920"/>
      <c r="DB122" s="920"/>
      <c r="DC122" s="920"/>
      <c r="DD122" s="920"/>
      <c r="DE122" s="920"/>
      <c r="DF122" s="921"/>
      <c r="DG122" s="897" t="s">
        <v>395</v>
      </c>
      <c r="DH122" s="898"/>
      <c r="DI122" s="898"/>
      <c r="DJ122" s="898"/>
      <c r="DK122" s="898"/>
      <c r="DL122" s="898" t="s">
        <v>395</v>
      </c>
      <c r="DM122" s="898"/>
      <c r="DN122" s="898"/>
      <c r="DO122" s="898"/>
      <c r="DP122" s="898"/>
      <c r="DQ122" s="898" t="s">
        <v>395</v>
      </c>
      <c r="DR122" s="898"/>
      <c r="DS122" s="898"/>
      <c r="DT122" s="898"/>
      <c r="DU122" s="898"/>
      <c r="DV122" s="875" t="s">
        <v>395</v>
      </c>
      <c r="DW122" s="875"/>
      <c r="DX122" s="875"/>
      <c r="DY122" s="875"/>
      <c r="DZ122" s="876"/>
    </row>
    <row r="123" spans="1:130" s="245" customFormat="1" ht="26.25" customHeight="1" x14ac:dyDescent="0.15">
      <c r="A123" s="901"/>
      <c r="B123" s="902"/>
      <c r="C123" s="905" t="s">
        <v>459</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t="s">
        <v>395</v>
      </c>
      <c r="AB123" s="861"/>
      <c r="AC123" s="861"/>
      <c r="AD123" s="861"/>
      <c r="AE123" s="862"/>
      <c r="AF123" s="863" t="s">
        <v>395</v>
      </c>
      <c r="AG123" s="861"/>
      <c r="AH123" s="861"/>
      <c r="AI123" s="861"/>
      <c r="AJ123" s="862"/>
      <c r="AK123" s="863" t="s">
        <v>395</v>
      </c>
      <c r="AL123" s="861"/>
      <c r="AM123" s="861"/>
      <c r="AN123" s="861"/>
      <c r="AO123" s="862"/>
      <c r="AP123" s="908" t="s">
        <v>395</v>
      </c>
      <c r="AQ123" s="909"/>
      <c r="AR123" s="909"/>
      <c r="AS123" s="909"/>
      <c r="AT123" s="910"/>
      <c r="AU123" s="973"/>
      <c r="AV123" s="974"/>
      <c r="AW123" s="974"/>
      <c r="AX123" s="974"/>
      <c r="AY123" s="974"/>
      <c r="AZ123" s="276" t="s">
        <v>191</v>
      </c>
      <c r="BA123" s="276"/>
      <c r="BB123" s="276"/>
      <c r="BC123" s="276"/>
      <c r="BD123" s="276"/>
      <c r="BE123" s="276"/>
      <c r="BF123" s="276"/>
      <c r="BG123" s="276"/>
      <c r="BH123" s="276"/>
      <c r="BI123" s="276"/>
      <c r="BJ123" s="276"/>
      <c r="BK123" s="276"/>
      <c r="BL123" s="276"/>
      <c r="BM123" s="276"/>
      <c r="BN123" s="276"/>
      <c r="BO123" s="961" t="s">
        <v>473</v>
      </c>
      <c r="BP123" s="962"/>
      <c r="BQ123" s="916">
        <v>6921683</v>
      </c>
      <c r="BR123" s="917"/>
      <c r="BS123" s="917"/>
      <c r="BT123" s="917"/>
      <c r="BU123" s="917"/>
      <c r="BV123" s="917">
        <v>6815397</v>
      </c>
      <c r="BW123" s="917"/>
      <c r="BX123" s="917"/>
      <c r="BY123" s="917"/>
      <c r="BZ123" s="917"/>
      <c r="CA123" s="917">
        <v>6748286</v>
      </c>
      <c r="CB123" s="917"/>
      <c r="CC123" s="917"/>
      <c r="CD123" s="917"/>
      <c r="CE123" s="917"/>
      <c r="CF123" s="827"/>
      <c r="CG123" s="828"/>
      <c r="CH123" s="828"/>
      <c r="CI123" s="828"/>
      <c r="CJ123" s="918"/>
      <c r="CK123" s="953"/>
      <c r="CL123" s="939"/>
      <c r="CM123" s="939"/>
      <c r="CN123" s="939"/>
      <c r="CO123" s="940"/>
      <c r="CP123" s="919" t="s">
        <v>474</v>
      </c>
      <c r="CQ123" s="920"/>
      <c r="CR123" s="920"/>
      <c r="CS123" s="920"/>
      <c r="CT123" s="920"/>
      <c r="CU123" s="920"/>
      <c r="CV123" s="920"/>
      <c r="CW123" s="920"/>
      <c r="CX123" s="920"/>
      <c r="CY123" s="920"/>
      <c r="CZ123" s="920"/>
      <c r="DA123" s="920"/>
      <c r="DB123" s="920"/>
      <c r="DC123" s="920"/>
      <c r="DD123" s="920"/>
      <c r="DE123" s="920"/>
      <c r="DF123" s="921"/>
      <c r="DG123" s="860" t="s">
        <v>395</v>
      </c>
      <c r="DH123" s="861"/>
      <c r="DI123" s="861"/>
      <c r="DJ123" s="861"/>
      <c r="DK123" s="862"/>
      <c r="DL123" s="863" t="s">
        <v>439</v>
      </c>
      <c r="DM123" s="861"/>
      <c r="DN123" s="861"/>
      <c r="DO123" s="861"/>
      <c r="DP123" s="862"/>
      <c r="DQ123" s="863" t="s">
        <v>395</v>
      </c>
      <c r="DR123" s="861"/>
      <c r="DS123" s="861"/>
      <c r="DT123" s="861"/>
      <c r="DU123" s="862"/>
      <c r="DV123" s="908" t="s">
        <v>395</v>
      </c>
      <c r="DW123" s="909"/>
      <c r="DX123" s="909"/>
      <c r="DY123" s="909"/>
      <c r="DZ123" s="910"/>
    </row>
    <row r="124" spans="1:130" s="245" customFormat="1" ht="26.25" customHeight="1" thickBot="1" x14ac:dyDescent="0.2">
      <c r="A124" s="901"/>
      <c r="B124" s="902"/>
      <c r="C124" s="905" t="s">
        <v>462</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445</v>
      </c>
      <c r="AB124" s="861"/>
      <c r="AC124" s="861"/>
      <c r="AD124" s="861"/>
      <c r="AE124" s="862"/>
      <c r="AF124" s="863" t="s">
        <v>395</v>
      </c>
      <c r="AG124" s="861"/>
      <c r="AH124" s="861"/>
      <c r="AI124" s="861"/>
      <c r="AJ124" s="862"/>
      <c r="AK124" s="863" t="s">
        <v>395</v>
      </c>
      <c r="AL124" s="861"/>
      <c r="AM124" s="861"/>
      <c r="AN124" s="861"/>
      <c r="AO124" s="862"/>
      <c r="AP124" s="908" t="s">
        <v>395</v>
      </c>
      <c r="AQ124" s="909"/>
      <c r="AR124" s="909"/>
      <c r="AS124" s="909"/>
      <c r="AT124" s="910"/>
      <c r="AU124" s="911" t="s">
        <v>475</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t="s">
        <v>439</v>
      </c>
      <c r="BR124" s="915"/>
      <c r="BS124" s="915"/>
      <c r="BT124" s="915"/>
      <c r="BU124" s="915"/>
      <c r="BV124" s="915" t="s">
        <v>395</v>
      </c>
      <c r="BW124" s="915"/>
      <c r="BX124" s="915"/>
      <c r="BY124" s="915"/>
      <c r="BZ124" s="915"/>
      <c r="CA124" s="915" t="s">
        <v>395</v>
      </c>
      <c r="CB124" s="915"/>
      <c r="CC124" s="915"/>
      <c r="CD124" s="915"/>
      <c r="CE124" s="915"/>
      <c r="CF124" s="805"/>
      <c r="CG124" s="806"/>
      <c r="CH124" s="806"/>
      <c r="CI124" s="806"/>
      <c r="CJ124" s="946"/>
      <c r="CK124" s="954"/>
      <c r="CL124" s="954"/>
      <c r="CM124" s="954"/>
      <c r="CN124" s="954"/>
      <c r="CO124" s="955"/>
      <c r="CP124" s="919" t="s">
        <v>476</v>
      </c>
      <c r="CQ124" s="920"/>
      <c r="CR124" s="920"/>
      <c r="CS124" s="920"/>
      <c r="CT124" s="920"/>
      <c r="CU124" s="920"/>
      <c r="CV124" s="920"/>
      <c r="CW124" s="920"/>
      <c r="CX124" s="920"/>
      <c r="CY124" s="920"/>
      <c r="CZ124" s="920"/>
      <c r="DA124" s="920"/>
      <c r="DB124" s="920"/>
      <c r="DC124" s="920"/>
      <c r="DD124" s="920"/>
      <c r="DE124" s="920"/>
      <c r="DF124" s="921"/>
      <c r="DG124" s="843" t="s">
        <v>439</v>
      </c>
      <c r="DH124" s="844"/>
      <c r="DI124" s="844"/>
      <c r="DJ124" s="844"/>
      <c r="DK124" s="845"/>
      <c r="DL124" s="846" t="s">
        <v>445</v>
      </c>
      <c r="DM124" s="844"/>
      <c r="DN124" s="844"/>
      <c r="DO124" s="844"/>
      <c r="DP124" s="845"/>
      <c r="DQ124" s="846" t="s">
        <v>439</v>
      </c>
      <c r="DR124" s="844"/>
      <c r="DS124" s="844"/>
      <c r="DT124" s="844"/>
      <c r="DU124" s="845"/>
      <c r="DV124" s="932" t="s">
        <v>439</v>
      </c>
      <c r="DW124" s="933"/>
      <c r="DX124" s="933"/>
      <c r="DY124" s="933"/>
      <c r="DZ124" s="934"/>
    </row>
    <row r="125" spans="1:130" s="245" customFormat="1" ht="26.25" customHeight="1" x14ac:dyDescent="0.15">
      <c r="A125" s="901"/>
      <c r="B125" s="902"/>
      <c r="C125" s="905" t="s">
        <v>464</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445</v>
      </c>
      <c r="AB125" s="861"/>
      <c r="AC125" s="861"/>
      <c r="AD125" s="861"/>
      <c r="AE125" s="862"/>
      <c r="AF125" s="863" t="s">
        <v>395</v>
      </c>
      <c r="AG125" s="861"/>
      <c r="AH125" s="861"/>
      <c r="AI125" s="861"/>
      <c r="AJ125" s="862"/>
      <c r="AK125" s="863" t="s">
        <v>445</v>
      </c>
      <c r="AL125" s="861"/>
      <c r="AM125" s="861"/>
      <c r="AN125" s="861"/>
      <c r="AO125" s="862"/>
      <c r="AP125" s="908" t="s">
        <v>395</v>
      </c>
      <c r="AQ125" s="909"/>
      <c r="AR125" s="909"/>
      <c r="AS125" s="909"/>
      <c r="AT125" s="910"/>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5" t="s">
        <v>477</v>
      </c>
      <c r="CL125" s="936"/>
      <c r="CM125" s="936"/>
      <c r="CN125" s="936"/>
      <c r="CO125" s="937"/>
      <c r="CP125" s="944" t="s">
        <v>478</v>
      </c>
      <c r="CQ125" s="889"/>
      <c r="CR125" s="889"/>
      <c r="CS125" s="889"/>
      <c r="CT125" s="889"/>
      <c r="CU125" s="889"/>
      <c r="CV125" s="889"/>
      <c r="CW125" s="889"/>
      <c r="CX125" s="889"/>
      <c r="CY125" s="889"/>
      <c r="CZ125" s="889"/>
      <c r="DA125" s="889"/>
      <c r="DB125" s="889"/>
      <c r="DC125" s="889"/>
      <c r="DD125" s="889"/>
      <c r="DE125" s="889"/>
      <c r="DF125" s="890"/>
      <c r="DG125" s="945" t="s">
        <v>445</v>
      </c>
      <c r="DH125" s="926"/>
      <c r="DI125" s="926"/>
      <c r="DJ125" s="926"/>
      <c r="DK125" s="926"/>
      <c r="DL125" s="926" t="s">
        <v>395</v>
      </c>
      <c r="DM125" s="926"/>
      <c r="DN125" s="926"/>
      <c r="DO125" s="926"/>
      <c r="DP125" s="926"/>
      <c r="DQ125" s="926" t="s">
        <v>395</v>
      </c>
      <c r="DR125" s="926"/>
      <c r="DS125" s="926"/>
      <c r="DT125" s="926"/>
      <c r="DU125" s="926"/>
      <c r="DV125" s="927" t="s">
        <v>395</v>
      </c>
      <c r="DW125" s="927"/>
      <c r="DX125" s="927"/>
      <c r="DY125" s="927"/>
      <c r="DZ125" s="928"/>
    </row>
    <row r="126" spans="1:130" s="245" customFormat="1" ht="26.25" customHeight="1" thickBot="1" x14ac:dyDescent="0.2">
      <c r="A126" s="901"/>
      <c r="B126" s="902"/>
      <c r="C126" s="905" t="s">
        <v>466</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t="s">
        <v>439</v>
      </c>
      <c r="AB126" s="861"/>
      <c r="AC126" s="861"/>
      <c r="AD126" s="861"/>
      <c r="AE126" s="862"/>
      <c r="AF126" s="863" t="s">
        <v>439</v>
      </c>
      <c r="AG126" s="861"/>
      <c r="AH126" s="861"/>
      <c r="AI126" s="861"/>
      <c r="AJ126" s="862"/>
      <c r="AK126" s="863" t="s">
        <v>395</v>
      </c>
      <c r="AL126" s="861"/>
      <c r="AM126" s="861"/>
      <c r="AN126" s="861"/>
      <c r="AO126" s="862"/>
      <c r="AP126" s="908" t="s">
        <v>395</v>
      </c>
      <c r="AQ126" s="909"/>
      <c r="AR126" s="909"/>
      <c r="AS126" s="909"/>
      <c r="AT126" s="910"/>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8"/>
      <c r="CL126" s="939"/>
      <c r="CM126" s="939"/>
      <c r="CN126" s="939"/>
      <c r="CO126" s="940"/>
      <c r="CP126" s="896" t="s">
        <v>479</v>
      </c>
      <c r="CQ126" s="831"/>
      <c r="CR126" s="831"/>
      <c r="CS126" s="831"/>
      <c r="CT126" s="831"/>
      <c r="CU126" s="831"/>
      <c r="CV126" s="831"/>
      <c r="CW126" s="831"/>
      <c r="CX126" s="831"/>
      <c r="CY126" s="831"/>
      <c r="CZ126" s="831"/>
      <c r="DA126" s="831"/>
      <c r="DB126" s="831"/>
      <c r="DC126" s="831"/>
      <c r="DD126" s="831"/>
      <c r="DE126" s="831"/>
      <c r="DF126" s="832"/>
      <c r="DG126" s="897" t="s">
        <v>445</v>
      </c>
      <c r="DH126" s="898"/>
      <c r="DI126" s="898"/>
      <c r="DJ126" s="898"/>
      <c r="DK126" s="898"/>
      <c r="DL126" s="898" t="s">
        <v>395</v>
      </c>
      <c r="DM126" s="898"/>
      <c r="DN126" s="898"/>
      <c r="DO126" s="898"/>
      <c r="DP126" s="898"/>
      <c r="DQ126" s="898" t="s">
        <v>395</v>
      </c>
      <c r="DR126" s="898"/>
      <c r="DS126" s="898"/>
      <c r="DT126" s="898"/>
      <c r="DU126" s="898"/>
      <c r="DV126" s="875" t="s">
        <v>445</v>
      </c>
      <c r="DW126" s="875"/>
      <c r="DX126" s="875"/>
      <c r="DY126" s="875"/>
      <c r="DZ126" s="876"/>
    </row>
    <row r="127" spans="1:130" s="245" customFormat="1" ht="26.25" customHeight="1" x14ac:dyDescent="0.15">
      <c r="A127" s="903"/>
      <c r="B127" s="904"/>
      <c r="C127" s="922" t="s">
        <v>480</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439</v>
      </c>
      <c r="AB127" s="861"/>
      <c r="AC127" s="861"/>
      <c r="AD127" s="861"/>
      <c r="AE127" s="862"/>
      <c r="AF127" s="863" t="s">
        <v>445</v>
      </c>
      <c r="AG127" s="861"/>
      <c r="AH127" s="861"/>
      <c r="AI127" s="861"/>
      <c r="AJ127" s="862"/>
      <c r="AK127" s="863" t="s">
        <v>445</v>
      </c>
      <c r="AL127" s="861"/>
      <c r="AM127" s="861"/>
      <c r="AN127" s="861"/>
      <c r="AO127" s="862"/>
      <c r="AP127" s="908" t="s">
        <v>395</v>
      </c>
      <c r="AQ127" s="909"/>
      <c r="AR127" s="909"/>
      <c r="AS127" s="909"/>
      <c r="AT127" s="910"/>
      <c r="AU127" s="281"/>
      <c r="AV127" s="281"/>
      <c r="AW127" s="281"/>
      <c r="AX127" s="925" t="s">
        <v>481</v>
      </c>
      <c r="AY127" s="893"/>
      <c r="AZ127" s="893"/>
      <c r="BA127" s="893"/>
      <c r="BB127" s="893"/>
      <c r="BC127" s="893"/>
      <c r="BD127" s="893"/>
      <c r="BE127" s="894"/>
      <c r="BF127" s="892" t="s">
        <v>482</v>
      </c>
      <c r="BG127" s="893"/>
      <c r="BH127" s="893"/>
      <c r="BI127" s="893"/>
      <c r="BJ127" s="893"/>
      <c r="BK127" s="893"/>
      <c r="BL127" s="894"/>
      <c r="BM127" s="892" t="s">
        <v>483</v>
      </c>
      <c r="BN127" s="893"/>
      <c r="BO127" s="893"/>
      <c r="BP127" s="893"/>
      <c r="BQ127" s="893"/>
      <c r="BR127" s="893"/>
      <c r="BS127" s="894"/>
      <c r="BT127" s="892" t="s">
        <v>484</v>
      </c>
      <c r="BU127" s="893"/>
      <c r="BV127" s="893"/>
      <c r="BW127" s="893"/>
      <c r="BX127" s="893"/>
      <c r="BY127" s="893"/>
      <c r="BZ127" s="895"/>
      <c r="CA127" s="281"/>
      <c r="CB127" s="281"/>
      <c r="CC127" s="281"/>
      <c r="CD127" s="282"/>
      <c r="CE127" s="282"/>
      <c r="CF127" s="282"/>
      <c r="CG127" s="279"/>
      <c r="CH127" s="279"/>
      <c r="CI127" s="279"/>
      <c r="CJ127" s="280"/>
      <c r="CK127" s="938"/>
      <c r="CL127" s="939"/>
      <c r="CM127" s="939"/>
      <c r="CN127" s="939"/>
      <c r="CO127" s="940"/>
      <c r="CP127" s="896" t="s">
        <v>485</v>
      </c>
      <c r="CQ127" s="831"/>
      <c r="CR127" s="831"/>
      <c r="CS127" s="831"/>
      <c r="CT127" s="831"/>
      <c r="CU127" s="831"/>
      <c r="CV127" s="831"/>
      <c r="CW127" s="831"/>
      <c r="CX127" s="831"/>
      <c r="CY127" s="831"/>
      <c r="CZ127" s="831"/>
      <c r="DA127" s="831"/>
      <c r="DB127" s="831"/>
      <c r="DC127" s="831"/>
      <c r="DD127" s="831"/>
      <c r="DE127" s="831"/>
      <c r="DF127" s="832"/>
      <c r="DG127" s="897" t="s">
        <v>395</v>
      </c>
      <c r="DH127" s="898"/>
      <c r="DI127" s="898"/>
      <c r="DJ127" s="898"/>
      <c r="DK127" s="898"/>
      <c r="DL127" s="898" t="s">
        <v>395</v>
      </c>
      <c r="DM127" s="898"/>
      <c r="DN127" s="898"/>
      <c r="DO127" s="898"/>
      <c r="DP127" s="898"/>
      <c r="DQ127" s="898" t="s">
        <v>439</v>
      </c>
      <c r="DR127" s="898"/>
      <c r="DS127" s="898"/>
      <c r="DT127" s="898"/>
      <c r="DU127" s="898"/>
      <c r="DV127" s="875" t="s">
        <v>445</v>
      </c>
      <c r="DW127" s="875"/>
      <c r="DX127" s="875"/>
      <c r="DY127" s="875"/>
      <c r="DZ127" s="876"/>
    </row>
    <row r="128" spans="1:130" s="245" customFormat="1" ht="26.25" customHeight="1" thickBot="1" x14ac:dyDescent="0.2">
      <c r="A128" s="877" t="s">
        <v>486</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487</v>
      </c>
      <c r="X128" s="879"/>
      <c r="Y128" s="879"/>
      <c r="Z128" s="880"/>
      <c r="AA128" s="881">
        <v>3536</v>
      </c>
      <c r="AB128" s="882"/>
      <c r="AC128" s="882"/>
      <c r="AD128" s="882"/>
      <c r="AE128" s="883"/>
      <c r="AF128" s="884">
        <v>3363</v>
      </c>
      <c r="AG128" s="882"/>
      <c r="AH128" s="882"/>
      <c r="AI128" s="882"/>
      <c r="AJ128" s="883"/>
      <c r="AK128" s="884">
        <v>3362</v>
      </c>
      <c r="AL128" s="882"/>
      <c r="AM128" s="882"/>
      <c r="AN128" s="882"/>
      <c r="AO128" s="883"/>
      <c r="AP128" s="885"/>
      <c r="AQ128" s="886"/>
      <c r="AR128" s="886"/>
      <c r="AS128" s="886"/>
      <c r="AT128" s="887"/>
      <c r="AU128" s="281"/>
      <c r="AV128" s="281"/>
      <c r="AW128" s="281"/>
      <c r="AX128" s="888" t="s">
        <v>488</v>
      </c>
      <c r="AY128" s="889"/>
      <c r="AZ128" s="889"/>
      <c r="BA128" s="889"/>
      <c r="BB128" s="889"/>
      <c r="BC128" s="889"/>
      <c r="BD128" s="889"/>
      <c r="BE128" s="890"/>
      <c r="BF128" s="867" t="s">
        <v>395</v>
      </c>
      <c r="BG128" s="868"/>
      <c r="BH128" s="868"/>
      <c r="BI128" s="868"/>
      <c r="BJ128" s="868"/>
      <c r="BK128" s="868"/>
      <c r="BL128" s="891"/>
      <c r="BM128" s="867">
        <v>15</v>
      </c>
      <c r="BN128" s="868"/>
      <c r="BO128" s="868"/>
      <c r="BP128" s="868"/>
      <c r="BQ128" s="868"/>
      <c r="BR128" s="868"/>
      <c r="BS128" s="891"/>
      <c r="BT128" s="867">
        <v>20</v>
      </c>
      <c r="BU128" s="868"/>
      <c r="BV128" s="868"/>
      <c r="BW128" s="868"/>
      <c r="BX128" s="868"/>
      <c r="BY128" s="868"/>
      <c r="BZ128" s="869"/>
      <c r="CA128" s="282"/>
      <c r="CB128" s="282"/>
      <c r="CC128" s="282"/>
      <c r="CD128" s="282"/>
      <c r="CE128" s="282"/>
      <c r="CF128" s="282"/>
      <c r="CG128" s="279"/>
      <c r="CH128" s="279"/>
      <c r="CI128" s="279"/>
      <c r="CJ128" s="280"/>
      <c r="CK128" s="941"/>
      <c r="CL128" s="942"/>
      <c r="CM128" s="942"/>
      <c r="CN128" s="942"/>
      <c r="CO128" s="943"/>
      <c r="CP128" s="870" t="s">
        <v>489</v>
      </c>
      <c r="CQ128" s="809"/>
      <c r="CR128" s="809"/>
      <c r="CS128" s="809"/>
      <c r="CT128" s="809"/>
      <c r="CU128" s="809"/>
      <c r="CV128" s="809"/>
      <c r="CW128" s="809"/>
      <c r="CX128" s="809"/>
      <c r="CY128" s="809"/>
      <c r="CZ128" s="809"/>
      <c r="DA128" s="809"/>
      <c r="DB128" s="809"/>
      <c r="DC128" s="809"/>
      <c r="DD128" s="809"/>
      <c r="DE128" s="809"/>
      <c r="DF128" s="810"/>
      <c r="DG128" s="871" t="s">
        <v>395</v>
      </c>
      <c r="DH128" s="872"/>
      <c r="DI128" s="872"/>
      <c r="DJ128" s="872"/>
      <c r="DK128" s="872"/>
      <c r="DL128" s="872" t="s">
        <v>439</v>
      </c>
      <c r="DM128" s="872"/>
      <c r="DN128" s="872"/>
      <c r="DO128" s="872"/>
      <c r="DP128" s="872"/>
      <c r="DQ128" s="872" t="s">
        <v>395</v>
      </c>
      <c r="DR128" s="872"/>
      <c r="DS128" s="872"/>
      <c r="DT128" s="872"/>
      <c r="DU128" s="872"/>
      <c r="DV128" s="873" t="s">
        <v>395</v>
      </c>
      <c r="DW128" s="873"/>
      <c r="DX128" s="873"/>
      <c r="DY128" s="873"/>
      <c r="DZ128" s="874"/>
    </row>
    <row r="129" spans="1:131" s="245" customFormat="1" ht="26.25" customHeight="1" x14ac:dyDescent="0.15">
      <c r="A129" s="855" t="s">
        <v>106</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490</v>
      </c>
      <c r="X129" s="858"/>
      <c r="Y129" s="858"/>
      <c r="Z129" s="859"/>
      <c r="AA129" s="860">
        <v>2384146</v>
      </c>
      <c r="AB129" s="861"/>
      <c r="AC129" s="861"/>
      <c r="AD129" s="861"/>
      <c r="AE129" s="862"/>
      <c r="AF129" s="863">
        <v>2344348</v>
      </c>
      <c r="AG129" s="861"/>
      <c r="AH129" s="861"/>
      <c r="AI129" s="861"/>
      <c r="AJ129" s="862"/>
      <c r="AK129" s="863">
        <v>2345915</v>
      </c>
      <c r="AL129" s="861"/>
      <c r="AM129" s="861"/>
      <c r="AN129" s="861"/>
      <c r="AO129" s="862"/>
      <c r="AP129" s="864"/>
      <c r="AQ129" s="865"/>
      <c r="AR129" s="865"/>
      <c r="AS129" s="865"/>
      <c r="AT129" s="866"/>
      <c r="AU129" s="283"/>
      <c r="AV129" s="283"/>
      <c r="AW129" s="283"/>
      <c r="AX129" s="830" t="s">
        <v>491</v>
      </c>
      <c r="AY129" s="831"/>
      <c r="AZ129" s="831"/>
      <c r="BA129" s="831"/>
      <c r="BB129" s="831"/>
      <c r="BC129" s="831"/>
      <c r="BD129" s="831"/>
      <c r="BE129" s="832"/>
      <c r="BF129" s="850" t="s">
        <v>492</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5" t="s">
        <v>493</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494</v>
      </c>
      <c r="X130" s="858"/>
      <c r="Y130" s="858"/>
      <c r="Z130" s="859"/>
      <c r="AA130" s="860">
        <v>421837</v>
      </c>
      <c r="AB130" s="861"/>
      <c r="AC130" s="861"/>
      <c r="AD130" s="861"/>
      <c r="AE130" s="862"/>
      <c r="AF130" s="863">
        <v>382403</v>
      </c>
      <c r="AG130" s="861"/>
      <c r="AH130" s="861"/>
      <c r="AI130" s="861"/>
      <c r="AJ130" s="862"/>
      <c r="AK130" s="863">
        <v>372189</v>
      </c>
      <c r="AL130" s="861"/>
      <c r="AM130" s="861"/>
      <c r="AN130" s="861"/>
      <c r="AO130" s="862"/>
      <c r="AP130" s="864"/>
      <c r="AQ130" s="865"/>
      <c r="AR130" s="865"/>
      <c r="AS130" s="865"/>
      <c r="AT130" s="866"/>
      <c r="AU130" s="283"/>
      <c r="AV130" s="283"/>
      <c r="AW130" s="283"/>
      <c r="AX130" s="830" t="s">
        <v>495</v>
      </c>
      <c r="AY130" s="831"/>
      <c r="AZ130" s="831"/>
      <c r="BA130" s="831"/>
      <c r="BB130" s="831"/>
      <c r="BC130" s="831"/>
      <c r="BD130" s="831"/>
      <c r="BE130" s="832"/>
      <c r="BF130" s="833">
        <v>6.4</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496</v>
      </c>
      <c r="X131" s="841"/>
      <c r="Y131" s="841"/>
      <c r="Z131" s="842"/>
      <c r="AA131" s="843">
        <v>1962309</v>
      </c>
      <c r="AB131" s="844"/>
      <c r="AC131" s="844"/>
      <c r="AD131" s="844"/>
      <c r="AE131" s="845"/>
      <c r="AF131" s="846">
        <v>1961945</v>
      </c>
      <c r="AG131" s="844"/>
      <c r="AH131" s="844"/>
      <c r="AI131" s="844"/>
      <c r="AJ131" s="845"/>
      <c r="AK131" s="846">
        <v>1973726</v>
      </c>
      <c r="AL131" s="844"/>
      <c r="AM131" s="844"/>
      <c r="AN131" s="844"/>
      <c r="AO131" s="845"/>
      <c r="AP131" s="847"/>
      <c r="AQ131" s="848"/>
      <c r="AR131" s="848"/>
      <c r="AS131" s="848"/>
      <c r="AT131" s="849"/>
      <c r="AU131" s="283"/>
      <c r="AV131" s="283"/>
      <c r="AW131" s="283"/>
      <c r="AX131" s="808" t="s">
        <v>497</v>
      </c>
      <c r="AY131" s="809"/>
      <c r="AZ131" s="809"/>
      <c r="BA131" s="809"/>
      <c r="BB131" s="809"/>
      <c r="BC131" s="809"/>
      <c r="BD131" s="809"/>
      <c r="BE131" s="810"/>
      <c r="BF131" s="811" t="s">
        <v>492</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7" t="s">
        <v>498</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499</v>
      </c>
      <c r="W132" s="821"/>
      <c r="X132" s="821"/>
      <c r="Y132" s="821"/>
      <c r="Z132" s="822"/>
      <c r="AA132" s="823">
        <v>6.8248170899999998</v>
      </c>
      <c r="AB132" s="824"/>
      <c r="AC132" s="824"/>
      <c r="AD132" s="824"/>
      <c r="AE132" s="825"/>
      <c r="AF132" s="826">
        <v>6.1258597970000004</v>
      </c>
      <c r="AG132" s="824"/>
      <c r="AH132" s="824"/>
      <c r="AI132" s="824"/>
      <c r="AJ132" s="825"/>
      <c r="AK132" s="826">
        <v>6.4264745970000003</v>
      </c>
      <c r="AL132" s="824"/>
      <c r="AM132" s="824"/>
      <c r="AN132" s="824"/>
      <c r="AO132" s="825"/>
      <c r="AP132" s="827"/>
      <c r="AQ132" s="828"/>
      <c r="AR132" s="828"/>
      <c r="AS132" s="828"/>
      <c r="AT132" s="829"/>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500</v>
      </c>
      <c r="W133" s="800"/>
      <c r="X133" s="800"/>
      <c r="Y133" s="800"/>
      <c r="Z133" s="801"/>
      <c r="AA133" s="802">
        <v>6.9</v>
      </c>
      <c r="AB133" s="803"/>
      <c r="AC133" s="803"/>
      <c r="AD133" s="803"/>
      <c r="AE133" s="804"/>
      <c r="AF133" s="802">
        <v>6.5</v>
      </c>
      <c r="AG133" s="803"/>
      <c r="AH133" s="803"/>
      <c r="AI133" s="803"/>
      <c r="AJ133" s="804"/>
      <c r="AK133" s="802">
        <v>6.4</v>
      </c>
      <c r="AL133" s="803"/>
      <c r="AM133" s="803"/>
      <c r="AN133" s="803"/>
      <c r="AO133" s="804"/>
      <c r="AP133" s="805"/>
      <c r="AQ133" s="806"/>
      <c r="AR133" s="806"/>
      <c r="AS133" s="806"/>
      <c r="AT133" s="807"/>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Py2XylvfSCDFds7os6pVSFshTA6kZ1KcvQqIWRwj1NIKPFit1Blr7DVCS1Ex8HVWpRcSQaOKQXZlrEa0AdZXrQ==" saltValue="C2HBhgc4Wj0+kTu5loaG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501</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UaaUMH7SEYSKVfGbq9iP5XgmWwMK/H/eQBPOKyOYdrUNTVPgfrBp+g8VHsvoFqXksR0DoeQlc2nRks2FFtKxQA==" saltValue="dkspcLfLAW0LMQW0glrL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C6Y3fCLPzDJW+O+bHITfDvZKOEWe+M2dLBxALkBdSPAZHESQoYMYNAQrXau3qJGhVxZrD5MXNmVKLsLDLUadQ==" saltValue="/zgyrFUwzbDYUSpQwaCs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502</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503</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5" t="s">
        <v>504</v>
      </c>
      <c r="AP7" s="302"/>
      <c r="AQ7" s="303" t="s">
        <v>505</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6"/>
      <c r="AP8" s="308" t="s">
        <v>506</v>
      </c>
      <c r="AQ8" s="309" t="s">
        <v>507</v>
      </c>
      <c r="AR8" s="310" t="s">
        <v>508</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9" t="s">
        <v>509</v>
      </c>
      <c r="AL9" s="1230"/>
      <c r="AM9" s="1230"/>
      <c r="AN9" s="1231"/>
      <c r="AO9" s="311">
        <v>555592</v>
      </c>
      <c r="AP9" s="311">
        <v>121388</v>
      </c>
      <c r="AQ9" s="312">
        <v>198046</v>
      </c>
      <c r="AR9" s="313">
        <v>-38.700000000000003</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9" t="s">
        <v>510</v>
      </c>
      <c r="AL10" s="1230"/>
      <c r="AM10" s="1230"/>
      <c r="AN10" s="1231"/>
      <c r="AO10" s="314">
        <v>189518</v>
      </c>
      <c r="AP10" s="314">
        <v>41407</v>
      </c>
      <c r="AQ10" s="315">
        <v>23470</v>
      </c>
      <c r="AR10" s="316">
        <v>76.400000000000006</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9" t="s">
        <v>511</v>
      </c>
      <c r="AL11" s="1230"/>
      <c r="AM11" s="1230"/>
      <c r="AN11" s="1231"/>
      <c r="AO11" s="314">
        <v>99166</v>
      </c>
      <c r="AP11" s="314">
        <v>21666</v>
      </c>
      <c r="AQ11" s="315">
        <v>31217</v>
      </c>
      <c r="AR11" s="316">
        <v>-30.6</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9" t="s">
        <v>512</v>
      </c>
      <c r="AL12" s="1230"/>
      <c r="AM12" s="1230"/>
      <c r="AN12" s="1231"/>
      <c r="AO12" s="314" t="s">
        <v>513</v>
      </c>
      <c r="AP12" s="314" t="s">
        <v>513</v>
      </c>
      <c r="AQ12" s="315">
        <v>3147</v>
      </c>
      <c r="AR12" s="316" t="s">
        <v>513</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9" t="s">
        <v>514</v>
      </c>
      <c r="AL13" s="1230"/>
      <c r="AM13" s="1230"/>
      <c r="AN13" s="1231"/>
      <c r="AO13" s="314" t="s">
        <v>513</v>
      </c>
      <c r="AP13" s="314" t="s">
        <v>513</v>
      </c>
      <c r="AQ13" s="315" t="s">
        <v>513</v>
      </c>
      <c r="AR13" s="316" t="s">
        <v>513</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9" t="s">
        <v>515</v>
      </c>
      <c r="AL14" s="1230"/>
      <c r="AM14" s="1230"/>
      <c r="AN14" s="1231"/>
      <c r="AO14" s="314">
        <v>461</v>
      </c>
      <c r="AP14" s="314">
        <v>101</v>
      </c>
      <c r="AQ14" s="315">
        <v>10757</v>
      </c>
      <c r="AR14" s="316">
        <v>-99.1</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9" t="s">
        <v>516</v>
      </c>
      <c r="AL15" s="1230"/>
      <c r="AM15" s="1230"/>
      <c r="AN15" s="1231"/>
      <c r="AO15" s="314">
        <v>13579</v>
      </c>
      <c r="AP15" s="314">
        <v>2967</v>
      </c>
      <c r="AQ15" s="315">
        <v>4810</v>
      </c>
      <c r="AR15" s="316">
        <v>-38.299999999999997</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2" t="s">
        <v>517</v>
      </c>
      <c r="AL16" s="1233"/>
      <c r="AM16" s="1233"/>
      <c r="AN16" s="1234"/>
      <c r="AO16" s="314">
        <v>-42987</v>
      </c>
      <c r="AP16" s="314">
        <v>-9392</v>
      </c>
      <c r="AQ16" s="315">
        <v>-18847</v>
      </c>
      <c r="AR16" s="316">
        <v>-50.2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2" t="s">
        <v>191</v>
      </c>
      <c r="AL17" s="1233"/>
      <c r="AM17" s="1233"/>
      <c r="AN17" s="1234"/>
      <c r="AO17" s="314">
        <v>815329</v>
      </c>
      <c r="AP17" s="314">
        <v>178136</v>
      </c>
      <c r="AQ17" s="315">
        <v>252599</v>
      </c>
      <c r="AR17" s="316">
        <v>-29.5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518</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519</v>
      </c>
      <c r="AP20" s="322" t="s">
        <v>520</v>
      </c>
      <c r="AQ20" s="323" t="s">
        <v>521</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6" t="s">
        <v>522</v>
      </c>
      <c r="AL21" s="1227"/>
      <c r="AM21" s="1227"/>
      <c r="AN21" s="1228"/>
      <c r="AO21" s="326">
        <v>12.89</v>
      </c>
      <c r="AP21" s="327">
        <v>22.36</v>
      </c>
      <c r="AQ21" s="328">
        <v>-9.4700000000000006</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6" t="s">
        <v>523</v>
      </c>
      <c r="AL22" s="1227"/>
      <c r="AM22" s="1227"/>
      <c r="AN22" s="1228"/>
      <c r="AO22" s="331">
        <v>95.6</v>
      </c>
      <c r="AP22" s="332">
        <v>95.6</v>
      </c>
      <c r="AQ22" s="333">
        <v>0</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524</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525</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526</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5" t="s">
        <v>504</v>
      </c>
      <c r="AP30" s="302"/>
      <c r="AQ30" s="303" t="s">
        <v>505</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6"/>
      <c r="AP31" s="308" t="s">
        <v>506</v>
      </c>
      <c r="AQ31" s="309" t="s">
        <v>507</v>
      </c>
      <c r="AR31" s="310" t="s">
        <v>508</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7" t="s">
        <v>527</v>
      </c>
      <c r="AL32" s="1218"/>
      <c r="AM32" s="1218"/>
      <c r="AN32" s="1219"/>
      <c r="AO32" s="341">
        <v>458702</v>
      </c>
      <c r="AP32" s="341">
        <v>100219</v>
      </c>
      <c r="AQ32" s="342">
        <v>139617</v>
      </c>
      <c r="AR32" s="343">
        <v>-28.2</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7" t="s">
        <v>528</v>
      </c>
      <c r="AL33" s="1218"/>
      <c r="AM33" s="1218"/>
      <c r="AN33" s="1219"/>
      <c r="AO33" s="341" t="s">
        <v>513</v>
      </c>
      <c r="AP33" s="341" t="s">
        <v>513</v>
      </c>
      <c r="AQ33" s="342" t="s">
        <v>513</v>
      </c>
      <c r="AR33" s="343" t="s">
        <v>513</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7" t="s">
        <v>529</v>
      </c>
      <c r="AL34" s="1218"/>
      <c r="AM34" s="1218"/>
      <c r="AN34" s="1219"/>
      <c r="AO34" s="341" t="s">
        <v>513</v>
      </c>
      <c r="AP34" s="341" t="s">
        <v>513</v>
      </c>
      <c r="AQ34" s="342">
        <v>5</v>
      </c>
      <c r="AR34" s="343" t="s">
        <v>513</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7" t="s">
        <v>530</v>
      </c>
      <c r="AL35" s="1218"/>
      <c r="AM35" s="1218"/>
      <c r="AN35" s="1219"/>
      <c r="AO35" s="341">
        <v>5926</v>
      </c>
      <c r="AP35" s="341">
        <v>1295</v>
      </c>
      <c r="AQ35" s="342">
        <v>32699</v>
      </c>
      <c r="AR35" s="343">
        <v>-96</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7" t="s">
        <v>531</v>
      </c>
      <c r="AL36" s="1218"/>
      <c r="AM36" s="1218"/>
      <c r="AN36" s="1219"/>
      <c r="AO36" s="341">
        <v>37764</v>
      </c>
      <c r="AP36" s="341">
        <v>8251</v>
      </c>
      <c r="AQ36" s="342">
        <v>4068</v>
      </c>
      <c r="AR36" s="343">
        <v>102.8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7" t="s">
        <v>532</v>
      </c>
      <c r="AL37" s="1218"/>
      <c r="AM37" s="1218"/>
      <c r="AN37" s="1219"/>
      <c r="AO37" s="341" t="s">
        <v>513</v>
      </c>
      <c r="AP37" s="341" t="s">
        <v>513</v>
      </c>
      <c r="AQ37" s="342">
        <v>1263</v>
      </c>
      <c r="AR37" s="343" t="s">
        <v>513</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0" t="s">
        <v>533</v>
      </c>
      <c r="AL38" s="1221"/>
      <c r="AM38" s="1221"/>
      <c r="AN38" s="1222"/>
      <c r="AO38" s="344" t="s">
        <v>513</v>
      </c>
      <c r="AP38" s="344" t="s">
        <v>513</v>
      </c>
      <c r="AQ38" s="345">
        <v>23</v>
      </c>
      <c r="AR38" s="333" t="s">
        <v>513</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0" t="s">
        <v>534</v>
      </c>
      <c r="AL39" s="1221"/>
      <c r="AM39" s="1221"/>
      <c r="AN39" s="1222"/>
      <c r="AO39" s="341">
        <v>-3362</v>
      </c>
      <c r="AP39" s="341">
        <v>-735</v>
      </c>
      <c r="AQ39" s="342">
        <v>-8148</v>
      </c>
      <c r="AR39" s="343">
        <v>-91</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7" t="s">
        <v>535</v>
      </c>
      <c r="AL40" s="1218"/>
      <c r="AM40" s="1218"/>
      <c r="AN40" s="1219"/>
      <c r="AO40" s="341">
        <v>-372189</v>
      </c>
      <c r="AP40" s="341">
        <v>-81317</v>
      </c>
      <c r="AQ40" s="342">
        <v>-124721</v>
      </c>
      <c r="AR40" s="343">
        <v>-34.799999999999997</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3" t="s">
        <v>302</v>
      </c>
      <c r="AL41" s="1224"/>
      <c r="AM41" s="1224"/>
      <c r="AN41" s="1225"/>
      <c r="AO41" s="341">
        <v>126841</v>
      </c>
      <c r="AP41" s="341">
        <v>27713</v>
      </c>
      <c r="AQ41" s="342">
        <v>44807</v>
      </c>
      <c r="AR41" s="343">
        <v>-38.200000000000003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536</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537</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538</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0" t="s">
        <v>504</v>
      </c>
      <c r="AN49" s="1212" t="s">
        <v>539</v>
      </c>
      <c r="AO49" s="1213"/>
      <c r="AP49" s="1213"/>
      <c r="AQ49" s="1213"/>
      <c r="AR49" s="1214"/>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1"/>
      <c r="AN50" s="357" t="s">
        <v>540</v>
      </c>
      <c r="AO50" s="358" t="s">
        <v>541</v>
      </c>
      <c r="AP50" s="359" t="s">
        <v>542</v>
      </c>
      <c r="AQ50" s="360" t="s">
        <v>543</v>
      </c>
      <c r="AR50" s="361" t="s">
        <v>544</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545</v>
      </c>
      <c r="AL51" s="354"/>
      <c r="AM51" s="362">
        <v>770593</v>
      </c>
      <c r="AN51" s="363">
        <v>158885</v>
      </c>
      <c r="AO51" s="364">
        <v>56.4</v>
      </c>
      <c r="AP51" s="365">
        <v>280458</v>
      </c>
      <c r="AQ51" s="366">
        <v>59.6</v>
      </c>
      <c r="AR51" s="367">
        <v>-3.2</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546</v>
      </c>
      <c r="AM52" s="370">
        <v>386778</v>
      </c>
      <c r="AN52" s="371">
        <v>79748</v>
      </c>
      <c r="AO52" s="372">
        <v>11.7</v>
      </c>
      <c r="AP52" s="373">
        <v>127286</v>
      </c>
      <c r="AQ52" s="374">
        <v>45.1</v>
      </c>
      <c r="AR52" s="375">
        <v>-33.4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547</v>
      </c>
      <c r="AL53" s="354"/>
      <c r="AM53" s="362">
        <v>923112</v>
      </c>
      <c r="AN53" s="363">
        <v>193972</v>
      </c>
      <c r="AO53" s="364">
        <v>22.1</v>
      </c>
      <c r="AP53" s="365">
        <v>291945</v>
      </c>
      <c r="AQ53" s="366">
        <v>4.0999999999999996</v>
      </c>
      <c r="AR53" s="367">
        <v>18</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546</v>
      </c>
      <c r="AM54" s="370">
        <v>520852</v>
      </c>
      <c r="AN54" s="371">
        <v>109446</v>
      </c>
      <c r="AO54" s="372">
        <v>37.200000000000003</v>
      </c>
      <c r="AP54" s="373">
        <v>127651</v>
      </c>
      <c r="AQ54" s="374">
        <v>0.3</v>
      </c>
      <c r="AR54" s="375">
        <v>36.9</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548</v>
      </c>
      <c r="AL55" s="354"/>
      <c r="AM55" s="362">
        <v>478571</v>
      </c>
      <c r="AN55" s="363">
        <v>101478</v>
      </c>
      <c r="AO55" s="364">
        <v>-47.7</v>
      </c>
      <c r="AP55" s="365">
        <v>291173</v>
      </c>
      <c r="AQ55" s="366">
        <v>-0.3</v>
      </c>
      <c r="AR55" s="367">
        <v>-47.4</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546</v>
      </c>
      <c r="AM56" s="370">
        <v>254721</v>
      </c>
      <c r="AN56" s="371">
        <v>54012</v>
      </c>
      <c r="AO56" s="372">
        <v>-50.6</v>
      </c>
      <c r="AP56" s="373">
        <v>119071</v>
      </c>
      <c r="AQ56" s="374">
        <v>-6.7</v>
      </c>
      <c r="AR56" s="375">
        <v>-43.9</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549</v>
      </c>
      <c r="AL57" s="354"/>
      <c r="AM57" s="362">
        <v>471857</v>
      </c>
      <c r="AN57" s="363">
        <v>101475</v>
      </c>
      <c r="AO57" s="364">
        <v>0</v>
      </c>
      <c r="AP57" s="365">
        <v>271581</v>
      </c>
      <c r="AQ57" s="366">
        <v>-6.7</v>
      </c>
      <c r="AR57" s="367">
        <v>6.7</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546</v>
      </c>
      <c r="AM58" s="370">
        <v>321980</v>
      </c>
      <c r="AN58" s="371">
        <v>69243</v>
      </c>
      <c r="AO58" s="372">
        <v>28.2</v>
      </c>
      <c r="AP58" s="373">
        <v>117844</v>
      </c>
      <c r="AQ58" s="374">
        <v>-1</v>
      </c>
      <c r="AR58" s="375">
        <v>29.2</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550</v>
      </c>
      <c r="AL59" s="354"/>
      <c r="AM59" s="362">
        <v>612471</v>
      </c>
      <c r="AN59" s="363">
        <v>133815</v>
      </c>
      <c r="AO59" s="364">
        <v>31.9</v>
      </c>
      <c r="AP59" s="365">
        <v>268375</v>
      </c>
      <c r="AQ59" s="366">
        <v>-1.2</v>
      </c>
      <c r="AR59" s="367">
        <v>33.1</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546</v>
      </c>
      <c r="AM60" s="370">
        <v>361043</v>
      </c>
      <c r="AN60" s="371">
        <v>78882</v>
      </c>
      <c r="AO60" s="372">
        <v>13.9</v>
      </c>
      <c r="AP60" s="373">
        <v>119602</v>
      </c>
      <c r="AQ60" s="374">
        <v>1.5</v>
      </c>
      <c r="AR60" s="375">
        <v>12.4</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551</v>
      </c>
      <c r="AL61" s="376"/>
      <c r="AM61" s="377">
        <v>651321</v>
      </c>
      <c r="AN61" s="378">
        <v>137925</v>
      </c>
      <c r="AO61" s="379">
        <v>12.5</v>
      </c>
      <c r="AP61" s="380">
        <v>280706</v>
      </c>
      <c r="AQ61" s="381">
        <v>11.1</v>
      </c>
      <c r="AR61" s="367">
        <v>1.4</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546</v>
      </c>
      <c r="AM62" s="370">
        <v>369075</v>
      </c>
      <c r="AN62" s="371">
        <v>78266</v>
      </c>
      <c r="AO62" s="372">
        <v>8.1</v>
      </c>
      <c r="AP62" s="373">
        <v>122291</v>
      </c>
      <c r="AQ62" s="374">
        <v>7.8</v>
      </c>
      <c r="AR62" s="375">
        <v>0.3</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ICFvN+3m4OP9sojuO9zLXmxMMsx2ASvSw/U6VL+YE+oN4HnM/sELqo8kKtO62vJH54Gh9DXFsO3pfIo8aJc87A==" saltValue="EuZftdAF9lQR5IJC4jFG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553</v>
      </c>
    </row>
    <row r="120" spans="125:125" ht="13.5" hidden="1" customHeight="1" x14ac:dyDescent="0.15"/>
    <row r="121" spans="125:125" ht="13.5" hidden="1" customHeight="1" x14ac:dyDescent="0.15">
      <c r="DU121" s="289"/>
    </row>
  </sheetData>
  <sheetProtection algorithmName="SHA-512" hashValue="FP9a/zYCc18IXOFRjjqTkZYD2HdS05tHi3lmBnjYcJwo5z5ty9MKrAr+BHcyapcwwI4ODGuq0ir/imN1JVZEgw==" saltValue="AWllS1bv6Z8J8/qcM9Zm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sheetData>
  <sheetProtection algorithmName="SHA-512" hashValue="NjfRtJns+pWHAlUVESYyiVnD8ey6K72DrrcMQu5rpw2UoyG/042YyjX520kqehGNHEP87e61Ow/RTAz+WHqZhA==" saltValue="s/7lm0A694cTtaIHpd9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5" t="s">
        <v>3</v>
      </c>
      <c r="D47" s="1235"/>
      <c r="E47" s="1236"/>
      <c r="F47" s="11">
        <v>72.22</v>
      </c>
      <c r="G47" s="12">
        <v>83.31</v>
      </c>
      <c r="H47" s="12">
        <v>89.9</v>
      </c>
      <c r="I47" s="12">
        <v>94.48</v>
      </c>
      <c r="J47" s="13">
        <v>91.53</v>
      </c>
    </row>
    <row r="48" spans="2:10" ht="57.75" customHeight="1" x14ac:dyDescent="0.15">
      <c r="B48" s="14"/>
      <c r="C48" s="1237" t="s">
        <v>4</v>
      </c>
      <c r="D48" s="1237"/>
      <c r="E48" s="1238"/>
      <c r="F48" s="15">
        <v>15.98</v>
      </c>
      <c r="G48" s="16">
        <v>11.4</v>
      </c>
      <c r="H48" s="16">
        <v>9.9</v>
      </c>
      <c r="I48" s="16">
        <v>8.4600000000000009</v>
      </c>
      <c r="J48" s="17">
        <v>14.29</v>
      </c>
    </row>
    <row r="49" spans="2:10" ht="57.75" customHeight="1" thickBot="1" x14ac:dyDescent="0.2">
      <c r="B49" s="18"/>
      <c r="C49" s="1239" t="s">
        <v>5</v>
      </c>
      <c r="D49" s="1239"/>
      <c r="E49" s="1240"/>
      <c r="F49" s="19">
        <v>7.8</v>
      </c>
      <c r="G49" s="20">
        <v>4.8499999999999996</v>
      </c>
      <c r="H49" s="20">
        <v>2.67</v>
      </c>
      <c r="I49" s="20">
        <v>1.45</v>
      </c>
      <c r="J49" s="21">
        <v>2.95</v>
      </c>
    </row>
    <row r="50" spans="2:10" ht="13.5" customHeight="1" x14ac:dyDescent="0.15"/>
  </sheetData>
  <sheetProtection algorithmName="SHA-512" hashValue="Z9VZmF8qiGCEwbnvH9xTarhtabnOj4BA0liqAsJoBSlk15GSU/wy7HVQKpzUFUfWU8X7uRSF4JJfk739E6bnIQ==" saltValue="I0BAcCCcvJ4xfFGS+7j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2021-03-10T06:09:59Z</cp:lastPrinted>
  <dcterms:created xsi:type="dcterms:W3CDTF">2021-02-05T02:32:55Z</dcterms:created>
  <dcterms:modified xsi:type="dcterms:W3CDTF">2021-10-13T07:25:11Z</dcterms:modified>
  <cp:category/>
</cp:coreProperties>
</file>