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svky.vdi.pref.nagano.lg.jp\全庁共有\本庁\02_企画振興部\06 市町村課\財政係\一般財政\01 財政状況資料集\R4財政状況資料集\3月公表分\01佐久\"/>
    </mc:Choice>
  </mc:AlternateContent>
  <xr:revisionPtr revIDLastSave="0" documentId="13_ncr:1_{1BDF2BB4-274F-4DC8-B014-152D031781A0}" xr6:coauthVersionLast="47" xr6:coauthVersionMax="47" xr10:uidLastSave="{00000000-0000-0000-0000-000000000000}"/>
  <bookViews>
    <workbookView xWindow="-120" yWindow="-120" windowWidth="25440" windowHeight="155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5" i="10"/>
  <c r="BE34" i="10"/>
  <c r="C34" i="10"/>
  <c r="U34" i="10" s="1"/>
  <c r="U35" i="10" s="1"/>
  <c r="U36" i="10" s="1"/>
  <c r="AM34" i="10" l="1"/>
  <c r="BW34" i="10"/>
  <c r="BW35" i="10" s="1"/>
  <c r="BW36" i="10" s="1"/>
  <c r="BW37" i="10" s="1"/>
  <c r="BW38" i="10" s="1"/>
  <c r="BW39" i="10" s="1"/>
  <c r="BW40" i="10" s="1"/>
  <c r="BW41" i="10" s="1"/>
  <c r="BW42" i="10" s="1"/>
  <c r="BW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alcChain>
</file>

<file path=xl/sharedStrings.xml><?xml version="1.0" encoding="utf-8"?>
<sst xmlns="http://schemas.openxmlformats.org/spreadsheetml/2006/main" count="1110" uniqueCount="604">
  <si>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</si>
  <si>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</si>
  <si>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</si>
  <si>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</si>
  <si>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</si>
  <si>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</si>
  <si>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</si>
  <si>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</si>
  <si>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</si>
  <si>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</si>
  <si>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</si>
  <si>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</si>
  <si>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</si>
  <si>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</si>
  <si>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</si>
  <si>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</si>
  <si>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</si>
  <si>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</si>
  <si>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</si>
  <si>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</si>
  <si>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</si>
  <si>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</si>
  <si>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</si>
  <si>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</si>
  <si>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</si>
  <si>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</si>
  <si>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</si>
  <si>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</si>
  <si>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</si>
  <si>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</si>
  <si>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</si>
  <si>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</si>
  <si>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</si>
  <si>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</si>
  <si>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</si>
  <si>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</si>
  <si>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</si>
  <si>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</si>
  <si>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</si>
  <si>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</si>
  <si>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</si>
  <si>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</si>
  <si>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</si>
  <si>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</si>
  <si>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</si>
  <si>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</si>
  <si>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</si>
  <si>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</si>
  <si>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</si>
  <si>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</si>
  <si>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</si>
  <si>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</si>
  <si>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</si>
  <si>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</si>
  <si>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</si>
  <si>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</si>
  <si>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</si>
  <si>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</si>
  <si>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</si>
  <si>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</si>
  <si>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</si>
  <si>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</si>
  <si>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</si>
  <si>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</si>
  <si>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</si>
  <si>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</si>
  <si>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</si>
  <si>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</si>
  <si>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</si>
  <si>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</si>
  <si>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</si>
  <si>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</si>
  <si>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</si>
  <si>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</si>
  <si>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</si>
  <si>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</si>
  <si>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</si>
  <si>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</si>
  <si>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</si>
  <si>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</si>
  <si>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</si>
  <si>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</si>
  <si>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</si>
  <si>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</si>
  <si>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</si>
  <si>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</si>
  <si>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</si>
  <si>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</si>
  <si>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</si>
  <si>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</si>
  <si>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</si>
  <si>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</si>
  <si>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</si>
  <si>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</si>
  <si>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</si>
  <si>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</si>
  <si>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</si>
  <si>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</si>
  <si>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</si>
  <si>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</si>
  <si>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小海町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</si>
  <si>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</si>
  <si>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</si>
  <si>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</si>
  <si>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</si>
  <si>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</si>
  <si>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</si>
  <si>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</si>
  <si>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</si>
  <si>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</si>
  <si>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</si>
  <si>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</si>
  <si>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</si>
  <si>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</si>
  <si>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</si>
  <si>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</si>
  <si>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</si>
  <si>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</si>
  <si>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</si>
  <si>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</si>
  <si>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</si>
  <si>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</si>
  <si>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</si>
  <si>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</si>
  <si>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</si>
  <si>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</si>
  <si>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</si>
  <si>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</si>
  <si>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</si>
  <si>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</si>
  <si>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</si>
  <si>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</si>
  <si>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</si>
  <si>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</si>
  <si>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</si>
  <si>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</si>
  <si>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</si>
  <si>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</si>
  <si>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</si>
  <si>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</si>
  <si>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</si>
  <si>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</si>
  <si>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</si>
  <si>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</si>
  <si>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</si>
  <si>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</si>
  <si>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</si>
  <si>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</si>
  <si>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</si>
  <si>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</si>
  <si>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</si>
  <si>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</si>
  <si>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</si>
  <si>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</si>
  <si>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</si>
  <si>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</si>
  <si>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</si>
  <si>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-2.4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</si>
  <si>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</si>
  <si>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</si>
  <si>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</si>
  <si>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</si>
  <si>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</si>
  <si>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</si>
  <si>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</si>
  <si>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</si>
  <si>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</si>
  <si>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</si>
  <si>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</si>
  <si>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</si>
  <si>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</si>
  <si>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</si>
  <si>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</si>
  <si>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</si>
  <si>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</si>
  <si>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</si>
  <si>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</si>
  <si>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</si>
  <si>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</si>
  <si>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</si>
  <si>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</si>
  <si>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</si>
  <si>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</si>
  <si>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</si>
  <si>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</si>
  <si>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</si>
  <si>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</si>
  <si>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</si>
  <si>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</si>
  <si>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</si>
  <si>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</si>
  <si>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</si>
  <si>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</si>
  <si>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</si>
  <si>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</si>
  <si>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</si>
  <si>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</si>
  <si>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</si>
  <si>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</si>
  <si>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</si>
  <si>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</si>
  <si>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</si>
  <si>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</si>
  <si>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</si>
  <si>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</si>
  <si>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</si>
  <si>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</si>
  <si>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</si>
  <si>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</si>
  <si>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</si>
  <si>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</si>
  <si>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</si>
  <si>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</si>
  <si>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</si>
  <si>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</si>
  <si>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</si>
  <si>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</si>
  <si>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</si>
  <si>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</si>
  <si>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</si>
  <si>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</si>
  <si>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長野県小海町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</si>
  <si>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</si>
  <si>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</si>
  <si>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</si>
  <si>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</si>
  <si>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</si>
  <si>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</si>
  <si>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</si>
  <si>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</si>
  <si>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</si>
  <si>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</si>
  <si>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</si>
  <si>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</si>
  <si>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</si>
  <si>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</si>
  <si>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</si>
  <si>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</si>
  <si>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</si>
  <si>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</si>
  <si>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</si>
  <si>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</si>
  <si>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</si>
  <si>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</si>
  <si>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</si>
  <si>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</si>
  <si>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</si>
  <si>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</si>
  <si>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</si>
  <si>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</si>
  <si>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</si>
  <si>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</si>
  <si>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</si>
  <si>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</si>
  <si>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</si>
  <si>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</si>
  <si>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</si>
  <si>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</si>
  <si>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</si>
  <si>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</si>
  <si>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</si>
  <si>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</si>
  <si>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</si>
  <si>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</si>
  <si>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</si>
  <si>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</si>
  <si>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</si>
  <si>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</si>
  <si>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</si>
  <si>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</si>
  <si>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</si>
  <si>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</si>
  <si>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</si>
  <si>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</si>
  <si>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</si>
  <si>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</si>
  <si>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</si>
  <si>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</si>
  <si>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</si>
  <si>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</si>
  <si>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</si>
  <si>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</si>
  <si>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</si>
  <si>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</si>
  <si>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</si>
  <si>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</si>
  <si>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</si>
  <si>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</si>
  <si>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</si>
  <si>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</si>
  <si>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</si>
  <si>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</si>
  <si>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</si>
  <si>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</si>
  <si>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</si>
  <si>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</si>
  <si>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</si>
  <si>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</si>
  <si>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</si>
  <si>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</si>
  <si>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</si>
  <si>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</si>
  <si>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</si>
  <si>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</si>
  <si>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</si>
  <si>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</si>
  <si>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</si>
  <si>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</si>
  <si>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</si>
  <si>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</si>
  <si>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</si>
  <si>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</si>
  <si>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</si>
  <si>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</si>
  <si>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</si>
  <si>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</si>
  <si>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</si>
  <si>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</si>
  <si>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</si>
  <si>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</si>
  <si>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</si>
  <si>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</si>
  <si>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</si>
  <si>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</si>
  <si>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</si>
  <si>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</si>
  <si>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</si>
  <si>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</si>
  <si>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</si>
  <si>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</si>
  <si>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</si>
  <si>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</si>
  <si>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</si>
  <si>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</si>
  <si>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</si>
  <si>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</si>
  <si>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</si>
  <si>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</si>
  <si>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</si>
  <si>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</si>
  <si>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</si>
  <si>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</si>
  <si>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</si>
  <si>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</si>
  <si>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</si>
  <si>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</si>
  <si>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</si>
  <si>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</si>
  <si>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</si>
  <si>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</si>
  <si>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</si>
  <si>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</si>
  <si>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</si>
  <si>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</si>
  <si>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</si>
  <si>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</si>
  <si>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</si>
  <si>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</si>
  <si>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</si>
  <si>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</si>
  <si>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</si>
  <si>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</si>
  <si>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</si>
  <si>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</si>
  <si>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</si>
  <si>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</si>
  <si>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</si>
  <si>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</si>
  <si>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</si>
  <si>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</si>
  <si>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</si>
  <si>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</si>
  <si>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</si>
  <si>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長野県小海町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</si>
  <si>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</si>
  <si>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</si>
  <si>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</si>
  <si>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</si>
  <si>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</si>
  <si>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</si>
  <si>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</si>
  <si>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</si>
  <si>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</si>
  <si>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</si>
  <si>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</si>
  <si>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</si>
  <si>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</si>
  <si>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</si>
  <si>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</si>
  <si>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</si>
  <si>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</si>
  <si>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</si>
  <si>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</si>
  <si>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</si>
  <si>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</si>
  <si>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</si>
  <si>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</si>
  <si>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</si>
  <si>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</si>
  <si>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</si>
  <si>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</si>
  <si>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</si>
  <si>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</si>
  <si>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</si>
  <si>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</si>
  <si>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</si>
  <si>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</si>
  <si>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</si>
  <si>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小海町国民健康保険事業特別会計</t>
    <phoneticPr fontId="5"/>
  </si>
  <si>
    <t>小海町介護保険事業特別会計</t>
    <phoneticPr fontId="5"/>
  </si>
  <si>
    <t>小海町後期高齢者医療特別会計</t>
    <phoneticPr fontId="5"/>
  </si>
  <si>
    <t>小海町水道事業特別会計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</si>
  <si>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</si>
  <si>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</si>
  <si>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</si>
  <si>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</si>
  <si>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</si>
  <si>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</si>
  <si>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</si>
  <si>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</si>
  <si>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</si>
  <si>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</si>
  <si>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</si>
  <si>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</si>
  <si>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</si>
  <si>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</si>
  <si>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</si>
  <si>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</si>
  <si>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</si>
  <si>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</si>
  <si>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</si>
  <si>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</si>
  <si>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</si>
  <si>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</si>
  <si>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</si>
  <si>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</si>
  <si>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</si>
  <si>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</si>
  <si>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</si>
  <si>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</si>
  <si>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</si>
  <si>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</si>
  <si>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</si>
  <si>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</si>
  <si>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</si>
  <si>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</si>
  <si>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</si>
  <si>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</si>
  <si>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</si>
  <si>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</si>
  <si>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</si>
  <si>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</si>
  <si>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</si>
  <si>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</si>
  <si>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</si>
  <si>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</si>
  <si>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</si>
  <si>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</si>
  <si>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</si>
  <si>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</si>
  <si>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</si>
  <si>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</si>
  <si>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</si>
  <si>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</si>
  <si>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</si>
  <si>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</si>
  <si>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</si>
  <si>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</si>
  <si>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</si>
  <si>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</si>
  <si>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</si>
  <si>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</si>
  <si>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</si>
  <si>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</si>
  <si>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</si>
  <si>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</si>
  <si>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</si>
  <si>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小海町後期高齢者医療特別会計</t>
    <phoneticPr fontId="5"/>
  </si>
  <si>
    <t>(Ｆ)</t>
    <phoneticPr fontId="5"/>
  </si>
  <si>
    <t>小海町国民健康保険事業特別会計</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</si>
  <si>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</si>
  <si>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</si>
  <si>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</si>
  <si>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</si>
  <si>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</si>
  <si>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</si>
  <si>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</si>
  <si>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</si>
  <si>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</si>
  <si>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</si>
  <si>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</si>
  <si>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</si>
  <si>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</si>
  <si>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</si>
  <si>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</si>
  <si>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</si>
  <si>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</si>
  <si>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</si>
  <si>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</si>
  <si>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</si>
  <si>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</si>
  <si>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</si>
  <si>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</si>
  <si>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</si>
  <si>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</si>
  <si>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</si>
  <si>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</si>
  <si>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</si>
  <si>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</si>
  <si>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</si>
  <si>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</si>
  <si>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</si>
  <si>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</si>
  <si>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</si>
  <si>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</si>
  <si>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</si>
  <si>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</si>
  <si>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</si>
  <si>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</si>
  <si>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</si>
  <si>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</si>
  <si>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</si>
  <si>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</si>
  <si>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</si>
  <si>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</si>
  <si>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</si>
  <si>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</si>
  <si>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</si>
  <si>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</si>
  <si>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</si>
  <si>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</si>
  <si>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</si>
  <si>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</si>
  <si>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</si>
  <si>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</si>
  <si>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</si>
  <si>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</si>
  <si>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</si>
  <si>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</si>
  <si>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</si>
  <si>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</si>
  <si>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</si>
  <si>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</si>
  <si>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</si>
  <si>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</si>
  <si>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</si>
  <si>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</si>
  <si>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</si>
  <si>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</si>
  <si>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</si>
  <si>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</si>
  <si>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</si>
  <si>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</si>
  <si>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</si>
  <si>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</si>
  <si>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</si>
  <si>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</si>
  <si>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</si>
  <si>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</si>
  <si>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</si>
  <si>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</si>
  <si>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</si>
  <si>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</si>
  <si>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</si>
  <si>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</si>
  <si>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6.65</t>
  </si>
  <si>
    <t>▲ 18.61</t>
  </si>
  <si>
    <t>一般会計</t>
  </si>
  <si>
    <t>小海町水道事業特別会計</t>
  </si>
  <si>
    <t>小海町国民健康保険事業特別会計</t>
  </si>
  <si>
    <t>小海町介護保険事業特別会計</t>
  </si>
  <si>
    <t>小海町後期高齢者医療特別会計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</si>
  <si>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</si>
  <si>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</si>
  <si>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</si>
  <si>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</si>
  <si>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</si>
  <si>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</si>
  <si>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</si>
  <si>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</si>
  <si>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小海町開発公社</t>
    <rPh sb="0" eb="3">
      <t>コウミマチ</t>
    </rPh>
    <rPh sb="3" eb="5">
      <t>カイハツ</t>
    </rPh>
    <rPh sb="5" eb="7">
      <t>コウシャ</t>
    </rPh>
    <phoneticPr fontId="2"/>
  </si>
  <si>
    <t>-</t>
    <phoneticPr fontId="2"/>
  </si>
  <si>
    <t>-</t>
    <phoneticPr fontId="2"/>
  </si>
  <si>
    <t>-</t>
    <phoneticPr fontId="2"/>
  </si>
  <si>
    <t>-</t>
    <phoneticPr fontId="2"/>
  </si>
  <si>
    <t>-</t>
    <phoneticPr fontId="2"/>
  </si>
  <si>
    <t>-</t>
    <phoneticPr fontId="2"/>
  </si>
  <si>
    <t>法適用企業</t>
    <phoneticPr fontId="5"/>
  </si>
  <si>
    <t>佐久広域連合一般会計</t>
    <rPh sb="0" eb="2">
      <t>サク</t>
    </rPh>
    <rPh sb="2" eb="4">
      <t>コウイキ</t>
    </rPh>
    <rPh sb="4" eb="6">
      <t>レンゴウ</t>
    </rPh>
    <rPh sb="6" eb="8">
      <t>イッパン</t>
    </rPh>
    <rPh sb="8" eb="10">
      <t>カイケイ</t>
    </rPh>
    <phoneticPr fontId="2"/>
  </si>
  <si>
    <t>佐久広域連合消防特別会計</t>
    <rPh sb="0" eb="2">
      <t>サク</t>
    </rPh>
    <rPh sb="2" eb="4">
      <t>コウイキ</t>
    </rPh>
    <rPh sb="4" eb="6">
      <t>レンゴウ</t>
    </rPh>
    <rPh sb="6" eb="8">
      <t>ショウボウ</t>
    </rPh>
    <rPh sb="8" eb="10">
      <t>トクベツ</t>
    </rPh>
    <rPh sb="10" eb="12">
      <t>カイケイ</t>
    </rPh>
    <phoneticPr fontId="2"/>
  </si>
  <si>
    <t>佐久広域連合特別養護老人ホーム特別会計</t>
    <rPh sb="0" eb="2">
      <t>サク</t>
    </rPh>
    <rPh sb="2" eb="6">
      <t>コウイキレンゴウ</t>
    </rPh>
    <rPh sb="6" eb="8">
      <t>トクベツ</t>
    </rPh>
    <rPh sb="8" eb="10">
      <t>ヨウゴ</t>
    </rPh>
    <rPh sb="10" eb="12">
      <t>ロウジン</t>
    </rPh>
    <rPh sb="15" eb="17">
      <t>トクベツ</t>
    </rPh>
    <rPh sb="17" eb="19">
      <t>カイケイ</t>
    </rPh>
    <phoneticPr fontId="2"/>
  </si>
  <si>
    <t>佐久広域連合救護施設特別会計</t>
    <rPh sb="0" eb="2">
      <t>サク</t>
    </rPh>
    <rPh sb="2" eb="6">
      <t>コウイキレンゴウ</t>
    </rPh>
    <rPh sb="6" eb="8">
      <t>キュウゴ</t>
    </rPh>
    <rPh sb="8" eb="10">
      <t>シセツ</t>
    </rPh>
    <rPh sb="10" eb="12">
      <t>トクベツ</t>
    </rPh>
    <rPh sb="12" eb="14">
      <t>カイケイ</t>
    </rPh>
    <phoneticPr fontId="2"/>
  </si>
  <si>
    <t>南佐久環境衛生組合一般会計</t>
    <rPh sb="0" eb="1">
      <t>ミナミ</t>
    </rPh>
    <rPh sb="1" eb="3">
      <t>サク</t>
    </rPh>
    <rPh sb="3" eb="5">
      <t>カンキョウ</t>
    </rPh>
    <rPh sb="5" eb="7">
      <t>エイセイ</t>
    </rPh>
    <rPh sb="7" eb="9">
      <t>クミアイ</t>
    </rPh>
    <rPh sb="9" eb="13">
      <t>イッパンカイケイ</t>
    </rPh>
    <phoneticPr fontId="2"/>
  </si>
  <si>
    <t>南佐久環境衛生組合下水道事業特別会計</t>
    <rPh sb="0" eb="1">
      <t>ミナミ</t>
    </rPh>
    <rPh sb="1" eb="3">
      <t>サク</t>
    </rPh>
    <rPh sb="3" eb="5">
      <t>カンキョウ</t>
    </rPh>
    <rPh sb="5" eb="7">
      <t>エイセイ</t>
    </rPh>
    <rPh sb="7" eb="9">
      <t>クミアイ</t>
    </rPh>
    <rPh sb="9" eb="12">
      <t>ゲスイドウ</t>
    </rPh>
    <rPh sb="12" eb="14">
      <t>ジギョウ</t>
    </rPh>
    <rPh sb="14" eb="16">
      <t>トクベツ</t>
    </rPh>
    <rPh sb="16" eb="18">
      <t>カイケイ</t>
    </rPh>
    <phoneticPr fontId="2"/>
  </si>
  <si>
    <t>小海町北相木村南相木村中学校組合</t>
    <rPh sb="0" eb="3">
      <t>コウミマチ</t>
    </rPh>
    <rPh sb="3" eb="7">
      <t>キタアイキムラ</t>
    </rPh>
    <rPh sb="7" eb="8">
      <t>ミナミ</t>
    </rPh>
    <rPh sb="8" eb="11">
      <t>アイキムラ</t>
    </rPh>
    <rPh sb="11" eb="14">
      <t>チュウガッコウ</t>
    </rPh>
    <rPh sb="14" eb="16">
      <t>クミアイ</t>
    </rPh>
    <phoneticPr fontId="2"/>
  </si>
  <si>
    <t>長野県市町村総合事務組合一般会計</t>
    <rPh sb="0" eb="3">
      <t>ナガノケン</t>
    </rPh>
    <rPh sb="3" eb="6">
      <t>シチョウソン</t>
    </rPh>
    <rPh sb="6" eb="8">
      <t>ソウゴウ</t>
    </rPh>
    <rPh sb="8" eb="10">
      <t>ジム</t>
    </rPh>
    <rPh sb="10" eb="12">
      <t>クミアイ</t>
    </rPh>
    <rPh sb="12" eb="14">
      <t>イッパン</t>
    </rPh>
    <rPh sb="14" eb="16">
      <t>カイケイ</t>
    </rPh>
    <phoneticPr fontId="2"/>
  </si>
  <si>
    <t>長野県市町村総合事務組合非常勤職員公務災害補償特別会計</t>
    <rPh sb="0" eb="3">
      <t>ナガノケン</t>
    </rPh>
    <rPh sb="3" eb="6">
      <t>シチョウソン</t>
    </rPh>
    <rPh sb="6" eb="8">
      <t>ソウゴウ</t>
    </rPh>
    <rPh sb="8" eb="10">
      <t>ジム</t>
    </rPh>
    <rPh sb="10" eb="12">
      <t>クミアイ</t>
    </rPh>
    <rPh sb="12" eb="15">
      <t>ヒジョウキン</t>
    </rPh>
    <rPh sb="15" eb="17">
      <t>ショクイン</t>
    </rPh>
    <rPh sb="17" eb="19">
      <t>コウム</t>
    </rPh>
    <rPh sb="19" eb="21">
      <t>サイガイ</t>
    </rPh>
    <rPh sb="21" eb="23">
      <t>ホショウ</t>
    </rPh>
    <rPh sb="23" eb="25">
      <t>トクベツ</t>
    </rPh>
    <rPh sb="25" eb="27">
      <t>カイケイ</t>
    </rPh>
    <phoneticPr fontId="2"/>
  </si>
  <si>
    <t>長野県市町村自治振興組合</t>
    <rPh sb="0" eb="3">
      <t>ナガノケン</t>
    </rPh>
    <rPh sb="3" eb="6">
      <t>シチョウソン</t>
    </rPh>
    <rPh sb="6" eb="8">
      <t>ジチ</t>
    </rPh>
    <rPh sb="8" eb="10">
      <t>シンコウ</t>
    </rPh>
    <rPh sb="10" eb="12">
      <t>クミアイ</t>
    </rPh>
    <phoneticPr fontId="2"/>
  </si>
  <si>
    <t>長野県後期高齢者医療広域連合一般会計</t>
    <rPh sb="0" eb="3">
      <t>ナガノケン</t>
    </rPh>
    <rPh sb="3" eb="5">
      <t>コウキ</t>
    </rPh>
    <rPh sb="5" eb="8">
      <t>コウレイシャ</t>
    </rPh>
    <rPh sb="8" eb="10">
      <t>イリョウ</t>
    </rPh>
    <rPh sb="10" eb="12">
      <t>コウイキ</t>
    </rPh>
    <rPh sb="12" eb="14">
      <t>レンゴウ</t>
    </rPh>
    <rPh sb="14" eb="18">
      <t>イッパンカイケイ</t>
    </rPh>
    <phoneticPr fontId="2"/>
  </si>
  <si>
    <t>長野県後期高齢者医療広域連合後期高齢者医療特別会計</t>
    <rPh sb="0" eb="3">
      <t>ナガノケン</t>
    </rPh>
    <rPh sb="3" eb="5">
      <t>コウキ</t>
    </rPh>
    <rPh sb="5" eb="8">
      <t>コウレイシャ</t>
    </rPh>
    <rPh sb="8" eb="10">
      <t>イリョウ</t>
    </rPh>
    <rPh sb="10" eb="12">
      <t>コウイキ</t>
    </rPh>
    <rPh sb="12" eb="14">
      <t>レンゴウ</t>
    </rPh>
    <rPh sb="14" eb="16">
      <t>コウキ</t>
    </rPh>
    <rPh sb="16" eb="19">
      <t>コウレイシャ</t>
    </rPh>
    <rPh sb="19" eb="21">
      <t>イリョウ</t>
    </rPh>
    <rPh sb="21" eb="23">
      <t>トクベツ</t>
    </rPh>
    <rPh sb="23" eb="25">
      <t>カイケイ</t>
    </rPh>
    <phoneticPr fontId="2"/>
  </si>
  <si>
    <t>長野県地方税滞納整理機構</t>
    <rPh sb="0" eb="3">
      <t>ナガノケン</t>
    </rPh>
    <rPh sb="3" eb="6">
      <t>チホウゼイ</t>
    </rPh>
    <rPh sb="6" eb="8">
      <t>タイノウ</t>
    </rPh>
    <rPh sb="8" eb="10">
      <t>セイリ</t>
    </rPh>
    <rPh sb="10" eb="12">
      <t>キコウ</t>
    </rPh>
    <phoneticPr fontId="2"/>
  </si>
  <si>
    <t>東北信市町村交通災害共済事務組合</t>
    <rPh sb="0" eb="1">
      <t>ヒガシ</t>
    </rPh>
    <rPh sb="1" eb="2">
      <t>キタ</t>
    </rPh>
    <rPh sb="2" eb="3">
      <t>シン</t>
    </rPh>
    <rPh sb="3" eb="6">
      <t>シチョウソン</t>
    </rPh>
    <rPh sb="6" eb="8">
      <t>コウツウ</t>
    </rPh>
    <rPh sb="8" eb="10">
      <t>サイガイ</t>
    </rPh>
    <rPh sb="10" eb="12">
      <t>キョウサイ</t>
    </rPh>
    <rPh sb="12" eb="14">
      <t>ジム</t>
    </rPh>
    <rPh sb="14" eb="16">
      <t>クミアイ</t>
    </rPh>
    <phoneticPr fontId="2"/>
  </si>
  <si>
    <t>地域振興基金</t>
    <rPh sb="0" eb="2">
      <t>チイキ</t>
    </rPh>
    <rPh sb="2" eb="4">
      <t>シンコウ</t>
    </rPh>
    <rPh sb="4" eb="6">
      <t>キキン</t>
    </rPh>
    <phoneticPr fontId="5"/>
  </si>
  <si>
    <t>森林環境譲与税基金</t>
    <rPh sb="0" eb="2">
      <t>シンリン</t>
    </rPh>
    <rPh sb="2" eb="4">
      <t>カンキョウ</t>
    </rPh>
    <rPh sb="4" eb="9">
      <t>ジョウヨゼイキキン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</si>
</sst>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271581</c:v>
                </c:pt>
                <c:pt idx="1">
                  <c:v>268375</c:v>
                </c:pt>
                <c:pt idx="2">
                  <c:v>301035</c:v>
                </c:pt>
                <c:pt idx="3">
                  <c:v>277467</c:v>
                </c:pt>
                <c:pt idx="4">
                  <c:v>282256</c:v>
                </c:pt>
              </c:numCache>
            </c:numRef>
          </c:val>
          <c:smooth val="0"/>
          <c:extLst>
            <c:ext xmlns:c16="http://schemas.microsoft.com/office/drawing/2014/chart" uri="{C3380CC4-5D6E-409C-BE32-E72D297353CC}">
              <c16:uniqueId val="{00000000-5D8E-4A51-9994-46A41D9750B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101475</c:v>
                </c:pt>
                <c:pt idx="1">
                  <c:v>133815</c:v>
                </c:pt>
                <c:pt idx="2">
                  <c:v>125875</c:v>
                </c:pt>
                <c:pt idx="3">
                  <c:v>119012</c:v>
                </c:pt>
                <c:pt idx="4">
                  <c:v>192652</c:v>
                </c:pt>
              </c:numCache>
            </c:numRef>
          </c:val>
          <c:smooth val="0"/>
          <c:extLst>
            <c:ext xmlns:c16="http://schemas.microsoft.com/office/drawing/2014/chart" uri="{C3380CC4-5D6E-409C-BE32-E72D297353CC}">
              <c16:uniqueId val="{00000001-5D8E-4A51-9994-46A41D9750B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8.4600000000000009</c:v>
                </c:pt>
                <c:pt idx="1">
                  <c:v>14.29</c:v>
                </c:pt>
                <c:pt idx="2">
                  <c:v>15.08</c:v>
                </c:pt>
                <c:pt idx="3">
                  <c:v>19.239999999999998</c:v>
                </c:pt>
                <c:pt idx="4">
                  <c:v>11.74</c:v>
                </c:pt>
              </c:numCache>
            </c:numRef>
          </c:val>
          <c:extLst>
            <c:ext xmlns:c16="http://schemas.microsoft.com/office/drawing/2014/chart" uri="{C3380CC4-5D6E-409C-BE32-E72D297353CC}">
              <c16:uniqueId val="{00000000-3EE6-4A32-82F7-2B57B435DC4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94.48</c:v>
                </c:pt>
                <c:pt idx="1">
                  <c:v>91.53</c:v>
                </c:pt>
                <c:pt idx="2">
                  <c:v>77.56</c:v>
                </c:pt>
                <c:pt idx="3">
                  <c:v>67.37</c:v>
                </c:pt>
                <c:pt idx="4">
                  <c:v>59.23</c:v>
                </c:pt>
              </c:numCache>
            </c:numRef>
          </c:val>
          <c:extLst>
            <c:ext xmlns:c16="http://schemas.microsoft.com/office/drawing/2014/chart" uri="{C3380CC4-5D6E-409C-BE32-E72D297353CC}">
              <c16:uniqueId val="{00000001-3EE6-4A32-82F7-2B57B435DC4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1.45</c:v>
                </c:pt>
                <c:pt idx="1">
                  <c:v>2.95</c:v>
                </c:pt>
                <c:pt idx="2">
                  <c:v>-6.65</c:v>
                </c:pt>
                <c:pt idx="3">
                  <c:v>0.87</c:v>
                </c:pt>
                <c:pt idx="4">
                  <c:v>-18.61</c:v>
                </c:pt>
              </c:numCache>
            </c:numRef>
          </c:val>
          <c:smooth val="0"/>
          <c:extLst>
            <c:ext xmlns:c16="http://schemas.microsoft.com/office/drawing/2014/chart" uri="{C3380CC4-5D6E-409C-BE32-E72D297353CC}">
              <c16:uniqueId val="{00000002-3EE6-4A32-82F7-2B57B435DC4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2E09-4DBB-B168-F96C72F6C4B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E09-4DBB-B168-F96C72F6C4B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2E09-4DBB-B168-F96C72F6C4B7}"/>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2E09-4DBB-B168-F96C72F6C4B7}"/>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2E09-4DBB-B168-F96C72F6C4B7}"/>
            </c:ext>
          </c:extLst>
        </c:ser>
        <c:ser>
          <c:idx val="5"/>
          <c:order val="5"/>
          <c:tx>
            <c:strRef>
              <c:f>データシート!$A$32</c:f>
              <c:strCache>
                <c:ptCount val="1"/>
                <c:pt idx="0">
                  <c:v>小海町後期高齢者医療特別会計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2E09-4DBB-B168-F96C72F6C4B7}"/>
            </c:ext>
          </c:extLst>
        </c:ser>
        <c:ser>
          <c:idx val="6"/>
          <c:order val="6"/>
          <c:tx>
            <c:strRef>
              <c:f>データシート!$A$33</c:f>
              <c:strCache>
                <c:ptCount val="1"/>
                <c:pt idx="0">
                  <c:v>小海町介護保険事業特別会計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0.37</c:v>
                </c:pt>
                <c:pt idx="2">
                  <c:v>#N/A</c:v>
                </c:pt>
                <c:pt idx="3">
                  <c:v>0.45</c:v>
                </c:pt>
                <c:pt idx="4">
                  <c:v>#N/A</c:v>
                </c:pt>
                <c:pt idx="5">
                  <c:v>0.34</c:v>
                </c:pt>
                <c:pt idx="6">
                  <c:v>#N/A</c:v>
                </c:pt>
                <c:pt idx="7">
                  <c:v>0.82</c:v>
                </c:pt>
                <c:pt idx="8">
                  <c:v>#N/A</c:v>
                </c:pt>
                <c:pt idx="9">
                  <c:v>0.59</c:v>
                </c:pt>
              </c:numCache>
            </c:numRef>
          </c:val>
          <c:extLst>
            <c:ext xmlns:c16="http://schemas.microsoft.com/office/drawing/2014/chart" uri="{C3380CC4-5D6E-409C-BE32-E72D297353CC}">
              <c16:uniqueId val="{00000006-2E09-4DBB-B168-F96C72F6C4B7}"/>
            </c:ext>
          </c:extLst>
        </c:ser>
        <c:ser>
          <c:idx val="7"/>
          <c:order val="7"/>
          <c:tx>
            <c:strRef>
              <c:f>データシート!$A$34</c:f>
              <c:strCache>
                <c:ptCount val="1"/>
                <c:pt idx="0">
                  <c:v>小海町国民健康保険事業特別会計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1.68</c:v>
                </c:pt>
                <c:pt idx="2">
                  <c:v>#N/A</c:v>
                </c:pt>
                <c:pt idx="3">
                  <c:v>1.05</c:v>
                </c:pt>
                <c:pt idx="4">
                  <c:v>#N/A</c:v>
                </c:pt>
                <c:pt idx="5">
                  <c:v>1.21</c:v>
                </c:pt>
                <c:pt idx="6">
                  <c:v>#N/A</c:v>
                </c:pt>
                <c:pt idx="7">
                  <c:v>0.89</c:v>
                </c:pt>
                <c:pt idx="8">
                  <c:v>#N/A</c:v>
                </c:pt>
                <c:pt idx="9">
                  <c:v>0.75</c:v>
                </c:pt>
              </c:numCache>
            </c:numRef>
          </c:val>
          <c:extLst>
            <c:ext xmlns:c16="http://schemas.microsoft.com/office/drawing/2014/chart" uri="{C3380CC4-5D6E-409C-BE32-E72D297353CC}">
              <c16:uniqueId val="{00000007-2E09-4DBB-B168-F96C72F6C4B7}"/>
            </c:ext>
          </c:extLst>
        </c:ser>
        <c:ser>
          <c:idx val="8"/>
          <c:order val="8"/>
          <c:tx>
            <c:strRef>
              <c:f>データシート!$A$35</c:f>
              <c:strCache>
                <c:ptCount val="1"/>
                <c:pt idx="0">
                  <c:v>小海町水道事業特別会計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4.4000000000000004</c:v>
                </c:pt>
                <c:pt idx="2">
                  <c:v>#N/A</c:v>
                </c:pt>
                <c:pt idx="3">
                  <c:v>4.58</c:v>
                </c:pt>
                <c:pt idx="4">
                  <c:v>#N/A</c:v>
                </c:pt>
                <c:pt idx="5">
                  <c:v>5.19</c:v>
                </c:pt>
                <c:pt idx="6">
                  <c:v>#N/A</c:v>
                </c:pt>
                <c:pt idx="7">
                  <c:v>5.57</c:v>
                </c:pt>
                <c:pt idx="8">
                  <c:v>#N/A</c:v>
                </c:pt>
                <c:pt idx="9">
                  <c:v>4.82</c:v>
                </c:pt>
              </c:numCache>
            </c:numRef>
          </c:val>
          <c:extLst>
            <c:ext xmlns:c16="http://schemas.microsoft.com/office/drawing/2014/chart" uri="{C3380CC4-5D6E-409C-BE32-E72D297353CC}">
              <c16:uniqueId val="{00000008-2E09-4DBB-B168-F96C72F6C4B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8.4499999999999993</c:v>
                </c:pt>
                <c:pt idx="2">
                  <c:v>#N/A</c:v>
                </c:pt>
                <c:pt idx="3">
                  <c:v>14.29</c:v>
                </c:pt>
                <c:pt idx="4">
                  <c:v>#N/A</c:v>
                </c:pt>
                <c:pt idx="5">
                  <c:v>15.08</c:v>
                </c:pt>
                <c:pt idx="6">
                  <c:v>#N/A</c:v>
                </c:pt>
                <c:pt idx="7">
                  <c:v>19.23</c:v>
                </c:pt>
                <c:pt idx="8">
                  <c:v>#N/A</c:v>
                </c:pt>
                <c:pt idx="9">
                  <c:v>11.74</c:v>
                </c:pt>
              </c:numCache>
            </c:numRef>
          </c:val>
          <c:extLst>
            <c:ext xmlns:c16="http://schemas.microsoft.com/office/drawing/2014/chart" uri="{C3380CC4-5D6E-409C-BE32-E72D297353CC}">
              <c16:uniqueId val="{00000009-2E09-4DBB-B168-F96C72F6C4B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385</c:v>
                </c:pt>
                <c:pt idx="5">
                  <c:v>375</c:v>
                </c:pt>
                <c:pt idx="8">
                  <c:v>373</c:v>
                </c:pt>
                <c:pt idx="11">
                  <c:v>372</c:v>
                </c:pt>
                <c:pt idx="14">
                  <c:v>358</c:v>
                </c:pt>
              </c:numCache>
            </c:numRef>
          </c:val>
          <c:extLst>
            <c:ext xmlns:c16="http://schemas.microsoft.com/office/drawing/2014/chart" uri="{C3380CC4-5D6E-409C-BE32-E72D297353CC}">
              <c16:uniqueId val="{00000000-2338-4A66-A361-E23BA7CD8C1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338-4A66-A361-E23BA7CD8C1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2338-4A66-A361-E23BA7CD8C1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42</c:v>
                </c:pt>
                <c:pt idx="3">
                  <c:v>38</c:v>
                </c:pt>
                <c:pt idx="6">
                  <c:v>37</c:v>
                </c:pt>
                <c:pt idx="9">
                  <c:v>32</c:v>
                </c:pt>
                <c:pt idx="12">
                  <c:v>36</c:v>
                </c:pt>
              </c:numCache>
            </c:numRef>
          </c:val>
          <c:extLst>
            <c:ext xmlns:c16="http://schemas.microsoft.com/office/drawing/2014/chart" uri="{C3380CC4-5D6E-409C-BE32-E72D297353CC}">
              <c16:uniqueId val="{00000003-2338-4A66-A361-E23BA7CD8C1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7</c:v>
                </c:pt>
                <c:pt idx="3">
                  <c:v>6</c:v>
                </c:pt>
                <c:pt idx="6">
                  <c:v>7</c:v>
                </c:pt>
                <c:pt idx="9">
                  <c:v>6</c:v>
                </c:pt>
                <c:pt idx="12">
                  <c:v>6</c:v>
                </c:pt>
              </c:numCache>
            </c:numRef>
          </c:val>
          <c:extLst>
            <c:ext xmlns:c16="http://schemas.microsoft.com/office/drawing/2014/chart" uri="{C3380CC4-5D6E-409C-BE32-E72D297353CC}">
              <c16:uniqueId val="{00000004-2338-4A66-A361-E23BA7CD8C1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338-4A66-A361-E23BA7CD8C1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338-4A66-A361-E23BA7CD8C1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457</c:v>
                </c:pt>
                <c:pt idx="3">
                  <c:v>459</c:v>
                </c:pt>
                <c:pt idx="6">
                  <c:v>461</c:v>
                </c:pt>
                <c:pt idx="9">
                  <c:v>485</c:v>
                </c:pt>
                <c:pt idx="12">
                  <c:v>477</c:v>
                </c:pt>
              </c:numCache>
            </c:numRef>
          </c:val>
          <c:extLst>
            <c:ext xmlns:c16="http://schemas.microsoft.com/office/drawing/2014/chart" uri="{C3380CC4-5D6E-409C-BE32-E72D297353CC}">
              <c16:uniqueId val="{00000007-2338-4A66-A361-E23BA7CD8C1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121</c:v>
                </c:pt>
                <c:pt idx="2">
                  <c:v>#N/A</c:v>
                </c:pt>
                <c:pt idx="3">
                  <c:v>#N/A</c:v>
                </c:pt>
                <c:pt idx="4">
                  <c:v>128</c:v>
                </c:pt>
                <c:pt idx="5">
                  <c:v>#N/A</c:v>
                </c:pt>
                <c:pt idx="6">
                  <c:v>#N/A</c:v>
                </c:pt>
                <c:pt idx="7">
                  <c:v>132</c:v>
                </c:pt>
                <c:pt idx="8">
                  <c:v>#N/A</c:v>
                </c:pt>
                <c:pt idx="9">
                  <c:v>#N/A</c:v>
                </c:pt>
                <c:pt idx="10">
                  <c:v>151</c:v>
                </c:pt>
                <c:pt idx="11">
                  <c:v>#N/A</c:v>
                </c:pt>
                <c:pt idx="12">
                  <c:v>#N/A</c:v>
                </c:pt>
                <c:pt idx="13">
                  <c:v>161</c:v>
                </c:pt>
                <c:pt idx="14">
                  <c:v>#N/A</c:v>
                </c:pt>
              </c:numCache>
            </c:numRef>
          </c:val>
          <c:smooth val="0"/>
          <c:extLst>
            <c:ext xmlns:c16="http://schemas.microsoft.com/office/drawing/2014/chart" uri="{C3380CC4-5D6E-409C-BE32-E72D297353CC}">
              <c16:uniqueId val="{00000008-2338-4A66-A361-E23BA7CD8C1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3343</c:v>
                </c:pt>
                <c:pt idx="5">
                  <c:v>3344</c:v>
                </c:pt>
                <c:pt idx="8">
                  <c:v>2959</c:v>
                </c:pt>
                <c:pt idx="11">
                  <c:v>2823</c:v>
                </c:pt>
                <c:pt idx="14">
                  <c:v>3550</c:v>
                </c:pt>
              </c:numCache>
            </c:numRef>
          </c:val>
          <c:extLst>
            <c:ext xmlns:c16="http://schemas.microsoft.com/office/drawing/2014/chart" uri="{C3380CC4-5D6E-409C-BE32-E72D297353CC}">
              <c16:uniqueId val="{00000000-BA16-43E2-BEF3-8C1E8BC14A1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10</c:v>
                </c:pt>
                <c:pt idx="5">
                  <c:v>7</c:v>
                </c:pt>
                <c:pt idx="8">
                  <c:v>0</c:v>
                </c:pt>
                <c:pt idx="11">
                  <c:v>0</c:v>
                </c:pt>
                <c:pt idx="14">
                  <c:v>0</c:v>
                </c:pt>
              </c:numCache>
            </c:numRef>
          </c:val>
          <c:extLst>
            <c:ext xmlns:c16="http://schemas.microsoft.com/office/drawing/2014/chart" uri="{C3380CC4-5D6E-409C-BE32-E72D297353CC}">
              <c16:uniqueId val="{00000001-BA16-43E2-BEF3-8C1E8BC14A1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3463</c:v>
                </c:pt>
                <c:pt idx="5">
                  <c:v>3398</c:v>
                </c:pt>
                <c:pt idx="8">
                  <c:v>3295</c:v>
                </c:pt>
                <c:pt idx="11">
                  <c:v>3285</c:v>
                </c:pt>
                <c:pt idx="14">
                  <c:v>3314</c:v>
                </c:pt>
              </c:numCache>
            </c:numRef>
          </c:val>
          <c:extLst>
            <c:ext xmlns:c16="http://schemas.microsoft.com/office/drawing/2014/chart" uri="{C3380CC4-5D6E-409C-BE32-E72D297353CC}">
              <c16:uniqueId val="{00000002-BA16-43E2-BEF3-8C1E8BC14A1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A16-43E2-BEF3-8C1E8BC14A1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A16-43E2-BEF3-8C1E8BC14A1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A16-43E2-BEF3-8C1E8BC14A1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659</c:v>
                </c:pt>
                <c:pt idx="3">
                  <c:v>649</c:v>
                </c:pt>
                <c:pt idx="6">
                  <c:v>681</c:v>
                </c:pt>
                <c:pt idx="9">
                  <c:v>670</c:v>
                </c:pt>
                <c:pt idx="12">
                  <c:v>672</c:v>
                </c:pt>
              </c:numCache>
            </c:numRef>
          </c:val>
          <c:extLst>
            <c:ext xmlns:c16="http://schemas.microsoft.com/office/drawing/2014/chart" uri="{C3380CC4-5D6E-409C-BE32-E72D297353CC}">
              <c16:uniqueId val="{00000006-BA16-43E2-BEF3-8C1E8BC14A1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747</c:v>
                </c:pt>
                <c:pt idx="3">
                  <c:v>675</c:v>
                </c:pt>
                <c:pt idx="6">
                  <c:v>623</c:v>
                </c:pt>
                <c:pt idx="9">
                  <c:v>551</c:v>
                </c:pt>
                <c:pt idx="12">
                  <c:v>521</c:v>
                </c:pt>
              </c:numCache>
            </c:numRef>
          </c:val>
          <c:extLst>
            <c:ext xmlns:c16="http://schemas.microsoft.com/office/drawing/2014/chart" uri="{C3380CC4-5D6E-409C-BE32-E72D297353CC}">
              <c16:uniqueId val="{00000007-BA16-43E2-BEF3-8C1E8BC14A1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52</c:v>
                </c:pt>
                <c:pt idx="3">
                  <c:v>47</c:v>
                </c:pt>
                <c:pt idx="6">
                  <c:v>45</c:v>
                </c:pt>
                <c:pt idx="9">
                  <c:v>40</c:v>
                </c:pt>
                <c:pt idx="12">
                  <c:v>35</c:v>
                </c:pt>
              </c:numCache>
            </c:numRef>
          </c:val>
          <c:extLst>
            <c:ext xmlns:c16="http://schemas.microsoft.com/office/drawing/2014/chart" uri="{C3380CC4-5D6E-409C-BE32-E72D297353CC}">
              <c16:uniqueId val="{00000008-BA16-43E2-BEF3-8C1E8BC14A1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BA16-43E2-BEF3-8C1E8BC14A1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4273</c:v>
                </c:pt>
                <c:pt idx="3">
                  <c:v>4205</c:v>
                </c:pt>
                <c:pt idx="6">
                  <c:v>4075</c:v>
                </c:pt>
                <c:pt idx="9">
                  <c:v>3954</c:v>
                </c:pt>
                <c:pt idx="12">
                  <c:v>3814</c:v>
                </c:pt>
              </c:numCache>
            </c:numRef>
          </c:val>
          <c:extLst>
            <c:ext xmlns:c16="http://schemas.microsoft.com/office/drawing/2014/chart" uri="{C3380CC4-5D6E-409C-BE32-E72D297353CC}">
              <c16:uniqueId val="{0000000A-BA16-43E2-BEF3-8C1E8BC14A1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BA16-43E2-BEF3-8C1E8BC14A1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1939</c:v>
                </c:pt>
                <c:pt idx="1">
                  <c:v>1820</c:v>
                </c:pt>
                <c:pt idx="2">
                  <c:v>1547</c:v>
                </c:pt>
              </c:numCache>
            </c:numRef>
          </c:val>
          <c:extLst>
            <c:ext xmlns:c16="http://schemas.microsoft.com/office/drawing/2014/chart" uri="{C3380CC4-5D6E-409C-BE32-E72D297353CC}">
              <c16:uniqueId val="{00000000-9DB5-4D57-BE0C-247322A2413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208</c:v>
                </c:pt>
                <c:pt idx="1">
                  <c:v>224</c:v>
                </c:pt>
                <c:pt idx="2">
                  <c:v>222</c:v>
                </c:pt>
              </c:numCache>
            </c:numRef>
          </c:val>
          <c:extLst>
            <c:ext xmlns:c16="http://schemas.microsoft.com/office/drawing/2014/chart" uri="{C3380CC4-5D6E-409C-BE32-E72D297353CC}">
              <c16:uniqueId val="{00000001-9DB5-4D57-BE0C-247322A2413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905</c:v>
                </c:pt>
                <c:pt idx="1">
                  <c:v>1039</c:v>
                </c:pt>
                <c:pt idx="2">
                  <c:v>1343</c:v>
                </c:pt>
              </c:numCache>
            </c:numRef>
          </c:val>
          <c:extLst>
            <c:ext xmlns:c16="http://schemas.microsoft.com/office/drawing/2014/chart" uri="{C3380CC4-5D6E-409C-BE32-E72D297353CC}">
              <c16:uniqueId val="{00000002-9DB5-4D57-BE0C-247322A2413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長野県小海町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実質公債費比率の分子が令和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年度と増えているが、今後地方債残高の減少に伴い元利償還金の減額が見込まれ、緩やかに減少する見込である。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満期一括償還地方債なし</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長野県小海町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地方債の現在高は減少傾向であり、</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組合等負担額も減少傾向にある。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充当可能基金は繰越金を多く積立したことに</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より増加した。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今後も長期的な視点で地方債の発行額は償還額</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を上回らないことで地方債の現在高を</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減少させていく。</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将来負担比率の分子はマイナスを維持して</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いるが、引き続き健全な財政運営に努める。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長野県小海町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3,111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百万円の増加ということで、ほぼ横ばいである。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地域振興基金が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百万円の積立が増加した一方で、宅地造成など大型事業の財源として財政調整基金を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百万円取り崩している。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人口減少により町税の減収、大規模災害の発生など不測の事態への対応に加え、公共施設の老朽化対策やデジタル社会への対応など</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今後の財政需要の増大にも適切に対応していけるよう一定の額を確保していく。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地域内で実施される公共施設整備事業の円滑を図ることを目的とし、高齢化社会に対応するための経費、魅力ある</a:t>
          </a:r>
          <a:endParaRPr lang="ja-JP" altLang="ja-JP" sz="1300">
            <a:effectLst/>
            <a:latin typeface="ＭＳ ゴシック" panose="020B0609070205080204" pitchFamily="49" charset="-128"/>
            <a:ea typeface="ＭＳ ゴシック" panose="020B0609070205080204" pitchFamily="49" charset="-128"/>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地域づくりを自主的に推進するための経費、快適な暮らしが営める経費等の財源に充てる。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・森林環境譲与税基金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森林環境整備を図ることを目的とし、森林環境システム運用の経費、森林の整備に関する施策の経費、</a:t>
          </a:r>
          <a:endParaRPr lang="ja-JP" altLang="ja-JP" sz="1300">
            <a:effectLst/>
            <a:latin typeface="ＭＳ ゴシック" panose="020B0609070205080204" pitchFamily="49" charset="-128"/>
            <a:ea typeface="ＭＳ ゴシック" panose="020B0609070205080204" pitchFamily="49" charset="-128"/>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森林整備を担うべき人材の育成及び確保、森林の有する公益的機能に関する普及啓発、木材利用の促進、</a:t>
          </a:r>
          <a:endParaRPr lang="ja-JP" altLang="ja-JP" sz="1300">
            <a:effectLst/>
            <a:latin typeface="ＭＳ ゴシック" panose="020B0609070205080204" pitchFamily="49" charset="-128"/>
            <a:ea typeface="ＭＳ ゴシック" panose="020B0609070205080204" pitchFamily="49" charset="-128"/>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その他森林整備の促進に関する施策の経費に充てる。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1,316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百万円となっている。前年度から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百万円増加している。主な要因は決算剰余金含め、</a:t>
          </a:r>
          <a:endParaRPr lang="ja-JP" altLang="ja-JP" sz="1300">
            <a:effectLst/>
            <a:latin typeface="ＭＳ ゴシック" panose="020B0609070205080204" pitchFamily="49" charset="-128"/>
            <a:ea typeface="ＭＳ ゴシック" panose="020B0609070205080204" pitchFamily="49" charset="-128"/>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299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百万円を積立てた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en-US" altLang="ja-JP" sz="1300">
            <a:effectLst/>
            <a:latin typeface="ＭＳ ゴシック" panose="020B0609070205080204" pitchFamily="49" charset="-128"/>
            <a:ea typeface="ＭＳ ゴシック" panose="020B0609070205080204" pitchFamily="49" charset="-128"/>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百万円となっている。前年度から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百万円増加している。主な要因は森林環境譲与税交付金</a:t>
          </a:r>
          <a:endParaRPr lang="ja-JP" altLang="ja-JP" sz="1300">
            <a:effectLst/>
            <a:latin typeface="ＭＳ ゴシック" panose="020B0609070205080204" pitchFamily="49" charset="-128"/>
            <a:ea typeface="ＭＳ ゴシック" panose="020B0609070205080204" pitchFamily="49" charset="-128"/>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20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百万円積立て、森林整備事業の財源として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百万円取り崩したことが要因である。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公共施設の老朽化対策、これからのデジタル社会に適切に対応していけるよう一定の額を確保していく予定である。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森林環境譲与税交付金を積立て、計画的に森林環境整備に努める。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1,547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百万円減少している。主な要因として、宅地造成など大型事業の</a:t>
          </a:r>
          <a:endParaRPr lang="ja-JP" altLang="ja-JP" sz="1300">
            <a:effectLst/>
            <a:latin typeface="ＭＳ ゴシック" panose="020B0609070205080204" pitchFamily="49" charset="-128"/>
            <a:ea typeface="ＭＳ ゴシック" panose="020B0609070205080204" pitchFamily="49" charset="-128"/>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財源として取り崩しているためである。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町税の大幅な減収や大規模災害の発生など不測の事態に備えるため、一定の財政調整基金残高を引き続き確保していく。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年度の基金残高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年度からほぼ横ばいである。決算剰余金を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百万円積立て、公債費償還のため</a:t>
          </a:r>
          <a:endParaRPr lang="ja-JP" altLang="ja-JP" sz="1300">
            <a:effectLst/>
            <a:latin typeface="ＭＳ ゴシック" panose="020B0609070205080204" pitchFamily="49" charset="-128"/>
            <a:ea typeface="ＭＳ ゴシック" panose="020B0609070205080204" pitchFamily="49" charset="-128"/>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156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百万円取崩したことが増減の要因である。</a:t>
          </a:r>
          <a:endParaRPr kumimoji="0"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今後の金利変動等の公債費の償還リスクに備え計画的に積立を行う。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長野県小海町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4,329
4,237
114.20
5,391,713
5,040,064
306,759
2,611,894
3,813,995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0.01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ポイント減少し、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0.26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基準財政収入額は令和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年度より増加したが、基準財政需要額が</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減少したことが要因と思われる。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普通交付税に依存した財政運営となっているので、今行っている事業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の見直しと町税等の徴収業務の強化に取り組み、一般財源の確保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に繋げ、指数の改善を目指す。</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080125"/>
          <a:ext cx="0" cy="1548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45508</xdr:rowOff>
    </xdr:from>
    <xdr:to>
      <xdr:col>23</xdr:col>
      <xdr:colOff>133350</xdr:colOff>
      <xdr:row>42</xdr:row>
      <xdr:rowOff>65617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24640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127652</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45508</xdr:rowOff>
    </xdr:from>
    <xdr:to>
      <xdr:col>19</xdr:col>
      <xdr:colOff>133350</xdr:colOff>
      <xdr:row>42</xdr:row>
      <xdr:rowOff>45508</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2464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50394</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45508</xdr:rowOff>
    </xdr:from>
    <xdr:to>
      <xdr:col>15</xdr:col>
      <xdr:colOff>82550</xdr:colOff>
      <xdr:row>42</xdr:row>
      <xdr:rowOff>45508</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2464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45508</xdr:rowOff>
    </xdr:from>
    <xdr:to>
      <xdr:col>11</xdr:col>
      <xdr:colOff>31750</xdr:colOff>
      <xdr:row>42</xdr:row>
      <xdr:rowOff>45508</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2464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90610</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90610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31344</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166158</xdr:rowOff>
    </xdr:from>
    <xdr:to>
      <xdr:col>19</xdr:col>
      <xdr:colOff>184150</xdr:colOff>
      <xdr:row>42</xdr:row>
      <xdr:rowOff>96308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106485</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6964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166158</xdr:rowOff>
    </xdr:from>
    <xdr:to>
      <xdr:col>15</xdr:col>
      <xdr:colOff>133350</xdr:colOff>
      <xdr:row>42</xdr:row>
      <xdr:rowOff>96308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106485</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696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166158</xdr:rowOff>
    </xdr:from>
    <xdr:to>
      <xdr:col>11</xdr:col>
      <xdr:colOff>82550</xdr:colOff>
      <xdr:row>42</xdr:row>
      <xdr:rowOff>96308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106485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696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166158</xdr:rowOff>
    </xdr:from>
    <xdr:to>
      <xdr:col>7</xdr:col>
      <xdr:colOff>31750</xdr:colOff>
      <xdr:row>42</xdr:row>
      <xdr:rowOff>96308</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106485</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696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ポイント下がりました。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物件費、維持補修費、扶助費が増えたことが要因と思われる。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今後、高齢化がより進むことにより、扶助費が更に増えることが懸念されるので健康づくり、疾病予防の取組や事業の見直しが必要である。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169756</xdr:rowOff>
    </xdr:from>
    <xdr:to>
      <xdr:col>23</xdr:col>
      <xdr:colOff>133350</xdr:colOff>
      <xdr:row>67</xdr:row>
      <xdr:rowOff>75988</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9942406"/>
          <a:ext cx="0" cy="1620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48065</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535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75988</xdr:rowOff>
    </xdr:from>
    <xdr:to>
      <xdr:col>24</xdr:col>
      <xdr:colOff>12700</xdr:colOff>
      <xdr:row>67</xdr:row>
      <xdr:rowOff>75988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63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84683</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68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169756</xdr:rowOff>
    </xdr:from>
    <xdr:to>
      <xdr:col>24</xdr:col>
      <xdr:colOff>12700</xdr:colOff>
      <xdr:row>57</xdr:row>
      <xdr:rowOff>169756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9942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16298</xdr:rowOff>
    </xdr:from>
    <xdr:to>
      <xdr:col>23</xdr:col>
      <xdr:colOff>133350</xdr:colOff>
      <xdr:row>64</xdr:row>
      <xdr:rowOff>39370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0646198"/>
          <a:ext cx="838200" cy="365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80027</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70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16298</xdr:rowOff>
    </xdr:from>
    <xdr:to>
      <xdr:col>19</xdr:col>
      <xdr:colOff>133350</xdr:colOff>
      <xdr:row>63</xdr:row>
      <xdr:rowOff>37888</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646198"/>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5097</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80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37888</xdr:rowOff>
    </xdr:from>
    <xdr:to>
      <xdr:col>15</xdr:col>
      <xdr:colOff>82550</xdr:colOff>
      <xdr:row>63</xdr:row>
      <xdr:rowOff>41910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0839238"/>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26687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41910</xdr:rowOff>
    </xdr:from>
    <xdr:to>
      <xdr:col>11</xdr:col>
      <xdr:colOff>31750</xdr:colOff>
      <xdr:row>63</xdr:row>
      <xdr:rowOff>66040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084326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164042</xdr:rowOff>
    </xdr:from>
    <xdr:to>
      <xdr:col>11</xdr:col>
      <xdr:colOff>82550</xdr:colOff>
      <xdr:row>64</xdr:row>
      <xdr:rowOff>94192</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78969</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139912</xdr:rowOff>
    </xdr:from>
    <xdr:to>
      <xdr:col>7</xdr:col>
      <xdr:colOff>31750</xdr:colOff>
      <xdr:row>64</xdr:row>
      <xdr:rowOff>70062</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54839</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1027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160020</xdr:rowOff>
    </xdr:from>
    <xdr:to>
      <xdr:col>23</xdr:col>
      <xdr:colOff>184150</xdr:colOff>
      <xdr:row>64</xdr:row>
      <xdr:rowOff>90170</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132097</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93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136948</xdr:rowOff>
    </xdr:from>
    <xdr:to>
      <xdr:col>19</xdr:col>
      <xdr:colOff>184150</xdr:colOff>
      <xdr:row>62</xdr:row>
      <xdr:rowOff>67098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59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77275</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364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158538</xdr:rowOff>
    </xdr:from>
    <xdr:to>
      <xdr:col>15</xdr:col>
      <xdr:colOff>133350</xdr:colOff>
      <xdr:row>63</xdr:row>
      <xdr:rowOff>88688</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78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98865</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557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162560</xdr:rowOff>
    </xdr:from>
    <xdr:to>
      <xdr:col>11</xdr:col>
      <xdr:colOff>82550</xdr:colOff>
      <xdr:row>63</xdr:row>
      <xdr:rowOff>92710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102887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127017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[400,688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年度と比較し、人件費は減少したが、物件費が大きく増えた。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要因は自治体</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DX</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事業の委託料や社会福祉事業の委託料が増えた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ことによる。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電算関係委託料の契約の見直しを図り、経費節減に努める。</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121185</xdr:rowOff>
    </xdr:from>
    <xdr:to>
      <xdr:col>23</xdr:col>
      <xdr:colOff>133350</xdr:colOff>
      <xdr:row>89</xdr:row>
      <xdr:rowOff>89035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4008635"/>
          <a:ext cx="0" cy="1339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61112</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32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89035</xdr:rowOff>
    </xdr:from>
    <xdr:to>
      <xdr:col>24</xdr:col>
      <xdr:colOff>12700</xdr:colOff>
      <xdr:row>89</xdr:row>
      <xdr:rowOff>89035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348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36112</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752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121185</xdr:rowOff>
    </xdr:from>
    <xdr:to>
      <xdr:col>24</xdr:col>
      <xdr:colOff>12700</xdr:colOff>
      <xdr:row>81</xdr:row>
      <xdr:rowOff>121185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400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50067</xdr:rowOff>
    </xdr:from>
    <xdr:to>
      <xdr:col>23</xdr:col>
      <xdr:colOff>133350</xdr:colOff>
      <xdr:row>82</xdr:row>
      <xdr:rowOff>64053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108967"/>
          <a:ext cx="838200" cy="13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85548</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144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113471</xdr:rowOff>
    </xdr:from>
    <xdr:to>
      <xdr:col>23</xdr:col>
      <xdr:colOff>184150</xdr:colOff>
      <xdr:row>83</xdr:row>
      <xdr:rowOff>43621</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7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30716</xdr:rowOff>
    </xdr:from>
    <xdr:to>
      <xdr:col>19</xdr:col>
      <xdr:colOff>133350</xdr:colOff>
      <xdr:row>82</xdr:row>
      <xdr:rowOff>50067</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089616"/>
          <a:ext cx="889000" cy="19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83817</xdr:rowOff>
    </xdr:from>
    <xdr:to>
      <xdr:col>19</xdr:col>
      <xdr:colOff>184150</xdr:colOff>
      <xdr:row>83</xdr:row>
      <xdr:rowOff>13967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14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170194</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229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26474</xdr:rowOff>
    </xdr:from>
    <xdr:to>
      <xdr:col>15</xdr:col>
      <xdr:colOff>82550</xdr:colOff>
      <xdr:row>82</xdr:row>
      <xdr:rowOff>30716</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085374"/>
          <a:ext cx="889000" cy="4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67002</xdr:rowOff>
    </xdr:from>
    <xdr:to>
      <xdr:col>15</xdr:col>
      <xdr:colOff>133350</xdr:colOff>
      <xdr:row>82</xdr:row>
      <xdr:rowOff>168602</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125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153379</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212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23465</xdr:rowOff>
    </xdr:from>
    <xdr:to>
      <xdr:col>11</xdr:col>
      <xdr:colOff>31750</xdr:colOff>
      <xdr:row>82</xdr:row>
      <xdr:rowOff>26474</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082365"/>
          <a:ext cx="889000" cy="3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35531</xdr:rowOff>
    </xdr:from>
    <xdr:to>
      <xdr:col>11</xdr:col>
      <xdr:colOff>82550</xdr:colOff>
      <xdr:row>82</xdr:row>
      <xdr:rowOff>137131</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09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121908</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180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27935</xdr:rowOff>
    </xdr:from>
    <xdr:to>
      <xdr:col>7</xdr:col>
      <xdr:colOff>31750</xdr:colOff>
      <xdr:row>82</xdr:row>
      <xdr:rowOff>129535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08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114312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173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13253</xdr:rowOff>
    </xdr:from>
    <xdr:to>
      <xdr:col>23</xdr:col>
      <xdr:colOff>184150</xdr:colOff>
      <xdr:row>82</xdr:row>
      <xdr:rowOff>114853</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07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105980</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993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170717</xdr:rowOff>
    </xdr:from>
    <xdr:to>
      <xdr:col>19</xdr:col>
      <xdr:colOff>184150</xdr:colOff>
      <xdr:row>82</xdr:row>
      <xdr:rowOff>100867</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058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111044</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827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151366</xdr:rowOff>
    </xdr:from>
    <xdr:to>
      <xdr:col>15</xdr:col>
      <xdr:colOff>133350</xdr:colOff>
      <xdr:row>82</xdr:row>
      <xdr:rowOff>81516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03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91693</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807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147124</xdr:rowOff>
    </xdr:from>
    <xdr:to>
      <xdr:col>11</xdr:col>
      <xdr:colOff>82550</xdr:colOff>
      <xdr:row>82</xdr:row>
      <xdr:rowOff>77274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03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87451</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803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144115</xdr:rowOff>
    </xdr:from>
    <xdr:to>
      <xdr:col>7</xdr:col>
      <xdr:colOff>31750</xdr:colOff>
      <xdr:row>82</xdr:row>
      <xdr:rowOff>74265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03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84442</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800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一律昇給から職務職階による昇格、昇給を実施しているためであり、</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継続して実施していく。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明朝" panose="02020609040205080304" pitchFamily="17" charset="-128"/>
            <a:ea typeface="ＭＳ 明朝" panose="02020609040205080304" pitchFamily="17"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29718</xdr:rowOff>
    </xdr:from>
    <xdr:to>
      <xdr:col>81</xdr:col>
      <xdr:colOff>44450</xdr:colOff>
      <xdr:row>89</xdr:row>
      <xdr:rowOff>60198</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4088618"/>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32275</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29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60198</xdr:rowOff>
    </xdr:from>
    <xdr:to>
      <xdr:col>81</xdr:col>
      <xdr:colOff>133350</xdr:colOff>
      <xdr:row>89</xdr:row>
      <xdr:rowOff>60198</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31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116095</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832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29718</xdr:rowOff>
    </xdr:from>
    <xdr:to>
      <xdr:col>81</xdr:col>
      <xdr:colOff>133350</xdr:colOff>
      <xdr:row>82</xdr:row>
      <xdr:rowOff>29718</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408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9652</xdr:rowOff>
    </xdr:from>
    <xdr:to>
      <xdr:col>81</xdr:col>
      <xdr:colOff>44450</xdr:colOff>
      <xdr:row>88</xdr:row>
      <xdr:rowOff>9652</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179800" y="150972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116857</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5033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144780</xdr:rowOff>
    </xdr:from>
    <xdr:to>
      <xdr:col>81</xdr:col>
      <xdr:colOff>95250</xdr:colOff>
      <xdr:row>88</xdr:row>
      <xdr:rowOff>74930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506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9652</xdr:rowOff>
    </xdr:from>
    <xdr:to>
      <xdr:col>77</xdr:col>
      <xdr:colOff>44450</xdr:colOff>
      <xdr:row>88</xdr:row>
      <xdr:rowOff>28956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5290800" y="1509725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154432</xdr:rowOff>
    </xdr:from>
    <xdr:to>
      <xdr:col>77</xdr:col>
      <xdr:colOff>95250</xdr:colOff>
      <xdr:row>88</xdr:row>
      <xdr:rowOff>84582</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5070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69359</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51569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28956</xdr:rowOff>
    </xdr:from>
    <xdr:to>
      <xdr:col>72</xdr:col>
      <xdr:colOff>203200</xdr:colOff>
      <xdr:row>88</xdr:row>
      <xdr:rowOff>62737</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4401800" y="15116556"/>
          <a:ext cx="889000" cy="33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149606</xdr:rowOff>
    </xdr:from>
    <xdr:to>
      <xdr:col>73</xdr:col>
      <xdr:colOff>44450</xdr:colOff>
      <xdr:row>88</xdr:row>
      <xdr:rowOff>79756</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89933</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83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62737</xdr:rowOff>
    </xdr:from>
    <xdr:to>
      <xdr:col>68</xdr:col>
      <xdr:colOff>152400</xdr:colOff>
      <xdr:row>88</xdr:row>
      <xdr:rowOff>106172</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3512800" y="15150337"/>
          <a:ext cx="8890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149606</xdr:rowOff>
    </xdr:from>
    <xdr:to>
      <xdr:col>68</xdr:col>
      <xdr:colOff>203200</xdr:colOff>
      <xdr:row>88</xdr:row>
      <xdr:rowOff>79756</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89933</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83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149606</xdr:rowOff>
    </xdr:from>
    <xdr:to>
      <xdr:col>64</xdr:col>
      <xdr:colOff>152400</xdr:colOff>
      <xdr:row>88</xdr:row>
      <xdr:rowOff>79756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89933</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83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130302</xdr:rowOff>
    </xdr:from>
    <xdr:to>
      <xdr:col>81</xdr:col>
      <xdr:colOff>95250</xdr:colOff>
      <xdr:row>88</xdr:row>
      <xdr:rowOff>60452</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504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146829</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89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130302</xdr:rowOff>
    </xdr:from>
    <xdr:to>
      <xdr:col>77</xdr:col>
      <xdr:colOff>95250</xdr:colOff>
      <xdr:row>88</xdr:row>
      <xdr:rowOff>60452</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504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70629</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4815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149606</xdr:rowOff>
    </xdr:from>
    <xdr:to>
      <xdr:col>73</xdr:col>
      <xdr:colOff>44450</xdr:colOff>
      <xdr:row>88</xdr:row>
      <xdr:rowOff>79756</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506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64533</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515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11937</xdr:rowOff>
    </xdr:from>
    <xdr:to>
      <xdr:col>68</xdr:col>
      <xdr:colOff>203200</xdr:colOff>
      <xdr:row>88</xdr:row>
      <xdr:rowOff>113537</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5099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98314</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5185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55372</xdr:rowOff>
    </xdr:from>
    <xdr:to>
      <xdr:col>64</xdr:col>
      <xdr:colOff>152400</xdr:colOff>
      <xdr:row>88</xdr:row>
      <xdr:rowOff>156972</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514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141749</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522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近年、退職者数に合わせ、定期的に新規職員を採用している。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計画的な採用により、定員管理を図り、効率的な行政運営を目指す。</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95286</xdr:rowOff>
    </xdr:from>
    <xdr:to>
      <xdr:col>81</xdr:col>
      <xdr:colOff>44450</xdr:colOff>
      <xdr:row>68</xdr:row>
      <xdr:rowOff>25418</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039386"/>
          <a:ext cx="0" cy="1644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168945</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656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25418</xdr:rowOff>
    </xdr:from>
    <xdr:to>
      <xdr:col>81</xdr:col>
      <xdr:colOff>133350</xdr:colOff>
      <xdr:row>68</xdr:row>
      <xdr:rowOff>25418</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68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10213</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78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95286</xdr:rowOff>
    </xdr:from>
    <xdr:to>
      <xdr:col>81</xdr:col>
      <xdr:colOff>133350</xdr:colOff>
      <xdr:row>58</xdr:row>
      <xdr:rowOff>95286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03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120795</xdr:rowOff>
    </xdr:from>
    <xdr:to>
      <xdr:col>81</xdr:col>
      <xdr:colOff>44450</xdr:colOff>
      <xdr:row>58</xdr:row>
      <xdr:rowOff>122174</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064895"/>
          <a:ext cx="838200" cy="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45266</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3322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73189</xdr:rowOff>
    </xdr:from>
    <xdr:to>
      <xdr:col>81</xdr:col>
      <xdr:colOff>95250</xdr:colOff>
      <xdr:row>61</xdr:row>
      <xdr:rowOff>3339</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36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111488</xdr:rowOff>
    </xdr:from>
    <xdr:to>
      <xdr:col>77</xdr:col>
      <xdr:colOff>44450</xdr:colOff>
      <xdr:row>58</xdr:row>
      <xdr:rowOff>120795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055588"/>
          <a:ext cx="889000" cy="9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48369</xdr:rowOff>
    </xdr:from>
    <xdr:to>
      <xdr:col>77</xdr:col>
      <xdr:colOff>95250</xdr:colOff>
      <xdr:row>60</xdr:row>
      <xdr:rowOff>149969</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134746</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421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88736</xdr:rowOff>
    </xdr:from>
    <xdr:to>
      <xdr:col>72</xdr:col>
      <xdr:colOff>203200</xdr:colOff>
      <xdr:row>58</xdr:row>
      <xdr:rowOff>111488</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032836"/>
          <a:ext cx="889000" cy="22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34925</xdr:rowOff>
    </xdr:from>
    <xdr:to>
      <xdr:col>73</xdr:col>
      <xdr:colOff>44450</xdr:colOff>
      <xdr:row>60</xdr:row>
      <xdr:rowOff>136525</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121302</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40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81842</xdr:rowOff>
    </xdr:from>
    <xdr:to>
      <xdr:col>68</xdr:col>
      <xdr:colOff>152400</xdr:colOff>
      <xdr:row>58</xdr:row>
      <xdr:rowOff>88736</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025942"/>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21481</xdr:rowOff>
    </xdr:from>
    <xdr:to>
      <xdr:col>68</xdr:col>
      <xdr:colOff>203200</xdr:colOff>
      <xdr:row>60</xdr:row>
      <xdr:rowOff>123081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107858</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39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3556</xdr:rowOff>
    </xdr:from>
    <xdr:to>
      <xdr:col>64</xdr:col>
      <xdr:colOff>152400</xdr:colOff>
      <xdr:row>60</xdr:row>
      <xdr:rowOff>105156</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89933</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37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71374</xdr:rowOff>
    </xdr:from>
    <xdr:to>
      <xdr:col>81</xdr:col>
      <xdr:colOff>95250</xdr:colOff>
      <xdr:row>59</xdr:row>
      <xdr:rowOff>1524</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01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164101</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9936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69995</xdr:rowOff>
    </xdr:from>
    <xdr:to>
      <xdr:col>77</xdr:col>
      <xdr:colOff>95250</xdr:colOff>
      <xdr:row>59</xdr:row>
      <xdr:rowOff>145</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01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10322</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9782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60688</xdr:rowOff>
    </xdr:from>
    <xdr:to>
      <xdr:col>73</xdr:col>
      <xdr:colOff>44450</xdr:colOff>
      <xdr:row>58</xdr:row>
      <xdr:rowOff>162288</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00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1015</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9773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37936</xdr:rowOff>
    </xdr:from>
    <xdr:to>
      <xdr:col>68</xdr:col>
      <xdr:colOff>203200</xdr:colOff>
      <xdr:row>58</xdr:row>
      <xdr:rowOff>139536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9982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149713</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9750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31042</xdr:rowOff>
    </xdr:from>
    <xdr:to>
      <xdr:col>64</xdr:col>
      <xdr:colOff>152400</xdr:colOff>
      <xdr:row>58</xdr:row>
      <xdr:rowOff>132642</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997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142819</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9744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実質公債比率が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％上がったが財源によるもので、起債残高は減少</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している。起債依存型の行政運営とならないよう事業計画の見直しに</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41910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204797"/>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60113</xdr:rowOff>
    </xdr:from>
    <xdr:to>
      <xdr:col>81</xdr:col>
      <xdr:colOff>44450</xdr:colOff>
      <xdr:row>41</xdr:row>
      <xdr:rowOff>76200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179800" y="7089563"/>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77910</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52070</xdr:rowOff>
    </xdr:from>
    <xdr:to>
      <xdr:col>77</xdr:col>
      <xdr:colOff>44450</xdr:colOff>
      <xdr:row>41</xdr:row>
      <xdr:rowOff>60113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5290800" y="708152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105833</xdr:rowOff>
    </xdr:from>
    <xdr:to>
      <xdr:col>77</xdr:col>
      <xdr:colOff>95250</xdr:colOff>
      <xdr:row>42</xdr:row>
      <xdr:rowOff>35983</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20760</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52070</xdr:rowOff>
    </xdr:from>
    <xdr:to>
      <xdr:col>72</xdr:col>
      <xdr:colOff>203200</xdr:colOff>
      <xdr:row>41</xdr:row>
      <xdr:rowOff>68156</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4401800" y="708152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12717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68156</xdr:rowOff>
    </xdr:from>
    <xdr:to>
      <xdr:col>68</xdr:col>
      <xdr:colOff>152400</xdr:colOff>
      <xdr:row>41</xdr:row>
      <xdr:rowOff>76200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3512800" y="709760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89746</xdr:rowOff>
    </xdr:from>
    <xdr:to>
      <xdr:col>68</xdr:col>
      <xdr:colOff>203200</xdr:colOff>
      <xdr:row>42</xdr:row>
      <xdr:rowOff>19896</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4673</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25400</xdr:rowOff>
    </xdr:from>
    <xdr:to>
      <xdr:col>81</xdr:col>
      <xdr:colOff>95250</xdr:colOff>
      <xdr:row>41</xdr:row>
      <xdr:rowOff>127000</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41927</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9313</xdr:rowOff>
    </xdr:from>
    <xdr:to>
      <xdr:col>77</xdr:col>
      <xdr:colOff>95250</xdr:colOff>
      <xdr:row>41</xdr:row>
      <xdr:rowOff>110913</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121090</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680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1270</xdr:rowOff>
    </xdr:from>
    <xdr:to>
      <xdr:col>73</xdr:col>
      <xdr:colOff>44450</xdr:colOff>
      <xdr:row>41</xdr:row>
      <xdr:rowOff>102870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113047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17356</xdr:rowOff>
    </xdr:from>
    <xdr:to>
      <xdr:col>68</xdr:col>
      <xdr:colOff>203200</xdr:colOff>
      <xdr:row>41</xdr:row>
      <xdr:rowOff>118956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129133</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25400</xdr:rowOff>
    </xdr:from>
    <xdr:to>
      <xdr:col>64</xdr:col>
      <xdr:colOff>152400</xdr:colOff>
      <xdr:row>41</xdr:row>
      <xdr:rowOff>127000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137177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充当可能な基金の増と公債費の減によるもので、引き続き歳出の削減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に努め、決算状況で基金積立を図る。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165735</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370667"/>
          <a:ext cx="0" cy="13955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137812</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738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165735</xdr:rowOff>
    </xdr:from>
    <xdr:to>
      <xdr:col>81</xdr:col>
      <xdr:colOff>133350</xdr:colOff>
      <xdr:row>21</xdr:row>
      <xdr:rowOff>165735</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76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長野県小海町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4,329
4,237
114.20
5,391,713
5,040,064
306,759
2,611,894
3,813,995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類似団体内平均値を上回っている。要因としては直営で温泉施設を運営していることにより、会計年度任用職員の人数が多いことによる。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年度から会計年度職員も勤勉手当支給されることになるので今後増加傾向となることが予想されるので、効率的な人員配置に努める。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170434</xdr:rowOff>
    </xdr:from>
    <xdr:to>
      <xdr:col>24</xdr:col>
      <xdr:colOff>25400</xdr:colOff>
      <xdr:row>40</xdr:row>
      <xdr:rowOff>81280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28284"/>
          <a:ext cx="0" cy="1110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53357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1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81280</xdr:rowOff>
    </xdr:from>
    <xdr:to>
      <xdr:col>24</xdr:col>
      <xdr:colOff>114300</xdr:colOff>
      <xdr:row>40</xdr:row>
      <xdr:rowOff>81280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3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85361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170434</xdr:rowOff>
    </xdr:from>
    <xdr:to>
      <xdr:col>24</xdr:col>
      <xdr:colOff>114300</xdr:colOff>
      <xdr:row>33</xdr:row>
      <xdr:rowOff>170434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65278</xdr:rowOff>
    </xdr:from>
    <xdr:to>
      <xdr:col>24</xdr:col>
      <xdr:colOff>25400</xdr:colOff>
      <xdr:row>37</xdr:row>
      <xdr:rowOff>88138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40892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156735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5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140208</xdr:rowOff>
    </xdr:from>
    <xdr:to>
      <xdr:col>24</xdr:col>
      <xdr:colOff>76200</xdr:colOff>
      <xdr:row>37</xdr:row>
      <xdr:rowOff>70358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88138</xdr:rowOff>
    </xdr:from>
    <xdr:to>
      <xdr:col>19</xdr:col>
      <xdr:colOff>187325</xdr:colOff>
      <xdr:row>38</xdr:row>
      <xdr:rowOff>17272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43178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112776</xdr:rowOff>
    </xdr:from>
    <xdr:to>
      <xdr:col>20</xdr:col>
      <xdr:colOff>38100</xdr:colOff>
      <xdr:row>37</xdr:row>
      <xdr:rowOff>42926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53103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161290</xdr:rowOff>
    </xdr:from>
    <xdr:to>
      <xdr:col>15</xdr:col>
      <xdr:colOff>98425</xdr:colOff>
      <xdr:row>38</xdr:row>
      <xdr:rowOff>17272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162040"/>
          <a:ext cx="889000" cy="37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37338</xdr:rowOff>
    </xdr:from>
    <xdr:to>
      <xdr:col>15</xdr:col>
      <xdr:colOff>149225</xdr:colOff>
      <xdr:row>37</xdr:row>
      <xdr:rowOff>138938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149115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4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161290</xdr:rowOff>
    </xdr:from>
    <xdr:to>
      <xdr:col>11</xdr:col>
      <xdr:colOff>9525</xdr:colOff>
      <xdr:row>36</xdr:row>
      <xdr:rowOff>35560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1620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762</xdr:rowOff>
    </xdr:from>
    <xdr:to>
      <xdr:col>11</xdr:col>
      <xdr:colOff>60325</xdr:colOff>
      <xdr:row>37</xdr:row>
      <xdr:rowOff>102362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87139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153924</xdr:rowOff>
    </xdr:from>
    <xdr:to>
      <xdr:col>6</xdr:col>
      <xdr:colOff>171450</xdr:colOff>
      <xdr:row>37</xdr:row>
      <xdr:rowOff>84074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68851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14478</xdr:rowOff>
    </xdr:from>
    <xdr:to>
      <xdr:col>24</xdr:col>
      <xdr:colOff>76200</xdr:colOff>
      <xdr:row>37</xdr:row>
      <xdr:rowOff>116078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158005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37338</xdr:rowOff>
    </xdr:from>
    <xdr:to>
      <xdr:col>20</xdr:col>
      <xdr:colOff>38100</xdr:colOff>
      <xdr:row>37</xdr:row>
      <xdr:rowOff>138938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123715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137922</xdr:rowOff>
    </xdr:from>
    <xdr:to>
      <xdr:col>15</xdr:col>
      <xdr:colOff>149225</xdr:colOff>
      <xdr:row>38</xdr:row>
      <xdr:rowOff>68072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52849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110490</xdr:rowOff>
    </xdr:from>
    <xdr:to>
      <xdr:col>11</xdr:col>
      <xdr:colOff>60325</xdr:colOff>
      <xdr:row>36</xdr:row>
      <xdr:rowOff>40640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50817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156210</xdr:rowOff>
    </xdr:from>
    <xdr:to>
      <xdr:col>6</xdr:col>
      <xdr:colOff>171450</xdr:colOff>
      <xdr:row>36</xdr:row>
      <xdr:rowOff>86360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96537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類似団体内平均値に近い数値で推移している。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年度と比較し、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ポイント増えているが主な要因として、光熱水費の上昇と自治体</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DX</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、社会福祉事業の委託料が増えたことによる。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今後も光熱水費の上昇や自治体</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DX</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推進に伴う委託料の増加で物件費の増加が見込まれるので委託料の契約見直しや経費の節減に努める。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168148</xdr:rowOff>
    </xdr:from>
    <xdr:to>
      <xdr:col>82</xdr:col>
      <xdr:colOff>107950</xdr:colOff>
      <xdr:row>20</xdr:row>
      <xdr:rowOff>140716</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6844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112793</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54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140716</xdr:rowOff>
    </xdr:from>
    <xdr:to>
      <xdr:col>82</xdr:col>
      <xdr:colOff>196850</xdr:colOff>
      <xdr:row>20</xdr:row>
      <xdr:rowOff>140716</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569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83075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168148</xdr:rowOff>
    </xdr:from>
    <xdr:to>
      <xdr:col>82</xdr:col>
      <xdr:colOff>196850</xdr:colOff>
      <xdr:row>14</xdr:row>
      <xdr:rowOff>168148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68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10414</xdr:rowOff>
    </xdr:from>
    <xdr:to>
      <xdr:col>82</xdr:col>
      <xdr:colOff>107950</xdr:colOff>
      <xdr:row>17</xdr:row>
      <xdr:rowOff>46990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292506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167149</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91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23622</xdr:rowOff>
    </xdr:from>
    <xdr:to>
      <xdr:col>82</xdr:col>
      <xdr:colOff>158750</xdr:colOff>
      <xdr:row>17</xdr:row>
      <xdr:rowOff>125222</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145288</xdr:rowOff>
    </xdr:from>
    <xdr:to>
      <xdr:col>78</xdr:col>
      <xdr:colOff>69850</xdr:colOff>
      <xdr:row>17</xdr:row>
      <xdr:rowOff>10414</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288848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140208</xdr:rowOff>
    </xdr:from>
    <xdr:to>
      <xdr:col>78</xdr:col>
      <xdr:colOff>120650</xdr:colOff>
      <xdr:row>17</xdr:row>
      <xdr:rowOff>70358</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55135</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969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145288</xdr:rowOff>
    </xdr:from>
    <xdr:to>
      <xdr:col>73</xdr:col>
      <xdr:colOff>180975</xdr:colOff>
      <xdr:row>17</xdr:row>
      <xdr:rowOff>133858</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3893800" y="2888488"/>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144780</xdr:rowOff>
    </xdr:from>
    <xdr:to>
      <xdr:col>74</xdr:col>
      <xdr:colOff>31750</xdr:colOff>
      <xdr:row>17</xdr:row>
      <xdr:rowOff>74930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59707</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83566</xdr:rowOff>
    </xdr:from>
    <xdr:to>
      <xdr:col>69</xdr:col>
      <xdr:colOff>92075</xdr:colOff>
      <xdr:row>17</xdr:row>
      <xdr:rowOff>133858</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99821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55626</xdr:rowOff>
    </xdr:from>
    <xdr:to>
      <xdr:col>69</xdr:col>
      <xdr:colOff>142875</xdr:colOff>
      <xdr:row>17</xdr:row>
      <xdr:rowOff>157226</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167403</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739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46482</xdr:rowOff>
    </xdr:from>
    <xdr:to>
      <xdr:col>65</xdr:col>
      <xdr:colOff>53975</xdr:colOff>
      <xdr:row>17</xdr:row>
      <xdr:rowOff>148082</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132859</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167640</xdr:rowOff>
    </xdr:from>
    <xdr:to>
      <xdr:col>82</xdr:col>
      <xdr:colOff>158750</xdr:colOff>
      <xdr:row>17</xdr:row>
      <xdr:rowOff>97790</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12717</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75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131064</xdr:rowOff>
    </xdr:from>
    <xdr:to>
      <xdr:col>78</xdr:col>
      <xdr:colOff>120650</xdr:colOff>
      <xdr:row>17</xdr:row>
      <xdr:rowOff>61214</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87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71391</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643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94488</xdr:rowOff>
    </xdr:from>
    <xdr:to>
      <xdr:col>74</xdr:col>
      <xdr:colOff>31750</xdr:colOff>
      <xdr:row>17</xdr:row>
      <xdr:rowOff>24638</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83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34815</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60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83058</xdr:rowOff>
    </xdr:from>
    <xdr:to>
      <xdr:col>69</xdr:col>
      <xdr:colOff>142875</xdr:colOff>
      <xdr:row>18</xdr:row>
      <xdr:rowOff>13208</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99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169435</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08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32766</xdr:rowOff>
    </xdr:from>
    <xdr:to>
      <xdr:col>65</xdr:col>
      <xdr:colOff>53975</xdr:colOff>
      <xdr:row>17</xdr:row>
      <xdr:rowOff>134366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94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144543</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71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年々ポイントが増えている。少子高齢化の進展により、</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動向は厳しいものと予想される。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健康づくり、疾病予防の取組、事業対象者の見直しが</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必要である。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61</xdr:row>
      <xdr:rowOff>20865</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42400"/>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159657</xdr:rowOff>
    </xdr:from>
    <xdr:to>
      <xdr:col>24</xdr:col>
      <xdr:colOff>25400</xdr:colOff>
      <xdr:row>55</xdr:row>
      <xdr:rowOff>37193</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417957"/>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2920</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261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157843</xdr:rowOff>
    </xdr:from>
    <xdr:to>
      <xdr:col>24</xdr:col>
      <xdr:colOff>76200</xdr:colOff>
      <xdr:row>55</xdr:row>
      <xdr:rowOff>87993</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159657</xdr:rowOff>
    </xdr:from>
    <xdr:to>
      <xdr:col>19</xdr:col>
      <xdr:colOff>187325</xdr:colOff>
      <xdr:row>54</xdr:row>
      <xdr:rowOff>159657</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417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141515</xdr:rowOff>
    </xdr:from>
    <xdr:to>
      <xdr:col>20</xdr:col>
      <xdr:colOff>38100</xdr:colOff>
      <xdr:row>55</xdr:row>
      <xdr:rowOff>71665</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56442</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143328</xdr:rowOff>
    </xdr:from>
    <xdr:to>
      <xdr:col>15</xdr:col>
      <xdr:colOff>98425</xdr:colOff>
      <xdr:row>54</xdr:row>
      <xdr:rowOff>159657</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4016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110672</xdr:rowOff>
    </xdr:from>
    <xdr:to>
      <xdr:col>11</xdr:col>
      <xdr:colOff>9525</xdr:colOff>
      <xdr:row>54</xdr:row>
      <xdr:rowOff>143328</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3689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35378</xdr:rowOff>
    </xdr:from>
    <xdr:to>
      <xdr:col>11</xdr:col>
      <xdr:colOff>60325</xdr:colOff>
      <xdr:row>55</xdr:row>
      <xdr:rowOff>136978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121755</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157843</xdr:rowOff>
    </xdr:from>
    <xdr:to>
      <xdr:col>24</xdr:col>
      <xdr:colOff>76200</xdr:colOff>
      <xdr:row>55</xdr:row>
      <xdr:rowOff>87993</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129920</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38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108857</xdr:rowOff>
    </xdr:from>
    <xdr:to>
      <xdr:col>20</xdr:col>
      <xdr:colOff>38100</xdr:colOff>
      <xdr:row>55</xdr:row>
      <xdr:rowOff>39007</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49184</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136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108857</xdr:rowOff>
    </xdr:from>
    <xdr:to>
      <xdr:col>15</xdr:col>
      <xdr:colOff>149225</xdr:colOff>
      <xdr:row>55</xdr:row>
      <xdr:rowOff>39007</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49184</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92528</xdr:rowOff>
    </xdr:from>
    <xdr:to>
      <xdr:col>11</xdr:col>
      <xdr:colOff>60325</xdr:colOff>
      <xdr:row>55</xdr:row>
      <xdr:rowOff>22678</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32855</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59872</xdr:rowOff>
    </xdr:from>
    <xdr:to>
      <xdr:col>6</xdr:col>
      <xdr:colOff>171450</xdr:colOff>
      <xdr:row>54</xdr:row>
      <xdr:rowOff>161472</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199</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類似団体内平均値に近い数値で推移している。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今後も適正な財政運営を目指す。</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61</xdr:row>
      <xdr:rowOff>29845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27100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1922</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460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29845</xdr:rowOff>
    </xdr:from>
    <xdr:to>
      <xdr:col>82</xdr:col>
      <xdr:colOff>196850</xdr:colOff>
      <xdr:row>61</xdr:row>
      <xdr:rowOff>29845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488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115570</xdr:rowOff>
    </xdr:from>
    <xdr:to>
      <xdr:col>82</xdr:col>
      <xdr:colOff>107950</xdr:colOff>
      <xdr:row>57</xdr:row>
      <xdr:rowOff>167005</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5671800" y="988822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69867</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671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53340</xdr:rowOff>
    </xdr:from>
    <xdr:to>
      <xdr:col>82</xdr:col>
      <xdr:colOff>158750</xdr:colOff>
      <xdr:row>57</xdr:row>
      <xdr:rowOff>154940</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82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115570</xdr:rowOff>
    </xdr:from>
    <xdr:to>
      <xdr:col>78</xdr:col>
      <xdr:colOff>69850</xdr:colOff>
      <xdr:row>58</xdr:row>
      <xdr:rowOff>6985</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4782800" y="988822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36195</xdr:rowOff>
    </xdr:from>
    <xdr:to>
      <xdr:col>78</xdr:col>
      <xdr:colOff>120650</xdr:colOff>
      <xdr:row>57</xdr:row>
      <xdr:rowOff>137795</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147972</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577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6985</xdr:rowOff>
    </xdr:from>
    <xdr:to>
      <xdr:col>73</xdr:col>
      <xdr:colOff>180975</xdr:colOff>
      <xdr:row>58</xdr:row>
      <xdr:rowOff>35560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3893800" y="995108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93345</xdr:rowOff>
    </xdr:from>
    <xdr:to>
      <xdr:col>74</xdr:col>
      <xdr:colOff>31750</xdr:colOff>
      <xdr:row>58</xdr:row>
      <xdr:rowOff>23495</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33672</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634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29845</xdr:rowOff>
    </xdr:from>
    <xdr:to>
      <xdr:col>69</xdr:col>
      <xdr:colOff>92075</xdr:colOff>
      <xdr:row>58</xdr:row>
      <xdr:rowOff>35560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3004800" y="997394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87630</xdr:rowOff>
    </xdr:from>
    <xdr:to>
      <xdr:col>69</xdr:col>
      <xdr:colOff>142875</xdr:colOff>
      <xdr:row>58</xdr:row>
      <xdr:rowOff>17780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27957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62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110490</xdr:rowOff>
    </xdr:from>
    <xdr:to>
      <xdr:col>65</xdr:col>
      <xdr:colOff>53975</xdr:colOff>
      <xdr:row>58</xdr:row>
      <xdr:rowOff>40640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50817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116205</xdr:rowOff>
    </xdr:from>
    <xdr:to>
      <xdr:col>82</xdr:col>
      <xdr:colOff>158750</xdr:colOff>
      <xdr:row>58</xdr:row>
      <xdr:rowOff>46355</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88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88282</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860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64770</xdr:rowOff>
    </xdr:from>
    <xdr:to>
      <xdr:col>78</xdr:col>
      <xdr:colOff>120650</xdr:colOff>
      <xdr:row>57</xdr:row>
      <xdr:rowOff>166370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151147</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92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127635</xdr:rowOff>
    </xdr:from>
    <xdr:to>
      <xdr:col>74</xdr:col>
      <xdr:colOff>31750</xdr:colOff>
      <xdr:row>58</xdr:row>
      <xdr:rowOff>57785</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90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42562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998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156210</xdr:rowOff>
    </xdr:from>
    <xdr:to>
      <xdr:col>69</xdr:col>
      <xdr:colOff>142875</xdr:colOff>
      <xdr:row>58</xdr:row>
      <xdr:rowOff>86360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71137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150495</xdr:rowOff>
    </xdr:from>
    <xdr:to>
      <xdr:col>65</xdr:col>
      <xdr:colOff>53975</xdr:colOff>
      <xdr:row>58</xdr:row>
      <xdr:rowOff>80645</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992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65422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10009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年度と比較し、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ポイント増加している。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要因としては国の支援金事業に加え、町単独でも</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支援金事業を行ったことによる。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物価高騰など社会情勢が不透明であり、今後も</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増加が見込まれるので経費の節減に努める。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149860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78576"/>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121937</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149860</xdr:rowOff>
    </xdr:from>
    <xdr:to>
      <xdr:col>82</xdr:col>
      <xdr:colOff>196850</xdr:colOff>
      <xdr:row>40</xdr:row>
      <xdr:rowOff>149860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122428</xdr:rowOff>
    </xdr:from>
    <xdr:to>
      <xdr:col>82</xdr:col>
      <xdr:colOff>107950</xdr:colOff>
      <xdr:row>37</xdr:row>
      <xdr:rowOff>1270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5671800" y="629462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101871</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122428</xdr:rowOff>
    </xdr:from>
    <xdr:to>
      <xdr:col>78</xdr:col>
      <xdr:colOff>69850</xdr:colOff>
      <xdr:row>36</xdr:row>
      <xdr:rowOff>131572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4782800" y="62946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2811</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85852</xdr:rowOff>
    </xdr:from>
    <xdr:to>
      <xdr:col>73</xdr:col>
      <xdr:colOff>180975</xdr:colOff>
      <xdr:row>36</xdr:row>
      <xdr:rowOff>131572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3893800" y="625805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85852</xdr:rowOff>
    </xdr:from>
    <xdr:to>
      <xdr:col>69</xdr:col>
      <xdr:colOff>92075</xdr:colOff>
      <xdr:row>36</xdr:row>
      <xdr:rowOff>127000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3004800" y="625805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121920</xdr:rowOff>
    </xdr:from>
    <xdr:to>
      <xdr:col>82</xdr:col>
      <xdr:colOff>158750</xdr:colOff>
      <xdr:row>37</xdr:row>
      <xdr:rowOff>52070</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93997</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71628</xdr:rowOff>
    </xdr:from>
    <xdr:to>
      <xdr:col>78</xdr:col>
      <xdr:colOff>120650</xdr:colOff>
      <xdr:row>37</xdr:row>
      <xdr:rowOff>1778</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158005</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633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80772</xdr:rowOff>
    </xdr:from>
    <xdr:to>
      <xdr:col>74</xdr:col>
      <xdr:colOff>31750</xdr:colOff>
      <xdr:row>37</xdr:row>
      <xdr:rowOff>10922</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21099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35052</xdr:rowOff>
    </xdr:from>
    <xdr:to>
      <xdr:col>69</xdr:col>
      <xdr:colOff>142875</xdr:colOff>
      <xdr:row>36</xdr:row>
      <xdr:rowOff>136652</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146829</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76200</xdr:rowOff>
    </xdr:from>
    <xdr:to>
      <xdr:col>65</xdr:col>
      <xdr:colOff>53975</xdr:colOff>
      <xdr:row>37</xdr:row>
      <xdr:rowOff>6350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16527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年度と比較し、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ポイント増加したが、</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類似団体内の平均値とほぼ同じである。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起債は当町の財政運営にとって、必要なものであるが</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将来の財政運営に影響を及ぼすものなので、</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適正な管理に努める。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130810</xdr:rowOff>
    </xdr:from>
    <xdr:to>
      <xdr:col>24</xdr:col>
      <xdr:colOff>25400</xdr:colOff>
      <xdr:row>81</xdr:row>
      <xdr:rowOff>35561</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646660"/>
          <a:ext cx="0" cy="1276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7638</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895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35561</xdr:rowOff>
    </xdr:from>
    <xdr:to>
      <xdr:col>24</xdr:col>
      <xdr:colOff>114300</xdr:colOff>
      <xdr:row>81</xdr:row>
      <xdr:rowOff>35561</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923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45737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130810</xdr:rowOff>
    </xdr:from>
    <xdr:to>
      <xdr:col>24</xdr:col>
      <xdr:colOff>114300</xdr:colOff>
      <xdr:row>73</xdr:row>
      <xdr:rowOff>130810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92710</xdr:rowOff>
    </xdr:from>
    <xdr:to>
      <xdr:col>24</xdr:col>
      <xdr:colOff>25400</xdr:colOff>
      <xdr:row>76</xdr:row>
      <xdr:rowOff>168911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3987800" y="12951460"/>
          <a:ext cx="838200" cy="247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130827</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298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92710</xdr:rowOff>
    </xdr:from>
    <xdr:to>
      <xdr:col>19</xdr:col>
      <xdr:colOff>187325</xdr:colOff>
      <xdr:row>76</xdr:row>
      <xdr:rowOff>1270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098800" y="1295146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80011</xdr:rowOff>
    </xdr:from>
    <xdr:to>
      <xdr:col>20</xdr:col>
      <xdr:colOff>38100</xdr:colOff>
      <xdr:row>77</xdr:row>
      <xdr:rowOff>10161</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166388</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196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1270</xdr:rowOff>
    </xdr:from>
    <xdr:to>
      <xdr:col>15</xdr:col>
      <xdr:colOff>98425</xdr:colOff>
      <xdr:row>77</xdr:row>
      <xdr:rowOff>31750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2209800" y="13031470"/>
          <a:ext cx="889000" cy="20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25416</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31750</xdr:rowOff>
    </xdr:from>
    <xdr:to>
      <xdr:col>11</xdr:col>
      <xdr:colOff>9525</xdr:colOff>
      <xdr:row>77</xdr:row>
      <xdr:rowOff>35561</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1320800" y="132334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118111</xdr:rowOff>
    </xdr:from>
    <xdr:to>
      <xdr:col>11</xdr:col>
      <xdr:colOff>60325</xdr:colOff>
      <xdr:row>77</xdr:row>
      <xdr:rowOff>48261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58437</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110489</xdr:rowOff>
    </xdr:from>
    <xdr:to>
      <xdr:col>6</xdr:col>
      <xdr:colOff>171450</xdr:colOff>
      <xdr:row>77</xdr:row>
      <xdr:rowOff>40639</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50817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118111</xdr:rowOff>
    </xdr:from>
    <xdr:to>
      <xdr:col>24</xdr:col>
      <xdr:colOff>76200</xdr:colOff>
      <xdr:row>77</xdr:row>
      <xdr:rowOff>48261</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1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90188</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3120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41910</xdr:rowOff>
    </xdr:from>
    <xdr:to>
      <xdr:col>20</xdr:col>
      <xdr:colOff>38100</xdr:colOff>
      <xdr:row>75</xdr:row>
      <xdr:rowOff>143510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153687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266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121920</xdr:rowOff>
    </xdr:from>
    <xdr:to>
      <xdr:col>15</xdr:col>
      <xdr:colOff>149225</xdr:colOff>
      <xdr:row>76</xdr:row>
      <xdr:rowOff>52070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29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62247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74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152400</xdr:rowOff>
    </xdr:from>
    <xdr:to>
      <xdr:col>11</xdr:col>
      <xdr:colOff>60325</xdr:colOff>
      <xdr:row>77</xdr:row>
      <xdr:rowOff>82550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67327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156211</xdr:rowOff>
    </xdr:from>
    <xdr:to>
      <xdr:col>6</xdr:col>
      <xdr:colOff>171450</xdr:colOff>
      <xdr:row>77</xdr:row>
      <xdr:rowOff>86361</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1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71138</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27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事業の費用対効果を検証し、経費削減に努め、現状を維持していく。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3" name="公債費以外グラフ枠">
          <a:extLst>
            <a:ext uri="{FF2B5EF4-FFF2-40B4-BE49-F238E27FC236}">
              <a16:creationId xmlns:a16="http://schemas.microsoft.com/office/drawing/2014/main" id="{00000000-0008-0000-0400-00009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157480</xdr:rowOff>
    </xdr:from>
    <xdr:to>
      <xdr:col>82</xdr:col>
      <xdr:colOff>107950</xdr:colOff>
      <xdr:row>82</xdr:row>
      <xdr:rowOff>58420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flipV="1">
          <a:off x="16510000" y="1267333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30497</xdr:rowOff>
    </xdr:from>
    <xdr:ext cx="762000" cy="259045"/>
    <xdr:sp macro="" textlink="">
      <xdr:nvSpPr>
        <xdr:cNvPr id="415" name="公債費以外最小値テキスト">
          <a:extLst>
            <a:ext uri="{FF2B5EF4-FFF2-40B4-BE49-F238E27FC236}">
              <a16:creationId xmlns:a16="http://schemas.microsoft.com/office/drawing/2014/main" id="{00000000-0008-0000-0400-00009F010000}"/>
            </a:ext>
          </a:extLst>
        </xdr:cNvPr>
        <xdr:cNvSpPr txBox="1"/>
      </xdr:nvSpPr>
      <xdr:spPr>
        <a:xfrm>
          <a:off x="16598900" y="14089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58420</xdr:rowOff>
    </xdr:from>
    <xdr:to>
      <xdr:col>82</xdr:col>
      <xdr:colOff>196850</xdr:colOff>
      <xdr:row>82</xdr:row>
      <xdr:rowOff>58420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411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72407</xdr:rowOff>
    </xdr:from>
    <xdr:ext cx="762000" cy="259045"/>
    <xdr:sp macro="" textlink="">
      <xdr:nvSpPr>
        <xdr:cNvPr id="417" name="公債費以外最大値テキスト">
          <a:extLst>
            <a:ext uri="{FF2B5EF4-FFF2-40B4-BE49-F238E27FC236}">
              <a16:creationId xmlns:a16="http://schemas.microsoft.com/office/drawing/2014/main" id="{00000000-0008-0000-0400-0000A1010000}"/>
            </a:ext>
          </a:extLst>
        </xdr:cNvPr>
        <xdr:cNvSpPr txBox="1"/>
      </xdr:nvSpPr>
      <xdr:spPr>
        <a:xfrm>
          <a:off x="16598900" y="1241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157480</xdr:rowOff>
    </xdr:from>
    <xdr:to>
      <xdr:col>82</xdr:col>
      <xdr:colOff>196850</xdr:colOff>
      <xdr:row>73</xdr:row>
      <xdr:rowOff>157480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2673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77470</xdr:rowOff>
    </xdr:from>
    <xdr:to>
      <xdr:col>82</xdr:col>
      <xdr:colOff>107950</xdr:colOff>
      <xdr:row>79</xdr:row>
      <xdr:rowOff>5080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5671800" y="1345057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54627</xdr:rowOff>
    </xdr:from>
    <xdr:ext cx="762000" cy="259045"/>
    <xdr:sp macro="" textlink="">
      <xdr:nvSpPr>
        <xdr:cNvPr id="420" name="公債費以外平均値テキスト">
          <a:extLst>
            <a:ext uri="{FF2B5EF4-FFF2-40B4-BE49-F238E27FC236}">
              <a16:creationId xmlns:a16="http://schemas.microsoft.com/office/drawing/2014/main" id="{00000000-0008-0000-0400-0000A4010000}"/>
            </a:ext>
          </a:extLst>
        </xdr:cNvPr>
        <xdr:cNvSpPr txBox="1"/>
      </xdr:nvSpPr>
      <xdr:spPr>
        <a:xfrm>
          <a:off x="16598900" y="1325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38100</xdr:rowOff>
    </xdr:from>
    <xdr:to>
      <xdr:col>82</xdr:col>
      <xdr:colOff>158750</xdr:colOff>
      <xdr:row>78</xdr:row>
      <xdr:rowOff>139700</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64592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77470</xdr:rowOff>
    </xdr:from>
    <xdr:to>
      <xdr:col>78</xdr:col>
      <xdr:colOff>69850</xdr:colOff>
      <xdr:row>79</xdr:row>
      <xdr:rowOff>8889</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4782800" y="13450570"/>
          <a:ext cx="8890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106680</xdr:rowOff>
    </xdr:from>
    <xdr:to>
      <xdr:col>78</xdr:col>
      <xdr:colOff>120650</xdr:colOff>
      <xdr:row>78</xdr:row>
      <xdr:rowOff>36830</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5621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47007</xdr:rowOff>
    </xdr:from>
    <xdr:ext cx="7366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5290800" y="1307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153670</xdr:rowOff>
    </xdr:from>
    <xdr:to>
      <xdr:col>73</xdr:col>
      <xdr:colOff>180975</xdr:colOff>
      <xdr:row>79</xdr:row>
      <xdr:rowOff>8889</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3893800" y="13355320"/>
          <a:ext cx="889000" cy="198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87630</xdr:rowOff>
    </xdr:from>
    <xdr:to>
      <xdr:col>74</xdr:col>
      <xdr:colOff>31750</xdr:colOff>
      <xdr:row>79</xdr:row>
      <xdr:rowOff>17780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4732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27957</xdr:rowOff>
    </xdr:from>
    <xdr:ext cx="762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4401800" y="1322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153670</xdr:rowOff>
    </xdr:from>
    <xdr:to>
      <xdr:col>69</xdr:col>
      <xdr:colOff>92075</xdr:colOff>
      <xdr:row>78</xdr:row>
      <xdr:rowOff>1270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3004800" y="1335532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129539</xdr:rowOff>
    </xdr:from>
    <xdr:to>
      <xdr:col>69</xdr:col>
      <xdr:colOff>142875</xdr:colOff>
      <xdr:row>79</xdr:row>
      <xdr:rowOff>59689</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3843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44466</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3512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114300</xdr:rowOff>
    </xdr:from>
    <xdr:to>
      <xdr:col>65</xdr:col>
      <xdr:colOff>53975</xdr:colOff>
      <xdr:row>79</xdr:row>
      <xdr:rowOff>44450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2954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29227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2623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125730</xdr:rowOff>
    </xdr:from>
    <xdr:to>
      <xdr:col>82</xdr:col>
      <xdr:colOff>158750</xdr:colOff>
      <xdr:row>79</xdr:row>
      <xdr:rowOff>55880</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6459200" y="1349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97807</xdr:rowOff>
    </xdr:from>
    <xdr:ext cx="762000" cy="259045"/>
    <xdr:sp macro="" textlink="">
      <xdr:nvSpPr>
        <xdr:cNvPr id="439" name="公債費以外該当値テキスト">
          <a:extLst>
            <a:ext uri="{FF2B5EF4-FFF2-40B4-BE49-F238E27FC236}">
              <a16:creationId xmlns:a16="http://schemas.microsoft.com/office/drawing/2014/main" id="{00000000-0008-0000-0400-0000B7010000}"/>
            </a:ext>
          </a:extLst>
        </xdr:cNvPr>
        <xdr:cNvSpPr txBox="1"/>
      </xdr:nvSpPr>
      <xdr:spPr>
        <a:xfrm>
          <a:off x="16598900" y="1347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26670</xdr:rowOff>
    </xdr:from>
    <xdr:to>
      <xdr:col>78</xdr:col>
      <xdr:colOff>120650</xdr:colOff>
      <xdr:row>78</xdr:row>
      <xdr:rowOff>128270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5621000" y="1339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113047</xdr:rowOff>
    </xdr:from>
    <xdr:ext cx="7366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290800" y="13486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129539</xdr:rowOff>
    </xdr:from>
    <xdr:to>
      <xdr:col>74</xdr:col>
      <xdr:colOff>31750</xdr:colOff>
      <xdr:row>79</xdr:row>
      <xdr:rowOff>59689</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4732000" y="135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44466</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102870</xdr:rowOff>
    </xdr:from>
    <xdr:to>
      <xdr:col>69</xdr:col>
      <xdr:colOff>142875</xdr:colOff>
      <xdr:row>78</xdr:row>
      <xdr:rowOff>33020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3843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43197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307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121920</xdr:rowOff>
    </xdr:from>
    <xdr:to>
      <xdr:col>65</xdr:col>
      <xdr:colOff>53975</xdr:colOff>
      <xdr:row>78</xdr:row>
      <xdr:rowOff>52070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29540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62247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3092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長野県小海町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20210</xdr:rowOff>
    </xdr:from>
    <xdr:to>
      <xdr:col>29</xdr:col>
      <xdr:colOff>127000</xdr:colOff>
      <xdr:row>20</xdr:row>
      <xdr:rowOff>113228</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296685"/>
          <a:ext cx="0" cy="12931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85305</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61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113228</xdr:rowOff>
    </xdr:from>
    <xdr:to>
      <xdr:col>30</xdr:col>
      <xdr:colOff>25400</xdr:colOff>
      <xdr:row>20</xdr:row>
      <xdr:rowOff>113228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898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106587</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204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20210</xdr:rowOff>
    </xdr:from>
    <xdr:to>
      <xdr:col>30</xdr:col>
      <xdr:colOff>25400</xdr:colOff>
      <xdr:row>13</xdr:row>
      <xdr:rowOff>20210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2966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20</xdr:row>
      <xdr:rowOff>4805</xdr:rowOff>
    </xdr:from>
    <xdr:to>
      <xdr:col>29</xdr:col>
      <xdr:colOff>127000</xdr:colOff>
      <xdr:row>20</xdr:row>
      <xdr:rowOff>6033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003800" y="3481430"/>
          <a:ext cx="647700" cy="12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138823</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31010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122296</xdr:rowOff>
    </xdr:from>
    <xdr:to>
      <xdr:col>29</xdr:col>
      <xdr:colOff>177800</xdr:colOff>
      <xdr:row>19</xdr:row>
      <xdr:rowOff>52446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32560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20</xdr:row>
      <xdr:rowOff>4805</xdr:rowOff>
    </xdr:from>
    <xdr:to>
      <xdr:col>26</xdr:col>
      <xdr:colOff>50800</xdr:colOff>
      <xdr:row>20</xdr:row>
      <xdr:rowOff>31771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481430"/>
          <a:ext cx="698500" cy="269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145096</xdr:rowOff>
    </xdr:from>
    <xdr:to>
      <xdr:col>26</xdr:col>
      <xdr:colOff>101600</xdr:colOff>
      <xdr:row>19</xdr:row>
      <xdr:rowOff>75246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2788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85423</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047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31771</xdr:rowOff>
    </xdr:from>
    <xdr:to>
      <xdr:col>22</xdr:col>
      <xdr:colOff>114300</xdr:colOff>
      <xdr:row>20</xdr:row>
      <xdr:rowOff>53156</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508396"/>
          <a:ext cx="698500" cy="213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162104</xdr:rowOff>
    </xdr:from>
    <xdr:to>
      <xdr:col>22</xdr:col>
      <xdr:colOff>165100</xdr:colOff>
      <xdr:row>19</xdr:row>
      <xdr:rowOff>92254</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2958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102431</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064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53156</xdr:rowOff>
    </xdr:from>
    <xdr:to>
      <xdr:col>18</xdr:col>
      <xdr:colOff>177800</xdr:colOff>
      <xdr:row>20</xdr:row>
      <xdr:rowOff>68776</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529781"/>
          <a:ext cx="698500" cy="156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3584</xdr:rowOff>
    </xdr:from>
    <xdr:to>
      <xdr:col>19</xdr:col>
      <xdr:colOff>38100</xdr:colOff>
      <xdr:row>19</xdr:row>
      <xdr:rowOff>105184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3087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115361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077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25637</xdr:rowOff>
    </xdr:from>
    <xdr:to>
      <xdr:col>15</xdr:col>
      <xdr:colOff>101600</xdr:colOff>
      <xdr:row>19</xdr:row>
      <xdr:rowOff>127237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3308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137414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09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126683</xdr:rowOff>
    </xdr:from>
    <xdr:to>
      <xdr:col>29</xdr:col>
      <xdr:colOff>177800</xdr:colOff>
      <xdr:row>20</xdr:row>
      <xdr:rowOff>56833</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4318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35260</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34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125455</xdr:rowOff>
    </xdr:from>
    <xdr:to>
      <xdr:col>26</xdr:col>
      <xdr:colOff>101600</xdr:colOff>
      <xdr:row>20</xdr:row>
      <xdr:rowOff>55605</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4306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40382</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517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152421</xdr:rowOff>
    </xdr:from>
    <xdr:to>
      <xdr:col>22</xdr:col>
      <xdr:colOff>165100</xdr:colOff>
      <xdr:row>20</xdr:row>
      <xdr:rowOff>82571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4575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67348</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543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20</xdr:row>
      <xdr:rowOff>2356</xdr:rowOff>
    </xdr:from>
    <xdr:to>
      <xdr:col>19</xdr:col>
      <xdr:colOff>38100</xdr:colOff>
      <xdr:row>20</xdr:row>
      <xdr:rowOff>103956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4789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88733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565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20</xdr:row>
      <xdr:rowOff>17976</xdr:rowOff>
    </xdr:from>
    <xdr:to>
      <xdr:col>15</xdr:col>
      <xdr:colOff>101600</xdr:colOff>
      <xdr:row>20</xdr:row>
      <xdr:rowOff>119576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4946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104353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580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154779</xdr:rowOff>
    </xdr:from>
    <xdr:to>
      <xdr:col>29</xdr:col>
      <xdr:colOff>127000</xdr:colOff>
      <xdr:row>38</xdr:row>
      <xdr:rowOff>116150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422229"/>
          <a:ext cx="0" cy="11615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88227</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5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116150</xdr:rowOff>
    </xdr:from>
    <xdr:to>
      <xdr:col>30</xdr:col>
      <xdr:colOff>25400</xdr:colOff>
      <xdr:row>38</xdr:row>
      <xdr:rowOff>116150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5837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241156</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616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154779</xdr:rowOff>
    </xdr:from>
    <xdr:to>
      <xdr:col>30</xdr:col>
      <xdr:colOff>25400</xdr:colOff>
      <xdr:row>34</xdr:row>
      <xdr:rowOff>154779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4222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183880</xdr:rowOff>
    </xdr:from>
    <xdr:to>
      <xdr:col>29</xdr:col>
      <xdr:colOff>127000</xdr:colOff>
      <xdr:row>37</xdr:row>
      <xdr:rowOff>199548</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7308580"/>
          <a:ext cx="647700" cy="156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60476</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7013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43949</xdr:rowOff>
    </xdr:from>
    <xdr:to>
      <xdr:col>29</xdr:col>
      <xdr:colOff>177800</xdr:colOff>
      <xdr:row>37</xdr:row>
      <xdr:rowOff>145549</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71686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199548</xdr:rowOff>
    </xdr:from>
    <xdr:to>
      <xdr:col>26</xdr:col>
      <xdr:colOff>50800</xdr:colOff>
      <xdr:row>37</xdr:row>
      <xdr:rowOff>223154</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7324248"/>
          <a:ext cx="698500" cy="236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66544</xdr:rowOff>
    </xdr:from>
    <xdr:to>
      <xdr:col>26</xdr:col>
      <xdr:colOff>101600</xdr:colOff>
      <xdr:row>37</xdr:row>
      <xdr:rowOff>168144</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7191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6871</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960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223154</xdr:rowOff>
    </xdr:from>
    <xdr:to>
      <xdr:col>22</xdr:col>
      <xdr:colOff>114300</xdr:colOff>
      <xdr:row>37</xdr:row>
      <xdr:rowOff>228896</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7347854"/>
          <a:ext cx="698500" cy="57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88613</xdr:rowOff>
    </xdr:from>
    <xdr:to>
      <xdr:col>22</xdr:col>
      <xdr:colOff>165100</xdr:colOff>
      <xdr:row>37</xdr:row>
      <xdr:rowOff>190213</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72133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28940</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982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228896</xdr:rowOff>
    </xdr:from>
    <xdr:to>
      <xdr:col>18</xdr:col>
      <xdr:colOff>177800</xdr:colOff>
      <xdr:row>37</xdr:row>
      <xdr:rowOff>237427</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7353596"/>
          <a:ext cx="698500" cy="85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99956</xdr:rowOff>
    </xdr:from>
    <xdr:to>
      <xdr:col>19</xdr:col>
      <xdr:colOff>38100</xdr:colOff>
      <xdr:row>37</xdr:row>
      <xdr:rowOff>201556</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7224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40283</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993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108611</xdr:rowOff>
    </xdr:from>
    <xdr:to>
      <xdr:col>15</xdr:col>
      <xdr:colOff>101600</xdr:colOff>
      <xdr:row>37</xdr:row>
      <xdr:rowOff>210211</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7233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48938</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7002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133080</xdr:rowOff>
    </xdr:from>
    <xdr:to>
      <xdr:col>29</xdr:col>
      <xdr:colOff>177800</xdr:colOff>
      <xdr:row>37</xdr:row>
      <xdr:rowOff>234680</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72577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105157</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7229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148748</xdr:rowOff>
    </xdr:from>
    <xdr:to>
      <xdr:col>26</xdr:col>
      <xdr:colOff>101600</xdr:colOff>
      <xdr:row>37</xdr:row>
      <xdr:rowOff>250348</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72734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235125</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7359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172354</xdr:rowOff>
    </xdr:from>
    <xdr:to>
      <xdr:col>22</xdr:col>
      <xdr:colOff>165100</xdr:colOff>
      <xdr:row>37</xdr:row>
      <xdr:rowOff>273954</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72970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258731</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7383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178096</xdr:rowOff>
    </xdr:from>
    <xdr:to>
      <xdr:col>19</xdr:col>
      <xdr:colOff>38100</xdr:colOff>
      <xdr:row>37</xdr:row>
      <xdr:rowOff>279696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73027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264473</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7389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186627</xdr:rowOff>
    </xdr:from>
    <xdr:to>
      <xdr:col>15</xdr:col>
      <xdr:colOff>101600</xdr:colOff>
      <xdr:row>37</xdr:row>
      <xdr:rowOff>288227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73113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273004</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7397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長野県小海町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4,329
4,237
114.20
5,391,713
5,040,064
306,759
2,611,894
3,813,995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129078</xdr:rowOff>
    </xdr:from>
    <xdr:to>
      <xdr:col>24</xdr:col>
      <xdr:colOff>62865</xdr:colOff>
      <xdr:row>38</xdr:row>
      <xdr:rowOff>1070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44028"/>
          <a:ext cx="1270" cy="1072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4897</xdr:rowOff>
    </xdr:from>
    <xdr:ext cx="599010"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19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1070</xdr:rowOff>
    </xdr:from>
    <xdr:to>
      <xdr:col>24</xdr:col>
      <xdr:colOff>152400</xdr:colOff>
      <xdr:row>38</xdr:row>
      <xdr:rowOff>1070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1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75755</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219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129078</xdr:rowOff>
    </xdr:from>
    <xdr:to>
      <xdr:col>24</xdr:col>
      <xdr:colOff>152400</xdr:colOff>
      <xdr:row>31</xdr:row>
      <xdr:rowOff>129078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44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52251</xdr:rowOff>
    </xdr:from>
    <xdr:to>
      <xdr:col>24</xdr:col>
      <xdr:colOff>63500</xdr:colOff>
      <xdr:row>37</xdr:row>
      <xdr:rowOff>56278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3797300" y="6395901"/>
          <a:ext cx="838200" cy="4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74052</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0748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51175</xdr:rowOff>
    </xdr:from>
    <xdr:to>
      <xdr:col>24</xdr:col>
      <xdr:colOff>114300</xdr:colOff>
      <xdr:row>36</xdr:row>
      <xdr:rowOff>152775</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2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52251</xdr:rowOff>
    </xdr:from>
    <xdr:to>
      <xdr:col>19</xdr:col>
      <xdr:colOff>177800</xdr:colOff>
      <xdr:row>37</xdr:row>
      <xdr:rowOff>71019</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395901"/>
          <a:ext cx="889000" cy="1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67206</xdr:rowOff>
    </xdr:from>
    <xdr:to>
      <xdr:col>20</xdr:col>
      <xdr:colOff>38100</xdr:colOff>
      <xdr:row>36</xdr:row>
      <xdr:rowOff>168806</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13883</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014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71019</xdr:rowOff>
    </xdr:from>
    <xdr:to>
      <xdr:col>15</xdr:col>
      <xdr:colOff>50800</xdr:colOff>
      <xdr:row>37</xdr:row>
      <xdr:rowOff>156106</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414669"/>
          <a:ext cx="889000" cy="8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81093</xdr:rowOff>
    </xdr:from>
    <xdr:to>
      <xdr:col>15</xdr:col>
      <xdr:colOff>101600</xdr:colOff>
      <xdr:row>37</xdr:row>
      <xdr:rowOff>11243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27770</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02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156106</xdr:rowOff>
    </xdr:from>
    <xdr:to>
      <xdr:col>10</xdr:col>
      <xdr:colOff>114300</xdr:colOff>
      <xdr:row>37</xdr:row>
      <xdr:rowOff>167543</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499756"/>
          <a:ext cx="889000" cy="1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130722</xdr:rowOff>
    </xdr:from>
    <xdr:to>
      <xdr:col>10</xdr:col>
      <xdr:colOff>165100</xdr:colOff>
      <xdr:row>37</xdr:row>
      <xdr:rowOff>60872</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77399</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07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144714</xdr:rowOff>
    </xdr:from>
    <xdr:to>
      <xdr:col>6</xdr:col>
      <xdr:colOff>38100</xdr:colOff>
      <xdr:row>37</xdr:row>
      <xdr:rowOff>74864</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91391</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5478</xdr:rowOff>
    </xdr:from>
    <xdr:to>
      <xdr:col>24</xdr:col>
      <xdr:colOff>114300</xdr:colOff>
      <xdr:row>37</xdr:row>
      <xdr:rowOff>107078</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34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91855</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264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1451</xdr:rowOff>
    </xdr:from>
    <xdr:to>
      <xdr:col>20</xdr:col>
      <xdr:colOff>38100</xdr:colOff>
      <xdr:row>37</xdr:row>
      <xdr:rowOff>103051</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345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94178</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437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20219</xdr:rowOff>
    </xdr:from>
    <xdr:to>
      <xdr:col>15</xdr:col>
      <xdr:colOff>101600</xdr:colOff>
      <xdr:row>37</xdr:row>
      <xdr:rowOff>121819</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36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112946</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456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105306</xdr:rowOff>
    </xdr:from>
    <xdr:to>
      <xdr:col>10</xdr:col>
      <xdr:colOff>165100</xdr:colOff>
      <xdr:row>38</xdr:row>
      <xdr:rowOff>35456</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44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26583</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541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116744</xdr:rowOff>
    </xdr:from>
    <xdr:to>
      <xdr:col>6</xdr:col>
      <xdr:colOff>38100</xdr:colOff>
      <xdr:row>38</xdr:row>
      <xdr:rowOff>46893</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46039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38020</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553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47610</xdr:rowOff>
    </xdr:from>
    <xdr:to>
      <xdr:col>24</xdr:col>
      <xdr:colOff>62865</xdr:colOff>
      <xdr:row>59</xdr:row>
      <xdr:rowOff>1943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91560"/>
          <a:ext cx="1270" cy="1325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5770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21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1943</xdr:rowOff>
    </xdr:from>
    <xdr:to>
      <xdr:col>24</xdr:col>
      <xdr:colOff>152400</xdr:colOff>
      <xdr:row>59</xdr:row>
      <xdr:rowOff>1943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17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165737</xdr:rowOff>
    </xdr:from>
    <xdr:ext cx="690189"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667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47610</xdr:rowOff>
    </xdr:from>
    <xdr:to>
      <xdr:col>24</xdr:col>
      <xdr:colOff>152400</xdr:colOff>
      <xdr:row>51</xdr:row>
      <xdr:rowOff>47610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91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37960</xdr:rowOff>
    </xdr:from>
    <xdr:to>
      <xdr:col>24</xdr:col>
      <xdr:colOff>63500</xdr:colOff>
      <xdr:row>58</xdr:row>
      <xdr:rowOff>56131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982060"/>
          <a:ext cx="838200" cy="18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130117</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31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107240</xdr:rowOff>
    </xdr:from>
    <xdr:to>
      <xdr:col>24</xdr:col>
      <xdr:colOff>114300</xdr:colOff>
      <xdr:row>58</xdr:row>
      <xdr:rowOff>37390</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7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56131</xdr:rowOff>
    </xdr:from>
    <xdr:to>
      <xdr:col>19</xdr:col>
      <xdr:colOff>177800</xdr:colOff>
      <xdr:row>58</xdr:row>
      <xdr:rowOff>74770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10000231"/>
          <a:ext cx="889000" cy="18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136166</xdr:rowOff>
    </xdr:from>
    <xdr:to>
      <xdr:col>20</xdr:col>
      <xdr:colOff>38100</xdr:colOff>
      <xdr:row>58</xdr:row>
      <xdr:rowOff>66316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0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82843</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684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34324</xdr:rowOff>
    </xdr:from>
    <xdr:to>
      <xdr:col>15</xdr:col>
      <xdr:colOff>50800</xdr:colOff>
      <xdr:row>58</xdr:row>
      <xdr:rowOff>74770</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978424"/>
          <a:ext cx="889000" cy="40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147348</xdr:rowOff>
    </xdr:from>
    <xdr:to>
      <xdr:col>15</xdr:col>
      <xdr:colOff>101600</xdr:colOff>
      <xdr:row>58</xdr:row>
      <xdr:rowOff>77498</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919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94025</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695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34324</xdr:rowOff>
    </xdr:from>
    <xdr:to>
      <xdr:col>10</xdr:col>
      <xdr:colOff>114300</xdr:colOff>
      <xdr:row>58</xdr:row>
      <xdr:rowOff>44800</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978424"/>
          <a:ext cx="889000" cy="10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152057</xdr:rowOff>
    </xdr:from>
    <xdr:to>
      <xdr:col>10</xdr:col>
      <xdr:colOff>165100</xdr:colOff>
      <xdr:row>58</xdr:row>
      <xdr:rowOff>82207</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92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98734</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699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156969</xdr:rowOff>
    </xdr:from>
    <xdr:to>
      <xdr:col>6</xdr:col>
      <xdr:colOff>38100</xdr:colOff>
      <xdr:row>58</xdr:row>
      <xdr:rowOff>87119</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92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103646</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704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158610</xdr:rowOff>
    </xdr:from>
    <xdr:to>
      <xdr:col>24</xdr:col>
      <xdr:colOff>114300</xdr:colOff>
      <xdr:row>58</xdr:row>
      <xdr:rowOff>88760</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93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137037</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90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5331</xdr:rowOff>
    </xdr:from>
    <xdr:to>
      <xdr:col>20</xdr:col>
      <xdr:colOff>38100</xdr:colOff>
      <xdr:row>58</xdr:row>
      <xdr:rowOff>106931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949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98058</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10042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23970</xdr:rowOff>
    </xdr:from>
    <xdr:to>
      <xdr:col>15</xdr:col>
      <xdr:colOff>101600</xdr:colOff>
      <xdr:row>58</xdr:row>
      <xdr:rowOff>125570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6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116697</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10060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154974</xdr:rowOff>
    </xdr:from>
    <xdr:to>
      <xdr:col>10</xdr:col>
      <xdr:colOff>165100</xdr:colOff>
      <xdr:row>58</xdr:row>
      <xdr:rowOff>85124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2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76251</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10020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165450</xdr:rowOff>
    </xdr:from>
    <xdr:to>
      <xdr:col>6</xdr:col>
      <xdr:colOff>38100</xdr:colOff>
      <xdr:row>58</xdr:row>
      <xdr:rowOff>95600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3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86727</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10030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135603</xdr:rowOff>
    </xdr:from>
    <xdr:to>
      <xdr:col>24</xdr:col>
      <xdr:colOff>62865</xdr:colOff>
      <xdr:row>78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37103"/>
          <a:ext cx="1270" cy="1261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29227</xdr:rowOff>
    </xdr:from>
    <xdr:ext cx="249299"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25400</xdr:rowOff>
    </xdr:from>
    <xdr:to>
      <xdr:col>24</xdr:col>
      <xdr:colOff>152400</xdr:colOff>
      <xdr:row>78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82280</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12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135603</xdr:rowOff>
    </xdr:from>
    <xdr:to>
      <xdr:col>24</xdr:col>
      <xdr:colOff>152400</xdr:colOff>
      <xdr:row>70</xdr:row>
      <xdr:rowOff>135603</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3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84458</xdr:rowOff>
    </xdr:from>
    <xdr:to>
      <xdr:col>24</xdr:col>
      <xdr:colOff>63500</xdr:colOff>
      <xdr:row>77</xdr:row>
      <xdr:rowOff>102850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3286108"/>
          <a:ext cx="838200" cy="18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117017</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2975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94140</xdr:rowOff>
    </xdr:from>
    <xdr:to>
      <xdr:col>24</xdr:col>
      <xdr:colOff>114300</xdr:colOff>
      <xdr:row>77</xdr:row>
      <xdr:rowOff>24290</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12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84288</xdr:rowOff>
    </xdr:from>
    <xdr:to>
      <xdr:col>19</xdr:col>
      <xdr:colOff>177800</xdr:colOff>
      <xdr:row>77</xdr:row>
      <xdr:rowOff>102850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2908300" y="13285938"/>
          <a:ext cx="889000" cy="1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108000</xdr:rowOff>
    </xdr:from>
    <xdr:to>
      <xdr:col>20</xdr:col>
      <xdr:colOff>38100</xdr:colOff>
      <xdr:row>77</xdr:row>
      <xdr:rowOff>38150</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3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54677</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291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69966</xdr:rowOff>
    </xdr:from>
    <xdr:to>
      <xdr:col>15</xdr:col>
      <xdr:colOff>50800</xdr:colOff>
      <xdr:row>77</xdr:row>
      <xdr:rowOff>84288</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019300" y="13271616"/>
          <a:ext cx="889000" cy="14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130603</xdr:rowOff>
    </xdr:from>
    <xdr:to>
      <xdr:col>15</xdr:col>
      <xdr:colOff>101600</xdr:colOff>
      <xdr:row>77</xdr:row>
      <xdr:rowOff>60753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16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77279</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293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8489</xdr:rowOff>
    </xdr:from>
    <xdr:to>
      <xdr:col>10</xdr:col>
      <xdr:colOff>114300</xdr:colOff>
      <xdr:row>77</xdr:row>
      <xdr:rowOff>69966</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3210139"/>
          <a:ext cx="889000" cy="61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3781</xdr:rowOff>
    </xdr:from>
    <xdr:to>
      <xdr:col>10</xdr:col>
      <xdr:colOff>165100</xdr:colOff>
      <xdr:row>77</xdr:row>
      <xdr:rowOff>105381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0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121908</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29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163058</xdr:rowOff>
    </xdr:from>
    <xdr:to>
      <xdr:col>6</xdr:col>
      <xdr:colOff>38100</xdr:colOff>
      <xdr:row>77</xdr:row>
      <xdr:rowOff>93208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19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84335</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328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33658</xdr:rowOff>
    </xdr:from>
    <xdr:to>
      <xdr:col>24</xdr:col>
      <xdr:colOff>114300</xdr:colOff>
      <xdr:row>77</xdr:row>
      <xdr:rowOff>135258</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23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120035</xdr:rowOff>
    </xdr:from>
    <xdr:ext cx="534377"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15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52050</xdr:rowOff>
    </xdr:from>
    <xdr:to>
      <xdr:col>20</xdr:col>
      <xdr:colOff>38100</xdr:colOff>
      <xdr:row>77</xdr:row>
      <xdr:rowOff>153650</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25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144777</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30111" y="13346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33488</xdr:rowOff>
    </xdr:from>
    <xdr:to>
      <xdr:col>15</xdr:col>
      <xdr:colOff>101600</xdr:colOff>
      <xdr:row>77</xdr:row>
      <xdr:rowOff>135088</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235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126215</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41111" y="1332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19166</xdr:rowOff>
    </xdr:from>
    <xdr:to>
      <xdr:col>10</xdr:col>
      <xdr:colOff>165100</xdr:colOff>
      <xdr:row>77</xdr:row>
      <xdr:rowOff>120766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22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111893</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52111" y="13313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129139</xdr:rowOff>
    </xdr:from>
    <xdr:to>
      <xdr:col>6</xdr:col>
      <xdr:colOff>38100</xdr:colOff>
      <xdr:row>77</xdr:row>
      <xdr:rowOff>59289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15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75816</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63111" y="1293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82694</xdr:rowOff>
    </xdr:from>
    <xdr:to>
      <xdr:col>24</xdr:col>
      <xdr:colOff>62865</xdr:colOff>
      <xdr:row>97</xdr:row>
      <xdr:rowOff>140105</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13194"/>
          <a:ext cx="1270" cy="1257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143932</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77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140105</xdr:rowOff>
    </xdr:from>
    <xdr:to>
      <xdr:col>24</xdr:col>
      <xdr:colOff>152400</xdr:colOff>
      <xdr:row>97</xdr:row>
      <xdr:rowOff>140105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770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29371</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288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82694</xdr:rowOff>
    </xdr:from>
    <xdr:to>
      <xdr:col>24</xdr:col>
      <xdr:colOff>152400</xdr:colOff>
      <xdr:row>90</xdr:row>
      <xdr:rowOff>82694</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1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68842</xdr:rowOff>
    </xdr:from>
    <xdr:to>
      <xdr:col>24</xdr:col>
      <xdr:colOff>63500</xdr:colOff>
      <xdr:row>97</xdr:row>
      <xdr:rowOff>13452</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528042"/>
          <a:ext cx="838200" cy="11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48310</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164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25433</xdr:rowOff>
    </xdr:from>
    <xdr:to>
      <xdr:col>24</xdr:col>
      <xdr:colOff>114300</xdr:colOff>
      <xdr:row>95</xdr:row>
      <xdr:rowOff>127033</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313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13452</xdr:rowOff>
    </xdr:from>
    <xdr:to>
      <xdr:col>19</xdr:col>
      <xdr:colOff>177800</xdr:colOff>
      <xdr:row>97</xdr:row>
      <xdr:rowOff>63309</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644102"/>
          <a:ext cx="889000" cy="49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133783</xdr:rowOff>
    </xdr:from>
    <xdr:to>
      <xdr:col>20</xdr:col>
      <xdr:colOff>38100</xdr:colOff>
      <xdr:row>95</xdr:row>
      <xdr:rowOff>63933</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80460</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02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47620</xdr:rowOff>
    </xdr:from>
    <xdr:to>
      <xdr:col>15</xdr:col>
      <xdr:colOff>50800</xdr:colOff>
      <xdr:row>97</xdr:row>
      <xdr:rowOff>63309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2019300" y="16678270"/>
          <a:ext cx="889000" cy="15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133705</xdr:rowOff>
    </xdr:from>
    <xdr:to>
      <xdr:col>15</xdr:col>
      <xdr:colOff>101600</xdr:colOff>
      <xdr:row>96</xdr:row>
      <xdr:rowOff>63855</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80382</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19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47620</xdr:rowOff>
    </xdr:from>
    <xdr:to>
      <xdr:col>10</xdr:col>
      <xdr:colOff>114300</xdr:colOff>
      <xdr:row>97</xdr:row>
      <xdr:rowOff>79502</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678270"/>
          <a:ext cx="889000" cy="31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160643</xdr:rowOff>
    </xdr:from>
    <xdr:to>
      <xdr:col>10</xdr:col>
      <xdr:colOff>165100</xdr:colOff>
      <xdr:row>96</xdr:row>
      <xdr:rowOff>90793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107320</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22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7603</xdr:rowOff>
    </xdr:from>
    <xdr:to>
      <xdr:col>6</xdr:col>
      <xdr:colOff>38100</xdr:colOff>
      <xdr:row>96</xdr:row>
      <xdr:rowOff>109203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125730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24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18042</xdr:rowOff>
    </xdr:from>
    <xdr:to>
      <xdr:col>24</xdr:col>
      <xdr:colOff>114300</xdr:colOff>
      <xdr:row>96</xdr:row>
      <xdr:rowOff>119642</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477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167919</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455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134102</xdr:rowOff>
    </xdr:from>
    <xdr:to>
      <xdr:col>20</xdr:col>
      <xdr:colOff>38100</xdr:colOff>
      <xdr:row>97</xdr:row>
      <xdr:rowOff>64252</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593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55379</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68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12509</xdr:rowOff>
    </xdr:from>
    <xdr:to>
      <xdr:col>15</xdr:col>
      <xdr:colOff>101600</xdr:colOff>
      <xdr:row>97</xdr:row>
      <xdr:rowOff>114109</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643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105236</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73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168270</xdr:rowOff>
    </xdr:from>
    <xdr:to>
      <xdr:col>10</xdr:col>
      <xdr:colOff>165100</xdr:colOff>
      <xdr:row>97</xdr:row>
      <xdr:rowOff>98420</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62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89547</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720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28702</xdr:rowOff>
    </xdr:from>
    <xdr:to>
      <xdr:col>6</xdr:col>
      <xdr:colOff>38100</xdr:colOff>
      <xdr:row>97</xdr:row>
      <xdr:rowOff>130302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65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121429</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752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4056</xdr:rowOff>
    </xdr:from>
    <xdr:to>
      <xdr:col>54</xdr:col>
      <xdr:colOff>189865</xdr:colOff>
      <xdr:row>38</xdr:row>
      <xdr:rowOff>55600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319006"/>
          <a:ext cx="1270" cy="1251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59427</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57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55600</xdr:rowOff>
    </xdr:from>
    <xdr:to>
      <xdr:col>55</xdr:col>
      <xdr:colOff>88900</xdr:colOff>
      <xdr:row>38</xdr:row>
      <xdr:rowOff>55600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57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122183</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094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4056</xdr:rowOff>
    </xdr:from>
    <xdr:to>
      <xdr:col>55</xdr:col>
      <xdr:colOff>88900</xdr:colOff>
      <xdr:row>31</xdr:row>
      <xdr:rowOff>4056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31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63641</xdr:rowOff>
    </xdr:from>
    <xdr:to>
      <xdr:col>55</xdr:col>
      <xdr:colOff>0</xdr:colOff>
      <xdr:row>37</xdr:row>
      <xdr:rowOff>79445</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9639300" y="6407291"/>
          <a:ext cx="838200" cy="15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37634</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038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14757</xdr:rowOff>
    </xdr:from>
    <xdr:to>
      <xdr:col>55</xdr:col>
      <xdr:colOff>50800</xdr:colOff>
      <xdr:row>36</xdr:row>
      <xdr:rowOff>116357</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18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68962</xdr:rowOff>
    </xdr:from>
    <xdr:to>
      <xdr:col>50</xdr:col>
      <xdr:colOff>114300</xdr:colOff>
      <xdr:row>37</xdr:row>
      <xdr:rowOff>63641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8750300" y="6241162"/>
          <a:ext cx="889000" cy="166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55259</xdr:rowOff>
    </xdr:from>
    <xdr:to>
      <xdr:col>50</xdr:col>
      <xdr:colOff>165100</xdr:colOff>
      <xdr:row>36</xdr:row>
      <xdr:rowOff>156859</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1936</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002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68962</xdr:rowOff>
    </xdr:from>
    <xdr:to>
      <xdr:col>45</xdr:col>
      <xdr:colOff>177800</xdr:colOff>
      <xdr:row>37</xdr:row>
      <xdr:rowOff>166629</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241162"/>
          <a:ext cx="889000" cy="269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37204</xdr:rowOff>
    </xdr:from>
    <xdr:to>
      <xdr:col>46</xdr:col>
      <xdr:colOff>38100</xdr:colOff>
      <xdr:row>35</xdr:row>
      <xdr:rowOff>138804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155331</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5813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166629</xdr:rowOff>
    </xdr:from>
    <xdr:to>
      <xdr:col>41</xdr:col>
      <xdr:colOff>50800</xdr:colOff>
      <xdr:row>38</xdr:row>
      <xdr:rowOff>48210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510279"/>
          <a:ext cx="889000" cy="53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129282</xdr:rowOff>
    </xdr:from>
    <xdr:to>
      <xdr:col>41</xdr:col>
      <xdr:colOff>101600</xdr:colOff>
      <xdr:row>37</xdr:row>
      <xdr:rowOff>59432</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75959</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07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148155</xdr:rowOff>
    </xdr:from>
    <xdr:to>
      <xdr:col>36</xdr:col>
      <xdr:colOff>165100</xdr:colOff>
      <xdr:row>37</xdr:row>
      <xdr:rowOff>78305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94832</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09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28645</xdr:rowOff>
    </xdr:from>
    <xdr:to>
      <xdr:col>55</xdr:col>
      <xdr:colOff>50800</xdr:colOff>
      <xdr:row>37</xdr:row>
      <xdr:rowOff>130245</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37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7072</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350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12841</xdr:rowOff>
    </xdr:from>
    <xdr:to>
      <xdr:col>50</xdr:col>
      <xdr:colOff>165100</xdr:colOff>
      <xdr:row>37</xdr:row>
      <xdr:rowOff>114441</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356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105568</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6449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18162</xdr:rowOff>
    </xdr:from>
    <xdr:to>
      <xdr:col>46</xdr:col>
      <xdr:colOff>38100</xdr:colOff>
      <xdr:row>36</xdr:row>
      <xdr:rowOff>119762</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190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110889</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6283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115829</xdr:rowOff>
    </xdr:from>
    <xdr:to>
      <xdr:col>41</xdr:col>
      <xdr:colOff>101600</xdr:colOff>
      <xdr:row>38</xdr:row>
      <xdr:rowOff>45979</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459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37106</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6552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168860</xdr:rowOff>
    </xdr:from>
    <xdr:to>
      <xdr:col>36</xdr:col>
      <xdr:colOff>165100</xdr:colOff>
      <xdr:row>38</xdr:row>
      <xdr:rowOff>99010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51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90137</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05111" y="6605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91297</xdr:rowOff>
    </xdr:from>
    <xdr:to>
      <xdr:col>54</xdr:col>
      <xdr:colOff>189865</xdr:colOff>
      <xdr:row>58</xdr:row>
      <xdr:rowOff>15557</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flipV="1">
          <a:off x="10475595" y="8663797"/>
          <a:ext cx="1270" cy="129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19384</xdr:rowOff>
    </xdr:from>
    <xdr:ext cx="534377" cy="259045"/>
    <xdr:sp macro="" textlink="">
      <xdr:nvSpPr>
        <xdr:cNvPr id="335" name="普通建設事業費最小値テキスト">
          <a:extLst>
            <a:ext uri="{FF2B5EF4-FFF2-40B4-BE49-F238E27FC236}">
              <a16:creationId xmlns:a16="http://schemas.microsoft.com/office/drawing/2014/main" id="{00000000-0008-0000-0600-00004F010000}"/>
            </a:ext>
          </a:extLst>
        </xdr:cNvPr>
        <xdr:cNvSpPr txBox="1"/>
      </xdr:nvSpPr>
      <xdr:spPr>
        <a:xfrm>
          <a:off x="10528300" y="996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15557</xdr:rowOff>
    </xdr:from>
    <xdr:to>
      <xdr:col>55</xdr:col>
      <xdr:colOff>88900</xdr:colOff>
      <xdr:row>58</xdr:row>
      <xdr:rowOff>15557</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10388600" y="9959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37974</xdr:rowOff>
    </xdr:from>
    <xdr:ext cx="690189" cy="259045"/>
    <xdr:sp macro="" textlink="">
      <xdr:nvSpPr>
        <xdr:cNvPr id="337" name="普通建設事業費最大値テキスト">
          <a:extLst>
            <a:ext uri="{FF2B5EF4-FFF2-40B4-BE49-F238E27FC236}">
              <a16:creationId xmlns:a16="http://schemas.microsoft.com/office/drawing/2014/main" id="{00000000-0008-0000-0600-000051010000}"/>
            </a:ext>
          </a:extLst>
        </xdr:cNvPr>
        <xdr:cNvSpPr txBox="1"/>
      </xdr:nvSpPr>
      <xdr:spPr>
        <a:xfrm>
          <a:off x="10528300" y="84390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2,284,695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91297</xdr:rowOff>
    </xdr:from>
    <xdr:to>
      <xdr:col>55</xdr:col>
      <xdr:colOff>88900</xdr:colOff>
      <xdr:row>50</xdr:row>
      <xdr:rowOff>91297</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10388600" y="866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86750</xdr:rowOff>
    </xdr:from>
    <xdr:to>
      <xdr:col>55</xdr:col>
      <xdr:colOff>0</xdr:colOff>
      <xdr:row>57</xdr:row>
      <xdr:rowOff>128835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9639300" y="9859400"/>
          <a:ext cx="838200" cy="42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7617</xdr:rowOff>
    </xdr:from>
    <xdr:ext cx="599010" cy="259045"/>
    <xdr:sp macro="" textlink="">
      <xdr:nvSpPr>
        <xdr:cNvPr id="340" name="普通建設事業費平均値テキスト">
          <a:extLst>
            <a:ext uri="{FF2B5EF4-FFF2-40B4-BE49-F238E27FC236}">
              <a16:creationId xmlns:a16="http://schemas.microsoft.com/office/drawing/2014/main" id="{00000000-0008-0000-0600-000054010000}"/>
            </a:ext>
          </a:extLst>
        </xdr:cNvPr>
        <xdr:cNvSpPr txBox="1"/>
      </xdr:nvSpPr>
      <xdr:spPr>
        <a:xfrm>
          <a:off x="10528300" y="96088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156190</xdr:rowOff>
    </xdr:from>
    <xdr:to>
      <xdr:col>55</xdr:col>
      <xdr:colOff>50800</xdr:colOff>
      <xdr:row>57</xdr:row>
      <xdr:rowOff>86340</xdr:rowOff>
    </xdr:to>
    <xdr:sp macro="" textlink="">
      <xdr:nvSpPr>
        <xdr:cNvPr id="341" name="フローチャート: 判断 340">
          <a:extLst>
            <a:ext uri="{FF2B5EF4-FFF2-40B4-BE49-F238E27FC236}">
              <a16:creationId xmlns:a16="http://schemas.microsoft.com/office/drawing/2014/main" id="{00000000-0008-0000-0600-000055010000}"/>
            </a:ext>
          </a:extLst>
        </xdr:cNvPr>
        <xdr:cNvSpPr/>
      </xdr:nvSpPr>
      <xdr:spPr>
        <a:xfrm>
          <a:off x="10426700" y="975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124913</xdr:rowOff>
    </xdr:from>
    <xdr:to>
      <xdr:col>50</xdr:col>
      <xdr:colOff>114300</xdr:colOff>
      <xdr:row>57</xdr:row>
      <xdr:rowOff>128835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8750300" y="9897563"/>
          <a:ext cx="889000" cy="3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158928</xdr:rowOff>
    </xdr:from>
    <xdr:to>
      <xdr:col>50</xdr:col>
      <xdr:colOff>165100</xdr:colOff>
      <xdr:row>57</xdr:row>
      <xdr:rowOff>89078</xdr:rowOff>
    </xdr:to>
    <xdr:sp macro="" textlink="">
      <xdr:nvSpPr>
        <xdr:cNvPr id="343" name="フローチャート: 判断 342">
          <a:extLst>
            <a:ext uri="{FF2B5EF4-FFF2-40B4-BE49-F238E27FC236}">
              <a16:creationId xmlns:a16="http://schemas.microsoft.com/office/drawing/2014/main" id="{00000000-0008-0000-0600-000057010000}"/>
            </a:ext>
          </a:extLst>
        </xdr:cNvPr>
        <xdr:cNvSpPr/>
      </xdr:nvSpPr>
      <xdr:spPr>
        <a:xfrm>
          <a:off x="9588500" y="97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105605</xdr:rowOff>
    </xdr:from>
    <xdr:ext cx="599010"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9339795" y="9535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120375</xdr:rowOff>
    </xdr:from>
    <xdr:to>
      <xdr:col>45</xdr:col>
      <xdr:colOff>177800</xdr:colOff>
      <xdr:row>57</xdr:row>
      <xdr:rowOff>124913</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7861300" y="9893025"/>
          <a:ext cx="889000" cy="4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145459</xdr:rowOff>
    </xdr:from>
    <xdr:to>
      <xdr:col>46</xdr:col>
      <xdr:colOff>38100</xdr:colOff>
      <xdr:row>57</xdr:row>
      <xdr:rowOff>75609</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8699500" y="974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92136</xdr:rowOff>
    </xdr:from>
    <xdr:ext cx="599010"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8450795" y="9521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120375</xdr:rowOff>
    </xdr:from>
    <xdr:to>
      <xdr:col>41</xdr:col>
      <xdr:colOff>50800</xdr:colOff>
      <xdr:row>57</xdr:row>
      <xdr:rowOff>138857</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6972300" y="9893025"/>
          <a:ext cx="889000" cy="18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164123</xdr:rowOff>
    </xdr:from>
    <xdr:to>
      <xdr:col>41</xdr:col>
      <xdr:colOff>101600</xdr:colOff>
      <xdr:row>57</xdr:row>
      <xdr:rowOff>94273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7810500" y="976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110800</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7561795" y="9540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162292</xdr:rowOff>
    </xdr:from>
    <xdr:to>
      <xdr:col>36</xdr:col>
      <xdr:colOff>165100</xdr:colOff>
      <xdr:row>57</xdr:row>
      <xdr:rowOff>92442</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6921500" y="976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108969</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6672795" y="9538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35950</xdr:rowOff>
    </xdr:from>
    <xdr:to>
      <xdr:col>55</xdr:col>
      <xdr:colOff>50800</xdr:colOff>
      <xdr:row>57</xdr:row>
      <xdr:rowOff>137550</xdr:rowOff>
    </xdr:to>
    <xdr:sp macro="" textlink="">
      <xdr:nvSpPr>
        <xdr:cNvPr id="358" name="楕円 357">
          <a:extLst>
            <a:ext uri="{FF2B5EF4-FFF2-40B4-BE49-F238E27FC236}">
              <a16:creationId xmlns:a16="http://schemas.microsoft.com/office/drawing/2014/main" id="{00000000-0008-0000-0600-000066010000}"/>
            </a:ext>
          </a:extLst>
        </xdr:cNvPr>
        <xdr:cNvSpPr/>
      </xdr:nvSpPr>
      <xdr:spPr>
        <a:xfrm>
          <a:off x="10426700" y="98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134618</xdr:rowOff>
    </xdr:from>
    <xdr:ext cx="599010" cy="259045"/>
    <xdr:sp macro="" textlink="">
      <xdr:nvSpPr>
        <xdr:cNvPr id="359" name="普通建設事業費該当値テキスト">
          <a:extLst>
            <a:ext uri="{FF2B5EF4-FFF2-40B4-BE49-F238E27FC236}">
              <a16:creationId xmlns:a16="http://schemas.microsoft.com/office/drawing/2014/main" id="{00000000-0008-0000-0600-000067010000}"/>
            </a:ext>
          </a:extLst>
        </xdr:cNvPr>
        <xdr:cNvSpPr txBox="1"/>
      </xdr:nvSpPr>
      <xdr:spPr>
        <a:xfrm>
          <a:off x="10528300" y="9735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78035</xdr:rowOff>
    </xdr:from>
    <xdr:to>
      <xdr:col>50</xdr:col>
      <xdr:colOff>165100</xdr:colOff>
      <xdr:row>58</xdr:row>
      <xdr:rowOff>8185</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9588500" y="985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170762</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339795" y="9943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74113</xdr:rowOff>
    </xdr:from>
    <xdr:to>
      <xdr:col>46</xdr:col>
      <xdr:colOff>38100</xdr:colOff>
      <xdr:row>58</xdr:row>
      <xdr:rowOff>4263</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8699500" y="984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166840</xdr:rowOff>
    </xdr:from>
    <xdr:ext cx="59901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50795" y="9939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69575</xdr:rowOff>
    </xdr:from>
    <xdr:to>
      <xdr:col>41</xdr:col>
      <xdr:colOff>101600</xdr:colOff>
      <xdr:row>57</xdr:row>
      <xdr:rowOff>171175</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7810500" y="984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162302</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61795" y="9934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88057</xdr:rowOff>
    </xdr:from>
    <xdr:to>
      <xdr:col>36</xdr:col>
      <xdr:colOff>165100</xdr:colOff>
      <xdr:row>58</xdr:row>
      <xdr:rowOff>18207</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6921500" y="9860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9334</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672795" y="9953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6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6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78" name="直線コネクタ 377">
          <a:extLst>
            <a:ext uri="{FF2B5EF4-FFF2-40B4-BE49-F238E27FC236}">
              <a16:creationId xmlns:a16="http://schemas.microsoft.com/office/drawing/2014/main" id="{00000000-0008-0000-0600-00007A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70</xdr:row>
      <xdr:rowOff>111777</xdr:rowOff>
    </xdr:from>
    <xdr:ext cx="685572"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5918428" y="1211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6" name="普通建設事業費 （ うち新規整備　）グラフ枠">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64383</xdr:rowOff>
    </xdr:from>
    <xdr:to>
      <xdr:col>54</xdr:col>
      <xdr:colOff>189865</xdr:colOff>
      <xdr:row>78</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flipV="1">
          <a:off x="10475595" y="12237333"/>
          <a:ext cx="1270" cy="1161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35372</xdr:rowOff>
    </xdr:from>
    <xdr:ext cx="249299" cy="259045"/>
    <xdr:sp macro="" textlink="">
      <xdr:nvSpPr>
        <xdr:cNvPr id="388" name="普通建設事業費 （ うち新規整備　）最小値テキスト">
          <a:extLst>
            <a:ext uri="{FF2B5EF4-FFF2-40B4-BE49-F238E27FC236}">
              <a16:creationId xmlns:a16="http://schemas.microsoft.com/office/drawing/2014/main" id="{00000000-0008-0000-0600-000084010000}"/>
            </a:ext>
          </a:extLst>
        </xdr:cNvPr>
        <xdr:cNvSpPr txBox="1"/>
      </xdr:nvSpPr>
      <xdr:spPr>
        <a:xfrm>
          <a:off x="10528300" y="13408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11060</xdr:rowOff>
    </xdr:from>
    <xdr:ext cx="690189" cy="259045"/>
    <xdr:sp macro="" textlink="">
      <xdr:nvSpPr>
        <xdr:cNvPr id="390" name="普通建設事業費 （ うち新規整備　）最大値テキスト">
          <a:extLst>
            <a:ext uri="{FF2B5EF4-FFF2-40B4-BE49-F238E27FC236}">
              <a16:creationId xmlns:a16="http://schemas.microsoft.com/office/drawing/2014/main" id="{00000000-0008-0000-0600-000086010000}"/>
            </a:ext>
          </a:extLst>
        </xdr:cNvPr>
        <xdr:cNvSpPr txBox="1"/>
      </xdr:nvSpPr>
      <xdr:spPr>
        <a:xfrm>
          <a:off x="10528300" y="120125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64383</xdr:rowOff>
    </xdr:from>
    <xdr:to>
      <xdr:col>55</xdr:col>
      <xdr:colOff>88900</xdr:colOff>
      <xdr:row>71</xdr:row>
      <xdr:rowOff>64383</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10388600" y="12237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157776</xdr:rowOff>
    </xdr:from>
    <xdr:to>
      <xdr:col>55</xdr:col>
      <xdr:colOff>0</xdr:colOff>
      <xdr:row>78</xdr:row>
      <xdr:rowOff>4606</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9639300" y="13359426"/>
          <a:ext cx="838200" cy="18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124272</xdr:rowOff>
    </xdr:from>
    <xdr:ext cx="534377" cy="259045"/>
    <xdr:sp macro="" textlink="">
      <xdr:nvSpPr>
        <xdr:cNvPr id="393" name="普通建設事業費 （ うち新規整備　）平均値テキスト">
          <a:extLst>
            <a:ext uri="{FF2B5EF4-FFF2-40B4-BE49-F238E27FC236}">
              <a16:creationId xmlns:a16="http://schemas.microsoft.com/office/drawing/2014/main" id="{00000000-0008-0000-0600-000089010000}"/>
            </a:ext>
          </a:extLst>
        </xdr:cNvPr>
        <xdr:cNvSpPr txBox="1"/>
      </xdr:nvSpPr>
      <xdr:spPr>
        <a:xfrm>
          <a:off x="10528300" y="13154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101395</xdr:rowOff>
    </xdr:from>
    <xdr:to>
      <xdr:col>55</xdr:col>
      <xdr:colOff>50800</xdr:colOff>
      <xdr:row>78</xdr:row>
      <xdr:rowOff>31545</xdr:rowOff>
    </xdr:to>
    <xdr:sp macro="" textlink="">
      <xdr:nvSpPr>
        <xdr:cNvPr id="394" name="フローチャート: 判断 393">
          <a:extLst>
            <a:ext uri="{FF2B5EF4-FFF2-40B4-BE49-F238E27FC236}">
              <a16:creationId xmlns:a16="http://schemas.microsoft.com/office/drawing/2014/main" id="{00000000-0008-0000-0600-00008A010000}"/>
            </a:ext>
          </a:extLst>
        </xdr:cNvPr>
        <xdr:cNvSpPr/>
      </xdr:nvSpPr>
      <xdr:spPr>
        <a:xfrm>
          <a:off x="10426700" y="1330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4606</xdr:rowOff>
    </xdr:from>
    <xdr:to>
      <xdr:col>50</xdr:col>
      <xdr:colOff>114300</xdr:colOff>
      <xdr:row>78</xdr:row>
      <xdr:rowOff>22687</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8750300" y="13377706"/>
          <a:ext cx="889000" cy="18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107504</xdr:rowOff>
    </xdr:from>
    <xdr:to>
      <xdr:col>50</xdr:col>
      <xdr:colOff>165100</xdr:colOff>
      <xdr:row>78</xdr:row>
      <xdr:rowOff>37654</xdr:rowOff>
    </xdr:to>
    <xdr:sp macro="" textlink="">
      <xdr:nvSpPr>
        <xdr:cNvPr id="396" name="フローチャート: 判断 395">
          <a:extLst>
            <a:ext uri="{FF2B5EF4-FFF2-40B4-BE49-F238E27FC236}">
              <a16:creationId xmlns:a16="http://schemas.microsoft.com/office/drawing/2014/main" id="{00000000-0008-0000-0600-00008C010000}"/>
            </a:ext>
          </a:extLst>
        </xdr:cNvPr>
        <xdr:cNvSpPr/>
      </xdr:nvSpPr>
      <xdr:spPr>
        <a:xfrm>
          <a:off x="9588500" y="1330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54181</xdr:rowOff>
    </xdr:from>
    <xdr:ext cx="534377"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9372111" y="1308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10782</xdr:rowOff>
    </xdr:from>
    <xdr:to>
      <xdr:col>45</xdr:col>
      <xdr:colOff>177800</xdr:colOff>
      <xdr:row>78</xdr:row>
      <xdr:rowOff>22687</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7861300" y="13383882"/>
          <a:ext cx="889000" cy="1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100564</xdr:rowOff>
    </xdr:from>
    <xdr:to>
      <xdr:col>46</xdr:col>
      <xdr:colOff>38100</xdr:colOff>
      <xdr:row>78</xdr:row>
      <xdr:rowOff>30714</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8699500" y="133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47241</xdr:rowOff>
    </xdr:from>
    <xdr:ext cx="534377"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8483111" y="1307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10782</xdr:rowOff>
    </xdr:from>
    <xdr:to>
      <xdr:col>41</xdr:col>
      <xdr:colOff>50800</xdr:colOff>
      <xdr:row>78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6972300" y="13383882"/>
          <a:ext cx="889000" cy="1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101833</xdr:rowOff>
    </xdr:from>
    <xdr:to>
      <xdr:col>41</xdr:col>
      <xdr:colOff>101600</xdr:colOff>
      <xdr:row>78</xdr:row>
      <xdr:rowOff>31983</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7810500" y="13303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48510</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7594111" y="13078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106243</xdr:rowOff>
    </xdr:from>
    <xdr:to>
      <xdr:col>36</xdr:col>
      <xdr:colOff>165100</xdr:colOff>
      <xdr:row>78</xdr:row>
      <xdr:rowOff>36393</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6921500" y="1330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52920</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705111" y="13083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106976</xdr:rowOff>
    </xdr:from>
    <xdr:to>
      <xdr:col>55</xdr:col>
      <xdr:colOff>50800</xdr:colOff>
      <xdr:row>78</xdr:row>
      <xdr:rowOff>37126</xdr:rowOff>
    </xdr:to>
    <xdr:sp macro="" textlink="">
      <xdr:nvSpPr>
        <xdr:cNvPr id="411" name="楕円 410">
          <a:extLst>
            <a:ext uri="{FF2B5EF4-FFF2-40B4-BE49-F238E27FC236}">
              <a16:creationId xmlns:a16="http://schemas.microsoft.com/office/drawing/2014/main" id="{00000000-0008-0000-0600-00009B010000}"/>
            </a:ext>
          </a:extLst>
        </xdr:cNvPr>
        <xdr:cNvSpPr/>
      </xdr:nvSpPr>
      <xdr:spPr>
        <a:xfrm>
          <a:off x="10426700" y="1330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79821</xdr:rowOff>
    </xdr:from>
    <xdr:ext cx="534377" cy="259045"/>
    <xdr:sp macro="" textlink="">
      <xdr:nvSpPr>
        <xdr:cNvPr id="412" name="普通建設事業費 （ うち新規整備　）該当値テキスト">
          <a:extLst>
            <a:ext uri="{FF2B5EF4-FFF2-40B4-BE49-F238E27FC236}">
              <a16:creationId xmlns:a16="http://schemas.microsoft.com/office/drawing/2014/main" id="{00000000-0008-0000-0600-00009C010000}"/>
            </a:ext>
          </a:extLst>
        </xdr:cNvPr>
        <xdr:cNvSpPr txBox="1"/>
      </xdr:nvSpPr>
      <xdr:spPr>
        <a:xfrm>
          <a:off x="10528300" y="1328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125256</xdr:rowOff>
    </xdr:from>
    <xdr:to>
      <xdr:col>50</xdr:col>
      <xdr:colOff>165100</xdr:colOff>
      <xdr:row>78</xdr:row>
      <xdr:rowOff>55406</xdr:rowOff>
    </xdr:to>
    <xdr:sp macro="" textlink="">
      <xdr:nvSpPr>
        <xdr:cNvPr id="413" name="楕円 412">
          <a:extLst>
            <a:ext uri="{FF2B5EF4-FFF2-40B4-BE49-F238E27FC236}">
              <a16:creationId xmlns:a16="http://schemas.microsoft.com/office/drawing/2014/main" id="{00000000-0008-0000-0600-00009D010000}"/>
            </a:ext>
          </a:extLst>
        </xdr:cNvPr>
        <xdr:cNvSpPr/>
      </xdr:nvSpPr>
      <xdr:spPr>
        <a:xfrm>
          <a:off x="9588500" y="13326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46533</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341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143337</xdr:rowOff>
    </xdr:from>
    <xdr:to>
      <xdr:col>46</xdr:col>
      <xdr:colOff>38100</xdr:colOff>
      <xdr:row>78</xdr:row>
      <xdr:rowOff>73487</xdr:rowOff>
    </xdr:to>
    <xdr:sp macro="" textlink="">
      <xdr:nvSpPr>
        <xdr:cNvPr id="415" name="楕円 414">
          <a:extLst>
            <a:ext uri="{FF2B5EF4-FFF2-40B4-BE49-F238E27FC236}">
              <a16:creationId xmlns:a16="http://schemas.microsoft.com/office/drawing/2014/main" id="{00000000-0008-0000-0600-00009F010000}"/>
            </a:ext>
          </a:extLst>
        </xdr:cNvPr>
        <xdr:cNvSpPr/>
      </xdr:nvSpPr>
      <xdr:spPr>
        <a:xfrm>
          <a:off x="8699500" y="13344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64614</xdr:rowOff>
    </xdr:from>
    <xdr:ext cx="469744"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15428" y="13437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131432</xdr:rowOff>
    </xdr:from>
    <xdr:to>
      <xdr:col>41</xdr:col>
      <xdr:colOff>101600</xdr:colOff>
      <xdr:row>78</xdr:row>
      <xdr:rowOff>61582</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7810500" y="13333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52709</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42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146050</xdr:rowOff>
    </xdr:from>
    <xdr:to>
      <xdr:col>36</xdr:col>
      <xdr:colOff>165100</xdr:colOff>
      <xdr:row>78</xdr:row>
      <xdr:rowOff>76200</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692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78</xdr:row>
      <xdr:rowOff>67327</xdr:rowOff>
    </xdr:from>
    <xdr:ext cx="249299"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84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1" name="正方形/長方形 420">
          <a:extLst>
            <a:ext uri="{FF2B5EF4-FFF2-40B4-BE49-F238E27FC236}">
              <a16:creationId xmlns:a16="http://schemas.microsoft.com/office/drawing/2014/main" id="{00000000-0008-0000-0600-0000A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2" name="正方形/長方形 421">
          <a:extLst>
            <a:ext uri="{FF2B5EF4-FFF2-40B4-BE49-F238E27FC236}">
              <a16:creationId xmlns:a16="http://schemas.microsoft.com/office/drawing/2014/main" id="{00000000-0008-0000-0600-0000A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3" name="正方形/長方形 422">
          <a:extLst>
            <a:ext uri="{FF2B5EF4-FFF2-40B4-BE49-F238E27FC236}">
              <a16:creationId xmlns:a16="http://schemas.microsoft.com/office/drawing/2014/main" id="{00000000-0008-0000-0600-0000A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a:extLst>
            <a:ext uri="{FF2B5EF4-FFF2-40B4-BE49-F238E27FC236}">
              <a16:creationId xmlns:a16="http://schemas.microsoft.com/office/drawing/2014/main" id="{00000000-0008-0000-0600-0000A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1" name="直線コネクタ 430">
          <a:extLst>
            <a:ext uri="{FF2B5EF4-FFF2-40B4-BE49-F238E27FC236}">
              <a16:creationId xmlns:a16="http://schemas.microsoft.com/office/drawing/2014/main" id="{00000000-0008-0000-0600-0000A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普通建設事業費 （ うち更新整備　）グラフ枠">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31925</xdr:rowOff>
    </xdr:from>
    <xdr:to>
      <xdr:col>54</xdr:col>
      <xdr:colOff>189865</xdr:colOff>
      <xdr:row>99</xdr:row>
      <xdr:rowOff>44450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flipV="1">
          <a:off x="10475595" y="15462425"/>
          <a:ext cx="1270" cy="1555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45" name="普通建設事業費 （ うち更新整備　）最小値テキスト">
          <a:extLst>
            <a:ext uri="{FF2B5EF4-FFF2-40B4-BE49-F238E27FC236}">
              <a16:creationId xmlns:a16="http://schemas.microsoft.com/office/drawing/2014/main" id="{00000000-0008-0000-0600-0000BD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150052</xdr:rowOff>
    </xdr:from>
    <xdr:ext cx="599010" cy="259045"/>
    <xdr:sp macro="" textlink="">
      <xdr:nvSpPr>
        <xdr:cNvPr id="447" name="普通建設事業費 （ うち更新整備　）最大値テキスト">
          <a:extLst>
            <a:ext uri="{FF2B5EF4-FFF2-40B4-BE49-F238E27FC236}">
              <a16:creationId xmlns:a16="http://schemas.microsoft.com/office/drawing/2014/main" id="{00000000-0008-0000-0600-0000BF010000}"/>
            </a:ext>
          </a:extLst>
        </xdr:cNvPr>
        <xdr:cNvSpPr txBox="1"/>
      </xdr:nvSpPr>
      <xdr:spPr>
        <a:xfrm>
          <a:off x="10528300" y="15237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31925</xdr:rowOff>
    </xdr:from>
    <xdr:to>
      <xdr:col>55</xdr:col>
      <xdr:colOff>88900</xdr:colOff>
      <xdr:row>90</xdr:row>
      <xdr:rowOff>31925</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10388600" y="1546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74244</xdr:rowOff>
    </xdr:from>
    <xdr:to>
      <xdr:col>55</xdr:col>
      <xdr:colOff>0</xdr:colOff>
      <xdr:row>98</xdr:row>
      <xdr:rowOff>146786</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flipV="1">
          <a:off x="9639300" y="16876344"/>
          <a:ext cx="838200" cy="72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53413</xdr:rowOff>
    </xdr:from>
    <xdr:ext cx="599010" cy="259045"/>
    <xdr:sp macro="" textlink="">
      <xdr:nvSpPr>
        <xdr:cNvPr id="450" name="普通建設事業費 （ うち更新整備　）平均値テキスト">
          <a:extLst>
            <a:ext uri="{FF2B5EF4-FFF2-40B4-BE49-F238E27FC236}">
              <a16:creationId xmlns:a16="http://schemas.microsoft.com/office/drawing/2014/main" id="{00000000-0008-0000-0600-0000C2010000}"/>
            </a:ext>
          </a:extLst>
        </xdr:cNvPr>
        <xdr:cNvSpPr txBox="1"/>
      </xdr:nvSpPr>
      <xdr:spPr>
        <a:xfrm>
          <a:off x="10528300" y="165126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30536</xdr:rowOff>
    </xdr:from>
    <xdr:to>
      <xdr:col>55</xdr:col>
      <xdr:colOff>50800</xdr:colOff>
      <xdr:row>97</xdr:row>
      <xdr:rowOff>132136</xdr:rowOff>
    </xdr:to>
    <xdr:sp macro="" textlink="">
      <xdr:nvSpPr>
        <xdr:cNvPr id="451" name="フローチャート: 判断 450">
          <a:extLst>
            <a:ext uri="{FF2B5EF4-FFF2-40B4-BE49-F238E27FC236}">
              <a16:creationId xmlns:a16="http://schemas.microsoft.com/office/drawing/2014/main" id="{00000000-0008-0000-0600-0000C3010000}"/>
            </a:ext>
          </a:extLst>
        </xdr:cNvPr>
        <xdr:cNvSpPr/>
      </xdr:nvSpPr>
      <xdr:spPr>
        <a:xfrm>
          <a:off x="10426700" y="1666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69109</xdr:rowOff>
    </xdr:from>
    <xdr:to>
      <xdr:col>50</xdr:col>
      <xdr:colOff>114300</xdr:colOff>
      <xdr:row>98</xdr:row>
      <xdr:rowOff>146786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8750300" y="16871209"/>
          <a:ext cx="889000" cy="77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52485</xdr:rowOff>
    </xdr:from>
    <xdr:to>
      <xdr:col>50</xdr:col>
      <xdr:colOff>165100</xdr:colOff>
      <xdr:row>97</xdr:row>
      <xdr:rowOff>154085</xdr:rowOff>
    </xdr:to>
    <xdr:sp macro="" textlink="">
      <xdr:nvSpPr>
        <xdr:cNvPr id="453" name="フローチャート: 判断 452">
          <a:extLst>
            <a:ext uri="{FF2B5EF4-FFF2-40B4-BE49-F238E27FC236}">
              <a16:creationId xmlns:a16="http://schemas.microsoft.com/office/drawing/2014/main" id="{00000000-0008-0000-0600-0000C5010000}"/>
            </a:ext>
          </a:extLst>
        </xdr:cNvPr>
        <xdr:cNvSpPr/>
      </xdr:nvSpPr>
      <xdr:spPr>
        <a:xfrm>
          <a:off x="95885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170612</xdr:rowOff>
    </xdr:from>
    <xdr:ext cx="599010"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9339795" y="16458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19005</xdr:rowOff>
    </xdr:from>
    <xdr:to>
      <xdr:col>45</xdr:col>
      <xdr:colOff>177800</xdr:colOff>
      <xdr:row>98</xdr:row>
      <xdr:rowOff>69109</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7861300" y="16821105"/>
          <a:ext cx="889000" cy="5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165277</xdr:rowOff>
    </xdr:from>
    <xdr:to>
      <xdr:col>46</xdr:col>
      <xdr:colOff>38100</xdr:colOff>
      <xdr:row>97</xdr:row>
      <xdr:rowOff>95427</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8699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111954</xdr:rowOff>
    </xdr:from>
    <xdr:ext cx="599010"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8450795" y="16399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19005</xdr:rowOff>
    </xdr:from>
    <xdr:to>
      <xdr:col>41</xdr:col>
      <xdr:colOff>50800</xdr:colOff>
      <xdr:row>98</xdr:row>
      <xdr:rowOff>39624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6972300" y="16821105"/>
          <a:ext cx="889000" cy="2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65318</xdr:rowOff>
    </xdr:from>
    <xdr:to>
      <xdr:col>41</xdr:col>
      <xdr:colOff>101600</xdr:colOff>
      <xdr:row>97</xdr:row>
      <xdr:rowOff>166918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7810500" y="1669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11995</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7561795" y="16471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71355</xdr:rowOff>
    </xdr:from>
    <xdr:to>
      <xdr:col>36</xdr:col>
      <xdr:colOff>165100</xdr:colOff>
      <xdr:row>98</xdr:row>
      <xdr:rowOff>1505</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6921500" y="1670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18032</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672795" y="16477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23444</xdr:rowOff>
    </xdr:from>
    <xdr:to>
      <xdr:col>55</xdr:col>
      <xdr:colOff>50800</xdr:colOff>
      <xdr:row>98</xdr:row>
      <xdr:rowOff>125044</xdr:rowOff>
    </xdr:to>
    <xdr:sp macro="" textlink="">
      <xdr:nvSpPr>
        <xdr:cNvPr id="468" name="楕円 467">
          <a:extLst>
            <a:ext uri="{FF2B5EF4-FFF2-40B4-BE49-F238E27FC236}">
              <a16:creationId xmlns:a16="http://schemas.microsoft.com/office/drawing/2014/main" id="{00000000-0008-0000-0600-0000D4010000}"/>
            </a:ext>
          </a:extLst>
        </xdr:cNvPr>
        <xdr:cNvSpPr/>
      </xdr:nvSpPr>
      <xdr:spPr>
        <a:xfrm>
          <a:off x="10426700" y="1682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1871</xdr:rowOff>
    </xdr:from>
    <xdr:ext cx="534377" cy="259045"/>
    <xdr:sp macro="" textlink="">
      <xdr:nvSpPr>
        <xdr:cNvPr id="469" name="普通建設事業費 （ うち更新整備　）該当値テキスト">
          <a:extLst>
            <a:ext uri="{FF2B5EF4-FFF2-40B4-BE49-F238E27FC236}">
              <a16:creationId xmlns:a16="http://schemas.microsoft.com/office/drawing/2014/main" id="{00000000-0008-0000-0600-0000D5010000}"/>
            </a:ext>
          </a:extLst>
        </xdr:cNvPr>
        <xdr:cNvSpPr txBox="1"/>
      </xdr:nvSpPr>
      <xdr:spPr>
        <a:xfrm>
          <a:off x="10528300" y="1680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95986</xdr:rowOff>
    </xdr:from>
    <xdr:to>
      <xdr:col>50</xdr:col>
      <xdr:colOff>165100</xdr:colOff>
      <xdr:row>99</xdr:row>
      <xdr:rowOff>26136</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9588500" y="1689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17263</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990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18309</xdr:rowOff>
    </xdr:from>
    <xdr:to>
      <xdr:col>46</xdr:col>
      <xdr:colOff>38100</xdr:colOff>
      <xdr:row>98</xdr:row>
      <xdr:rowOff>119909</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8699500" y="1682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111036</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913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139655</xdr:rowOff>
    </xdr:from>
    <xdr:to>
      <xdr:col>41</xdr:col>
      <xdr:colOff>101600</xdr:colOff>
      <xdr:row>98</xdr:row>
      <xdr:rowOff>69805</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7810500" y="1677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60932</xdr:rowOff>
    </xdr:from>
    <xdr:ext cx="59901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61795" y="16863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160274</xdr:rowOff>
    </xdr:from>
    <xdr:to>
      <xdr:col>36</xdr:col>
      <xdr:colOff>165100</xdr:colOff>
      <xdr:row>98</xdr:row>
      <xdr:rowOff>90424</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6921500" y="16790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81551</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05111" y="16883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a:extLst>
            <a:ext uri="{FF2B5EF4-FFF2-40B4-BE49-F238E27FC236}">
              <a16:creationId xmlns:a16="http://schemas.microsoft.com/office/drawing/2014/main" id="{00000000-0008-0000-0600-0000E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75210</xdr:rowOff>
    </xdr:from>
    <xdr:to>
      <xdr:col>85</xdr:col>
      <xdr:colOff>126364</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218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49035</xdr:rowOff>
    </xdr:from>
    <xdr:ext cx="249299"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73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21887</xdr:rowOff>
    </xdr:from>
    <xdr:ext cx="599010"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499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75210</xdr:rowOff>
    </xdr:from>
    <xdr:to>
      <xdr:col>86</xdr:col>
      <xdr:colOff>25400</xdr:colOff>
      <xdr:row>30</xdr:row>
      <xdr:rowOff>75210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21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144306</xdr:rowOff>
    </xdr:from>
    <xdr:to>
      <xdr:col>85</xdr:col>
      <xdr:colOff>127000</xdr:colOff>
      <xdr:row>38</xdr:row>
      <xdr:rowOff>165379</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flipV="1">
          <a:off x="15481300" y="6659406"/>
          <a:ext cx="838200" cy="21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93484</xdr:rowOff>
    </xdr:from>
    <xdr:ext cx="534377"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608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115057</xdr:rowOff>
    </xdr:from>
    <xdr:to>
      <xdr:col>85</xdr:col>
      <xdr:colOff>177800</xdr:colOff>
      <xdr:row>39</xdr:row>
      <xdr:rowOff>45207</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6268700" y="663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56049</xdr:rowOff>
    </xdr:from>
    <xdr:to>
      <xdr:col>81</xdr:col>
      <xdr:colOff>50800</xdr:colOff>
      <xdr:row>38</xdr:row>
      <xdr:rowOff>165379</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4592300" y="6571149"/>
          <a:ext cx="889000" cy="109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117104</xdr:rowOff>
    </xdr:from>
    <xdr:to>
      <xdr:col>81</xdr:col>
      <xdr:colOff>101600</xdr:colOff>
      <xdr:row>39</xdr:row>
      <xdr:rowOff>47254</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5430500" y="663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38381</xdr:rowOff>
    </xdr:from>
    <xdr:ext cx="534377"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14111" y="6724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56049</xdr:rowOff>
    </xdr:from>
    <xdr:to>
      <xdr:col>76</xdr:col>
      <xdr:colOff>114300</xdr:colOff>
      <xdr:row>38</xdr:row>
      <xdr:rowOff>159383</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3703300" y="6571149"/>
          <a:ext cx="889000" cy="10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120171</xdr:rowOff>
    </xdr:from>
    <xdr:to>
      <xdr:col>76</xdr:col>
      <xdr:colOff>165100</xdr:colOff>
      <xdr:row>39</xdr:row>
      <xdr:rowOff>50321</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45415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41448</xdr:rowOff>
    </xdr:from>
    <xdr:ext cx="534377"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25111" y="672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159383</xdr:rowOff>
    </xdr:from>
    <xdr:to>
      <xdr:col>71</xdr:col>
      <xdr:colOff>177800</xdr:colOff>
      <xdr:row>39</xdr:row>
      <xdr:rowOff>33971</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2814300" y="6674483"/>
          <a:ext cx="889000" cy="46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121193</xdr:rowOff>
    </xdr:from>
    <xdr:to>
      <xdr:col>72</xdr:col>
      <xdr:colOff>38100</xdr:colOff>
      <xdr:row>39</xdr:row>
      <xdr:rowOff>51343</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3652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42470</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36111" y="672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128553</xdr:rowOff>
    </xdr:from>
    <xdr:to>
      <xdr:col>67</xdr:col>
      <xdr:colOff>101600</xdr:colOff>
      <xdr:row>39</xdr:row>
      <xdr:rowOff>58703</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2763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75230</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47111" y="641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93506</xdr:rowOff>
    </xdr:from>
    <xdr:to>
      <xdr:col>85</xdr:col>
      <xdr:colOff>177800</xdr:colOff>
      <xdr:row>39</xdr:row>
      <xdr:rowOff>23656</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6268700" y="660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52883</xdr:rowOff>
    </xdr:from>
    <xdr:ext cx="534377"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39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114579</xdr:rowOff>
    </xdr:from>
    <xdr:to>
      <xdr:col>81</xdr:col>
      <xdr:colOff>101600</xdr:colOff>
      <xdr:row>39</xdr:row>
      <xdr:rowOff>44729</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5430500" y="662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61256</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14111" y="6404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5249</xdr:rowOff>
    </xdr:from>
    <xdr:to>
      <xdr:col>76</xdr:col>
      <xdr:colOff>165100</xdr:colOff>
      <xdr:row>38</xdr:row>
      <xdr:rowOff>106849</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4541500" y="6520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123377</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25111" y="629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108583</xdr:rowOff>
    </xdr:from>
    <xdr:to>
      <xdr:col>72</xdr:col>
      <xdr:colOff>38100</xdr:colOff>
      <xdr:row>39</xdr:row>
      <xdr:rowOff>38733</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3652500" y="6623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55260</xdr:rowOff>
    </xdr:from>
    <xdr:ext cx="534377"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36111" y="6398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154621</xdr:rowOff>
    </xdr:from>
    <xdr:to>
      <xdr:col>67</xdr:col>
      <xdr:colOff>101600</xdr:colOff>
      <xdr:row>39</xdr:row>
      <xdr:rowOff>84771</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2763500" y="6669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75898</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79428" y="6762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35577</xdr:rowOff>
    </xdr:from>
    <xdr:ext cx="46717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1978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130827</xdr:rowOff>
    </xdr:from>
    <xdr:ext cx="46717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1978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92727</xdr:rowOff>
    </xdr:from>
    <xdr:ext cx="46717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1978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63500</xdr:rowOff>
    </xdr:from>
    <xdr:to>
      <xdr:col>85</xdr:col>
      <xdr:colOff>126364</xdr:colOff>
      <xdr:row>59</xdr:row>
      <xdr:rowOff>44450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flipV="1">
          <a:off x="16317595" y="8807450"/>
          <a:ext cx="1269"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84218</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10199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10177</xdr:rowOff>
    </xdr:from>
    <xdr:ext cx="469744"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858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63500</xdr:rowOff>
    </xdr:from>
    <xdr:to>
      <xdr:col>86</xdr:col>
      <xdr:colOff>25400</xdr:colOff>
      <xdr:row>51</xdr:row>
      <xdr:rowOff>63500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8807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1668</xdr:rowOff>
    </xdr:from>
    <xdr:ext cx="313932"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94576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150241</xdr:rowOff>
    </xdr:from>
    <xdr:to>
      <xdr:col>85</xdr:col>
      <xdr:colOff>177800</xdr:colOff>
      <xdr:row>59</xdr:row>
      <xdr:rowOff>80391</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1009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128668</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10072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111777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10446</xdr:rowOff>
    </xdr:from>
    <xdr:to>
      <xdr:col>85</xdr:col>
      <xdr:colOff>126364</xdr:colOff>
      <xdr:row>78</xdr:row>
      <xdr:rowOff>153705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011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157532</xdr:rowOff>
    </xdr:from>
    <xdr:ext cx="534377"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3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153705</xdr:rowOff>
    </xdr:from>
    <xdr:to>
      <xdr:col>86</xdr:col>
      <xdr:colOff>25400</xdr:colOff>
      <xdr:row>78</xdr:row>
      <xdr:rowOff>153705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26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128573</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78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10446</xdr:rowOff>
    </xdr:from>
    <xdr:to>
      <xdr:col>86</xdr:col>
      <xdr:colOff>25400</xdr:colOff>
      <xdr:row>70</xdr:row>
      <xdr:rowOff>10446</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01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5624</xdr:rowOff>
    </xdr:from>
    <xdr:to>
      <xdr:col>85</xdr:col>
      <xdr:colOff>127000</xdr:colOff>
      <xdr:row>78</xdr:row>
      <xdr:rowOff>6567</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378724"/>
          <a:ext cx="838200" cy="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33515</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0637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10638</xdr:rowOff>
    </xdr:from>
    <xdr:to>
      <xdr:col>85</xdr:col>
      <xdr:colOff>177800</xdr:colOff>
      <xdr:row>77</xdr:row>
      <xdr:rowOff>112238</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21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6567</xdr:rowOff>
    </xdr:from>
    <xdr:to>
      <xdr:col>81</xdr:col>
      <xdr:colOff>50800</xdr:colOff>
      <xdr:row>78</xdr:row>
      <xdr:rowOff>20985</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379667"/>
          <a:ext cx="889000" cy="14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36632</xdr:rowOff>
    </xdr:from>
    <xdr:to>
      <xdr:col>81</xdr:col>
      <xdr:colOff>101600</xdr:colOff>
      <xdr:row>77</xdr:row>
      <xdr:rowOff>138232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154759</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3013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20985</xdr:rowOff>
    </xdr:from>
    <xdr:to>
      <xdr:col>76</xdr:col>
      <xdr:colOff>114300</xdr:colOff>
      <xdr:row>78</xdr:row>
      <xdr:rowOff>24983</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3394085"/>
          <a:ext cx="889000" cy="3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50507</xdr:rowOff>
    </xdr:from>
    <xdr:to>
      <xdr:col>76</xdr:col>
      <xdr:colOff>165100</xdr:colOff>
      <xdr:row>77</xdr:row>
      <xdr:rowOff>152107</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168634</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3027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24983</xdr:rowOff>
    </xdr:from>
    <xdr:to>
      <xdr:col>71</xdr:col>
      <xdr:colOff>177800</xdr:colOff>
      <xdr:row>78</xdr:row>
      <xdr:rowOff>28637</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2814300" y="13398083"/>
          <a:ext cx="889000" cy="3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58962</xdr:rowOff>
    </xdr:from>
    <xdr:to>
      <xdr:col>72</xdr:col>
      <xdr:colOff>38100</xdr:colOff>
      <xdr:row>77</xdr:row>
      <xdr:rowOff>160562</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5639</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3035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62850</xdr:rowOff>
    </xdr:from>
    <xdr:to>
      <xdr:col>67</xdr:col>
      <xdr:colOff>101600</xdr:colOff>
      <xdr:row>77</xdr:row>
      <xdr:rowOff>164450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9527</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795" y="1303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126274</xdr:rowOff>
    </xdr:from>
    <xdr:to>
      <xdr:col>85</xdr:col>
      <xdr:colOff>177800</xdr:colOff>
      <xdr:row>78</xdr:row>
      <xdr:rowOff>56424</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32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104701</xdr:rowOff>
    </xdr:from>
    <xdr:ext cx="599010"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306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127217</xdr:rowOff>
    </xdr:from>
    <xdr:to>
      <xdr:col>81</xdr:col>
      <xdr:colOff>101600</xdr:colOff>
      <xdr:row>78</xdr:row>
      <xdr:rowOff>57367</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32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48494</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181795" y="13421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141635</xdr:rowOff>
    </xdr:from>
    <xdr:to>
      <xdr:col>76</xdr:col>
      <xdr:colOff>165100</xdr:colOff>
      <xdr:row>78</xdr:row>
      <xdr:rowOff>71785</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34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62912</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292795" y="13436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145633</xdr:rowOff>
    </xdr:from>
    <xdr:to>
      <xdr:col>72</xdr:col>
      <xdr:colOff>38100</xdr:colOff>
      <xdr:row>78</xdr:row>
      <xdr:rowOff>75783</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347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66910</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03795" y="1344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149287</xdr:rowOff>
    </xdr:from>
    <xdr:to>
      <xdr:col>67</xdr:col>
      <xdr:colOff>101600</xdr:colOff>
      <xdr:row>78</xdr:row>
      <xdr:rowOff>79437</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35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70564</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3443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101045</xdr:rowOff>
    </xdr:from>
    <xdr:to>
      <xdr:col>85</xdr:col>
      <xdr:colOff>126364</xdr:colOff>
      <xdr:row>98</xdr:row>
      <xdr:rowOff>137503</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531545"/>
          <a:ext cx="1269" cy="140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141330</xdr:rowOff>
    </xdr:from>
    <xdr:ext cx="469744"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3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137503</xdr:rowOff>
    </xdr:from>
    <xdr:to>
      <xdr:col>86</xdr:col>
      <xdr:colOff>25400</xdr:colOff>
      <xdr:row>98</xdr:row>
      <xdr:rowOff>137503</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3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47722</xdr:rowOff>
    </xdr:from>
    <xdr:ext cx="690189"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3067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1,542,274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101045</xdr:rowOff>
    </xdr:from>
    <xdr:to>
      <xdr:col>86</xdr:col>
      <xdr:colOff>25400</xdr:colOff>
      <xdr:row>90</xdr:row>
      <xdr:rowOff>101045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531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38198</xdr:rowOff>
    </xdr:from>
    <xdr:to>
      <xdr:col>85</xdr:col>
      <xdr:colOff>127000</xdr:colOff>
      <xdr:row>98</xdr:row>
      <xdr:rowOff>72379</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5481300" y="16840298"/>
          <a:ext cx="838200" cy="34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3394</xdr:rowOff>
    </xdr:from>
    <xdr:ext cx="599010"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6340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151967</xdr:rowOff>
    </xdr:from>
    <xdr:to>
      <xdr:col>85</xdr:col>
      <xdr:colOff>177800</xdr:colOff>
      <xdr:row>98</xdr:row>
      <xdr:rowOff>82117</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782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72379</xdr:rowOff>
    </xdr:from>
    <xdr:to>
      <xdr:col>81</xdr:col>
      <xdr:colOff>50800</xdr:colOff>
      <xdr:row>98</xdr:row>
      <xdr:rowOff>82254</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6874479"/>
          <a:ext cx="889000" cy="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138706</xdr:rowOff>
    </xdr:from>
    <xdr:to>
      <xdr:col>81</xdr:col>
      <xdr:colOff>101600</xdr:colOff>
      <xdr:row>98</xdr:row>
      <xdr:rowOff>68856</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76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85383</xdr:rowOff>
    </xdr:from>
    <xdr:ext cx="59901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181795" y="16544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82254</xdr:rowOff>
    </xdr:from>
    <xdr:to>
      <xdr:col>76</xdr:col>
      <xdr:colOff>114300</xdr:colOff>
      <xdr:row>98</xdr:row>
      <xdr:rowOff>107900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3703300" y="16884354"/>
          <a:ext cx="889000" cy="2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15325</xdr:rowOff>
    </xdr:from>
    <xdr:to>
      <xdr:col>76</xdr:col>
      <xdr:colOff>165100</xdr:colOff>
      <xdr:row>98</xdr:row>
      <xdr:rowOff>116925</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8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133452</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59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107900</xdr:rowOff>
    </xdr:from>
    <xdr:to>
      <xdr:col>71</xdr:col>
      <xdr:colOff>177800</xdr:colOff>
      <xdr:row>98</xdr:row>
      <xdr:rowOff>110186</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2814300" y="1691000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27187</xdr:rowOff>
    </xdr:from>
    <xdr:to>
      <xdr:col>72</xdr:col>
      <xdr:colOff>38100</xdr:colOff>
      <xdr:row>98</xdr:row>
      <xdr:rowOff>128787</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829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145314</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604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23558</xdr:rowOff>
    </xdr:from>
    <xdr:to>
      <xdr:col>67</xdr:col>
      <xdr:colOff>101600</xdr:colOff>
      <xdr:row>98</xdr:row>
      <xdr:rowOff>125158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82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141685</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60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158848</xdr:rowOff>
    </xdr:from>
    <xdr:to>
      <xdr:col>85</xdr:col>
      <xdr:colOff>177800</xdr:colOff>
      <xdr:row>98</xdr:row>
      <xdr:rowOff>88998</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789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130395</xdr:rowOff>
    </xdr:from>
    <xdr:ext cx="599010"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761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21579</xdr:rowOff>
    </xdr:from>
    <xdr:to>
      <xdr:col>81</xdr:col>
      <xdr:colOff>101600</xdr:colOff>
      <xdr:row>98</xdr:row>
      <xdr:rowOff>123179</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823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114306</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14111" y="16916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31454</xdr:rowOff>
    </xdr:from>
    <xdr:to>
      <xdr:col>76</xdr:col>
      <xdr:colOff>165100</xdr:colOff>
      <xdr:row>98</xdr:row>
      <xdr:rowOff>133054</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83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124181</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926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57100</xdr:rowOff>
    </xdr:from>
    <xdr:to>
      <xdr:col>72</xdr:col>
      <xdr:colOff>38100</xdr:colOff>
      <xdr:row>98</xdr:row>
      <xdr:rowOff>158700</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85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149827</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951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59386</xdr:rowOff>
    </xdr:from>
    <xdr:to>
      <xdr:col>67</xdr:col>
      <xdr:colOff>101600</xdr:colOff>
      <xdr:row>98</xdr:row>
      <xdr:rowOff>160986</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86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152113</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95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10960</xdr:rowOff>
    </xdr:from>
    <xdr:to>
      <xdr:col>116</xdr:col>
      <xdr:colOff>62864</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154460"/>
          <a:ext cx="1269" cy="1576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129087</xdr:rowOff>
    </xdr:from>
    <xdr:ext cx="534377"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492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10960</xdr:rowOff>
    </xdr:from>
    <xdr:to>
      <xdr:col>116</xdr:col>
      <xdr:colOff>152400</xdr:colOff>
      <xdr:row>30</xdr:row>
      <xdr:rowOff>10960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15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135052</xdr:rowOff>
    </xdr:from>
    <xdr:to>
      <xdr:col>116</xdr:col>
      <xdr:colOff>63500</xdr:colOff>
      <xdr:row>36</xdr:row>
      <xdr:rowOff>73863</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21323300" y="6135802"/>
          <a:ext cx="838200" cy="110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38523</xdr:rowOff>
    </xdr:from>
    <xdr:ext cx="469744"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553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60096</xdr:rowOff>
    </xdr:from>
    <xdr:to>
      <xdr:col>116</xdr:col>
      <xdr:colOff>114300</xdr:colOff>
      <xdr:row>38</xdr:row>
      <xdr:rowOff>161696</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142558</xdr:rowOff>
    </xdr:from>
    <xdr:to>
      <xdr:col>111</xdr:col>
      <xdr:colOff>177800</xdr:colOff>
      <xdr:row>36</xdr:row>
      <xdr:rowOff>73863</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0434300" y="6143308"/>
          <a:ext cx="889000" cy="102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69850</xdr:rowOff>
    </xdr:from>
    <xdr:to>
      <xdr:col>112</xdr:col>
      <xdr:colOff>38100</xdr:colOff>
      <xdr:row>39</xdr:row>
      <xdr:rowOff>0</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5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162577</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8" y="667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142558</xdr:rowOff>
    </xdr:from>
    <xdr:to>
      <xdr:col>107</xdr:col>
      <xdr:colOff>50800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19545300" y="6143308"/>
          <a:ext cx="889000" cy="587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70269</xdr:rowOff>
    </xdr:from>
    <xdr:to>
      <xdr:col>107</xdr:col>
      <xdr:colOff>101600</xdr:colOff>
      <xdr:row>39</xdr:row>
      <xdr:rowOff>419</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58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162996</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8" y="6678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124143</xdr:rowOff>
    </xdr:from>
    <xdr:to>
      <xdr:col>102</xdr:col>
      <xdr:colOff>165100</xdr:colOff>
      <xdr:row>39</xdr:row>
      <xdr:rowOff>54293</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63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70819</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428" y="6414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115532</xdr:rowOff>
    </xdr:from>
    <xdr:to>
      <xdr:col>98</xdr:col>
      <xdr:colOff>38100</xdr:colOff>
      <xdr:row>39</xdr:row>
      <xdr:rowOff>45682</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63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62209</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21428" y="640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84252</xdr:rowOff>
    </xdr:from>
    <xdr:to>
      <xdr:col>116</xdr:col>
      <xdr:colOff>114300</xdr:colOff>
      <xdr:row>36</xdr:row>
      <xdr:rowOff>14402</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608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107129</xdr:rowOff>
    </xdr:from>
    <xdr:ext cx="534377"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593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23063</xdr:rowOff>
    </xdr:from>
    <xdr:to>
      <xdr:col>112</xdr:col>
      <xdr:colOff>38100</xdr:colOff>
      <xdr:row>36</xdr:row>
      <xdr:rowOff>124663</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619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34</xdr:row>
      <xdr:rowOff>141190</xdr:rowOff>
    </xdr:from>
    <xdr:ext cx="534377"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056111" y="5970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91758</xdr:rowOff>
    </xdr:from>
    <xdr:to>
      <xdr:col>107</xdr:col>
      <xdr:colOff>101600</xdr:colOff>
      <xdr:row>36</xdr:row>
      <xdr:rowOff>21908</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609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34</xdr:row>
      <xdr:rowOff>38435</xdr:rowOff>
    </xdr:from>
    <xdr:ext cx="534377"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167111" y="5867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168927</xdr:rowOff>
    </xdr:from>
    <xdr:ext cx="59541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130827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155032</xdr:rowOff>
    </xdr:from>
    <xdr:to>
      <xdr:col>116</xdr:col>
      <xdr:colOff>62864</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727532"/>
          <a:ext cx="1269" cy="1432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101709</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02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155032</xdr:rowOff>
    </xdr:from>
    <xdr:to>
      <xdr:col>116</xdr:col>
      <xdr:colOff>152400</xdr:colOff>
      <xdr:row>50</xdr:row>
      <xdr:rowOff>155032</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727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136690</xdr:rowOff>
    </xdr:from>
    <xdr:to>
      <xdr:col>116</xdr:col>
      <xdr:colOff>63500</xdr:colOff>
      <xdr:row>58</xdr:row>
      <xdr:rowOff>138214</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1323300" y="10080790"/>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82704</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100268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104277</xdr:rowOff>
    </xdr:from>
    <xdr:to>
      <xdr:col>116</xdr:col>
      <xdr:colOff>114300</xdr:colOff>
      <xdr:row>59</xdr:row>
      <xdr:rowOff>34427</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04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138214</xdr:rowOff>
    </xdr:from>
    <xdr:to>
      <xdr:col>111</xdr:col>
      <xdr:colOff>177800</xdr:colOff>
      <xdr:row>58</xdr:row>
      <xdr:rowOff>139753</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0434300" y="10082314"/>
          <a:ext cx="889000" cy="1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104361</xdr:rowOff>
    </xdr:from>
    <xdr:to>
      <xdr:col>112</xdr:col>
      <xdr:colOff>38100</xdr:colOff>
      <xdr:row>59</xdr:row>
      <xdr:rowOff>34511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4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25638</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1014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139753</xdr:rowOff>
    </xdr:from>
    <xdr:to>
      <xdr:col>107</xdr:col>
      <xdr:colOff>50800</xdr:colOff>
      <xdr:row>58</xdr:row>
      <xdr:rowOff>140981</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19545300" y="10083853"/>
          <a:ext cx="889000" cy="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103066</xdr:rowOff>
    </xdr:from>
    <xdr:to>
      <xdr:col>107</xdr:col>
      <xdr:colOff>101600</xdr:colOff>
      <xdr:row>59</xdr:row>
      <xdr:rowOff>33216</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47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24343</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1013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140981</xdr:rowOff>
    </xdr:from>
    <xdr:to>
      <xdr:col>102</xdr:col>
      <xdr:colOff>114300</xdr:colOff>
      <xdr:row>58</xdr:row>
      <xdr:rowOff>142161</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8656300" y="10085081"/>
          <a:ext cx="889000" cy="1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104216</xdr:rowOff>
    </xdr:from>
    <xdr:to>
      <xdr:col>102</xdr:col>
      <xdr:colOff>165100</xdr:colOff>
      <xdr:row>59</xdr:row>
      <xdr:rowOff>34366</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48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25493</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10141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106220</xdr:rowOff>
    </xdr:from>
    <xdr:to>
      <xdr:col>98</xdr:col>
      <xdr:colOff>38100</xdr:colOff>
      <xdr:row>59</xdr:row>
      <xdr:rowOff>36370</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5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27497</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10143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85890</xdr:rowOff>
    </xdr:from>
    <xdr:to>
      <xdr:col>116</xdr:col>
      <xdr:colOff>114300</xdr:colOff>
      <xdr:row>59</xdr:row>
      <xdr:rowOff>16040</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02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45267</xdr:rowOff>
    </xdr:from>
    <xdr:ext cx="534377"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9817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87414</xdr:rowOff>
    </xdr:from>
    <xdr:to>
      <xdr:col>112</xdr:col>
      <xdr:colOff>38100</xdr:colOff>
      <xdr:row>59</xdr:row>
      <xdr:rowOff>17564</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03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57</xdr:row>
      <xdr:rowOff>34091</xdr:rowOff>
    </xdr:from>
    <xdr:ext cx="534377"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56111" y="9806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88953</xdr:rowOff>
    </xdr:from>
    <xdr:to>
      <xdr:col>107</xdr:col>
      <xdr:colOff>101600</xdr:colOff>
      <xdr:row>59</xdr:row>
      <xdr:rowOff>19103</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033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35630</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99428" y="9808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90181</xdr:rowOff>
    </xdr:from>
    <xdr:to>
      <xdr:col>102</xdr:col>
      <xdr:colOff>165100</xdr:colOff>
      <xdr:row>59</xdr:row>
      <xdr:rowOff>20331</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034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36858</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10428" y="9809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91361</xdr:rowOff>
    </xdr:from>
    <xdr:to>
      <xdr:col>98</xdr:col>
      <xdr:colOff>38100</xdr:colOff>
      <xdr:row>59</xdr:row>
      <xdr:rowOff>21511</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03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38038</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21428" y="9810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114840</xdr:rowOff>
    </xdr:from>
    <xdr:to>
      <xdr:col>116</xdr:col>
      <xdr:colOff>62864</xdr:colOff>
      <xdr:row>78</xdr:row>
      <xdr:rowOff>54169</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287790"/>
          <a:ext cx="1269" cy="113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57996</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43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54169</xdr:rowOff>
    </xdr:from>
    <xdr:to>
      <xdr:col>116</xdr:col>
      <xdr:colOff>152400</xdr:colOff>
      <xdr:row>78</xdr:row>
      <xdr:rowOff>54169</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42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61517</xdr:rowOff>
    </xdr:from>
    <xdr:ext cx="599010"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206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114840</xdr:rowOff>
    </xdr:from>
    <xdr:to>
      <xdr:col>116</xdr:col>
      <xdr:colOff>152400</xdr:colOff>
      <xdr:row>71</xdr:row>
      <xdr:rowOff>114840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28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11032</xdr:rowOff>
    </xdr:from>
    <xdr:to>
      <xdr:col>116</xdr:col>
      <xdr:colOff>63500</xdr:colOff>
      <xdr:row>78</xdr:row>
      <xdr:rowOff>13105</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1323300" y="13384132"/>
          <a:ext cx="838200" cy="2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83522</xdr:rowOff>
    </xdr:from>
    <xdr:ext cx="599010"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2942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60644</xdr:rowOff>
    </xdr:from>
    <xdr:to>
      <xdr:col>116</xdr:col>
      <xdr:colOff>114300</xdr:colOff>
      <xdr:row>76</xdr:row>
      <xdr:rowOff>162244</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3090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13105</xdr:rowOff>
    </xdr:from>
    <xdr:to>
      <xdr:col>111</xdr:col>
      <xdr:colOff>177800</xdr:colOff>
      <xdr:row>78</xdr:row>
      <xdr:rowOff>22462</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0434300" y="13386205"/>
          <a:ext cx="889000" cy="9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81704</xdr:rowOff>
    </xdr:from>
    <xdr:to>
      <xdr:col>112</xdr:col>
      <xdr:colOff>38100</xdr:colOff>
      <xdr:row>77</xdr:row>
      <xdr:rowOff>11854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3111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28380</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23795" y="12887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135398</xdr:rowOff>
    </xdr:from>
    <xdr:to>
      <xdr:col>107</xdr:col>
      <xdr:colOff>50800</xdr:colOff>
      <xdr:row>78</xdr:row>
      <xdr:rowOff>22462</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9545300" y="13337048"/>
          <a:ext cx="889000" cy="58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79744</xdr:rowOff>
    </xdr:from>
    <xdr:to>
      <xdr:col>107</xdr:col>
      <xdr:colOff>101600</xdr:colOff>
      <xdr:row>77</xdr:row>
      <xdr:rowOff>9894</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26422</xdr:rowOff>
    </xdr:from>
    <xdr:ext cx="59901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34795" y="12885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135398</xdr:rowOff>
    </xdr:from>
    <xdr:to>
      <xdr:col>102</xdr:col>
      <xdr:colOff>114300</xdr:colOff>
      <xdr:row>77</xdr:row>
      <xdr:rowOff>157352</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8656300" y="13337048"/>
          <a:ext cx="889000" cy="21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87517</xdr:rowOff>
    </xdr:from>
    <xdr:to>
      <xdr:col>102</xdr:col>
      <xdr:colOff>165100</xdr:colOff>
      <xdr:row>77</xdr:row>
      <xdr:rowOff>17667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34194</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45795" y="12892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97727</xdr:rowOff>
    </xdr:from>
    <xdr:to>
      <xdr:col>98</xdr:col>
      <xdr:colOff>38100</xdr:colOff>
      <xdr:row>77</xdr:row>
      <xdr:rowOff>27877</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44405</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56795" y="1290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131682</xdr:rowOff>
    </xdr:from>
    <xdr:to>
      <xdr:col>116</xdr:col>
      <xdr:colOff>114300</xdr:colOff>
      <xdr:row>78</xdr:row>
      <xdr:rowOff>61832</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333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46609</xdr:rowOff>
    </xdr:from>
    <xdr:ext cx="534377"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324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133755</xdr:rowOff>
    </xdr:from>
    <xdr:to>
      <xdr:col>112</xdr:col>
      <xdr:colOff>38100</xdr:colOff>
      <xdr:row>78</xdr:row>
      <xdr:rowOff>63905</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333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55032</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56111" y="13428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143112</xdr:rowOff>
    </xdr:from>
    <xdr:to>
      <xdr:col>107</xdr:col>
      <xdr:colOff>101600</xdr:colOff>
      <xdr:row>78</xdr:row>
      <xdr:rowOff>73262</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3344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64389</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67111" y="1343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84598</xdr:rowOff>
    </xdr:from>
    <xdr:to>
      <xdr:col>102</xdr:col>
      <xdr:colOff>165100</xdr:colOff>
      <xdr:row>78</xdr:row>
      <xdr:rowOff>14748</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328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5875</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3378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106552</xdr:rowOff>
    </xdr:from>
    <xdr:to>
      <xdr:col>98</xdr:col>
      <xdr:colOff>38100</xdr:colOff>
      <xdr:row>78</xdr:row>
      <xdr:rowOff>36702</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3308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27829</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3400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89</xdr:row>
      <xdr:rowOff>123189</xdr:rowOff>
    </xdr:from>
    <xdr:to>
      <xdr:col>98</xdr:col>
      <xdr:colOff>38100</xdr:colOff>
      <xdr:row>90</xdr:row>
      <xdr:rowOff>53339</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69866</xdr:rowOff>
    </xdr:from>
    <xdr:ext cx="313932"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499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歳出決算額総額は住民一人当たり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1,171,018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となっている。人件費、物件費、維持補修費、扶助費、補助費等、普通建設事業費、公債費で一人当たりのコストが類似団体の平均値を下回っている。災害復旧費が類似団体の平均値を大きく上回っているが、要因としては令和元年災害の復旧工事が続いていたためである。投資及び出資金も類似団体の平均値を大きく上回っているが、要因としては下水道事業を行っている一部事務組合（公営企業会計）への出資金の負担が大きいため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前年度と比較して、扶助費と普通建設事業費の住民一人当たりのコストが大幅に増加している。扶助費の主な要因は新型コロナウイルス関連の事業によるものである。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普通建設事業費の主な要因は宅地造成事業と直営温泉施設の大規模改修によるものである。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長野県小海町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4,329
4,237
114.20
5,391,713
5,040,064
306,759
2,611,894
3,813,995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124613</xdr:rowOff>
    </xdr:from>
    <xdr:to>
      <xdr:col>24</xdr:col>
      <xdr:colOff>62865</xdr:colOff>
      <xdr:row>38</xdr:row>
      <xdr:rowOff>37859</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68113"/>
          <a:ext cx="1270" cy="128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41686</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556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37859</xdr:rowOff>
    </xdr:from>
    <xdr:to>
      <xdr:col>24</xdr:col>
      <xdr:colOff>152400</xdr:colOff>
      <xdr:row>38</xdr:row>
      <xdr:rowOff>37859</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552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71290</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4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124613</xdr:rowOff>
    </xdr:from>
    <xdr:to>
      <xdr:col>24</xdr:col>
      <xdr:colOff>152400</xdr:colOff>
      <xdr:row>30</xdr:row>
      <xdr:rowOff>124613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68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107505</xdr:rowOff>
    </xdr:from>
    <xdr:to>
      <xdr:col>24</xdr:col>
      <xdr:colOff>63500</xdr:colOff>
      <xdr:row>37</xdr:row>
      <xdr:rowOff>120593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451155"/>
          <a:ext cx="838200" cy="13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16394</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188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164967</xdr:rowOff>
    </xdr:from>
    <xdr:to>
      <xdr:col>24</xdr:col>
      <xdr:colOff>114300</xdr:colOff>
      <xdr:row>37</xdr:row>
      <xdr:rowOff>95117</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37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116478</xdr:rowOff>
    </xdr:from>
    <xdr:to>
      <xdr:col>19</xdr:col>
      <xdr:colOff>177800</xdr:colOff>
      <xdr:row>37</xdr:row>
      <xdr:rowOff>120593</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460128"/>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7290</xdr:rowOff>
    </xdr:from>
    <xdr:to>
      <xdr:col>20</xdr:col>
      <xdr:colOff>38100</xdr:colOff>
      <xdr:row>37</xdr:row>
      <xdr:rowOff>108890</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125417</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2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116478</xdr:rowOff>
    </xdr:from>
    <xdr:to>
      <xdr:col>15</xdr:col>
      <xdr:colOff>50800</xdr:colOff>
      <xdr:row>37</xdr:row>
      <xdr:rowOff>118269</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460128"/>
          <a:ext cx="889000" cy="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9461</xdr:rowOff>
    </xdr:from>
    <xdr:to>
      <xdr:col>15</xdr:col>
      <xdr:colOff>101600</xdr:colOff>
      <xdr:row>37</xdr:row>
      <xdr:rowOff>111061</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127588</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2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115411</xdr:rowOff>
    </xdr:from>
    <xdr:to>
      <xdr:col>10</xdr:col>
      <xdr:colOff>114300</xdr:colOff>
      <xdr:row>37</xdr:row>
      <xdr:rowOff>118269</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459061"/>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170129</xdr:rowOff>
    </xdr:from>
    <xdr:to>
      <xdr:col>10</xdr:col>
      <xdr:colOff>165100</xdr:colOff>
      <xdr:row>37</xdr:row>
      <xdr:rowOff>100279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116806</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1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5252</xdr:rowOff>
    </xdr:from>
    <xdr:to>
      <xdr:col>6</xdr:col>
      <xdr:colOff>38100</xdr:colOff>
      <xdr:row>37</xdr:row>
      <xdr:rowOff>106852</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123379</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56705</xdr:rowOff>
    </xdr:from>
    <xdr:to>
      <xdr:col>24</xdr:col>
      <xdr:colOff>114300</xdr:colOff>
      <xdr:row>37</xdr:row>
      <xdr:rowOff>158305</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40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143393</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315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69793</xdr:rowOff>
    </xdr:from>
    <xdr:to>
      <xdr:col>20</xdr:col>
      <xdr:colOff>38100</xdr:colOff>
      <xdr:row>37</xdr:row>
      <xdr:rowOff>171393</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41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162520</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506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65678</xdr:rowOff>
    </xdr:from>
    <xdr:to>
      <xdr:col>15</xdr:col>
      <xdr:colOff>101600</xdr:colOff>
      <xdr:row>37</xdr:row>
      <xdr:rowOff>167278</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40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158405</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502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67469</xdr:rowOff>
    </xdr:from>
    <xdr:to>
      <xdr:col>10</xdr:col>
      <xdr:colOff>165100</xdr:colOff>
      <xdr:row>37</xdr:row>
      <xdr:rowOff>169069</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41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160196</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50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64611</xdr:rowOff>
    </xdr:from>
    <xdr:to>
      <xdr:col>6</xdr:col>
      <xdr:colOff>38100</xdr:colOff>
      <xdr:row>37</xdr:row>
      <xdr:rowOff>166212</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40826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157339</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500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122627</xdr:rowOff>
    </xdr:from>
    <xdr:to>
      <xdr:col>24</xdr:col>
      <xdr:colOff>62865</xdr:colOff>
      <xdr:row>58</xdr:row>
      <xdr:rowOff>105993</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695127"/>
          <a:ext cx="1270" cy="1354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109820</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53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105993</xdr:rowOff>
    </xdr:from>
    <xdr:to>
      <xdr:col>24</xdr:col>
      <xdr:colOff>152400</xdr:colOff>
      <xdr:row>58</xdr:row>
      <xdr:rowOff>105993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50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69304</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470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1,922,406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122627</xdr:rowOff>
    </xdr:from>
    <xdr:to>
      <xdr:col>24</xdr:col>
      <xdr:colOff>152400</xdr:colOff>
      <xdr:row>50</xdr:row>
      <xdr:rowOff>122627</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695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141266</xdr:rowOff>
    </xdr:from>
    <xdr:to>
      <xdr:col>24</xdr:col>
      <xdr:colOff>63500</xdr:colOff>
      <xdr:row>58</xdr:row>
      <xdr:rowOff>22021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9913916"/>
          <a:ext cx="838200" cy="52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69690</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670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46813</xdr:rowOff>
    </xdr:from>
    <xdr:to>
      <xdr:col>24</xdr:col>
      <xdr:colOff>114300</xdr:colOff>
      <xdr:row>57</xdr:row>
      <xdr:rowOff>148413</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8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129940</xdr:rowOff>
    </xdr:from>
    <xdr:to>
      <xdr:col>19</xdr:col>
      <xdr:colOff>177800</xdr:colOff>
      <xdr:row>58</xdr:row>
      <xdr:rowOff>22021</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9902590"/>
          <a:ext cx="889000" cy="63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54924</xdr:rowOff>
    </xdr:from>
    <xdr:to>
      <xdr:col>20</xdr:col>
      <xdr:colOff>38100</xdr:colOff>
      <xdr:row>57</xdr:row>
      <xdr:rowOff>156524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82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1601</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602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129940</xdr:rowOff>
    </xdr:from>
    <xdr:to>
      <xdr:col>15</xdr:col>
      <xdr:colOff>50800</xdr:colOff>
      <xdr:row>58</xdr:row>
      <xdr:rowOff>74790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902590"/>
          <a:ext cx="889000" cy="116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15831</xdr:rowOff>
    </xdr:from>
    <xdr:to>
      <xdr:col>15</xdr:col>
      <xdr:colOff>101600</xdr:colOff>
      <xdr:row>57</xdr:row>
      <xdr:rowOff>117431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78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133958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563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74790</xdr:rowOff>
    </xdr:from>
    <xdr:to>
      <xdr:col>10</xdr:col>
      <xdr:colOff>114300</xdr:colOff>
      <xdr:row>58</xdr:row>
      <xdr:rowOff>90890</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10018890"/>
          <a:ext cx="889000" cy="16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120739</xdr:rowOff>
    </xdr:from>
    <xdr:to>
      <xdr:col>10</xdr:col>
      <xdr:colOff>165100</xdr:colOff>
      <xdr:row>58</xdr:row>
      <xdr:rowOff>50889</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89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67416</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668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121438</xdr:rowOff>
    </xdr:from>
    <xdr:to>
      <xdr:col>6</xdr:col>
      <xdr:colOff>38100</xdr:colOff>
      <xdr:row>58</xdr:row>
      <xdr:rowOff>51588</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89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68115</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669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90466</xdr:rowOff>
    </xdr:from>
    <xdr:to>
      <xdr:col>24</xdr:col>
      <xdr:colOff>114300</xdr:colOff>
      <xdr:row>58</xdr:row>
      <xdr:rowOff>20616</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86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68893</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84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142671</xdr:rowOff>
    </xdr:from>
    <xdr:to>
      <xdr:col>20</xdr:col>
      <xdr:colOff>38100</xdr:colOff>
      <xdr:row>58</xdr:row>
      <xdr:rowOff>72821</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915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63948</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10008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79140</xdr:rowOff>
    </xdr:from>
    <xdr:to>
      <xdr:col>15</xdr:col>
      <xdr:colOff>101600</xdr:colOff>
      <xdr:row>58</xdr:row>
      <xdr:rowOff>9290</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85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417</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944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23990</xdr:rowOff>
    </xdr:from>
    <xdr:to>
      <xdr:col>10</xdr:col>
      <xdr:colOff>165100</xdr:colOff>
      <xdr:row>58</xdr:row>
      <xdr:rowOff>125590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96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116717</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10060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40090</xdr:rowOff>
    </xdr:from>
    <xdr:to>
      <xdr:col>6</xdr:col>
      <xdr:colOff>38100</xdr:colOff>
      <xdr:row>58</xdr:row>
      <xdr:rowOff>141690</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98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132817</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10076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15904</xdr:rowOff>
    </xdr:from>
    <xdr:to>
      <xdr:col>24</xdr:col>
      <xdr:colOff>62865</xdr:colOff>
      <xdr:row>78</xdr:row>
      <xdr:rowOff>139886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017404"/>
          <a:ext cx="1270" cy="1495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143713</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16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139886</xdr:rowOff>
    </xdr:from>
    <xdr:to>
      <xdr:col>24</xdr:col>
      <xdr:colOff>152400</xdr:colOff>
      <xdr:row>78</xdr:row>
      <xdr:rowOff>139886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12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134031</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792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597,908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15904</xdr:rowOff>
    </xdr:from>
    <xdr:to>
      <xdr:col>24</xdr:col>
      <xdr:colOff>152400</xdr:colOff>
      <xdr:row>70</xdr:row>
      <xdr:rowOff>15904</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01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66032</xdr:rowOff>
    </xdr:from>
    <xdr:to>
      <xdr:col>24</xdr:col>
      <xdr:colOff>63500</xdr:colOff>
      <xdr:row>77</xdr:row>
      <xdr:rowOff>123744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3267682"/>
          <a:ext cx="838200" cy="57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88845</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9475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65968</xdr:rowOff>
    </xdr:from>
    <xdr:to>
      <xdr:col>24</xdr:col>
      <xdr:colOff>114300</xdr:colOff>
      <xdr:row>76</xdr:row>
      <xdr:rowOff>167568</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09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123744</xdr:rowOff>
    </xdr:from>
    <xdr:to>
      <xdr:col>19</xdr:col>
      <xdr:colOff>177800</xdr:colOff>
      <xdr:row>78</xdr:row>
      <xdr:rowOff>66205</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325394"/>
          <a:ext cx="889000" cy="113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48876</xdr:rowOff>
    </xdr:from>
    <xdr:to>
      <xdr:col>20</xdr:col>
      <xdr:colOff>38100</xdr:colOff>
      <xdr:row>76</xdr:row>
      <xdr:rowOff>150476</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07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167002</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854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46222</xdr:rowOff>
    </xdr:from>
    <xdr:to>
      <xdr:col>15</xdr:col>
      <xdr:colOff>50800</xdr:colOff>
      <xdr:row>78</xdr:row>
      <xdr:rowOff>66205</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2019300" y="13419322"/>
          <a:ext cx="889000" cy="19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120019</xdr:rowOff>
    </xdr:from>
    <xdr:to>
      <xdr:col>15</xdr:col>
      <xdr:colOff>101600</xdr:colOff>
      <xdr:row>77</xdr:row>
      <xdr:rowOff>50169</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1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66696</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925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46222</xdr:rowOff>
    </xdr:from>
    <xdr:to>
      <xdr:col>10</xdr:col>
      <xdr:colOff>114300</xdr:colOff>
      <xdr:row>78</xdr:row>
      <xdr:rowOff>102921</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419322"/>
          <a:ext cx="889000" cy="56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6029</xdr:rowOff>
    </xdr:from>
    <xdr:to>
      <xdr:col>10</xdr:col>
      <xdr:colOff>165100</xdr:colOff>
      <xdr:row>77</xdr:row>
      <xdr:rowOff>107629</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207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124156</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982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36354</xdr:rowOff>
    </xdr:from>
    <xdr:to>
      <xdr:col>6</xdr:col>
      <xdr:colOff>38100</xdr:colOff>
      <xdr:row>77</xdr:row>
      <xdr:rowOff>137954</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238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154481</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013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15232</xdr:rowOff>
    </xdr:from>
    <xdr:to>
      <xdr:col>24</xdr:col>
      <xdr:colOff>114300</xdr:colOff>
      <xdr:row>77</xdr:row>
      <xdr:rowOff>116832</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216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165109</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195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72944</xdr:rowOff>
    </xdr:from>
    <xdr:to>
      <xdr:col>20</xdr:col>
      <xdr:colOff>38100</xdr:colOff>
      <xdr:row>78</xdr:row>
      <xdr:rowOff>3094</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27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165671</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367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15405</xdr:rowOff>
    </xdr:from>
    <xdr:to>
      <xdr:col>15</xdr:col>
      <xdr:colOff>101600</xdr:colOff>
      <xdr:row>78</xdr:row>
      <xdr:rowOff>117005</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38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108132</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481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166872</xdr:rowOff>
    </xdr:from>
    <xdr:to>
      <xdr:col>10</xdr:col>
      <xdr:colOff>165100</xdr:colOff>
      <xdr:row>78</xdr:row>
      <xdr:rowOff>97022</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36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88149</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461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52121</xdr:rowOff>
    </xdr:from>
    <xdr:to>
      <xdr:col>6</xdr:col>
      <xdr:colOff>38100</xdr:colOff>
      <xdr:row>78</xdr:row>
      <xdr:rowOff>153721</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425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144848</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517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104983</xdr:rowOff>
    </xdr:from>
    <xdr:to>
      <xdr:col>24</xdr:col>
      <xdr:colOff>62865</xdr:colOff>
      <xdr:row>98</xdr:row>
      <xdr:rowOff>139376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35483"/>
          <a:ext cx="1270" cy="1405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143203</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4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139376</xdr:rowOff>
    </xdr:from>
    <xdr:to>
      <xdr:col>24</xdr:col>
      <xdr:colOff>152400</xdr:colOff>
      <xdr:row>98</xdr:row>
      <xdr:rowOff>139376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41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51660</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10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470,631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104983</xdr:rowOff>
    </xdr:from>
    <xdr:to>
      <xdr:col>24</xdr:col>
      <xdr:colOff>152400</xdr:colOff>
      <xdr:row>90</xdr:row>
      <xdr:rowOff>104983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35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99614</xdr:rowOff>
    </xdr:from>
    <xdr:to>
      <xdr:col>24</xdr:col>
      <xdr:colOff>63500</xdr:colOff>
      <xdr:row>98</xdr:row>
      <xdr:rowOff>103366</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901714"/>
          <a:ext cx="838200" cy="3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143409</xdr:rowOff>
    </xdr:from>
    <xdr:ext cx="599010"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4311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120532</xdr:rowOff>
    </xdr:from>
    <xdr:to>
      <xdr:col>24</xdr:col>
      <xdr:colOff>114300</xdr:colOff>
      <xdr:row>97</xdr:row>
      <xdr:rowOff>50682</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57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103366</xdr:rowOff>
    </xdr:from>
    <xdr:to>
      <xdr:col>19</xdr:col>
      <xdr:colOff>177800</xdr:colOff>
      <xdr:row>98</xdr:row>
      <xdr:rowOff>141019</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905466"/>
          <a:ext cx="889000" cy="37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133392</xdr:rowOff>
    </xdr:from>
    <xdr:to>
      <xdr:col>20</xdr:col>
      <xdr:colOff>38100</xdr:colOff>
      <xdr:row>97</xdr:row>
      <xdr:rowOff>63542</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80069</xdr:rowOff>
    </xdr:from>
    <xdr:ext cx="59901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497795" y="1636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135951</xdr:rowOff>
    </xdr:from>
    <xdr:to>
      <xdr:col>15</xdr:col>
      <xdr:colOff>50800</xdr:colOff>
      <xdr:row>98</xdr:row>
      <xdr:rowOff>141019</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019300" y="16938051"/>
          <a:ext cx="889000" cy="5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148146</xdr:rowOff>
    </xdr:from>
    <xdr:to>
      <xdr:col>15</xdr:col>
      <xdr:colOff>101600</xdr:colOff>
      <xdr:row>97</xdr:row>
      <xdr:rowOff>78296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94823</xdr:rowOff>
    </xdr:from>
    <xdr:ext cx="59901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08795" y="16382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135951</xdr:rowOff>
    </xdr:from>
    <xdr:to>
      <xdr:col>10</xdr:col>
      <xdr:colOff>114300</xdr:colOff>
      <xdr:row>98</xdr:row>
      <xdr:rowOff>142959</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938051"/>
          <a:ext cx="889000" cy="7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22442</xdr:rowOff>
    </xdr:from>
    <xdr:to>
      <xdr:col>10</xdr:col>
      <xdr:colOff>165100</xdr:colOff>
      <xdr:row>97</xdr:row>
      <xdr:rowOff>124042</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140569</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19795" y="16428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50691</xdr:rowOff>
    </xdr:from>
    <xdr:to>
      <xdr:col>6</xdr:col>
      <xdr:colOff>38100</xdr:colOff>
      <xdr:row>97</xdr:row>
      <xdr:rowOff>152291</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168818</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30795" y="1645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48814</xdr:rowOff>
    </xdr:from>
    <xdr:to>
      <xdr:col>24</xdr:col>
      <xdr:colOff>114300</xdr:colOff>
      <xdr:row>98</xdr:row>
      <xdr:rowOff>150414</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85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135191</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765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52566</xdr:rowOff>
    </xdr:from>
    <xdr:to>
      <xdr:col>20</xdr:col>
      <xdr:colOff>38100</xdr:colOff>
      <xdr:row>98</xdr:row>
      <xdr:rowOff>154166</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85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145293</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947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90219</xdr:rowOff>
    </xdr:from>
    <xdr:to>
      <xdr:col>15</xdr:col>
      <xdr:colOff>101600</xdr:colOff>
      <xdr:row>99</xdr:row>
      <xdr:rowOff>20369</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892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11496</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98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85151</xdr:rowOff>
    </xdr:from>
    <xdr:to>
      <xdr:col>10</xdr:col>
      <xdr:colOff>165100</xdr:colOff>
      <xdr:row>99</xdr:row>
      <xdr:rowOff>15301</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887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6428</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979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92159</xdr:rowOff>
    </xdr:from>
    <xdr:to>
      <xdr:col>6</xdr:col>
      <xdr:colOff>38100</xdr:colOff>
      <xdr:row>99</xdr:row>
      <xdr:rowOff>22309</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894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13436</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986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152908</xdr:rowOff>
    </xdr:from>
    <xdr:to>
      <xdr:col>54</xdr:col>
      <xdr:colOff>189865</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124958"/>
          <a:ext cx="1270" cy="1606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99585</xdr:rowOff>
    </xdr:from>
    <xdr:ext cx="534377"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490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152908</xdr:rowOff>
    </xdr:from>
    <xdr:to>
      <xdr:col>55</xdr:col>
      <xdr:colOff>88900</xdr:colOff>
      <xdr:row>29</xdr:row>
      <xdr:rowOff>152908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124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105554</xdr:rowOff>
    </xdr:from>
    <xdr:ext cx="378565"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44920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82677</xdr:rowOff>
    </xdr:from>
    <xdr:to>
      <xdr:col>55</xdr:col>
      <xdr:colOff>50800</xdr:colOff>
      <xdr:row>39</xdr:row>
      <xdr:rowOff>12827</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59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75438</xdr:rowOff>
    </xdr:from>
    <xdr:to>
      <xdr:col>50</xdr:col>
      <xdr:colOff>165100</xdr:colOff>
      <xdr:row>39</xdr:row>
      <xdr:rowOff>5588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22115</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365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72263</xdr:rowOff>
    </xdr:from>
    <xdr:to>
      <xdr:col>46</xdr:col>
      <xdr:colOff>38100</xdr:colOff>
      <xdr:row>39</xdr:row>
      <xdr:rowOff>2413</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18940</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61017" y="6362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93472</xdr:rowOff>
    </xdr:from>
    <xdr:to>
      <xdr:col>41</xdr:col>
      <xdr:colOff>101600</xdr:colOff>
      <xdr:row>39</xdr:row>
      <xdr:rowOff>23622</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40149</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17" y="6383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98171</xdr:rowOff>
    </xdr:from>
    <xdr:to>
      <xdr:col>36</xdr:col>
      <xdr:colOff>165100</xdr:colOff>
      <xdr:row>39</xdr:row>
      <xdr:rowOff>28321</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44848</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3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59627</xdr:rowOff>
    </xdr:from>
    <xdr:to>
      <xdr:col>54</xdr:col>
      <xdr:colOff>189865</xdr:colOff>
      <xdr:row>58</xdr:row>
      <xdr:rowOff>125696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632127"/>
          <a:ext cx="1270" cy="1437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129523</xdr:rowOff>
    </xdr:from>
    <xdr:ext cx="534377"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07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125696</xdr:rowOff>
    </xdr:from>
    <xdr:to>
      <xdr:col>55</xdr:col>
      <xdr:colOff>88900</xdr:colOff>
      <xdr:row>58</xdr:row>
      <xdr:rowOff>125696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069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6304</xdr:rowOff>
    </xdr:from>
    <xdr:ext cx="690189"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07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3,175,138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59627</xdr:rowOff>
    </xdr:from>
    <xdr:to>
      <xdr:col>55</xdr:col>
      <xdr:colOff>88900</xdr:colOff>
      <xdr:row>50</xdr:row>
      <xdr:rowOff>59627</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632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118641</xdr:rowOff>
    </xdr:from>
    <xdr:to>
      <xdr:col>55</xdr:col>
      <xdr:colOff>0</xdr:colOff>
      <xdr:row>58</xdr:row>
      <xdr:rowOff>123199</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10062741"/>
          <a:ext cx="838200" cy="4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24794</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797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1917</xdr:rowOff>
    </xdr:from>
    <xdr:to>
      <xdr:col>55</xdr:col>
      <xdr:colOff>50800</xdr:colOff>
      <xdr:row>58</xdr:row>
      <xdr:rowOff>103517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4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117489</xdr:rowOff>
    </xdr:from>
    <xdr:to>
      <xdr:col>50</xdr:col>
      <xdr:colOff>114300</xdr:colOff>
      <xdr:row>58</xdr:row>
      <xdr:rowOff>123199</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10061589"/>
          <a:ext cx="889000" cy="5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11567</xdr:rowOff>
    </xdr:from>
    <xdr:to>
      <xdr:col>50</xdr:col>
      <xdr:colOff>165100</xdr:colOff>
      <xdr:row>58</xdr:row>
      <xdr:rowOff>113167</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55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129694</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9730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115376</xdr:rowOff>
    </xdr:from>
    <xdr:to>
      <xdr:col>45</xdr:col>
      <xdr:colOff>177800</xdr:colOff>
      <xdr:row>58</xdr:row>
      <xdr:rowOff>117489</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10059476"/>
          <a:ext cx="889000" cy="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15753</xdr:rowOff>
    </xdr:from>
    <xdr:to>
      <xdr:col>46</xdr:col>
      <xdr:colOff>38100</xdr:colOff>
      <xdr:row>58</xdr:row>
      <xdr:rowOff>117353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133880</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9735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115376</xdr:rowOff>
    </xdr:from>
    <xdr:to>
      <xdr:col>41</xdr:col>
      <xdr:colOff>50800</xdr:colOff>
      <xdr:row>58</xdr:row>
      <xdr:rowOff>121845</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10059476"/>
          <a:ext cx="889000" cy="6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16947</xdr:rowOff>
    </xdr:from>
    <xdr:to>
      <xdr:col>41</xdr:col>
      <xdr:colOff>101600</xdr:colOff>
      <xdr:row>58</xdr:row>
      <xdr:rowOff>118547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135074</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9736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14625</xdr:rowOff>
    </xdr:from>
    <xdr:to>
      <xdr:col>36</xdr:col>
      <xdr:colOff>165100</xdr:colOff>
      <xdr:row>58</xdr:row>
      <xdr:rowOff>116225</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132752</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672795" y="973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67841</xdr:rowOff>
    </xdr:from>
    <xdr:to>
      <xdr:col>55</xdr:col>
      <xdr:colOff>50800</xdr:colOff>
      <xdr:row>58</xdr:row>
      <xdr:rowOff>169441</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1001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154218</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926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72399</xdr:rowOff>
    </xdr:from>
    <xdr:to>
      <xdr:col>50</xdr:col>
      <xdr:colOff>165100</xdr:colOff>
      <xdr:row>59</xdr:row>
      <xdr:rowOff>2549</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10016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165126</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10109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66689</xdr:rowOff>
    </xdr:from>
    <xdr:to>
      <xdr:col>46</xdr:col>
      <xdr:colOff>38100</xdr:colOff>
      <xdr:row>58</xdr:row>
      <xdr:rowOff>168289</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1001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159416</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10103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64576</xdr:rowOff>
    </xdr:from>
    <xdr:to>
      <xdr:col>41</xdr:col>
      <xdr:colOff>101600</xdr:colOff>
      <xdr:row>58</xdr:row>
      <xdr:rowOff>166176</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1000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157303</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10101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71045</xdr:rowOff>
    </xdr:from>
    <xdr:to>
      <xdr:col>36</xdr:col>
      <xdr:colOff>165100</xdr:colOff>
      <xdr:row>59</xdr:row>
      <xdr:rowOff>1195</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1001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163772</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10107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43313</xdr:rowOff>
    </xdr:from>
    <xdr:to>
      <xdr:col>54</xdr:col>
      <xdr:colOff>189865</xdr:colOff>
      <xdr:row>78</xdr:row>
      <xdr:rowOff>136048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216263"/>
          <a:ext cx="1270" cy="1292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139875</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51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136048</xdr:rowOff>
    </xdr:from>
    <xdr:to>
      <xdr:col>55</xdr:col>
      <xdr:colOff>88900</xdr:colOff>
      <xdr:row>78</xdr:row>
      <xdr:rowOff>136048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50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161440</xdr:rowOff>
    </xdr:from>
    <xdr:ext cx="599010"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991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43313</xdr:rowOff>
    </xdr:from>
    <xdr:to>
      <xdr:col>55</xdr:col>
      <xdr:colOff>88900</xdr:colOff>
      <xdr:row>71</xdr:row>
      <xdr:rowOff>43313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216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160203</xdr:rowOff>
    </xdr:from>
    <xdr:to>
      <xdr:col>55</xdr:col>
      <xdr:colOff>0</xdr:colOff>
      <xdr:row>77</xdr:row>
      <xdr:rowOff>67787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9639300" y="13190403"/>
          <a:ext cx="838200" cy="79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73435</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275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95008</xdr:rowOff>
    </xdr:from>
    <xdr:to>
      <xdr:col>55</xdr:col>
      <xdr:colOff>50800</xdr:colOff>
      <xdr:row>78</xdr:row>
      <xdr:rowOff>25158</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29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66991</xdr:rowOff>
    </xdr:from>
    <xdr:to>
      <xdr:col>50</xdr:col>
      <xdr:colOff>114300</xdr:colOff>
      <xdr:row>77</xdr:row>
      <xdr:rowOff>67787</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8750300" y="13268641"/>
          <a:ext cx="889000" cy="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113968</xdr:rowOff>
    </xdr:from>
    <xdr:to>
      <xdr:col>50</xdr:col>
      <xdr:colOff>165100</xdr:colOff>
      <xdr:row>78</xdr:row>
      <xdr:rowOff>44118</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35245</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40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66991</xdr:rowOff>
    </xdr:from>
    <xdr:to>
      <xdr:col>45</xdr:col>
      <xdr:colOff>177800</xdr:colOff>
      <xdr:row>77</xdr:row>
      <xdr:rowOff>131676</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268641"/>
          <a:ext cx="889000" cy="64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106431</xdr:rowOff>
    </xdr:from>
    <xdr:to>
      <xdr:col>46</xdr:col>
      <xdr:colOff>38100</xdr:colOff>
      <xdr:row>78</xdr:row>
      <xdr:rowOff>36581</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27708</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40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131676</xdr:rowOff>
    </xdr:from>
    <xdr:to>
      <xdr:col>41</xdr:col>
      <xdr:colOff>50800</xdr:colOff>
      <xdr:row>77</xdr:row>
      <xdr:rowOff>133882</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6972300" y="13333326"/>
          <a:ext cx="889000" cy="2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140534</xdr:rowOff>
    </xdr:from>
    <xdr:to>
      <xdr:col>41</xdr:col>
      <xdr:colOff>101600</xdr:colOff>
      <xdr:row>78</xdr:row>
      <xdr:rowOff>70684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34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61811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434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146089</xdr:rowOff>
    </xdr:from>
    <xdr:to>
      <xdr:col>36</xdr:col>
      <xdr:colOff>165100</xdr:colOff>
      <xdr:row>78</xdr:row>
      <xdr:rowOff>76239</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67366</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44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109403</xdr:rowOff>
    </xdr:from>
    <xdr:to>
      <xdr:col>55</xdr:col>
      <xdr:colOff>50800</xdr:colOff>
      <xdr:row>77</xdr:row>
      <xdr:rowOff>39553</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13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132280</xdr:rowOff>
    </xdr:from>
    <xdr:ext cx="599010"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2991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16987</xdr:rowOff>
    </xdr:from>
    <xdr:to>
      <xdr:col>50</xdr:col>
      <xdr:colOff>165100</xdr:colOff>
      <xdr:row>77</xdr:row>
      <xdr:rowOff>118587</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21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135114</xdr:rowOff>
    </xdr:from>
    <xdr:ext cx="59901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39795" y="12993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16191</xdr:rowOff>
    </xdr:from>
    <xdr:to>
      <xdr:col>46</xdr:col>
      <xdr:colOff>38100</xdr:colOff>
      <xdr:row>77</xdr:row>
      <xdr:rowOff>117791</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21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134318</xdr:rowOff>
    </xdr:from>
    <xdr:ext cx="59901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50795" y="12993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80876</xdr:rowOff>
    </xdr:from>
    <xdr:to>
      <xdr:col>41</xdr:col>
      <xdr:colOff>101600</xdr:colOff>
      <xdr:row>78</xdr:row>
      <xdr:rowOff>11026</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28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27553</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94111" y="1305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83082</xdr:rowOff>
    </xdr:from>
    <xdr:to>
      <xdr:col>36</xdr:col>
      <xdr:colOff>165100</xdr:colOff>
      <xdr:row>78</xdr:row>
      <xdr:rowOff>13232</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28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29759</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05111" y="1305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68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111777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39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142608</xdr:rowOff>
    </xdr:from>
    <xdr:to>
      <xdr:col>54</xdr:col>
      <xdr:colOff>189865</xdr:colOff>
      <xdr:row>99</xdr:row>
      <xdr:rowOff>526</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573108"/>
          <a:ext cx="1270" cy="1400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4353</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697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526</xdr:rowOff>
    </xdr:from>
    <xdr:to>
      <xdr:col>55</xdr:col>
      <xdr:colOff>88900</xdr:colOff>
      <xdr:row>99</xdr:row>
      <xdr:rowOff>526</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6974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89285</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348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538,982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142608</xdr:rowOff>
    </xdr:from>
    <xdr:to>
      <xdr:col>55</xdr:col>
      <xdr:colOff>88900</xdr:colOff>
      <xdr:row>90</xdr:row>
      <xdr:rowOff>142608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573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33082</xdr:rowOff>
    </xdr:from>
    <xdr:to>
      <xdr:col>55</xdr:col>
      <xdr:colOff>0</xdr:colOff>
      <xdr:row>98</xdr:row>
      <xdr:rowOff>47560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9639300" y="16835182"/>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144625</xdr:rowOff>
    </xdr:from>
    <xdr:ext cx="599010"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4323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121748</xdr:rowOff>
    </xdr:from>
    <xdr:to>
      <xdr:col>55</xdr:col>
      <xdr:colOff>50800</xdr:colOff>
      <xdr:row>97</xdr:row>
      <xdr:rowOff>51898</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58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47560</xdr:rowOff>
    </xdr:from>
    <xdr:to>
      <xdr:col>50</xdr:col>
      <xdr:colOff>114300</xdr:colOff>
      <xdr:row>98</xdr:row>
      <xdr:rowOff>66439</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8750300" y="16849660"/>
          <a:ext cx="889000" cy="18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145155</xdr:rowOff>
    </xdr:from>
    <xdr:to>
      <xdr:col>50</xdr:col>
      <xdr:colOff>165100</xdr:colOff>
      <xdr:row>97</xdr:row>
      <xdr:rowOff>75305</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60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91832</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39795" y="16379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44937</xdr:rowOff>
    </xdr:from>
    <xdr:to>
      <xdr:col>45</xdr:col>
      <xdr:colOff>177800</xdr:colOff>
      <xdr:row>98</xdr:row>
      <xdr:rowOff>66439</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7861300" y="16847037"/>
          <a:ext cx="889000" cy="2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160693</xdr:rowOff>
    </xdr:from>
    <xdr:to>
      <xdr:col>46</xdr:col>
      <xdr:colOff>38100</xdr:colOff>
      <xdr:row>97</xdr:row>
      <xdr:rowOff>90843</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61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107370</xdr:rowOff>
    </xdr:from>
    <xdr:ext cx="59901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50795" y="16395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44937</xdr:rowOff>
    </xdr:from>
    <xdr:to>
      <xdr:col>41</xdr:col>
      <xdr:colOff>50800</xdr:colOff>
      <xdr:row>98</xdr:row>
      <xdr:rowOff>63060</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6972300" y="16847037"/>
          <a:ext cx="889000" cy="18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12004</xdr:rowOff>
    </xdr:from>
    <xdr:to>
      <xdr:col>41</xdr:col>
      <xdr:colOff>101600</xdr:colOff>
      <xdr:row>97</xdr:row>
      <xdr:rowOff>113604</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64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130131</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61795" y="16417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19214</xdr:rowOff>
    </xdr:from>
    <xdr:to>
      <xdr:col>36</xdr:col>
      <xdr:colOff>165100</xdr:colOff>
      <xdr:row>97</xdr:row>
      <xdr:rowOff>120814</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649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137341</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672795" y="16425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153732</xdr:rowOff>
    </xdr:from>
    <xdr:to>
      <xdr:col>55</xdr:col>
      <xdr:colOff>50800</xdr:colOff>
      <xdr:row>98</xdr:row>
      <xdr:rowOff>83882</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784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132159</xdr:rowOff>
    </xdr:from>
    <xdr:ext cx="534377"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762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168210</xdr:rowOff>
    </xdr:from>
    <xdr:to>
      <xdr:col>50</xdr:col>
      <xdr:colOff>165100</xdr:colOff>
      <xdr:row>98</xdr:row>
      <xdr:rowOff>98360</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79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89487</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72111" y="16891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15639</xdr:rowOff>
    </xdr:from>
    <xdr:to>
      <xdr:col>46</xdr:col>
      <xdr:colOff>38100</xdr:colOff>
      <xdr:row>98</xdr:row>
      <xdr:rowOff>117239</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81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108366</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83111" y="1691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165587</xdr:rowOff>
    </xdr:from>
    <xdr:to>
      <xdr:col>41</xdr:col>
      <xdr:colOff>101600</xdr:colOff>
      <xdr:row>98</xdr:row>
      <xdr:rowOff>95737</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79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86864</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94111" y="16888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12260</xdr:rowOff>
    </xdr:from>
    <xdr:to>
      <xdr:col>36</xdr:col>
      <xdr:colOff>165100</xdr:colOff>
      <xdr:row>98</xdr:row>
      <xdr:rowOff>113860</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81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104987</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705111" y="1690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99220</xdr:rowOff>
    </xdr:from>
    <xdr:to>
      <xdr:col>85</xdr:col>
      <xdr:colOff>126364</xdr:colOff>
      <xdr:row>38</xdr:row>
      <xdr:rowOff>124306</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414170"/>
          <a:ext cx="1269" cy="1225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128133</xdr:rowOff>
    </xdr:from>
    <xdr:ext cx="469744"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64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124306</xdr:rowOff>
    </xdr:from>
    <xdr:to>
      <xdr:col>86</xdr:col>
      <xdr:colOff>25400</xdr:colOff>
      <xdr:row>38</xdr:row>
      <xdr:rowOff>124306</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39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45897</xdr:rowOff>
    </xdr:from>
    <xdr:ext cx="599010"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8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542,708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99220</xdr:rowOff>
    </xdr:from>
    <xdr:to>
      <xdr:col>86</xdr:col>
      <xdr:colOff>25400</xdr:colOff>
      <xdr:row>31</xdr:row>
      <xdr:rowOff>99220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414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56140</xdr:rowOff>
    </xdr:from>
    <xdr:to>
      <xdr:col>85</xdr:col>
      <xdr:colOff>127000</xdr:colOff>
      <xdr:row>38</xdr:row>
      <xdr:rowOff>63905</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571240"/>
          <a:ext cx="838200" cy="7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151284</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3234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128407</xdr:rowOff>
    </xdr:from>
    <xdr:to>
      <xdr:col>85</xdr:col>
      <xdr:colOff>177800</xdr:colOff>
      <xdr:row>38</xdr:row>
      <xdr:rowOff>58556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4720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54768</xdr:rowOff>
    </xdr:from>
    <xdr:to>
      <xdr:col>81</xdr:col>
      <xdr:colOff>50800</xdr:colOff>
      <xdr:row>38</xdr:row>
      <xdr:rowOff>63905</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4592300" y="6569868"/>
          <a:ext cx="889000" cy="9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130185</xdr:rowOff>
    </xdr:from>
    <xdr:to>
      <xdr:col>81</xdr:col>
      <xdr:colOff>101600</xdr:colOff>
      <xdr:row>38</xdr:row>
      <xdr:rowOff>60335</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47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76862</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24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54768</xdr:rowOff>
    </xdr:from>
    <xdr:to>
      <xdr:col>76</xdr:col>
      <xdr:colOff>114300</xdr:colOff>
      <xdr:row>38</xdr:row>
      <xdr:rowOff>65455</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569868"/>
          <a:ext cx="889000" cy="10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100414</xdr:rowOff>
    </xdr:from>
    <xdr:to>
      <xdr:col>76</xdr:col>
      <xdr:colOff>165100</xdr:colOff>
      <xdr:row>38</xdr:row>
      <xdr:rowOff>30564</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44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47091</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21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65368</xdr:rowOff>
    </xdr:from>
    <xdr:to>
      <xdr:col>71</xdr:col>
      <xdr:colOff>177800</xdr:colOff>
      <xdr:row>38</xdr:row>
      <xdr:rowOff>65455</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2814300" y="6580468"/>
          <a:ext cx="889000" cy="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139137</xdr:rowOff>
    </xdr:from>
    <xdr:to>
      <xdr:col>72</xdr:col>
      <xdr:colOff>38100</xdr:colOff>
      <xdr:row>38</xdr:row>
      <xdr:rowOff>69287</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48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85814</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258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135848</xdr:rowOff>
    </xdr:from>
    <xdr:to>
      <xdr:col>67</xdr:col>
      <xdr:colOff>101600</xdr:colOff>
      <xdr:row>38</xdr:row>
      <xdr:rowOff>65998</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47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82525</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25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5340</xdr:rowOff>
    </xdr:from>
    <xdr:to>
      <xdr:col>85</xdr:col>
      <xdr:colOff>177800</xdr:colOff>
      <xdr:row>38</xdr:row>
      <xdr:rowOff>106940</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52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106834</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45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13105</xdr:rowOff>
    </xdr:from>
    <xdr:to>
      <xdr:col>81</xdr:col>
      <xdr:colOff>101600</xdr:colOff>
      <xdr:row>38</xdr:row>
      <xdr:rowOff>114705</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52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105832</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620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3968</xdr:rowOff>
    </xdr:from>
    <xdr:to>
      <xdr:col>76</xdr:col>
      <xdr:colOff>165100</xdr:colOff>
      <xdr:row>38</xdr:row>
      <xdr:rowOff>105568</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51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96695</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611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14655</xdr:rowOff>
    </xdr:from>
    <xdr:to>
      <xdr:col>72</xdr:col>
      <xdr:colOff>38100</xdr:colOff>
      <xdr:row>38</xdr:row>
      <xdr:rowOff>116255</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529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107382</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62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14568</xdr:rowOff>
    </xdr:from>
    <xdr:to>
      <xdr:col>67</xdr:col>
      <xdr:colOff>101600</xdr:colOff>
      <xdr:row>38</xdr:row>
      <xdr:rowOff>116168</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529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107295</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622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126016</xdr:rowOff>
    </xdr:from>
    <xdr:to>
      <xdr:col>85</xdr:col>
      <xdr:colOff>126364</xdr:colOff>
      <xdr:row>58</xdr:row>
      <xdr:rowOff>120778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698516"/>
          <a:ext cx="1269" cy="1366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124605</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6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120778</xdr:rowOff>
    </xdr:from>
    <xdr:to>
      <xdr:col>86</xdr:col>
      <xdr:colOff>25400</xdr:colOff>
      <xdr:row>58</xdr:row>
      <xdr:rowOff>120778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64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72693</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473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767,183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126016</xdr:rowOff>
    </xdr:from>
    <xdr:to>
      <xdr:col>86</xdr:col>
      <xdr:colOff>25400</xdr:colOff>
      <xdr:row>50</xdr:row>
      <xdr:rowOff>126016</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69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40632</xdr:rowOff>
    </xdr:from>
    <xdr:to>
      <xdr:col>85</xdr:col>
      <xdr:colOff>127000</xdr:colOff>
      <xdr:row>58</xdr:row>
      <xdr:rowOff>43749</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5481300" y="9984732"/>
          <a:ext cx="838200" cy="3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97880</xdr:rowOff>
    </xdr:from>
    <xdr:ext cx="599010"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6990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75003</xdr:rowOff>
    </xdr:from>
    <xdr:to>
      <xdr:col>85</xdr:col>
      <xdr:colOff>177800</xdr:colOff>
      <xdr:row>58</xdr:row>
      <xdr:rowOff>5153</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84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29905</xdr:rowOff>
    </xdr:from>
    <xdr:to>
      <xdr:col>81</xdr:col>
      <xdr:colOff>50800</xdr:colOff>
      <xdr:row>58</xdr:row>
      <xdr:rowOff>40632</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4592300" y="9974005"/>
          <a:ext cx="889000" cy="10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70962</xdr:rowOff>
    </xdr:from>
    <xdr:to>
      <xdr:col>81</xdr:col>
      <xdr:colOff>101600</xdr:colOff>
      <xdr:row>58</xdr:row>
      <xdr:rowOff>1112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17639</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181795" y="9618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27385</xdr:rowOff>
    </xdr:from>
    <xdr:to>
      <xdr:col>76</xdr:col>
      <xdr:colOff>114300</xdr:colOff>
      <xdr:row>58</xdr:row>
      <xdr:rowOff>29905</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3703300" y="9971485"/>
          <a:ext cx="889000" cy="2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69658</xdr:rowOff>
    </xdr:from>
    <xdr:to>
      <xdr:col>76</xdr:col>
      <xdr:colOff>165100</xdr:colOff>
      <xdr:row>57</xdr:row>
      <xdr:rowOff>171258</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16335</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292795" y="961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27385</xdr:rowOff>
    </xdr:from>
    <xdr:to>
      <xdr:col>71</xdr:col>
      <xdr:colOff>177800</xdr:colOff>
      <xdr:row>58</xdr:row>
      <xdr:rowOff>57376</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9971485"/>
          <a:ext cx="889000" cy="29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103746</xdr:rowOff>
    </xdr:from>
    <xdr:to>
      <xdr:col>72</xdr:col>
      <xdr:colOff>38100</xdr:colOff>
      <xdr:row>58</xdr:row>
      <xdr:rowOff>33896</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50423</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03795" y="96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103312</xdr:rowOff>
    </xdr:from>
    <xdr:to>
      <xdr:col>67</xdr:col>
      <xdr:colOff>101600</xdr:colOff>
      <xdr:row>58</xdr:row>
      <xdr:rowOff>33462</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49989</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14795" y="965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164399</xdr:rowOff>
    </xdr:from>
    <xdr:to>
      <xdr:col>85</xdr:col>
      <xdr:colOff>177800</xdr:colOff>
      <xdr:row>58</xdr:row>
      <xdr:rowOff>94549</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937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79326</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85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161282</xdr:rowOff>
    </xdr:from>
    <xdr:to>
      <xdr:col>81</xdr:col>
      <xdr:colOff>101600</xdr:colOff>
      <xdr:row>58</xdr:row>
      <xdr:rowOff>91432</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93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82559</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1002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150555</xdr:rowOff>
    </xdr:from>
    <xdr:to>
      <xdr:col>76</xdr:col>
      <xdr:colOff>165100</xdr:colOff>
      <xdr:row>58</xdr:row>
      <xdr:rowOff>80705</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92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71832</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10015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148035</xdr:rowOff>
    </xdr:from>
    <xdr:to>
      <xdr:col>72</xdr:col>
      <xdr:colOff>38100</xdr:colOff>
      <xdr:row>58</xdr:row>
      <xdr:rowOff>78185</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92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69312</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1001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6576</xdr:rowOff>
    </xdr:from>
    <xdr:to>
      <xdr:col>67</xdr:col>
      <xdr:colOff>101600</xdr:colOff>
      <xdr:row>58</xdr:row>
      <xdr:rowOff>108176</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95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99303</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10043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75210</xdr:rowOff>
    </xdr:from>
    <xdr:to>
      <xdr:col>85</xdr:col>
      <xdr:colOff>126364</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076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49004</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9355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21887</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851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793,853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75210</xdr:rowOff>
    </xdr:from>
    <xdr:to>
      <xdr:col>86</xdr:col>
      <xdr:colOff>25400</xdr:colOff>
      <xdr:row>70</xdr:row>
      <xdr:rowOff>75210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076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144306</xdr:rowOff>
    </xdr:from>
    <xdr:to>
      <xdr:col>85</xdr:col>
      <xdr:colOff>127000</xdr:colOff>
      <xdr:row>78</xdr:row>
      <xdr:rowOff>165379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5481300" y="13517406"/>
          <a:ext cx="838200" cy="21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93454</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466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115027</xdr:rowOff>
    </xdr:from>
    <xdr:to>
      <xdr:col>85</xdr:col>
      <xdr:colOff>177800</xdr:colOff>
      <xdr:row>79</xdr:row>
      <xdr:rowOff>45177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48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56049</xdr:rowOff>
    </xdr:from>
    <xdr:to>
      <xdr:col>81</xdr:col>
      <xdr:colOff>50800</xdr:colOff>
      <xdr:row>78</xdr:row>
      <xdr:rowOff>165379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429149"/>
          <a:ext cx="889000" cy="109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117103</xdr:rowOff>
    </xdr:from>
    <xdr:to>
      <xdr:col>81</xdr:col>
      <xdr:colOff>101600</xdr:colOff>
      <xdr:row>79</xdr:row>
      <xdr:rowOff>47253</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49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38380</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582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56049</xdr:rowOff>
    </xdr:from>
    <xdr:to>
      <xdr:col>76</xdr:col>
      <xdr:colOff>114300</xdr:colOff>
      <xdr:row>78</xdr:row>
      <xdr:rowOff>159383</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3703300" y="13429149"/>
          <a:ext cx="889000" cy="10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120169</xdr:rowOff>
    </xdr:from>
    <xdr:to>
      <xdr:col>76</xdr:col>
      <xdr:colOff>165100</xdr:colOff>
      <xdr:row>79</xdr:row>
      <xdr:rowOff>50319</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41446</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58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159383</xdr:rowOff>
    </xdr:from>
    <xdr:to>
      <xdr:col>71</xdr:col>
      <xdr:colOff>177800</xdr:colOff>
      <xdr:row>79</xdr:row>
      <xdr:rowOff>33970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2814300" y="13532483"/>
          <a:ext cx="889000" cy="46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121190</xdr:rowOff>
    </xdr:from>
    <xdr:to>
      <xdr:col>72</xdr:col>
      <xdr:colOff>38100</xdr:colOff>
      <xdr:row>79</xdr:row>
      <xdr:rowOff>51340</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42467</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58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128552</xdr:rowOff>
    </xdr:from>
    <xdr:to>
      <xdr:col>67</xdr:col>
      <xdr:colOff>101600</xdr:colOff>
      <xdr:row>79</xdr:row>
      <xdr:rowOff>58702</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75229</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47111" y="13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93506</xdr:rowOff>
    </xdr:from>
    <xdr:to>
      <xdr:col>85</xdr:col>
      <xdr:colOff>177800</xdr:colOff>
      <xdr:row>79</xdr:row>
      <xdr:rowOff>23656</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46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52883</xdr:rowOff>
    </xdr:from>
    <xdr:ext cx="534377"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254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114579</xdr:rowOff>
    </xdr:from>
    <xdr:to>
      <xdr:col>81</xdr:col>
      <xdr:colOff>101600</xdr:colOff>
      <xdr:row>79</xdr:row>
      <xdr:rowOff>44729</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487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61256</xdr:rowOff>
    </xdr:from>
    <xdr:ext cx="534377"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14111" y="13262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5249</xdr:rowOff>
    </xdr:from>
    <xdr:to>
      <xdr:col>76</xdr:col>
      <xdr:colOff>165100</xdr:colOff>
      <xdr:row>78</xdr:row>
      <xdr:rowOff>106849</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378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123376</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25111" y="1315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108583</xdr:rowOff>
    </xdr:from>
    <xdr:to>
      <xdr:col>72</xdr:col>
      <xdr:colOff>38100</xdr:colOff>
      <xdr:row>79</xdr:row>
      <xdr:rowOff>38733</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481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55260</xdr:rowOff>
    </xdr:from>
    <xdr:ext cx="534377"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36111" y="1325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154620</xdr:rowOff>
    </xdr:from>
    <xdr:to>
      <xdr:col>67</xdr:col>
      <xdr:colOff>101600</xdr:colOff>
      <xdr:row>79</xdr:row>
      <xdr:rowOff>84770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52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75897</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79428" y="1362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10446</xdr:rowOff>
    </xdr:from>
    <xdr:to>
      <xdr:col>85</xdr:col>
      <xdr:colOff>126364</xdr:colOff>
      <xdr:row>98</xdr:row>
      <xdr:rowOff>153705</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440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157532</xdr:rowOff>
    </xdr:from>
    <xdr:ext cx="534377"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95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153705</xdr:rowOff>
    </xdr:from>
    <xdr:to>
      <xdr:col>86</xdr:col>
      <xdr:colOff>25400</xdr:colOff>
      <xdr:row>98</xdr:row>
      <xdr:rowOff>153705</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955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128573</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1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827,850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10446</xdr:rowOff>
    </xdr:from>
    <xdr:to>
      <xdr:col>86</xdr:col>
      <xdr:colOff>25400</xdr:colOff>
      <xdr:row>90</xdr:row>
      <xdr:rowOff>10446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440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5624</xdr:rowOff>
    </xdr:from>
    <xdr:to>
      <xdr:col>85</xdr:col>
      <xdr:colOff>127000</xdr:colOff>
      <xdr:row>98</xdr:row>
      <xdr:rowOff>6567</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807724"/>
          <a:ext cx="838200" cy="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33456</xdr:rowOff>
    </xdr:from>
    <xdr:ext cx="599010"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492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10579</xdr:rowOff>
    </xdr:from>
    <xdr:to>
      <xdr:col>85</xdr:col>
      <xdr:colOff>177800</xdr:colOff>
      <xdr:row>97</xdr:row>
      <xdr:rowOff>112179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641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6567</xdr:rowOff>
    </xdr:from>
    <xdr:to>
      <xdr:col>81</xdr:col>
      <xdr:colOff>50800</xdr:colOff>
      <xdr:row>98</xdr:row>
      <xdr:rowOff>20985</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6808667"/>
          <a:ext cx="889000" cy="14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36629</xdr:rowOff>
    </xdr:from>
    <xdr:to>
      <xdr:col>81</xdr:col>
      <xdr:colOff>101600</xdr:colOff>
      <xdr:row>97</xdr:row>
      <xdr:rowOff>138229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154756</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181795" y="16442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20985</xdr:rowOff>
    </xdr:from>
    <xdr:to>
      <xdr:col>76</xdr:col>
      <xdr:colOff>114300</xdr:colOff>
      <xdr:row>98</xdr:row>
      <xdr:rowOff>24983</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6823085"/>
          <a:ext cx="889000" cy="3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50507</xdr:rowOff>
    </xdr:from>
    <xdr:to>
      <xdr:col>76</xdr:col>
      <xdr:colOff>165100</xdr:colOff>
      <xdr:row>97</xdr:row>
      <xdr:rowOff>152107</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168634</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292795" y="16456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24983</xdr:rowOff>
    </xdr:from>
    <xdr:to>
      <xdr:col>71</xdr:col>
      <xdr:colOff>177800</xdr:colOff>
      <xdr:row>98</xdr:row>
      <xdr:rowOff>28637</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2814300" y="16827083"/>
          <a:ext cx="889000" cy="3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58934</xdr:rowOff>
    </xdr:from>
    <xdr:to>
      <xdr:col>72</xdr:col>
      <xdr:colOff>38100</xdr:colOff>
      <xdr:row>97</xdr:row>
      <xdr:rowOff>160534</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5611</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03795" y="16464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62849</xdr:rowOff>
    </xdr:from>
    <xdr:to>
      <xdr:col>67</xdr:col>
      <xdr:colOff>101600</xdr:colOff>
      <xdr:row>97</xdr:row>
      <xdr:rowOff>164449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9526</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14795" y="1646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126274</xdr:rowOff>
    </xdr:from>
    <xdr:to>
      <xdr:col>85</xdr:col>
      <xdr:colOff>177800</xdr:colOff>
      <xdr:row>98</xdr:row>
      <xdr:rowOff>56424</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75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104701</xdr:rowOff>
    </xdr:from>
    <xdr:ext cx="599010"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735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127217</xdr:rowOff>
    </xdr:from>
    <xdr:to>
      <xdr:col>81</xdr:col>
      <xdr:colOff>101600</xdr:colOff>
      <xdr:row>98</xdr:row>
      <xdr:rowOff>57367</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757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48494</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181795" y="16850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141635</xdr:rowOff>
    </xdr:from>
    <xdr:to>
      <xdr:col>76</xdr:col>
      <xdr:colOff>165100</xdr:colOff>
      <xdr:row>98</xdr:row>
      <xdr:rowOff>71785</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77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62912</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292795" y="16865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145633</xdr:rowOff>
    </xdr:from>
    <xdr:to>
      <xdr:col>72</xdr:col>
      <xdr:colOff>38100</xdr:colOff>
      <xdr:row>98</xdr:row>
      <xdr:rowOff>75783</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776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66910</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03795" y="16869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149287</xdr:rowOff>
    </xdr:from>
    <xdr:to>
      <xdr:col>67</xdr:col>
      <xdr:colOff>101600</xdr:colOff>
      <xdr:row>98</xdr:row>
      <xdr:rowOff>79437</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77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70564</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87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4117</xdr:rowOff>
    </xdr:from>
    <xdr:to>
      <xdr:col>116</xdr:col>
      <xdr:colOff>62864</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319067"/>
          <a:ext cx="1269" cy="133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2349</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688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122244</xdr:rowOff>
    </xdr:from>
    <xdr:ext cx="534377"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09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58,431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4117</xdr:rowOff>
    </xdr:from>
    <xdr:to>
      <xdr:col>116</xdr:col>
      <xdr:colOff>152400</xdr:colOff>
      <xdr:row>31</xdr:row>
      <xdr:rowOff>4117</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319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91249</xdr:rowOff>
    </xdr:from>
    <xdr:ext cx="378565"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4348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68372</xdr:rowOff>
    </xdr:from>
    <xdr:to>
      <xdr:col>116</xdr:col>
      <xdr:colOff>114300</xdr:colOff>
      <xdr:row>38</xdr:row>
      <xdr:rowOff>169972</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58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72989</xdr:rowOff>
    </xdr:from>
    <xdr:to>
      <xdr:col>112</xdr:col>
      <xdr:colOff>38100</xdr:colOff>
      <xdr:row>39</xdr:row>
      <xdr:rowOff>3139</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58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19666</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34017" y="6363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77219</xdr:rowOff>
    </xdr:from>
    <xdr:to>
      <xdr:col>107</xdr:col>
      <xdr:colOff>101600</xdr:colOff>
      <xdr:row>39</xdr:row>
      <xdr:rowOff>7369</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59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23896</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367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79528</xdr:rowOff>
    </xdr:from>
    <xdr:to>
      <xdr:col>102</xdr:col>
      <xdr:colOff>165100</xdr:colOff>
      <xdr:row>39</xdr:row>
      <xdr:rowOff>9678</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59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26204</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6017" y="6369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82590</xdr:rowOff>
    </xdr:from>
    <xdr:to>
      <xdr:col>98</xdr:col>
      <xdr:colOff>38100</xdr:colOff>
      <xdr:row>39</xdr:row>
      <xdr:rowOff>12740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59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29268</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372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46799</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561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123190</xdr:rowOff>
    </xdr:from>
    <xdr:to>
      <xdr:col>98</xdr:col>
      <xdr:colOff>38100</xdr:colOff>
      <xdr:row>50</xdr:row>
      <xdr:rowOff>53340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69867</xdr:rowOff>
    </xdr:from>
    <xdr:ext cx="313932"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99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前年度と同様に類似団体内平均値を下回っている項目がほとんどである。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類似団体内平均値と比べると、商工費と災害復旧費が住民一人当たりのコストが大幅に上回っている。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商工費の主な要因は新型コロナウイルス関係支援事業と直営温泉施設の大規模改修によるものである。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災害復旧費の主な要因は令和元年災の災害復旧事業（繰越）によるものである。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前年度と比較し、総務費の住民一人当たりのコストが大幅に増加しているが、主な要因として、宅地造成事業と地域振興基金への積立の増額によるものである。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長野県小海町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実質収支額、実質単年度収支のポイントが大きくが下がった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が、主な要因として、宅地造成や温泉施設の大規模改修が</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あり、積立金を大きく取り崩したことによる。基金の取崩に</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より、実質収支は黒字となっている。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長野県小海町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すべての会計で黒字であり、引き続き健全運営により黒字を</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確保する。国民健康保険事業特別会計、介護保険事業特別会計に</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おいて厳しい運営が続いているが、適正な保険税、保険料の賦課と</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給付に努め、健全運営を維持する。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83</v>
      </c>
      <c r="C2" s="182"/>
      <c r="D2" s="183"/>
    </row>
    <row r="3" spans="1:119" ht="18.75" customHeight="1" thickBot="1" x14ac:dyDescent="0.2">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5391713</v>
      </c>
      <c r="BO4" s="371"/>
      <c r="BP4" s="371"/>
      <c r="BQ4" s="371"/>
      <c r="BR4" s="371"/>
      <c r="BS4" s="371"/>
      <c r="BT4" s="371"/>
      <c r="BU4" s="372"/>
      <c r="BV4" s="370">
        <v>5086778</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11.7</v>
      </c>
      <c r="CU4" s="377"/>
      <c r="CV4" s="377"/>
      <c r="CW4" s="377"/>
      <c r="CX4" s="377"/>
      <c r="CY4" s="377"/>
      <c r="CZ4" s="377"/>
      <c r="DA4" s="378"/>
      <c r="DB4" s="376">
        <v>19.2</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5040064</v>
      </c>
      <c r="BO5" s="408"/>
      <c r="BP5" s="408"/>
      <c r="BQ5" s="408"/>
      <c r="BR5" s="408"/>
      <c r="BS5" s="408"/>
      <c r="BT5" s="408"/>
      <c r="BU5" s="409"/>
      <c r="BV5" s="407">
        <v>4472742</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85.4</v>
      </c>
      <c r="CU5" s="405"/>
      <c r="CV5" s="405"/>
      <c r="CW5" s="405"/>
      <c r="CX5" s="405"/>
      <c r="CY5" s="405"/>
      <c r="CZ5" s="405"/>
      <c r="DA5" s="406"/>
      <c r="DB5" s="404">
        <v>76.3</v>
      </c>
      <c r="DC5" s="405"/>
      <c r="DD5" s="405"/>
      <c r="DE5" s="405"/>
      <c r="DF5" s="405"/>
      <c r="DG5" s="405"/>
      <c r="DH5" s="405"/>
      <c r="DI5" s="406"/>
    </row>
    <row r="6" spans="1:119" ht="18.75" customHeight="1" x14ac:dyDescent="0.15">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96</v>
      </c>
      <c r="AV6" s="440"/>
      <c r="AW6" s="440"/>
      <c r="AX6" s="440"/>
      <c r="AY6" s="441" t="s">
        <v>104</v>
      </c>
      <c r="AZ6" s="442"/>
      <c r="BA6" s="442"/>
      <c r="BB6" s="442"/>
      <c r="BC6" s="442"/>
      <c r="BD6" s="442"/>
      <c r="BE6" s="442"/>
      <c r="BF6" s="442"/>
      <c r="BG6" s="442"/>
      <c r="BH6" s="442"/>
      <c r="BI6" s="442"/>
      <c r="BJ6" s="442"/>
      <c r="BK6" s="442"/>
      <c r="BL6" s="442"/>
      <c r="BM6" s="443"/>
      <c r="BN6" s="407">
        <v>351649</v>
      </c>
      <c r="BO6" s="408"/>
      <c r="BP6" s="408"/>
      <c r="BQ6" s="408"/>
      <c r="BR6" s="408"/>
      <c r="BS6" s="408"/>
      <c r="BT6" s="408"/>
      <c r="BU6" s="409"/>
      <c r="BV6" s="407">
        <v>614036</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86.3</v>
      </c>
      <c r="CU6" s="445"/>
      <c r="CV6" s="445"/>
      <c r="CW6" s="445"/>
      <c r="CX6" s="445"/>
      <c r="CY6" s="445"/>
      <c r="CZ6" s="445"/>
      <c r="DA6" s="446"/>
      <c r="DB6" s="444">
        <v>79.2</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107</v>
      </c>
      <c r="AV7" s="440"/>
      <c r="AW7" s="440"/>
      <c r="AX7" s="440"/>
      <c r="AY7" s="441" t="s">
        <v>108</v>
      </c>
      <c r="AZ7" s="442"/>
      <c r="BA7" s="442"/>
      <c r="BB7" s="442"/>
      <c r="BC7" s="442"/>
      <c r="BD7" s="442"/>
      <c r="BE7" s="442"/>
      <c r="BF7" s="442"/>
      <c r="BG7" s="442"/>
      <c r="BH7" s="442"/>
      <c r="BI7" s="442"/>
      <c r="BJ7" s="442"/>
      <c r="BK7" s="442"/>
      <c r="BL7" s="442"/>
      <c r="BM7" s="443"/>
      <c r="BN7" s="407">
        <v>44890</v>
      </c>
      <c r="BO7" s="408"/>
      <c r="BP7" s="408"/>
      <c r="BQ7" s="408"/>
      <c r="BR7" s="408"/>
      <c r="BS7" s="408"/>
      <c r="BT7" s="408"/>
      <c r="BU7" s="409"/>
      <c r="BV7" s="407">
        <v>94372</v>
      </c>
      <c r="BW7" s="408"/>
      <c r="BX7" s="408"/>
      <c r="BY7" s="408"/>
      <c r="BZ7" s="408"/>
      <c r="CA7" s="408"/>
      <c r="CB7" s="408"/>
      <c r="CC7" s="409"/>
      <c r="CD7" s="410" t="s">
        <v>109</v>
      </c>
      <c r="CE7" s="411"/>
      <c r="CF7" s="411"/>
      <c r="CG7" s="411"/>
      <c r="CH7" s="411"/>
      <c r="CI7" s="411"/>
      <c r="CJ7" s="411"/>
      <c r="CK7" s="411"/>
      <c r="CL7" s="411"/>
      <c r="CM7" s="411"/>
      <c r="CN7" s="411"/>
      <c r="CO7" s="411"/>
      <c r="CP7" s="411"/>
      <c r="CQ7" s="411"/>
      <c r="CR7" s="411"/>
      <c r="CS7" s="412"/>
      <c r="CT7" s="407">
        <v>2611894</v>
      </c>
      <c r="CU7" s="408"/>
      <c r="CV7" s="408"/>
      <c r="CW7" s="408"/>
      <c r="CX7" s="408"/>
      <c r="CY7" s="408"/>
      <c r="CZ7" s="408"/>
      <c r="DA7" s="409"/>
      <c r="DB7" s="407">
        <v>2701461</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110</v>
      </c>
      <c r="AN8" s="437"/>
      <c r="AO8" s="437"/>
      <c r="AP8" s="437"/>
      <c r="AQ8" s="437"/>
      <c r="AR8" s="437"/>
      <c r="AS8" s="437"/>
      <c r="AT8" s="438"/>
      <c r="AU8" s="439" t="s">
        <v>111</v>
      </c>
      <c r="AV8" s="440"/>
      <c r="AW8" s="440"/>
      <c r="AX8" s="440"/>
      <c r="AY8" s="441" t="s">
        <v>112</v>
      </c>
      <c r="AZ8" s="442"/>
      <c r="BA8" s="442"/>
      <c r="BB8" s="442"/>
      <c r="BC8" s="442"/>
      <c r="BD8" s="442"/>
      <c r="BE8" s="442"/>
      <c r="BF8" s="442"/>
      <c r="BG8" s="442"/>
      <c r="BH8" s="442"/>
      <c r="BI8" s="442"/>
      <c r="BJ8" s="442"/>
      <c r="BK8" s="442"/>
      <c r="BL8" s="442"/>
      <c r="BM8" s="443"/>
      <c r="BN8" s="407">
        <v>306759</v>
      </c>
      <c r="BO8" s="408"/>
      <c r="BP8" s="408"/>
      <c r="BQ8" s="408"/>
      <c r="BR8" s="408"/>
      <c r="BS8" s="408"/>
      <c r="BT8" s="408"/>
      <c r="BU8" s="409"/>
      <c r="BV8" s="407">
        <v>519664</v>
      </c>
      <c r="BW8" s="408"/>
      <c r="BX8" s="408"/>
      <c r="BY8" s="408"/>
      <c r="BZ8" s="408"/>
      <c r="CA8" s="408"/>
      <c r="CB8" s="408"/>
      <c r="CC8" s="409"/>
      <c r="CD8" s="410" t="s">
        <v>113</v>
      </c>
      <c r="CE8" s="411"/>
      <c r="CF8" s="411"/>
      <c r="CG8" s="411"/>
      <c r="CH8" s="411"/>
      <c r="CI8" s="411"/>
      <c r="CJ8" s="411"/>
      <c r="CK8" s="411"/>
      <c r="CL8" s="411"/>
      <c r="CM8" s="411"/>
      <c r="CN8" s="411"/>
      <c r="CO8" s="411"/>
      <c r="CP8" s="411"/>
      <c r="CQ8" s="411"/>
      <c r="CR8" s="411"/>
      <c r="CS8" s="412"/>
      <c r="CT8" s="447">
        <v>0.26</v>
      </c>
      <c r="CU8" s="448"/>
      <c r="CV8" s="448"/>
      <c r="CW8" s="448"/>
      <c r="CX8" s="448"/>
      <c r="CY8" s="448"/>
      <c r="CZ8" s="448"/>
      <c r="DA8" s="449"/>
      <c r="DB8" s="447">
        <v>0.27</v>
      </c>
      <c r="DC8" s="448"/>
      <c r="DD8" s="448"/>
      <c r="DE8" s="448"/>
      <c r="DF8" s="448"/>
      <c r="DG8" s="448"/>
      <c r="DH8" s="448"/>
      <c r="DI8" s="449"/>
    </row>
    <row r="9" spans="1:119" ht="18.75" customHeight="1" thickBot="1" x14ac:dyDescent="0.2">
      <c r="A9" s="181"/>
      <c r="B9" s="401" t="s">
        <v>114</v>
      </c>
      <c r="C9" s="402"/>
      <c r="D9" s="402"/>
      <c r="E9" s="402"/>
      <c r="F9" s="402"/>
      <c r="G9" s="402"/>
      <c r="H9" s="402"/>
      <c r="I9" s="402"/>
      <c r="J9" s="402"/>
      <c r="K9" s="450"/>
      <c r="L9" s="451" t="s">
        <v>115</v>
      </c>
      <c r="M9" s="452"/>
      <c r="N9" s="452"/>
      <c r="O9" s="452"/>
      <c r="P9" s="452"/>
      <c r="Q9" s="453"/>
      <c r="R9" s="454">
        <v>4353</v>
      </c>
      <c r="S9" s="455"/>
      <c r="T9" s="455"/>
      <c r="U9" s="455"/>
      <c r="V9" s="456"/>
      <c r="W9" s="364" t="s">
        <v>116</v>
      </c>
      <c r="X9" s="365"/>
      <c r="Y9" s="365"/>
      <c r="Z9" s="365"/>
      <c r="AA9" s="365"/>
      <c r="AB9" s="365"/>
      <c r="AC9" s="365"/>
      <c r="AD9" s="365"/>
      <c r="AE9" s="365"/>
      <c r="AF9" s="365"/>
      <c r="AG9" s="365"/>
      <c r="AH9" s="365"/>
      <c r="AI9" s="365"/>
      <c r="AJ9" s="365"/>
      <c r="AK9" s="365"/>
      <c r="AL9" s="366"/>
      <c r="AM9" s="436" t="s">
        <v>117</v>
      </c>
      <c r="AN9" s="437"/>
      <c r="AO9" s="437"/>
      <c r="AP9" s="437"/>
      <c r="AQ9" s="437"/>
      <c r="AR9" s="437"/>
      <c r="AS9" s="437"/>
      <c r="AT9" s="438"/>
      <c r="AU9" s="439" t="s">
        <v>118</v>
      </c>
      <c r="AV9" s="440"/>
      <c r="AW9" s="440"/>
      <c r="AX9" s="440"/>
      <c r="AY9" s="441" t="s">
        <v>119</v>
      </c>
      <c r="AZ9" s="442"/>
      <c r="BA9" s="442"/>
      <c r="BB9" s="442"/>
      <c r="BC9" s="442"/>
      <c r="BD9" s="442"/>
      <c r="BE9" s="442"/>
      <c r="BF9" s="442"/>
      <c r="BG9" s="442"/>
      <c r="BH9" s="442"/>
      <c r="BI9" s="442"/>
      <c r="BJ9" s="442"/>
      <c r="BK9" s="442"/>
      <c r="BL9" s="442"/>
      <c r="BM9" s="443"/>
      <c r="BN9" s="407">
        <v>-212905</v>
      </c>
      <c r="BO9" s="408"/>
      <c r="BP9" s="408"/>
      <c r="BQ9" s="408"/>
      <c r="BR9" s="408"/>
      <c r="BS9" s="408"/>
      <c r="BT9" s="408"/>
      <c r="BU9" s="409"/>
      <c r="BV9" s="407">
        <v>142621</v>
      </c>
      <c r="BW9" s="408"/>
      <c r="BX9" s="408"/>
      <c r="BY9" s="408"/>
      <c r="BZ9" s="408"/>
      <c r="CA9" s="408"/>
      <c r="CB9" s="408"/>
      <c r="CC9" s="409"/>
      <c r="CD9" s="410" t="s">
        <v>120</v>
      </c>
      <c r="CE9" s="411"/>
      <c r="CF9" s="411"/>
      <c r="CG9" s="411"/>
      <c r="CH9" s="411"/>
      <c r="CI9" s="411"/>
      <c r="CJ9" s="411"/>
      <c r="CK9" s="411"/>
      <c r="CL9" s="411"/>
      <c r="CM9" s="411"/>
      <c r="CN9" s="411"/>
      <c r="CO9" s="411"/>
      <c r="CP9" s="411"/>
      <c r="CQ9" s="411"/>
      <c r="CR9" s="411"/>
      <c r="CS9" s="412"/>
      <c r="CT9" s="404">
        <v>12.2</v>
      </c>
      <c r="CU9" s="405"/>
      <c r="CV9" s="405"/>
      <c r="CW9" s="405"/>
      <c r="CX9" s="405"/>
      <c r="CY9" s="405"/>
      <c r="CZ9" s="405"/>
      <c r="DA9" s="406"/>
      <c r="DB9" s="404">
        <v>12.4</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121</v>
      </c>
      <c r="M10" s="437"/>
      <c r="N10" s="437"/>
      <c r="O10" s="437"/>
      <c r="P10" s="437"/>
      <c r="Q10" s="438"/>
      <c r="R10" s="458">
        <v>4713</v>
      </c>
      <c r="S10" s="459"/>
      <c r="T10" s="459"/>
      <c r="U10" s="459"/>
      <c r="V10" s="460"/>
      <c r="W10" s="395"/>
      <c r="X10" s="396"/>
      <c r="Y10" s="396"/>
      <c r="Z10" s="396"/>
      <c r="AA10" s="396"/>
      <c r="AB10" s="396"/>
      <c r="AC10" s="396"/>
      <c r="AD10" s="396"/>
      <c r="AE10" s="396"/>
      <c r="AF10" s="396"/>
      <c r="AG10" s="396"/>
      <c r="AH10" s="396"/>
      <c r="AI10" s="396"/>
      <c r="AJ10" s="396"/>
      <c r="AK10" s="396"/>
      <c r="AL10" s="399"/>
      <c r="AM10" s="436" t="s">
        <v>122</v>
      </c>
      <c r="AN10" s="437"/>
      <c r="AO10" s="437"/>
      <c r="AP10" s="437"/>
      <c r="AQ10" s="437"/>
      <c r="AR10" s="437"/>
      <c r="AS10" s="437"/>
      <c r="AT10" s="438"/>
      <c r="AU10" s="439" t="s">
        <v>118</v>
      </c>
      <c r="AV10" s="440"/>
      <c r="AW10" s="440"/>
      <c r="AX10" s="440"/>
      <c r="AY10" s="441" t="s">
        <v>123</v>
      </c>
      <c r="AZ10" s="442"/>
      <c r="BA10" s="442"/>
      <c r="BB10" s="442"/>
      <c r="BC10" s="442"/>
      <c r="BD10" s="442"/>
      <c r="BE10" s="442"/>
      <c r="BF10" s="442"/>
      <c r="BG10" s="442"/>
      <c r="BH10" s="442"/>
      <c r="BI10" s="442"/>
      <c r="BJ10" s="442"/>
      <c r="BK10" s="442"/>
      <c r="BL10" s="442"/>
      <c r="BM10" s="443"/>
      <c r="BN10" s="407">
        <v>7803</v>
      </c>
      <c r="BO10" s="408"/>
      <c r="BP10" s="408"/>
      <c r="BQ10" s="408"/>
      <c r="BR10" s="408"/>
      <c r="BS10" s="408"/>
      <c r="BT10" s="408"/>
      <c r="BU10" s="409"/>
      <c r="BV10" s="407">
        <v>9216</v>
      </c>
      <c r="BW10" s="408"/>
      <c r="BX10" s="408"/>
      <c r="BY10" s="408"/>
      <c r="BZ10" s="408"/>
      <c r="CA10" s="408"/>
      <c r="CB10" s="408"/>
      <c r="CC10" s="409"/>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125</v>
      </c>
      <c r="M11" s="462"/>
      <c r="N11" s="462"/>
      <c r="O11" s="462"/>
      <c r="P11" s="462"/>
      <c r="Q11" s="463"/>
      <c r="R11" s="464" t="s">
        <v>126</v>
      </c>
      <c r="S11" s="465"/>
      <c r="T11" s="465"/>
      <c r="U11" s="465"/>
      <c r="V11" s="466"/>
      <c r="W11" s="395"/>
      <c r="X11" s="396"/>
      <c r="Y11" s="396"/>
      <c r="Z11" s="396"/>
      <c r="AA11" s="396"/>
      <c r="AB11" s="396"/>
      <c r="AC11" s="396"/>
      <c r="AD11" s="396"/>
      <c r="AE11" s="396"/>
      <c r="AF11" s="396"/>
      <c r="AG11" s="396"/>
      <c r="AH11" s="396"/>
      <c r="AI11" s="396"/>
      <c r="AJ11" s="396"/>
      <c r="AK11" s="396"/>
      <c r="AL11" s="399"/>
      <c r="AM11" s="436" t="s">
        <v>127</v>
      </c>
      <c r="AN11" s="437"/>
      <c r="AO11" s="437"/>
      <c r="AP11" s="437"/>
      <c r="AQ11" s="437"/>
      <c r="AR11" s="437"/>
      <c r="AS11" s="437"/>
      <c r="AT11" s="438"/>
      <c r="AU11" s="439" t="s">
        <v>118</v>
      </c>
      <c r="AV11" s="440"/>
      <c r="AW11" s="440"/>
      <c r="AX11" s="440"/>
      <c r="AY11" s="441" t="s">
        <v>128</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129</v>
      </c>
      <c r="CE11" s="411"/>
      <c r="CF11" s="411"/>
      <c r="CG11" s="411"/>
      <c r="CH11" s="411"/>
      <c r="CI11" s="411"/>
      <c r="CJ11" s="411"/>
      <c r="CK11" s="411"/>
      <c r="CL11" s="411"/>
      <c r="CM11" s="411"/>
      <c r="CN11" s="411"/>
      <c r="CO11" s="411"/>
      <c r="CP11" s="411"/>
      <c r="CQ11" s="411"/>
      <c r="CR11" s="411"/>
      <c r="CS11" s="412"/>
      <c r="CT11" s="447" t="s">
        <v>130</v>
      </c>
      <c r="CU11" s="448"/>
      <c r="CV11" s="448"/>
      <c r="CW11" s="448"/>
      <c r="CX11" s="448"/>
      <c r="CY11" s="448"/>
      <c r="CZ11" s="448"/>
      <c r="DA11" s="449"/>
      <c r="DB11" s="447" t="s">
        <v>131</v>
      </c>
      <c r="DC11" s="448"/>
      <c r="DD11" s="448"/>
      <c r="DE11" s="448"/>
      <c r="DF11" s="448"/>
      <c r="DG11" s="448"/>
      <c r="DH11" s="448"/>
      <c r="DI11" s="449"/>
    </row>
    <row r="12" spans="1:119" ht="18.75" customHeight="1" x14ac:dyDescent="0.15">
      <c r="A12" s="181"/>
      <c r="B12" s="467" t="s">
        <v>132</v>
      </c>
      <c r="C12" s="468"/>
      <c r="D12" s="468"/>
      <c r="E12" s="468"/>
      <c r="F12" s="468"/>
      <c r="G12" s="468"/>
      <c r="H12" s="468"/>
      <c r="I12" s="468"/>
      <c r="J12" s="468"/>
      <c r="K12" s="469"/>
      <c r="L12" s="476" t="s">
        <v>133</v>
      </c>
      <c r="M12" s="477"/>
      <c r="N12" s="477"/>
      <c r="O12" s="477"/>
      <c r="P12" s="477"/>
      <c r="Q12" s="478"/>
      <c r="R12" s="479">
        <v>4329</v>
      </c>
      <c r="S12" s="480"/>
      <c r="T12" s="480"/>
      <c r="U12" s="480"/>
      <c r="V12" s="481"/>
      <c r="W12" s="482" t="s">
        <v>1</v>
      </c>
      <c r="X12" s="440"/>
      <c r="Y12" s="440"/>
      <c r="Z12" s="440"/>
      <c r="AA12" s="440"/>
      <c r="AB12" s="483"/>
      <c r="AC12" s="484" t="s">
        <v>134</v>
      </c>
      <c r="AD12" s="485"/>
      <c r="AE12" s="485"/>
      <c r="AF12" s="485"/>
      <c r="AG12" s="486"/>
      <c r="AH12" s="484" t="s">
        <v>135</v>
      </c>
      <c r="AI12" s="485"/>
      <c r="AJ12" s="485"/>
      <c r="AK12" s="485"/>
      <c r="AL12" s="487"/>
      <c r="AM12" s="436" t="s">
        <v>136</v>
      </c>
      <c r="AN12" s="437"/>
      <c r="AO12" s="437"/>
      <c r="AP12" s="437"/>
      <c r="AQ12" s="437"/>
      <c r="AR12" s="437"/>
      <c r="AS12" s="437"/>
      <c r="AT12" s="438"/>
      <c r="AU12" s="439" t="s">
        <v>96</v>
      </c>
      <c r="AV12" s="440"/>
      <c r="AW12" s="440"/>
      <c r="AX12" s="440"/>
      <c r="AY12" s="441" t="s">
        <v>137</v>
      </c>
      <c r="AZ12" s="442"/>
      <c r="BA12" s="442"/>
      <c r="BB12" s="442"/>
      <c r="BC12" s="442"/>
      <c r="BD12" s="442"/>
      <c r="BE12" s="442"/>
      <c r="BF12" s="442"/>
      <c r="BG12" s="442"/>
      <c r="BH12" s="442"/>
      <c r="BI12" s="442"/>
      <c r="BJ12" s="442"/>
      <c r="BK12" s="442"/>
      <c r="BL12" s="442"/>
      <c r="BM12" s="443"/>
      <c r="BN12" s="407">
        <v>280957</v>
      </c>
      <c r="BO12" s="408"/>
      <c r="BP12" s="408"/>
      <c r="BQ12" s="408"/>
      <c r="BR12" s="408"/>
      <c r="BS12" s="408"/>
      <c r="BT12" s="408"/>
      <c r="BU12" s="409"/>
      <c r="BV12" s="407">
        <v>128315</v>
      </c>
      <c r="BW12" s="408"/>
      <c r="BX12" s="408"/>
      <c r="BY12" s="408"/>
      <c r="BZ12" s="408"/>
      <c r="CA12" s="408"/>
      <c r="CB12" s="408"/>
      <c r="CC12" s="409"/>
      <c r="CD12" s="410" t="s">
        <v>138</v>
      </c>
      <c r="CE12" s="411"/>
      <c r="CF12" s="411"/>
      <c r="CG12" s="411"/>
      <c r="CH12" s="411"/>
      <c r="CI12" s="411"/>
      <c r="CJ12" s="411"/>
      <c r="CK12" s="411"/>
      <c r="CL12" s="411"/>
      <c r="CM12" s="411"/>
      <c r="CN12" s="411"/>
      <c r="CO12" s="411"/>
      <c r="CP12" s="411"/>
      <c r="CQ12" s="411"/>
      <c r="CR12" s="411"/>
      <c r="CS12" s="412"/>
      <c r="CT12" s="447" t="s">
        <v>139</v>
      </c>
      <c r="CU12" s="448"/>
      <c r="CV12" s="448"/>
      <c r="CW12" s="448"/>
      <c r="CX12" s="448"/>
      <c r="CY12" s="448"/>
      <c r="CZ12" s="448"/>
      <c r="DA12" s="449"/>
      <c r="DB12" s="447" t="s">
        <v>131</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140</v>
      </c>
      <c r="N13" s="499"/>
      <c r="O13" s="499"/>
      <c r="P13" s="499"/>
      <c r="Q13" s="500"/>
      <c r="R13" s="491">
        <v>4237</v>
      </c>
      <c r="S13" s="492"/>
      <c r="T13" s="492"/>
      <c r="U13" s="492"/>
      <c r="V13" s="493"/>
      <c r="W13" s="423" t="s">
        <v>141</v>
      </c>
      <c r="X13" s="424"/>
      <c r="Y13" s="424"/>
      <c r="Z13" s="424"/>
      <c r="AA13" s="424"/>
      <c r="AB13" s="414"/>
      <c r="AC13" s="458">
        <v>496</v>
      </c>
      <c r="AD13" s="459"/>
      <c r="AE13" s="459"/>
      <c r="AF13" s="459"/>
      <c r="AG13" s="501"/>
      <c r="AH13" s="458">
        <v>570</v>
      </c>
      <c r="AI13" s="459"/>
      <c r="AJ13" s="459"/>
      <c r="AK13" s="459"/>
      <c r="AL13" s="460"/>
      <c r="AM13" s="436" t="s">
        <v>142</v>
      </c>
      <c r="AN13" s="437"/>
      <c r="AO13" s="437"/>
      <c r="AP13" s="437"/>
      <c r="AQ13" s="437"/>
      <c r="AR13" s="437"/>
      <c r="AS13" s="437"/>
      <c r="AT13" s="438"/>
      <c r="AU13" s="439" t="s">
        <v>143</v>
      </c>
      <c r="AV13" s="440"/>
      <c r="AW13" s="440"/>
      <c r="AX13" s="440"/>
      <c r="AY13" s="441" t="s">
        <v>144</v>
      </c>
      <c r="AZ13" s="442"/>
      <c r="BA13" s="442"/>
      <c r="BB13" s="442"/>
      <c r="BC13" s="442"/>
      <c r="BD13" s="442"/>
      <c r="BE13" s="442"/>
      <c r="BF13" s="442"/>
      <c r="BG13" s="442"/>
      <c r="BH13" s="442"/>
      <c r="BI13" s="442"/>
      <c r="BJ13" s="442"/>
      <c r="BK13" s="442"/>
      <c r="BL13" s="442"/>
      <c r="BM13" s="443"/>
      <c r="BN13" s="407">
        <v>-486059</v>
      </c>
      <c r="BO13" s="408"/>
      <c r="BP13" s="408"/>
      <c r="BQ13" s="408"/>
      <c r="BR13" s="408"/>
      <c r="BS13" s="408"/>
      <c r="BT13" s="408"/>
      <c r="BU13" s="409"/>
      <c r="BV13" s="407">
        <v>23522</v>
      </c>
      <c r="BW13" s="408"/>
      <c r="BX13" s="408"/>
      <c r="BY13" s="408"/>
      <c r="BZ13" s="408"/>
      <c r="CA13" s="408"/>
      <c r="CB13" s="408"/>
      <c r="CC13" s="409"/>
      <c r="CD13" s="410" t="s">
        <v>145</v>
      </c>
      <c r="CE13" s="411"/>
      <c r="CF13" s="411"/>
      <c r="CG13" s="411"/>
      <c r="CH13" s="411"/>
      <c r="CI13" s="411"/>
      <c r="CJ13" s="411"/>
      <c r="CK13" s="411"/>
      <c r="CL13" s="411"/>
      <c r="CM13" s="411"/>
      <c r="CN13" s="411"/>
      <c r="CO13" s="411"/>
      <c r="CP13" s="411"/>
      <c r="CQ13" s="411"/>
      <c r="CR13" s="411"/>
      <c r="CS13" s="412"/>
      <c r="CT13" s="404">
        <v>6.5</v>
      </c>
      <c r="CU13" s="405"/>
      <c r="CV13" s="405"/>
      <c r="CW13" s="405"/>
      <c r="CX13" s="405"/>
      <c r="CY13" s="405"/>
      <c r="CZ13" s="405"/>
      <c r="DA13" s="406"/>
      <c r="DB13" s="404">
        <v>6.3</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146</v>
      </c>
      <c r="M14" s="489"/>
      <c r="N14" s="489"/>
      <c r="O14" s="489"/>
      <c r="P14" s="489"/>
      <c r="Q14" s="490"/>
      <c r="R14" s="491">
        <v>4414</v>
      </c>
      <c r="S14" s="492"/>
      <c r="T14" s="492"/>
      <c r="U14" s="492"/>
      <c r="V14" s="493"/>
      <c r="W14" s="397"/>
      <c r="X14" s="398"/>
      <c r="Y14" s="398"/>
      <c r="Z14" s="398"/>
      <c r="AA14" s="398"/>
      <c r="AB14" s="387"/>
      <c r="AC14" s="494">
        <v>21.8</v>
      </c>
      <c r="AD14" s="495"/>
      <c r="AE14" s="495"/>
      <c r="AF14" s="495"/>
      <c r="AG14" s="496"/>
      <c r="AH14" s="494">
        <v>22.7</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147</v>
      </c>
      <c r="CE14" s="503"/>
      <c r="CF14" s="503"/>
      <c r="CG14" s="503"/>
      <c r="CH14" s="503"/>
      <c r="CI14" s="503"/>
      <c r="CJ14" s="503"/>
      <c r="CK14" s="503"/>
      <c r="CL14" s="503"/>
      <c r="CM14" s="503"/>
      <c r="CN14" s="503"/>
      <c r="CO14" s="503"/>
      <c r="CP14" s="503"/>
      <c r="CQ14" s="503"/>
      <c r="CR14" s="503"/>
      <c r="CS14" s="504"/>
      <c r="CT14" s="505" t="s">
        <v>148</v>
      </c>
      <c r="CU14" s="506"/>
      <c r="CV14" s="506"/>
      <c r="CW14" s="506"/>
      <c r="CX14" s="506"/>
      <c r="CY14" s="506"/>
      <c r="CZ14" s="506"/>
      <c r="DA14" s="507"/>
      <c r="DB14" s="505" t="s">
        <v>148</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149</v>
      </c>
      <c r="N15" s="499"/>
      <c r="O15" s="499"/>
      <c r="P15" s="499"/>
      <c r="Q15" s="500"/>
      <c r="R15" s="491">
        <v>4343</v>
      </c>
      <c r="S15" s="492"/>
      <c r="T15" s="492"/>
      <c r="U15" s="492"/>
      <c r="V15" s="493"/>
      <c r="W15" s="423" t="s">
        <v>150</v>
      </c>
      <c r="X15" s="424"/>
      <c r="Y15" s="424"/>
      <c r="Z15" s="424"/>
      <c r="AA15" s="424"/>
      <c r="AB15" s="414"/>
      <c r="AC15" s="458">
        <v>498</v>
      </c>
      <c r="AD15" s="459"/>
      <c r="AE15" s="459"/>
      <c r="AF15" s="459"/>
      <c r="AG15" s="501"/>
      <c r="AH15" s="458">
        <v>547</v>
      </c>
      <c r="AI15" s="459"/>
      <c r="AJ15" s="459"/>
      <c r="AK15" s="459"/>
      <c r="AL15" s="460"/>
      <c r="AM15" s="436"/>
      <c r="AN15" s="437"/>
      <c r="AO15" s="437"/>
      <c r="AP15" s="437"/>
      <c r="AQ15" s="437"/>
      <c r="AR15" s="437"/>
      <c r="AS15" s="437"/>
      <c r="AT15" s="438"/>
      <c r="AU15" s="439"/>
      <c r="AV15" s="440"/>
      <c r="AW15" s="440"/>
      <c r="AX15" s="440"/>
      <c r="AY15" s="367" t="s">
        <v>151</v>
      </c>
      <c r="AZ15" s="368"/>
      <c r="BA15" s="368"/>
      <c r="BB15" s="368"/>
      <c r="BC15" s="368"/>
      <c r="BD15" s="368"/>
      <c r="BE15" s="368"/>
      <c r="BF15" s="368"/>
      <c r="BG15" s="368"/>
      <c r="BH15" s="368"/>
      <c r="BI15" s="368"/>
      <c r="BJ15" s="368"/>
      <c r="BK15" s="368"/>
      <c r="BL15" s="368"/>
      <c r="BM15" s="369"/>
      <c r="BN15" s="370">
        <v>640744</v>
      </c>
      <c r="BO15" s="371"/>
      <c r="BP15" s="371"/>
      <c r="BQ15" s="371"/>
      <c r="BR15" s="371"/>
      <c r="BS15" s="371"/>
      <c r="BT15" s="371"/>
      <c r="BU15" s="372"/>
      <c r="BV15" s="370">
        <v>611909</v>
      </c>
      <c r="BW15" s="371"/>
      <c r="BX15" s="371"/>
      <c r="BY15" s="371"/>
      <c r="BZ15" s="371"/>
      <c r="CA15" s="371"/>
      <c r="CB15" s="371"/>
      <c r="CC15" s="372"/>
      <c r="CD15" s="508" t="s">
        <v>152</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153</v>
      </c>
      <c r="M16" s="511"/>
      <c r="N16" s="511"/>
      <c r="O16" s="511"/>
      <c r="P16" s="511"/>
      <c r="Q16" s="512"/>
      <c r="R16" s="513" t="s">
        <v>154</v>
      </c>
      <c r="S16" s="514"/>
      <c r="T16" s="514"/>
      <c r="U16" s="514"/>
      <c r="V16" s="515"/>
      <c r="W16" s="397"/>
      <c r="X16" s="398"/>
      <c r="Y16" s="398"/>
      <c r="Z16" s="398"/>
      <c r="AA16" s="398"/>
      <c r="AB16" s="387"/>
      <c r="AC16" s="494">
        <v>21.9</v>
      </c>
      <c r="AD16" s="495"/>
      <c r="AE16" s="495"/>
      <c r="AF16" s="495"/>
      <c r="AG16" s="496"/>
      <c r="AH16" s="494">
        <v>21.8</v>
      </c>
      <c r="AI16" s="495"/>
      <c r="AJ16" s="495"/>
      <c r="AK16" s="495"/>
      <c r="AL16" s="497"/>
      <c r="AM16" s="436"/>
      <c r="AN16" s="437"/>
      <c r="AO16" s="437"/>
      <c r="AP16" s="437"/>
      <c r="AQ16" s="437"/>
      <c r="AR16" s="437"/>
      <c r="AS16" s="437"/>
      <c r="AT16" s="438"/>
      <c r="AU16" s="439"/>
      <c r="AV16" s="440"/>
      <c r="AW16" s="440"/>
      <c r="AX16" s="440"/>
      <c r="AY16" s="441" t="s">
        <v>155</v>
      </c>
      <c r="AZ16" s="442"/>
      <c r="BA16" s="442"/>
      <c r="BB16" s="442"/>
      <c r="BC16" s="442"/>
      <c r="BD16" s="442"/>
      <c r="BE16" s="442"/>
      <c r="BF16" s="442"/>
      <c r="BG16" s="442"/>
      <c r="BH16" s="442"/>
      <c r="BI16" s="442"/>
      <c r="BJ16" s="442"/>
      <c r="BK16" s="442"/>
      <c r="BL16" s="442"/>
      <c r="BM16" s="443"/>
      <c r="BN16" s="407">
        <v>2431405</v>
      </c>
      <c r="BO16" s="408"/>
      <c r="BP16" s="408"/>
      <c r="BQ16" s="408"/>
      <c r="BR16" s="408"/>
      <c r="BS16" s="408"/>
      <c r="BT16" s="408"/>
      <c r="BU16" s="409"/>
      <c r="BV16" s="407">
        <v>2457132</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156</v>
      </c>
      <c r="N17" s="519"/>
      <c r="O17" s="519"/>
      <c r="P17" s="519"/>
      <c r="Q17" s="520"/>
      <c r="R17" s="513" t="s">
        <v>157</v>
      </c>
      <c r="S17" s="514"/>
      <c r="T17" s="514"/>
      <c r="U17" s="514"/>
      <c r="V17" s="515"/>
      <c r="W17" s="423" t="s">
        <v>158</v>
      </c>
      <c r="X17" s="424"/>
      <c r="Y17" s="424"/>
      <c r="Z17" s="424"/>
      <c r="AA17" s="424"/>
      <c r="AB17" s="414"/>
      <c r="AC17" s="458">
        <v>1282</v>
      </c>
      <c r="AD17" s="459"/>
      <c r="AE17" s="459"/>
      <c r="AF17" s="459"/>
      <c r="AG17" s="501"/>
      <c r="AH17" s="458">
        <v>1392</v>
      </c>
      <c r="AI17" s="459"/>
      <c r="AJ17" s="459"/>
      <c r="AK17" s="459"/>
      <c r="AL17" s="460"/>
      <c r="AM17" s="436"/>
      <c r="AN17" s="437"/>
      <c r="AO17" s="437"/>
      <c r="AP17" s="437"/>
      <c r="AQ17" s="437"/>
      <c r="AR17" s="437"/>
      <c r="AS17" s="437"/>
      <c r="AT17" s="438"/>
      <c r="AU17" s="439"/>
      <c r="AV17" s="440"/>
      <c r="AW17" s="440"/>
      <c r="AX17" s="440"/>
      <c r="AY17" s="441" t="s">
        <v>159</v>
      </c>
      <c r="AZ17" s="442"/>
      <c r="BA17" s="442"/>
      <c r="BB17" s="442"/>
      <c r="BC17" s="442"/>
      <c r="BD17" s="442"/>
      <c r="BE17" s="442"/>
      <c r="BF17" s="442"/>
      <c r="BG17" s="442"/>
      <c r="BH17" s="442"/>
      <c r="BI17" s="442"/>
      <c r="BJ17" s="442"/>
      <c r="BK17" s="442"/>
      <c r="BL17" s="442"/>
      <c r="BM17" s="443"/>
      <c r="BN17" s="407">
        <v>795210</v>
      </c>
      <c r="BO17" s="408"/>
      <c r="BP17" s="408"/>
      <c r="BQ17" s="408"/>
      <c r="BR17" s="408"/>
      <c r="BS17" s="408"/>
      <c r="BT17" s="408"/>
      <c r="BU17" s="409"/>
      <c r="BV17" s="407">
        <v>757313</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9" t="s">
        <v>160</v>
      </c>
      <c r="C18" s="450"/>
      <c r="D18" s="450"/>
      <c r="E18" s="530"/>
      <c r="F18" s="530"/>
      <c r="G18" s="530"/>
      <c r="H18" s="530"/>
      <c r="I18" s="530"/>
      <c r="J18" s="530"/>
      <c r="K18" s="530"/>
      <c r="L18" s="531">
        <v>114.2</v>
      </c>
      <c r="M18" s="531"/>
      <c r="N18" s="531"/>
      <c r="O18" s="531"/>
      <c r="P18" s="531"/>
      <c r="Q18" s="531"/>
      <c r="R18" s="532"/>
      <c r="S18" s="532"/>
      <c r="T18" s="532"/>
      <c r="U18" s="532"/>
      <c r="V18" s="533"/>
      <c r="W18" s="425"/>
      <c r="X18" s="426"/>
      <c r="Y18" s="426"/>
      <c r="Z18" s="426"/>
      <c r="AA18" s="426"/>
      <c r="AB18" s="417"/>
      <c r="AC18" s="534">
        <v>56.3</v>
      </c>
      <c r="AD18" s="535"/>
      <c r="AE18" s="535"/>
      <c r="AF18" s="535"/>
      <c r="AG18" s="536"/>
      <c r="AH18" s="534">
        <v>55.5</v>
      </c>
      <c r="AI18" s="535"/>
      <c r="AJ18" s="535"/>
      <c r="AK18" s="535"/>
      <c r="AL18" s="537"/>
      <c r="AM18" s="436"/>
      <c r="AN18" s="437"/>
      <c r="AO18" s="437"/>
      <c r="AP18" s="437"/>
      <c r="AQ18" s="437"/>
      <c r="AR18" s="437"/>
      <c r="AS18" s="437"/>
      <c r="AT18" s="438"/>
      <c r="AU18" s="439"/>
      <c r="AV18" s="440"/>
      <c r="AW18" s="440"/>
      <c r="AX18" s="440"/>
      <c r="AY18" s="441" t="s">
        <v>161</v>
      </c>
      <c r="AZ18" s="442"/>
      <c r="BA18" s="442"/>
      <c r="BB18" s="442"/>
      <c r="BC18" s="442"/>
      <c r="BD18" s="442"/>
      <c r="BE18" s="442"/>
      <c r="BF18" s="442"/>
      <c r="BG18" s="442"/>
      <c r="BH18" s="442"/>
      <c r="BI18" s="442"/>
      <c r="BJ18" s="442"/>
      <c r="BK18" s="442"/>
      <c r="BL18" s="442"/>
      <c r="BM18" s="443"/>
      <c r="BN18" s="407">
        <v>2260248</v>
      </c>
      <c r="BO18" s="408"/>
      <c r="BP18" s="408"/>
      <c r="BQ18" s="408"/>
      <c r="BR18" s="408"/>
      <c r="BS18" s="408"/>
      <c r="BT18" s="408"/>
      <c r="BU18" s="409"/>
      <c r="BV18" s="407">
        <v>2118522</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9" t="s">
        <v>162</v>
      </c>
      <c r="C19" s="450"/>
      <c r="D19" s="450"/>
      <c r="E19" s="530"/>
      <c r="F19" s="530"/>
      <c r="G19" s="530"/>
      <c r="H19" s="530"/>
      <c r="I19" s="530"/>
      <c r="J19" s="530"/>
      <c r="K19" s="530"/>
      <c r="L19" s="538">
        <v>38</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163</v>
      </c>
      <c r="AZ19" s="442"/>
      <c r="BA19" s="442"/>
      <c r="BB19" s="442"/>
      <c r="BC19" s="442"/>
      <c r="BD19" s="442"/>
      <c r="BE19" s="442"/>
      <c r="BF19" s="442"/>
      <c r="BG19" s="442"/>
      <c r="BH19" s="442"/>
      <c r="BI19" s="442"/>
      <c r="BJ19" s="442"/>
      <c r="BK19" s="442"/>
      <c r="BL19" s="442"/>
      <c r="BM19" s="443"/>
      <c r="BN19" s="407">
        <v>3930246</v>
      </c>
      <c r="BO19" s="408"/>
      <c r="BP19" s="408"/>
      <c r="BQ19" s="408"/>
      <c r="BR19" s="408"/>
      <c r="BS19" s="408"/>
      <c r="BT19" s="408"/>
      <c r="BU19" s="409"/>
      <c r="BV19" s="407">
        <v>3898832</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9" t="s">
        <v>164</v>
      </c>
      <c r="C20" s="450"/>
      <c r="D20" s="450"/>
      <c r="E20" s="530"/>
      <c r="F20" s="530"/>
      <c r="G20" s="530"/>
      <c r="H20" s="530"/>
      <c r="I20" s="530"/>
      <c r="J20" s="530"/>
      <c r="K20" s="530"/>
      <c r="L20" s="538">
        <v>1788</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7" t="s">
        <v>165</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166</v>
      </c>
      <c r="C22" s="551"/>
      <c r="D22" s="552"/>
      <c r="E22" s="419" t="s">
        <v>1</v>
      </c>
      <c r="F22" s="424"/>
      <c r="G22" s="424"/>
      <c r="H22" s="424"/>
      <c r="I22" s="424"/>
      <c r="J22" s="424"/>
      <c r="K22" s="414"/>
      <c r="L22" s="419" t="s">
        <v>167</v>
      </c>
      <c r="M22" s="424"/>
      <c r="N22" s="424"/>
      <c r="O22" s="424"/>
      <c r="P22" s="414"/>
      <c r="Q22" s="582" t="s">
        <v>168</v>
      </c>
      <c r="R22" s="583"/>
      <c r="S22" s="583"/>
      <c r="T22" s="583"/>
      <c r="U22" s="583"/>
      <c r="V22" s="584"/>
      <c r="W22" s="550" t="s">
        <v>169</v>
      </c>
      <c r="X22" s="551"/>
      <c r="Y22" s="552"/>
      <c r="Z22" s="419" t="s">
        <v>1</v>
      </c>
      <c r="AA22" s="424"/>
      <c r="AB22" s="424"/>
      <c r="AC22" s="424"/>
      <c r="AD22" s="424"/>
      <c r="AE22" s="424"/>
      <c r="AF22" s="424"/>
      <c r="AG22" s="414"/>
      <c r="AH22" s="588" t="s">
        <v>170</v>
      </c>
      <c r="AI22" s="424"/>
      <c r="AJ22" s="424"/>
      <c r="AK22" s="424"/>
      <c r="AL22" s="414"/>
      <c r="AM22" s="588" t="s">
        <v>171</v>
      </c>
      <c r="AN22" s="589"/>
      <c r="AO22" s="589"/>
      <c r="AP22" s="589"/>
      <c r="AQ22" s="589"/>
      <c r="AR22" s="590"/>
      <c r="AS22" s="582" t="s">
        <v>168</v>
      </c>
      <c r="AT22" s="583"/>
      <c r="AU22" s="583"/>
      <c r="AV22" s="583"/>
      <c r="AW22" s="583"/>
      <c r="AX22" s="594"/>
      <c r="AY22" s="367" t="s">
        <v>172</v>
      </c>
      <c r="AZ22" s="368"/>
      <c r="BA22" s="368"/>
      <c r="BB22" s="368"/>
      <c r="BC22" s="368"/>
      <c r="BD22" s="368"/>
      <c r="BE22" s="368"/>
      <c r="BF22" s="368"/>
      <c r="BG22" s="368"/>
      <c r="BH22" s="368"/>
      <c r="BI22" s="368"/>
      <c r="BJ22" s="368"/>
      <c r="BK22" s="368"/>
      <c r="BL22" s="368"/>
      <c r="BM22" s="369"/>
      <c r="BN22" s="370">
        <v>3813995</v>
      </c>
      <c r="BO22" s="371"/>
      <c r="BP22" s="371"/>
      <c r="BQ22" s="371"/>
      <c r="BR22" s="371"/>
      <c r="BS22" s="371"/>
      <c r="BT22" s="371"/>
      <c r="BU22" s="372"/>
      <c r="BV22" s="370">
        <v>3953957</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173</v>
      </c>
      <c r="AZ23" s="442"/>
      <c r="BA23" s="442"/>
      <c r="BB23" s="442"/>
      <c r="BC23" s="442"/>
      <c r="BD23" s="442"/>
      <c r="BE23" s="442"/>
      <c r="BF23" s="442"/>
      <c r="BG23" s="442"/>
      <c r="BH23" s="442"/>
      <c r="BI23" s="442"/>
      <c r="BJ23" s="442"/>
      <c r="BK23" s="442"/>
      <c r="BL23" s="442"/>
      <c r="BM23" s="443"/>
      <c r="BN23" s="407">
        <v>2649427</v>
      </c>
      <c r="BO23" s="408"/>
      <c r="BP23" s="408"/>
      <c r="BQ23" s="408"/>
      <c r="BR23" s="408"/>
      <c r="BS23" s="408"/>
      <c r="BT23" s="408"/>
      <c r="BU23" s="409"/>
      <c r="BV23" s="407">
        <v>2698696</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174</v>
      </c>
      <c r="F24" s="437"/>
      <c r="G24" s="437"/>
      <c r="H24" s="437"/>
      <c r="I24" s="437"/>
      <c r="J24" s="437"/>
      <c r="K24" s="438"/>
      <c r="L24" s="458">
        <v>1</v>
      </c>
      <c r="M24" s="459"/>
      <c r="N24" s="459"/>
      <c r="O24" s="459"/>
      <c r="P24" s="501"/>
      <c r="Q24" s="458">
        <v>7520</v>
      </c>
      <c r="R24" s="459"/>
      <c r="S24" s="459"/>
      <c r="T24" s="459"/>
      <c r="U24" s="459"/>
      <c r="V24" s="501"/>
      <c r="W24" s="553"/>
      <c r="X24" s="554"/>
      <c r="Y24" s="555"/>
      <c r="Z24" s="457" t="s">
        <v>175</v>
      </c>
      <c r="AA24" s="437"/>
      <c r="AB24" s="437"/>
      <c r="AC24" s="437"/>
      <c r="AD24" s="437"/>
      <c r="AE24" s="437"/>
      <c r="AF24" s="437"/>
      <c r="AG24" s="438"/>
      <c r="AH24" s="458">
        <v>60</v>
      </c>
      <c r="AI24" s="459"/>
      <c r="AJ24" s="459"/>
      <c r="AK24" s="459"/>
      <c r="AL24" s="501"/>
      <c r="AM24" s="458">
        <v>170100</v>
      </c>
      <c r="AN24" s="459"/>
      <c r="AO24" s="459"/>
      <c r="AP24" s="459"/>
      <c r="AQ24" s="459"/>
      <c r="AR24" s="501"/>
      <c r="AS24" s="458">
        <v>2835</v>
      </c>
      <c r="AT24" s="459"/>
      <c r="AU24" s="459"/>
      <c r="AV24" s="459"/>
      <c r="AW24" s="459"/>
      <c r="AX24" s="460"/>
      <c r="AY24" s="523" t="s">
        <v>176</v>
      </c>
      <c r="AZ24" s="524"/>
      <c r="BA24" s="524"/>
      <c r="BB24" s="524"/>
      <c r="BC24" s="524"/>
      <c r="BD24" s="524"/>
      <c r="BE24" s="524"/>
      <c r="BF24" s="524"/>
      <c r="BG24" s="524"/>
      <c r="BH24" s="524"/>
      <c r="BI24" s="524"/>
      <c r="BJ24" s="524"/>
      <c r="BK24" s="524"/>
      <c r="BL24" s="524"/>
      <c r="BM24" s="525"/>
      <c r="BN24" s="407">
        <v>2425456</v>
      </c>
      <c r="BO24" s="408"/>
      <c r="BP24" s="408"/>
      <c r="BQ24" s="408"/>
      <c r="BR24" s="408"/>
      <c r="BS24" s="408"/>
      <c r="BT24" s="408"/>
      <c r="BU24" s="409"/>
      <c r="BV24" s="407">
        <v>2434333</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177</v>
      </c>
      <c r="F25" s="437"/>
      <c r="G25" s="437"/>
      <c r="H25" s="437"/>
      <c r="I25" s="437"/>
      <c r="J25" s="437"/>
      <c r="K25" s="438"/>
      <c r="L25" s="458">
        <v>1</v>
      </c>
      <c r="M25" s="459"/>
      <c r="N25" s="459"/>
      <c r="O25" s="459"/>
      <c r="P25" s="501"/>
      <c r="Q25" s="458">
        <v>6000</v>
      </c>
      <c r="R25" s="459"/>
      <c r="S25" s="459"/>
      <c r="T25" s="459"/>
      <c r="U25" s="459"/>
      <c r="V25" s="501"/>
      <c r="W25" s="553"/>
      <c r="X25" s="554"/>
      <c r="Y25" s="555"/>
      <c r="Z25" s="457" t="s">
        <v>178</v>
      </c>
      <c r="AA25" s="437"/>
      <c r="AB25" s="437"/>
      <c r="AC25" s="437"/>
      <c r="AD25" s="437"/>
      <c r="AE25" s="437"/>
      <c r="AF25" s="437"/>
      <c r="AG25" s="438"/>
      <c r="AH25" s="458" t="s">
        <v>131</v>
      </c>
      <c r="AI25" s="459"/>
      <c r="AJ25" s="459"/>
      <c r="AK25" s="459"/>
      <c r="AL25" s="501"/>
      <c r="AM25" s="458" t="s">
        <v>131</v>
      </c>
      <c r="AN25" s="459"/>
      <c r="AO25" s="459"/>
      <c r="AP25" s="459"/>
      <c r="AQ25" s="459"/>
      <c r="AR25" s="501"/>
      <c r="AS25" s="458" t="s">
        <v>148</v>
      </c>
      <c r="AT25" s="459"/>
      <c r="AU25" s="459"/>
      <c r="AV25" s="459"/>
      <c r="AW25" s="459"/>
      <c r="AX25" s="460"/>
      <c r="AY25" s="367" t="s">
        <v>179</v>
      </c>
      <c r="AZ25" s="368"/>
      <c r="BA25" s="368"/>
      <c r="BB25" s="368"/>
      <c r="BC25" s="368"/>
      <c r="BD25" s="368"/>
      <c r="BE25" s="368"/>
      <c r="BF25" s="368"/>
      <c r="BG25" s="368"/>
      <c r="BH25" s="368"/>
      <c r="BI25" s="368"/>
      <c r="BJ25" s="368"/>
      <c r="BK25" s="368"/>
      <c r="BL25" s="368"/>
      <c r="BM25" s="369"/>
      <c r="BN25" s="370" t="s">
        <v>148</v>
      </c>
      <c r="BO25" s="371"/>
      <c r="BP25" s="371"/>
      <c r="BQ25" s="371"/>
      <c r="BR25" s="371"/>
      <c r="BS25" s="371"/>
      <c r="BT25" s="371"/>
      <c r="BU25" s="372"/>
      <c r="BV25" s="370" t="s">
        <v>131</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180</v>
      </c>
      <c r="F26" s="437"/>
      <c r="G26" s="437"/>
      <c r="H26" s="437"/>
      <c r="I26" s="437"/>
      <c r="J26" s="437"/>
      <c r="K26" s="438"/>
      <c r="L26" s="458">
        <v>1</v>
      </c>
      <c r="M26" s="459"/>
      <c r="N26" s="459"/>
      <c r="O26" s="459"/>
      <c r="P26" s="501"/>
      <c r="Q26" s="458">
        <v>5430</v>
      </c>
      <c r="R26" s="459"/>
      <c r="S26" s="459"/>
      <c r="T26" s="459"/>
      <c r="U26" s="459"/>
      <c r="V26" s="501"/>
      <c r="W26" s="553"/>
      <c r="X26" s="554"/>
      <c r="Y26" s="555"/>
      <c r="Z26" s="457" t="s">
        <v>181</v>
      </c>
      <c r="AA26" s="559"/>
      <c r="AB26" s="559"/>
      <c r="AC26" s="559"/>
      <c r="AD26" s="559"/>
      <c r="AE26" s="559"/>
      <c r="AF26" s="559"/>
      <c r="AG26" s="560"/>
      <c r="AH26" s="458">
        <v>1</v>
      </c>
      <c r="AI26" s="459"/>
      <c r="AJ26" s="459"/>
      <c r="AK26" s="459"/>
      <c r="AL26" s="501"/>
      <c r="AM26" s="458" t="s">
        <v>182</v>
      </c>
      <c r="AN26" s="459"/>
      <c r="AO26" s="459"/>
      <c r="AP26" s="459"/>
      <c r="AQ26" s="459"/>
      <c r="AR26" s="501"/>
      <c r="AS26" s="458" t="s">
        <v>183</v>
      </c>
      <c r="AT26" s="459"/>
      <c r="AU26" s="459"/>
      <c r="AV26" s="459"/>
      <c r="AW26" s="459"/>
      <c r="AX26" s="460"/>
      <c r="AY26" s="410" t="s">
        <v>184</v>
      </c>
      <c r="AZ26" s="411"/>
      <c r="BA26" s="411"/>
      <c r="BB26" s="411"/>
      <c r="BC26" s="411"/>
      <c r="BD26" s="411"/>
      <c r="BE26" s="411"/>
      <c r="BF26" s="411"/>
      <c r="BG26" s="411"/>
      <c r="BH26" s="411"/>
      <c r="BI26" s="411"/>
      <c r="BJ26" s="411"/>
      <c r="BK26" s="411"/>
      <c r="BL26" s="411"/>
      <c r="BM26" s="412"/>
      <c r="BN26" s="407" t="s">
        <v>148</v>
      </c>
      <c r="BO26" s="408"/>
      <c r="BP26" s="408"/>
      <c r="BQ26" s="408"/>
      <c r="BR26" s="408"/>
      <c r="BS26" s="408"/>
      <c r="BT26" s="408"/>
      <c r="BU26" s="409"/>
      <c r="BV26" s="407" t="s">
        <v>148</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185</v>
      </c>
      <c r="F27" s="437"/>
      <c r="G27" s="437"/>
      <c r="H27" s="437"/>
      <c r="I27" s="437"/>
      <c r="J27" s="437"/>
      <c r="K27" s="438"/>
      <c r="L27" s="458">
        <v>1</v>
      </c>
      <c r="M27" s="459"/>
      <c r="N27" s="459"/>
      <c r="O27" s="459"/>
      <c r="P27" s="501"/>
      <c r="Q27" s="458">
        <v>2640</v>
      </c>
      <c r="R27" s="459"/>
      <c r="S27" s="459"/>
      <c r="T27" s="459"/>
      <c r="U27" s="459"/>
      <c r="V27" s="501"/>
      <c r="W27" s="553"/>
      <c r="X27" s="554"/>
      <c r="Y27" s="555"/>
      <c r="Z27" s="457" t="s">
        <v>186</v>
      </c>
      <c r="AA27" s="437"/>
      <c r="AB27" s="437"/>
      <c r="AC27" s="437"/>
      <c r="AD27" s="437"/>
      <c r="AE27" s="437"/>
      <c r="AF27" s="437"/>
      <c r="AG27" s="438"/>
      <c r="AH27" s="458" t="s">
        <v>148</v>
      </c>
      <c r="AI27" s="459"/>
      <c r="AJ27" s="459"/>
      <c r="AK27" s="459"/>
      <c r="AL27" s="501"/>
      <c r="AM27" s="458" t="s">
        <v>148</v>
      </c>
      <c r="AN27" s="459"/>
      <c r="AO27" s="459"/>
      <c r="AP27" s="459"/>
      <c r="AQ27" s="459"/>
      <c r="AR27" s="501"/>
      <c r="AS27" s="458" t="s">
        <v>131</v>
      </c>
      <c r="AT27" s="459"/>
      <c r="AU27" s="459"/>
      <c r="AV27" s="459"/>
      <c r="AW27" s="459"/>
      <c r="AX27" s="460"/>
      <c r="AY27" s="502" t="s">
        <v>187</v>
      </c>
      <c r="AZ27" s="503"/>
      <c r="BA27" s="503"/>
      <c r="BB27" s="503"/>
      <c r="BC27" s="503"/>
      <c r="BD27" s="503"/>
      <c r="BE27" s="503"/>
      <c r="BF27" s="503"/>
      <c r="BG27" s="503"/>
      <c r="BH27" s="503"/>
      <c r="BI27" s="503"/>
      <c r="BJ27" s="503"/>
      <c r="BK27" s="503"/>
      <c r="BL27" s="503"/>
      <c r="BM27" s="504"/>
      <c r="BN27" s="526">
        <v>2277</v>
      </c>
      <c r="BO27" s="527"/>
      <c r="BP27" s="527"/>
      <c r="BQ27" s="527"/>
      <c r="BR27" s="527"/>
      <c r="BS27" s="527"/>
      <c r="BT27" s="527"/>
      <c r="BU27" s="528"/>
      <c r="BV27" s="526">
        <v>2277</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188</v>
      </c>
      <c r="F28" s="437"/>
      <c r="G28" s="437"/>
      <c r="H28" s="437"/>
      <c r="I28" s="437"/>
      <c r="J28" s="437"/>
      <c r="K28" s="438"/>
      <c r="L28" s="458">
        <v>1</v>
      </c>
      <c r="M28" s="459"/>
      <c r="N28" s="459"/>
      <c r="O28" s="459"/>
      <c r="P28" s="501"/>
      <c r="Q28" s="458">
        <v>1860</v>
      </c>
      <c r="R28" s="459"/>
      <c r="S28" s="459"/>
      <c r="T28" s="459"/>
      <c r="U28" s="459"/>
      <c r="V28" s="501"/>
      <c r="W28" s="553"/>
      <c r="X28" s="554"/>
      <c r="Y28" s="555"/>
      <c r="Z28" s="457" t="s">
        <v>189</v>
      </c>
      <c r="AA28" s="437"/>
      <c r="AB28" s="437"/>
      <c r="AC28" s="437"/>
      <c r="AD28" s="437"/>
      <c r="AE28" s="437"/>
      <c r="AF28" s="437"/>
      <c r="AG28" s="438"/>
      <c r="AH28" s="458" t="s">
        <v>131</v>
      </c>
      <c r="AI28" s="459"/>
      <c r="AJ28" s="459"/>
      <c r="AK28" s="459"/>
      <c r="AL28" s="501"/>
      <c r="AM28" s="458" t="s">
        <v>148</v>
      </c>
      <c r="AN28" s="459"/>
      <c r="AO28" s="459"/>
      <c r="AP28" s="459"/>
      <c r="AQ28" s="459"/>
      <c r="AR28" s="501"/>
      <c r="AS28" s="458" t="s">
        <v>131</v>
      </c>
      <c r="AT28" s="459"/>
      <c r="AU28" s="459"/>
      <c r="AV28" s="459"/>
      <c r="AW28" s="459"/>
      <c r="AX28" s="460"/>
      <c r="AY28" s="561" t="s">
        <v>190</v>
      </c>
      <c r="AZ28" s="562"/>
      <c r="BA28" s="562"/>
      <c r="BB28" s="563"/>
      <c r="BC28" s="367" t="s">
        <v>50</v>
      </c>
      <c r="BD28" s="368"/>
      <c r="BE28" s="368"/>
      <c r="BF28" s="368"/>
      <c r="BG28" s="368"/>
      <c r="BH28" s="368"/>
      <c r="BI28" s="368"/>
      <c r="BJ28" s="368"/>
      <c r="BK28" s="368"/>
      <c r="BL28" s="368"/>
      <c r="BM28" s="369"/>
      <c r="BN28" s="370">
        <v>1546944</v>
      </c>
      <c r="BO28" s="371"/>
      <c r="BP28" s="371"/>
      <c r="BQ28" s="371"/>
      <c r="BR28" s="371"/>
      <c r="BS28" s="371"/>
      <c r="BT28" s="371"/>
      <c r="BU28" s="372"/>
      <c r="BV28" s="370">
        <v>1820098</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191</v>
      </c>
      <c r="F29" s="437"/>
      <c r="G29" s="437"/>
      <c r="H29" s="437"/>
      <c r="I29" s="437"/>
      <c r="J29" s="437"/>
      <c r="K29" s="438"/>
      <c r="L29" s="458">
        <v>10</v>
      </c>
      <c r="M29" s="459"/>
      <c r="N29" s="459"/>
      <c r="O29" s="459"/>
      <c r="P29" s="501"/>
      <c r="Q29" s="458">
        <v>1700</v>
      </c>
      <c r="R29" s="459"/>
      <c r="S29" s="459"/>
      <c r="T29" s="459"/>
      <c r="U29" s="459"/>
      <c r="V29" s="501"/>
      <c r="W29" s="556"/>
      <c r="X29" s="557"/>
      <c r="Y29" s="558"/>
      <c r="Z29" s="457" t="s">
        <v>192</v>
      </c>
      <c r="AA29" s="437"/>
      <c r="AB29" s="437"/>
      <c r="AC29" s="437"/>
      <c r="AD29" s="437"/>
      <c r="AE29" s="437"/>
      <c r="AF29" s="437"/>
      <c r="AG29" s="438"/>
      <c r="AH29" s="458">
        <v>60</v>
      </c>
      <c r="AI29" s="459"/>
      <c r="AJ29" s="459"/>
      <c r="AK29" s="459"/>
      <c r="AL29" s="501"/>
      <c r="AM29" s="458">
        <v>170100</v>
      </c>
      <c r="AN29" s="459"/>
      <c r="AO29" s="459"/>
      <c r="AP29" s="459"/>
      <c r="AQ29" s="459"/>
      <c r="AR29" s="501"/>
      <c r="AS29" s="458">
        <v>2835</v>
      </c>
      <c r="AT29" s="459"/>
      <c r="AU29" s="459"/>
      <c r="AV29" s="459"/>
      <c r="AW29" s="459"/>
      <c r="AX29" s="460"/>
      <c r="AY29" s="564"/>
      <c r="AZ29" s="565"/>
      <c r="BA29" s="565"/>
      <c r="BB29" s="566"/>
      <c r="BC29" s="441" t="s">
        <v>193</v>
      </c>
      <c r="BD29" s="442"/>
      <c r="BE29" s="442"/>
      <c r="BF29" s="442"/>
      <c r="BG29" s="442"/>
      <c r="BH29" s="442"/>
      <c r="BI29" s="442"/>
      <c r="BJ29" s="442"/>
      <c r="BK29" s="442"/>
      <c r="BL29" s="442"/>
      <c r="BM29" s="443"/>
      <c r="BN29" s="407">
        <v>221672</v>
      </c>
      <c r="BO29" s="408"/>
      <c r="BP29" s="408"/>
      <c r="BQ29" s="408"/>
      <c r="BR29" s="408"/>
      <c r="BS29" s="408"/>
      <c r="BT29" s="408"/>
      <c r="BU29" s="409"/>
      <c r="BV29" s="407">
        <v>223956</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194</v>
      </c>
      <c r="X30" s="575"/>
      <c r="Y30" s="575"/>
      <c r="Z30" s="575"/>
      <c r="AA30" s="575"/>
      <c r="AB30" s="575"/>
      <c r="AC30" s="575"/>
      <c r="AD30" s="575"/>
      <c r="AE30" s="575"/>
      <c r="AF30" s="575"/>
      <c r="AG30" s="576"/>
      <c r="AH30" s="534">
        <v>95.2</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1342700</v>
      </c>
      <c r="BO30" s="527"/>
      <c r="BP30" s="527"/>
      <c r="BQ30" s="527"/>
      <c r="BR30" s="527"/>
      <c r="BS30" s="527"/>
      <c r="BT30" s="527"/>
      <c r="BU30" s="528"/>
      <c r="BV30" s="526">
        <v>1038564</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195</v>
      </c>
      <c r="D32" s="570"/>
      <c r="E32" s="570"/>
      <c r="F32" s="570"/>
      <c r="G32" s="570"/>
      <c r="H32" s="570"/>
      <c r="I32" s="570"/>
      <c r="J32" s="570"/>
      <c r="K32" s="570"/>
      <c r="L32" s="570"/>
      <c r="M32" s="570"/>
      <c r="N32" s="570"/>
      <c r="O32" s="570"/>
      <c r="P32" s="570"/>
      <c r="Q32" s="570"/>
      <c r="R32" s="570"/>
      <c r="S32" s="570"/>
      <c r="U32" s="411" t="s">
        <v>196</v>
      </c>
      <c r="V32" s="411"/>
      <c r="W32" s="411"/>
      <c r="X32" s="411"/>
      <c r="Y32" s="411"/>
      <c r="Z32" s="411"/>
      <c r="AA32" s="411"/>
      <c r="AB32" s="411"/>
      <c r="AC32" s="411"/>
      <c r="AD32" s="411"/>
      <c r="AE32" s="411"/>
      <c r="AF32" s="411"/>
      <c r="AG32" s="411"/>
      <c r="AH32" s="411"/>
      <c r="AI32" s="411"/>
      <c r="AJ32" s="411"/>
      <c r="AK32" s="411"/>
      <c r="AM32" s="411" t="s">
        <v>197</v>
      </c>
      <c r="AN32" s="411"/>
      <c r="AO32" s="411"/>
      <c r="AP32" s="411"/>
      <c r="AQ32" s="411"/>
      <c r="AR32" s="411"/>
      <c r="AS32" s="411"/>
      <c r="AT32" s="411"/>
      <c r="AU32" s="411"/>
      <c r="AV32" s="411"/>
      <c r="AW32" s="411"/>
      <c r="AX32" s="411"/>
      <c r="AY32" s="411"/>
      <c r="AZ32" s="411"/>
      <c r="BA32" s="411"/>
      <c r="BB32" s="411"/>
      <c r="BC32" s="411"/>
      <c r="BE32" s="411" t="s">
        <v>198</v>
      </c>
      <c r="BF32" s="411"/>
      <c r="BG32" s="411"/>
      <c r="BH32" s="411"/>
      <c r="BI32" s="411"/>
      <c r="BJ32" s="411"/>
      <c r="BK32" s="411"/>
      <c r="BL32" s="411"/>
      <c r="BM32" s="411"/>
      <c r="BN32" s="411"/>
      <c r="BO32" s="411"/>
      <c r="BP32" s="411"/>
      <c r="BQ32" s="411"/>
      <c r="BR32" s="411"/>
      <c r="BS32" s="411"/>
      <c r="BT32" s="411"/>
      <c r="BU32" s="411"/>
      <c r="BW32" s="411" t="s">
        <v>199</v>
      </c>
      <c r="BX32" s="411"/>
      <c r="BY32" s="411"/>
      <c r="BZ32" s="411"/>
      <c r="CA32" s="411"/>
      <c r="CB32" s="411"/>
      <c r="CC32" s="411"/>
      <c r="CD32" s="411"/>
      <c r="CE32" s="411"/>
      <c r="CF32" s="411"/>
      <c r="CG32" s="411"/>
      <c r="CH32" s="411"/>
      <c r="CI32" s="411"/>
      <c r="CJ32" s="411"/>
      <c r="CK32" s="411"/>
      <c r="CL32" s="411"/>
      <c r="CM32" s="411"/>
      <c r="CO32" s="411" t="s">
        <v>200</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201</v>
      </c>
      <c r="D33" s="431"/>
      <c r="E33" s="396" t="s">
        <v>202</v>
      </c>
      <c r="F33" s="396"/>
      <c r="G33" s="396"/>
      <c r="H33" s="396"/>
      <c r="I33" s="396"/>
      <c r="J33" s="396"/>
      <c r="K33" s="396"/>
      <c r="L33" s="396"/>
      <c r="M33" s="396"/>
      <c r="N33" s="396"/>
      <c r="O33" s="396"/>
      <c r="P33" s="396"/>
      <c r="Q33" s="396"/>
      <c r="R33" s="396"/>
      <c r="S33" s="396"/>
      <c r="T33" s="206"/>
      <c r="U33" s="431" t="s">
        <v>201</v>
      </c>
      <c r="V33" s="431"/>
      <c r="W33" s="396" t="s">
        <v>203</v>
      </c>
      <c r="X33" s="396"/>
      <c r="Y33" s="396"/>
      <c r="Z33" s="396"/>
      <c r="AA33" s="396"/>
      <c r="AB33" s="396"/>
      <c r="AC33" s="396"/>
      <c r="AD33" s="396"/>
      <c r="AE33" s="396"/>
      <c r="AF33" s="396"/>
      <c r="AG33" s="396"/>
      <c r="AH33" s="396"/>
      <c r="AI33" s="396"/>
      <c r="AJ33" s="396"/>
      <c r="AK33" s="396"/>
      <c r="AL33" s="206"/>
      <c r="AM33" s="431" t="s">
        <v>204</v>
      </c>
      <c r="AN33" s="431"/>
      <c r="AO33" s="396" t="s">
        <v>205</v>
      </c>
      <c r="AP33" s="396"/>
      <c r="AQ33" s="396"/>
      <c r="AR33" s="396"/>
      <c r="AS33" s="396"/>
      <c r="AT33" s="396"/>
      <c r="AU33" s="396"/>
      <c r="AV33" s="396"/>
      <c r="AW33" s="396"/>
      <c r="AX33" s="396"/>
      <c r="AY33" s="396"/>
      <c r="AZ33" s="396"/>
      <c r="BA33" s="396"/>
      <c r="BB33" s="396"/>
      <c r="BC33" s="396"/>
      <c r="BD33" s="207"/>
      <c r="BE33" s="396" t="s">
        <v>206</v>
      </c>
      <c r="BF33" s="396"/>
      <c r="BG33" s="396" t="s">
        <v>207</v>
      </c>
      <c r="BH33" s="396"/>
      <c r="BI33" s="396"/>
      <c r="BJ33" s="396"/>
      <c r="BK33" s="396"/>
      <c r="BL33" s="396"/>
      <c r="BM33" s="396"/>
      <c r="BN33" s="396"/>
      <c r="BO33" s="396"/>
      <c r="BP33" s="396"/>
      <c r="BQ33" s="396"/>
      <c r="BR33" s="396"/>
      <c r="BS33" s="396"/>
      <c r="BT33" s="396"/>
      <c r="BU33" s="396"/>
      <c r="BV33" s="207"/>
      <c r="BW33" s="431" t="s">
        <v>206</v>
      </c>
      <c r="BX33" s="431"/>
      <c r="BY33" s="396" t="s">
        <v>208</v>
      </c>
      <c r="BZ33" s="396"/>
      <c r="CA33" s="396"/>
      <c r="CB33" s="396"/>
      <c r="CC33" s="396"/>
      <c r="CD33" s="396"/>
      <c r="CE33" s="396"/>
      <c r="CF33" s="396"/>
      <c r="CG33" s="396"/>
      <c r="CH33" s="396"/>
      <c r="CI33" s="396"/>
      <c r="CJ33" s="396"/>
      <c r="CK33" s="396"/>
      <c r="CL33" s="396"/>
      <c r="CM33" s="396"/>
      <c r="CN33" s="206"/>
      <c r="CO33" s="431" t="s">
        <v>204</v>
      </c>
      <c r="CP33" s="431"/>
      <c r="CQ33" s="396" t="s">
        <v>209</v>
      </c>
      <c r="CR33" s="396"/>
      <c r="CS33" s="396"/>
      <c r="CT33" s="396"/>
      <c r="CU33" s="396"/>
      <c r="CV33" s="396"/>
      <c r="CW33" s="396"/>
      <c r="CX33" s="396"/>
      <c r="CY33" s="396"/>
      <c r="CZ33" s="396"/>
      <c r="DA33" s="396"/>
      <c r="DB33" s="396"/>
      <c r="DC33" s="396"/>
      <c r="DD33" s="396"/>
      <c r="DE33" s="396"/>
      <c r="DF33" s="206"/>
      <c r="DG33" s="596" t="s">
        <v>210</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小海町国民健康保険事業特別会計</v>
      </c>
      <c r="X34" s="598"/>
      <c r="Y34" s="598"/>
      <c r="Z34" s="598"/>
      <c r="AA34" s="598"/>
      <c r="AB34" s="598"/>
      <c r="AC34" s="598"/>
      <c r="AD34" s="598"/>
      <c r="AE34" s="598"/>
      <c r="AF34" s="598"/>
      <c r="AG34" s="598"/>
      <c r="AH34" s="598"/>
      <c r="AI34" s="598"/>
      <c r="AJ34" s="598"/>
      <c r="AK34" s="598"/>
      <c r="AL34" s="181"/>
      <c r="AM34" s="597">
        <f>IF(AO34="","",MAX(C34:D43,U34:V43)+1)</f>
        <v>5</v>
      </c>
      <c r="AN34" s="597"/>
      <c r="AO34" s="598" t="str">
        <f>IF('各会計、関係団体の財政状況及び健全化判断比率'!B31="","",'各会計、関係団体の財政状況及び健全化判断比率'!B31)</f>
        <v>小海町水道事業特別会計</v>
      </c>
      <c r="AP34" s="598"/>
      <c r="AQ34" s="598"/>
      <c r="AR34" s="598"/>
      <c r="AS34" s="598"/>
      <c r="AT34" s="598"/>
      <c r="AU34" s="598"/>
      <c r="AV34" s="598"/>
      <c r="AW34" s="598"/>
      <c r="AX34" s="598"/>
      <c r="AY34" s="598"/>
      <c r="AZ34" s="598"/>
      <c r="BA34" s="598"/>
      <c r="BB34" s="598"/>
      <c r="BC34" s="598"/>
      <c r="BD34" s="181"/>
      <c r="BE34" s="597" t="str">
        <f>IF(BG34="","",MAX(C34:D43,U34:V43,AM34:AN43)+1)</f>
        <v/>
      </c>
      <c r="BF34" s="597"/>
      <c r="BG34" s="598"/>
      <c r="BH34" s="598"/>
      <c r="BI34" s="598"/>
      <c r="BJ34" s="598"/>
      <c r="BK34" s="598"/>
      <c r="BL34" s="598"/>
      <c r="BM34" s="598"/>
      <c r="BN34" s="598"/>
      <c r="BO34" s="598"/>
      <c r="BP34" s="598"/>
      <c r="BQ34" s="598"/>
      <c r="BR34" s="598"/>
      <c r="BS34" s="598"/>
      <c r="BT34" s="598"/>
      <c r="BU34" s="598"/>
      <c r="BV34" s="181"/>
      <c r="BW34" s="597">
        <f>IF(BY34="","",MAX(C34:D43,U34:V43,AM34:AN43,BE34:BF43)+1)</f>
        <v>6</v>
      </c>
      <c r="BX34" s="597"/>
      <c r="BY34" s="598" t="str">
        <f>IF('各会計、関係団体の財政状況及び健全化判断比率'!B68="","",'各会計、関係団体の財政状況及び健全化判断比率'!B68)</f>
        <v>佐久広域連合一般会計</v>
      </c>
      <c r="BZ34" s="598"/>
      <c r="CA34" s="598"/>
      <c r="CB34" s="598"/>
      <c r="CC34" s="598"/>
      <c r="CD34" s="598"/>
      <c r="CE34" s="598"/>
      <c r="CF34" s="598"/>
      <c r="CG34" s="598"/>
      <c r="CH34" s="598"/>
      <c r="CI34" s="598"/>
      <c r="CJ34" s="598"/>
      <c r="CK34" s="598"/>
      <c r="CL34" s="598"/>
      <c r="CM34" s="598"/>
      <c r="CN34" s="181"/>
      <c r="CO34" s="597">
        <f>IF(CQ34="","",MAX(C34:D43,U34:V43,AM34:AN43,BE34:BF43,BW34:BX43)+1)</f>
        <v>16</v>
      </c>
      <c r="CP34" s="597"/>
      <c r="CQ34" s="598" t="str">
        <f>IF('各会計、関係団体の財政状況及び健全化判断比率'!BS7="","",'各会計、関係団体の財政状況及び健全化判断比率'!BS7)</f>
        <v>小海町開発公社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小海町介護保険事業特別会計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7</v>
      </c>
      <c r="BX35" s="597"/>
      <c r="BY35" s="598" t="str">
        <f>IF('各会計、関係団体の財政状況及び健全化判断比率'!B69="","",'各会計、関係団体の財政状況及び健全化判断比率'!B69)</f>
        <v>佐久広域連合消防特別会計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小海町後期高齢者医療特別会計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8</v>
      </c>
      <c r="BX36" s="597"/>
      <c r="BY36" s="598" t="str">
        <f>IF('各会計、関係団体の財政状況及び健全化判断比率'!B70="","",'各会計、関係団体の財政状況及び健全化判断比率'!B70)</f>
        <v>佐久広域連合特別養護老人ホーム特別会計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9</v>
      </c>
      <c r="BX37" s="597"/>
      <c r="BY37" s="598" t="str">
        <f>IF('各会計、関係団体の財政状況及び健全化判断比率'!B71="","",'各会計、関係団体の財政状況及び健全化判断比率'!B71)</f>
        <v>佐久広域連合救護施設特別会計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10</v>
      </c>
      <c r="BX38" s="597"/>
      <c r="BY38" s="598" t="str">
        <f>IF('各会計、関係団体の財政状況及び健全化判断比率'!B72="","",'各会計、関係団体の財政状況及び健全化判断比率'!B72)</f>
        <v>南佐久環境衛生組合一般会計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11</v>
      </c>
      <c r="BX39" s="597"/>
      <c r="BY39" s="598" t="str">
        <f>IF('各会計、関係団体の財政状況及び健全化判断比率'!B73="","",'各会計、関係団体の財政状況及び健全化判断比率'!B73)</f>
        <v>南佐久環境衛生組合下水道事業特別会計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12</v>
      </c>
      <c r="BX40" s="597"/>
      <c r="BY40" s="598" t="str">
        <f>IF('各会計、関係団体の財政状況及び健全化判断比率'!B74="","",'各会計、関係団体の財政状況及び健全化判断比率'!B74)</f>
        <v>小海町北相木村南相木村中学校組合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13</v>
      </c>
      <c r="BX41" s="597"/>
      <c r="BY41" s="598" t="str">
        <f>IF('各会計、関係団体の財政状況及び健全化判断比率'!B75="","",'各会計、関係団体の財政状況及び健全化判断比率'!B75)</f>
        <v>長野県市町村総合事務組合一般会計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14</v>
      </c>
      <c r="BX42" s="597"/>
      <c r="BY42" s="598" t="str">
        <f>IF('各会計、関係団体の財政状況及び健全化判断比率'!B76="","",'各会計、関係団体の財政状況及び健全化判断比率'!B76)</f>
        <v>長野県市町村総合事務組合非常勤職員公務災害補償特別会計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f t="shared" si="2"/>
        <v>15</v>
      </c>
      <c r="BX43" s="597"/>
      <c r="BY43" s="598" t="str">
        <f>IF('各会計、関係団体の財政状況及び健全化判断比率'!B77="","",'各会計、関係団体の財政状況及び健全化判断比率'!B77)</f>
        <v>長野県市町村自治振興組合</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211</v>
      </c>
      <c r="E46" s="600" t="s">
        <v>212</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213</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214</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215</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216</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217</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218</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219</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QNev9gZnM1mN350L1Ll5vlKErnmSP8tUk8uPW7L6732Tcc2Hkaa/8K8WQGDO8Iv7a8Z5l4EQzn/vQTgcAhP53A==" saltValue="z7jqemMsSJvRCN7kMq4Jz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24" zoomScaleSheetLayoutView="100" workbookViewId="0">
      <selection activeCell="AK81" sqref="AK81:AO81"/>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151" t="s">
        <v>567</v>
      </c>
      <c r="D34" s="1151"/>
      <c r="E34" s="1152"/>
      <c r="F34" s="32">
        <v>8.4499999999999993</v>
      </c>
      <c r="G34" s="33">
        <v>14.29</v>
      </c>
      <c r="H34" s="33">
        <v>15.08</v>
      </c>
      <c r="I34" s="33">
        <v>19.23</v>
      </c>
      <c r="J34" s="34">
        <v>11.74</v>
      </c>
      <c r="K34" s="22"/>
      <c r="L34" s="22"/>
      <c r="M34" s="22"/>
      <c r="N34" s="22"/>
      <c r="O34" s="22"/>
      <c r="P34" s="22"/>
    </row>
    <row r="35" spans="1:16" ht="39" customHeight="1" x14ac:dyDescent="0.15">
      <c r="A35" s="22"/>
      <c r="B35" s="35"/>
      <c r="C35" s="1145" t="s">
        <v>568</v>
      </c>
      <c r="D35" s="1146"/>
      <c r="E35" s="1147"/>
      <c r="F35" s="36">
        <v>4.4000000000000004</v>
      </c>
      <c r="G35" s="37">
        <v>4.58</v>
      </c>
      <c r="H35" s="37">
        <v>5.19</v>
      </c>
      <c r="I35" s="37">
        <v>5.57</v>
      </c>
      <c r="J35" s="38">
        <v>4.82</v>
      </c>
      <c r="K35" s="22"/>
      <c r="L35" s="22"/>
      <c r="M35" s="22"/>
      <c r="N35" s="22"/>
      <c r="O35" s="22"/>
      <c r="P35" s="22"/>
    </row>
    <row r="36" spans="1:16" ht="39" customHeight="1" x14ac:dyDescent="0.15">
      <c r="A36" s="22"/>
      <c r="B36" s="35"/>
      <c r="C36" s="1145" t="s">
        <v>569</v>
      </c>
      <c r="D36" s="1146"/>
      <c r="E36" s="1147"/>
      <c r="F36" s="36">
        <v>1.68</v>
      </c>
      <c r="G36" s="37">
        <v>1.05</v>
      </c>
      <c r="H36" s="37">
        <v>1.21</v>
      </c>
      <c r="I36" s="37">
        <v>0.89</v>
      </c>
      <c r="J36" s="38">
        <v>0.75</v>
      </c>
      <c r="K36" s="22"/>
      <c r="L36" s="22"/>
      <c r="M36" s="22"/>
      <c r="N36" s="22"/>
      <c r="O36" s="22"/>
      <c r="P36" s="22"/>
    </row>
    <row r="37" spans="1:16" ht="39" customHeight="1" x14ac:dyDescent="0.15">
      <c r="A37" s="22"/>
      <c r="B37" s="35"/>
      <c r="C37" s="1145" t="s">
        <v>570</v>
      </c>
      <c r="D37" s="1146"/>
      <c r="E37" s="1147"/>
      <c r="F37" s="36">
        <v>0.37</v>
      </c>
      <c r="G37" s="37">
        <v>0.45</v>
      </c>
      <c r="H37" s="37">
        <v>0.34</v>
      </c>
      <c r="I37" s="37">
        <v>0.82</v>
      </c>
      <c r="J37" s="38">
        <v>0.59</v>
      </c>
      <c r="K37" s="22"/>
      <c r="L37" s="22"/>
      <c r="M37" s="22"/>
      <c r="N37" s="22"/>
      <c r="O37" s="22"/>
      <c r="P37" s="22"/>
    </row>
    <row r="38" spans="1:16" ht="39" customHeight="1" x14ac:dyDescent="0.15">
      <c r="A38" s="22"/>
      <c r="B38" s="35"/>
      <c r="C38" s="1145" t="s">
        <v>571</v>
      </c>
      <c r="D38" s="1146"/>
      <c r="E38" s="1147"/>
      <c r="F38" s="36">
        <v>0</v>
      </c>
      <c r="G38" s="37">
        <v>0</v>
      </c>
      <c r="H38" s="37">
        <v>0</v>
      </c>
      <c r="I38" s="37">
        <v>0</v>
      </c>
      <c r="J38" s="38">
        <v>0</v>
      </c>
      <c r="K38" s="22"/>
      <c r="L38" s="22"/>
      <c r="M38" s="22"/>
      <c r="N38" s="22"/>
      <c r="O38" s="22"/>
      <c r="P38" s="22"/>
    </row>
    <row r="39" spans="1:16" ht="39" customHeight="1" x14ac:dyDescent="0.15">
      <c r="A39" s="22"/>
      <c r="B39" s="35"/>
      <c r="C39" s="1145"/>
      <c r="D39" s="1146"/>
      <c r="E39" s="1147"/>
      <c r="F39" s="36"/>
      <c r="G39" s="37"/>
      <c r="H39" s="37"/>
      <c r="I39" s="37"/>
      <c r="J39" s="38"/>
      <c r="K39" s="22"/>
      <c r="L39" s="22"/>
      <c r="M39" s="22"/>
      <c r="N39" s="22"/>
      <c r="O39" s="22"/>
      <c r="P39" s="22"/>
    </row>
    <row r="40" spans="1:16" ht="39" customHeight="1" x14ac:dyDescent="0.15">
      <c r="A40" s="22"/>
      <c r="B40" s="35"/>
      <c r="C40" s="1145"/>
      <c r="D40" s="1146"/>
      <c r="E40" s="1147"/>
      <c r="F40" s="36"/>
      <c r="G40" s="37"/>
      <c r="H40" s="37"/>
      <c r="I40" s="37"/>
      <c r="J40" s="38"/>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572</v>
      </c>
      <c r="D42" s="1146"/>
      <c r="E42" s="1147"/>
      <c r="F42" s="36" t="s">
        <v>518</v>
      </c>
      <c r="G42" s="37" t="s">
        <v>518</v>
      </c>
      <c r="H42" s="37" t="s">
        <v>518</v>
      </c>
      <c r="I42" s="37" t="s">
        <v>518</v>
      </c>
      <c r="J42" s="38" t="s">
        <v>518</v>
      </c>
      <c r="K42" s="22"/>
      <c r="L42" s="22"/>
      <c r="M42" s="22"/>
      <c r="N42" s="22"/>
      <c r="O42" s="22"/>
      <c r="P42" s="22"/>
    </row>
    <row r="43" spans="1:16" ht="39" customHeight="1" thickBot="1" x14ac:dyDescent="0.2">
      <c r="A43" s="22"/>
      <c r="B43" s="40"/>
      <c r="C43" s="1148" t="s">
        <v>573</v>
      </c>
      <c r="D43" s="1149"/>
      <c r="E43" s="1150"/>
      <c r="F43" s="41" t="s">
        <v>518</v>
      </c>
      <c r="G43" s="42" t="s">
        <v>518</v>
      </c>
      <c r="H43" s="42" t="s">
        <v>518</v>
      </c>
      <c r="I43" s="42" t="s">
        <v>518</v>
      </c>
      <c r="J43" s="43" t="s">
        <v>518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wmHVVFPvIINb1/IhGu551vw2M8K8/5C2NIFlwHX9yQeMwATheljdZ36aEC3slooBZj2Yso8I81Pa/OSD89MYBQ==" saltValue="gJIoInHSRc91AhgOHLI/l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topLeftCell="I22" zoomScaleSheetLayoutView="55" workbookViewId="0">
      <selection activeCell="AK81" sqref="AK81:AO8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153" t="s">
        <v>11</v>
      </c>
      <c r="C45" s="1154"/>
      <c r="D45" s="58"/>
      <c r="E45" s="1159" t="s">
        <v>12</v>
      </c>
      <c r="F45" s="1159"/>
      <c r="G45" s="1159"/>
      <c r="H45" s="1159"/>
      <c r="I45" s="1159"/>
      <c r="J45" s="1160"/>
      <c r="K45" s="59">
        <v>457</v>
      </c>
      <c r="L45" s="60">
        <v>459</v>
      </c>
      <c r="M45" s="60">
        <v>461</v>
      </c>
      <c r="N45" s="60">
        <v>485</v>
      </c>
      <c r="O45" s="61">
        <v>477</v>
      </c>
      <c r="P45" s="48"/>
      <c r="Q45" s="48"/>
      <c r="R45" s="48"/>
      <c r="S45" s="48"/>
      <c r="T45" s="48"/>
      <c r="U45" s="48"/>
    </row>
    <row r="46" spans="1:21" ht="30.75" customHeight="1" x14ac:dyDescent="0.15">
      <c r="A46" s="48"/>
      <c r="B46" s="1155"/>
      <c r="C46" s="1156"/>
      <c r="D46" s="62"/>
      <c r="E46" s="1161" t="s">
        <v>13</v>
      </c>
      <c r="F46" s="1161"/>
      <c r="G46" s="1161"/>
      <c r="H46" s="1161"/>
      <c r="I46" s="1161"/>
      <c r="J46" s="1162"/>
      <c r="K46" s="63" t="s">
        <v>518</v>
      </c>
      <c r="L46" s="64" t="s">
        <v>518</v>
      </c>
      <c r="M46" s="64" t="s">
        <v>518</v>
      </c>
      <c r="N46" s="64" t="s">
        <v>518</v>
      </c>
      <c r="O46" s="65" t="s">
        <v>518</v>
      </c>
      <c r="P46" s="48"/>
      <c r="Q46" s="48"/>
      <c r="R46" s="48"/>
      <c r="S46" s="48"/>
      <c r="T46" s="48"/>
      <c r="U46" s="48"/>
    </row>
    <row r="47" spans="1:21" ht="30.75" customHeight="1" x14ac:dyDescent="0.15">
      <c r="A47" s="48"/>
      <c r="B47" s="1155"/>
      <c r="C47" s="1156"/>
      <c r="D47" s="62"/>
      <c r="E47" s="1161" t="s">
        <v>14</v>
      </c>
      <c r="F47" s="1161"/>
      <c r="G47" s="1161"/>
      <c r="H47" s="1161"/>
      <c r="I47" s="1161"/>
      <c r="J47" s="1162"/>
      <c r="K47" s="63" t="s">
        <v>518</v>
      </c>
      <c r="L47" s="64" t="s">
        <v>518</v>
      </c>
      <c r="M47" s="64" t="s">
        <v>518</v>
      </c>
      <c r="N47" s="64" t="s">
        <v>518</v>
      </c>
      <c r="O47" s="65" t="s">
        <v>518</v>
      </c>
      <c r="P47" s="48"/>
      <c r="Q47" s="48"/>
      <c r="R47" s="48"/>
      <c r="S47" s="48"/>
      <c r="T47" s="48"/>
      <c r="U47" s="48"/>
    </row>
    <row r="48" spans="1:21" ht="30.75" customHeight="1" x14ac:dyDescent="0.15">
      <c r="A48" s="48"/>
      <c r="B48" s="1155"/>
      <c r="C48" s="1156"/>
      <c r="D48" s="62"/>
      <c r="E48" s="1161" t="s">
        <v>15</v>
      </c>
      <c r="F48" s="1161"/>
      <c r="G48" s="1161"/>
      <c r="H48" s="1161"/>
      <c r="I48" s="1161"/>
      <c r="J48" s="1162"/>
      <c r="K48" s="63">
        <v>7</v>
      </c>
      <c r="L48" s="64">
        <v>6</v>
      </c>
      <c r="M48" s="64">
        <v>7</v>
      </c>
      <c r="N48" s="64">
        <v>6</v>
      </c>
      <c r="O48" s="65">
        <v>6</v>
      </c>
      <c r="P48" s="48"/>
      <c r="Q48" s="48"/>
      <c r="R48" s="48"/>
      <c r="S48" s="48"/>
      <c r="T48" s="48"/>
      <c r="U48" s="48"/>
    </row>
    <row r="49" spans="1:21" ht="30.75" customHeight="1" x14ac:dyDescent="0.15">
      <c r="A49" s="48"/>
      <c r="B49" s="1155"/>
      <c r="C49" s="1156"/>
      <c r="D49" s="62"/>
      <c r="E49" s="1161" t="s">
        <v>16</v>
      </c>
      <c r="F49" s="1161"/>
      <c r="G49" s="1161"/>
      <c r="H49" s="1161"/>
      <c r="I49" s="1161"/>
      <c r="J49" s="1162"/>
      <c r="K49" s="63">
        <v>42</v>
      </c>
      <c r="L49" s="64">
        <v>38</v>
      </c>
      <c r="M49" s="64">
        <v>37</v>
      </c>
      <c r="N49" s="64">
        <v>32</v>
      </c>
      <c r="O49" s="65">
        <v>36</v>
      </c>
      <c r="P49" s="48"/>
      <c r="Q49" s="48"/>
      <c r="R49" s="48"/>
      <c r="S49" s="48"/>
      <c r="T49" s="48"/>
      <c r="U49" s="48"/>
    </row>
    <row r="50" spans="1:21" ht="30.75" customHeight="1" x14ac:dyDescent="0.15">
      <c r="A50" s="48"/>
      <c r="B50" s="1155"/>
      <c r="C50" s="1156"/>
      <c r="D50" s="62"/>
      <c r="E50" s="1161" t="s">
        <v>17</v>
      </c>
      <c r="F50" s="1161"/>
      <c r="G50" s="1161"/>
      <c r="H50" s="1161"/>
      <c r="I50" s="1161"/>
      <c r="J50" s="1162"/>
      <c r="K50" s="63" t="s">
        <v>518</v>
      </c>
      <c r="L50" s="64" t="s">
        <v>518</v>
      </c>
      <c r="M50" s="64" t="s">
        <v>518</v>
      </c>
      <c r="N50" s="64" t="s">
        <v>518</v>
      </c>
      <c r="O50" s="65" t="s">
        <v>518</v>
      </c>
      <c r="P50" s="48"/>
      <c r="Q50" s="48"/>
      <c r="R50" s="48"/>
      <c r="S50" s="48"/>
      <c r="T50" s="48"/>
      <c r="U50" s="48"/>
    </row>
    <row r="51" spans="1:21" ht="30.75" customHeight="1" x14ac:dyDescent="0.15">
      <c r="A51" s="48"/>
      <c r="B51" s="1157"/>
      <c r="C51" s="1158"/>
      <c r="D51" s="66"/>
      <c r="E51" s="1161" t="s">
        <v>18</v>
      </c>
      <c r="F51" s="1161"/>
      <c r="G51" s="1161"/>
      <c r="H51" s="1161"/>
      <c r="I51" s="1161"/>
      <c r="J51" s="1162"/>
      <c r="K51" s="63" t="s">
        <v>518</v>
      </c>
      <c r="L51" s="64" t="s">
        <v>518</v>
      </c>
      <c r="M51" s="64" t="s">
        <v>518</v>
      </c>
      <c r="N51" s="64" t="s">
        <v>518</v>
      </c>
      <c r="O51" s="65" t="s">
        <v>518</v>
      </c>
      <c r="P51" s="48"/>
      <c r="Q51" s="48"/>
      <c r="R51" s="48"/>
      <c r="S51" s="48"/>
      <c r="T51" s="48"/>
      <c r="U51" s="48"/>
    </row>
    <row r="52" spans="1:21" ht="30.75" customHeight="1" x14ac:dyDescent="0.15">
      <c r="A52" s="48"/>
      <c r="B52" s="1163" t="s">
        <v>19</v>
      </c>
      <c r="C52" s="1164"/>
      <c r="D52" s="66"/>
      <c r="E52" s="1161" t="s">
        <v>20</v>
      </c>
      <c r="F52" s="1161"/>
      <c r="G52" s="1161"/>
      <c r="H52" s="1161"/>
      <c r="I52" s="1161"/>
      <c r="J52" s="1162"/>
      <c r="K52" s="63">
        <v>385</v>
      </c>
      <c r="L52" s="64">
        <v>375</v>
      </c>
      <c r="M52" s="64">
        <v>373</v>
      </c>
      <c r="N52" s="64">
        <v>372</v>
      </c>
      <c r="O52" s="65">
        <v>358</v>
      </c>
      <c r="P52" s="48"/>
      <c r="Q52" s="48"/>
      <c r="R52" s="48"/>
      <c r="S52" s="48"/>
      <c r="T52" s="48"/>
      <c r="U52" s="48"/>
    </row>
    <row r="53" spans="1:21" ht="30.75" customHeight="1" thickBot="1" x14ac:dyDescent="0.2">
      <c r="A53" s="48"/>
      <c r="B53" s="1165" t="s">
        <v>21</v>
      </c>
      <c r="C53" s="1166"/>
      <c r="D53" s="67"/>
      <c r="E53" s="1167" t="s">
        <v>22</v>
      </c>
      <c r="F53" s="1167"/>
      <c r="G53" s="1167"/>
      <c r="H53" s="1167"/>
      <c r="I53" s="1167"/>
      <c r="J53" s="1168"/>
      <c r="K53" s="68">
        <v>121</v>
      </c>
      <c r="L53" s="69">
        <v>128</v>
      </c>
      <c r="M53" s="69">
        <v>132</v>
      </c>
      <c r="N53" s="69">
        <v>151</v>
      </c>
      <c r="O53" s="70">
        <v>161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574</v>
      </c>
      <c r="P56" s="48"/>
      <c r="Q56" s="48"/>
      <c r="R56" s="48"/>
      <c r="S56" s="48"/>
      <c r="T56" s="48"/>
      <c r="U56" s="48"/>
    </row>
    <row r="57" spans="1:21" ht="31.5" customHeight="1" thickBot="1" x14ac:dyDescent="0.2">
      <c r="A57" s="48"/>
      <c r="B57" s="76"/>
      <c r="C57" s="77"/>
      <c r="D57" s="77"/>
      <c r="E57" s="78"/>
      <c r="F57" s="78"/>
      <c r="G57" s="78"/>
      <c r="H57" s="78"/>
      <c r="I57" s="78"/>
      <c r="J57" s="79" t="s">
        <v>2</v>
      </c>
      <c r="K57" s="80" t="s">
        <v>575</v>
      </c>
      <c r="L57" s="81" t="s">
        <v>576</v>
      </c>
      <c r="M57" s="81" t="s">
        <v>577</v>
      </c>
      <c r="N57" s="81" t="s">
        <v>578</v>
      </c>
      <c r="O57" s="82" t="s">
        <v>579</v>
      </c>
      <c r="P57" s="48"/>
      <c r="Q57" s="48"/>
      <c r="R57" s="48"/>
      <c r="S57" s="48"/>
      <c r="T57" s="48"/>
      <c r="U57" s="48"/>
    </row>
    <row r="58" spans="1:21" ht="31.5" customHeight="1" x14ac:dyDescent="0.15">
      <c r="B58" s="1169" t="s">
        <v>26</v>
      </c>
      <c r="C58" s="1170"/>
      <c r="D58" s="1175" t="s">
        <v>27</v>
      </c>
      <c r="E58" s="1176"/>
      <c r="F58" s="1176"/>
      <c r="G58" s="1176"/>
      <c r="H58" s="1176"/>
      <c r="I58" s="1176"/>
      <c r="J58" s="1177"/>
      <c r="K58" s="83"/>
      <c r="L58" s="84"/>
      <c r="M58" s="84"/>
      <c r="N58" s="84"/>
      <c r="O58" s="85"/>
    </row>
    <row r="59" spans="1:21" ht="31.5" customHeight="1" x14ac:dyDescent="0.15">
      <c r="B59" s="1171"/>
      <c r="C59" s="1172"/>
      <c r="D59" s="1178" t="s">
        <v>28</v>
      </c>
      <c r="E59" s="1179"/>
      <c r="F59" s="1179"/>
      <c r="G59" s="1179"/>
      <c r="H59" s="1179"/>
      <c r="I59" s="1179"/>
      <c r="J59" s="1180"/>
      <c r="K59" s="86"/>
      <c r="L59" s="87"/>
      <c r="M59" s="87"/>
      <c r="N59" s="87"/>
      <c r="O59" s="88"/>
    </row>
    <row r="60" spans="1:21" ht="31.5" customHeight="1" thickBot="1" x14ac:dyDescent="0.2">
      <c r="B60" s="1173"/>
      <c r="C60" s="1174"/>
      <c r="D60" s="1181" t="s">
        <v>29</v>
      </c>
      <c r="E60" s="1182"/>
      <c r="F60" s="1182"/>
      <c r="G60" s="1182"/>
      <c r="H60" s="1182"/>
      <c r="I60" s="1182"/>
      <c r="J60" s="1183"/>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mQ1ow049FaKOXcgiO16AedLXvcxCgduMpiaPU+DO56eTFDfRVNot214YpVjvBjifVG6hws5Q2m2zEFv/Z8QKIw==" saltValue="vi3mxijTzK9oDqL/+Orcrg=="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49"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I37" zoomScaleSheetLayoutView="100" workbookViewId="0">
      <selection activeCell="AK81" sqref="AK81:AO81"/>
    </sheetView>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560</v>
      </c>
      <c r="J40" s="103" t="s">
        <v>561</v>
      </c>
      <c r="K40" s="103" t="s">
        <v>562</v>
      </c>
      <c r="L40" s="103" t="s">
        <v>563</v>
      </c>
      <c r="M40" s="104" t="s">
        <v>564</v>
      </c>
    </row>
    <row r="41" spans="2:13" ht="27.75" customHeight="1" x14ac:dyDescent="0.15">
      <c r="B41" s="1184" t="s">
        <v>32</v>
      </c>
      <c r="C41" s="1185"/>
      <c r="D41" s="105"/>
      <c r="E41" s="1190" t="s">
        <v>33</v>
      </c>
      <c r="F41" s="1190"/>
      <c r="G41" s="1190"/>
      <c r="H41" s="1191"/>
      <c r="I41" s="355">
        <v>4273</v>
      </c>
      <c r="J41" s="356">
        <v>4205</v>
      </c>
      <c r="K41" s="356">
        <v>4075</v>
      </c>
      <c r="L41" s="356">
        <v>3954</v>
      </c>
      <c r="M41" s="357">
        <v>3814</v>
      </c>
    </row>
    <row r="42" spans="2:13" ht="27.75" customHeight="1" x14ac:dyDescent="0.15">
      <c r="B42" s="1186"/>
      <c r="C42" s="1187"/>
      <c r="D42" s="106"/>
      <c r="E42" s="1192" t="s">
        <v>34</v>
      </c>
      <c r="F42" s="1192"/>
      <c r="G42" s="1192"/>
      <c r="H42" s="1193"/>
      <c r="I42" s="358" t="s">
        <v>518</v>
      </c>
      <c r="J42" s="359" t="s">
        <v>518</v>
      </c>
      <c r="K42" s="359" t="s">
        <v>518</v>
      </c>
      <c r="L42" s="359" t="s">
        <v>518</v>
      </c>
      <c r="M42" s="360" t="s">
        <v>518</v>
      </c>
    </row>
    <row r="43" spans="2:13" ht="27.75" customHeight="1" x14ac:dyDescent="0.15">
      <c r="B43" s="1186"/>
      <c r="C43" s="1187"/>
      <c r="D43" s="106"/>
      <c r="E43" s="1192" t="s">
        <v>35</v>
      </c>
      <c r="F43" s="1192"/>
      <c r="G43" s="1192"/>
      <c r="H43" s="1193"/>
      <c r="I43" s="358">
        <v>52</v>
      </c>
      <c r="J43" s="359">
        <v>47</v>
      </c>
      <c r="K43" s="359">
        <v>45</v>
      </c>
      <c r="L43" s="359">
        <v>40</v>
      </c>
      <c r="M43" s="360">
        <v>35</v>
      </c>
    </row>
    <row r="44" spans="2:13" ht="27.75" customHeight="1" x14ac:dyDescent="0.15">
      <c r="B44" s="1186"/>
      <c r="C44" s="1187"/>
      <c r="D44" s="106"/>
      <c r="E44" s="1192" t="s">
        <v>36</v>
      </c>
      <c r="F44" s="1192"/>
      <c r="G44" s="1192"/>
      <c r="H44" s="1193"/>
      <c r="I44" s="358">
        <v>747</v>
      </c>
      <c r="J44" s="359">
        <v>675</v>
      </c>
      <c r="K44" s="359">
        <v>623</v>
      </c>
      <c r="L44" s="359">
        <v>551</v>
      </c>
      <c r="M44" s="360">
        <v>521</v>
      </c>
    </row>
    <row r="45" spans="2:13" ht="27.75" customHeight="1" x14ac:dyDescent="0.15">
      <c r="B45" s="1186"/>
      <c r="C45" s="1187"/>
      <c r="D45" s="106"/>
      <c r="E45" s="1192" t="s">
        <v>37</v>
      </c>
      <c r="F45" s="1192"/>
      <c r="G45" s="1192"/>
      <c r="H45" s="1193"/>
      <c r="I45" s="358">
        <v>659</v>
      </c>
      <c r="J45" s="359">
        <v>649</v>
      </c>
      <c r="K45" s="359">
        <v>681</v>
      </c>
      <c r="L45" s="359">
        <v>670</v>
      </c>
      <c r="M45" s="360">
        <v>672</v>
      </c>
    </row>
    <row r="46" spans="2:13" ht="27.75" customHeight="1" x14ac:dyDescent="0.15">
      <c r="B46" s="1186"/>
      <c r="C46" s="1187"/>
      <c r="D46" s="107"/>
      <c r="E46" s="1192" t="s">
        <v>38</v>
      </c>
      <c r="F46" s="1192"/>
      <c r="G46" s="1192"/>
      <c r="H46" s="1193"/>
      <c r="I46" s="358" t="s">
        <v>518</v>
      </c>
      <c r="J46" s="359" t="s">
        <v>518</v>
      </c>
      <c r="K46" s="359" t="s">
        <v>518</v>
      </c>
      <c r="L46" s="359" t="s">
        <v>518</v>
      </c>
      <c r="M46" s="360" t="s">
        <v>518</v>
      </c>
    </row>
    <row r="47" spans="2:13" ht="27.75" customHeight="1" x14ac:dyDescent="0.15">
      <c r="B47" s="1186"/>
      <c r="C47" s="1187"/>
      <c r="D47" s="108"/>
      <c r="E47" s="1194" t="s">
        <v>39</v>
      </c>
      <c r="F47" s="1195"/>
      <c r="G47" s="1195"/>
      <c r="H47" s="1196"/>
      <c r="I47" s="358" t="s">
        <v>518</v>
      </c>
      <c r="J47" s="359" t="s">
        <v>518</v>
      </c>
      <c r="K47" s="359" t="s">
        <v>518</v>
      </c>
      <c r="L47" s="359" t="s">
        <v>518</v>
      </c>
      <c r="M47" s="360" t="s">
        <v>518</v>
      </c>
    </row>
    <row r="48" spans="2:13" ht="27.75" customHeight="1" x14ac:dyDescent="0.15">
      <c r="B48" s="1186"/>
      <c r="C48" s="1187"/>
      <c r="D48" s="106"/>
      <c r="E48" s="1192" t="s">
        <v>40</v>
      </c>
      <c r="F48" s="1192"/>
      <c r="G48" s="1192"/>
      <c r="H48" s="1193"/>
      <c r="I48" s="358" t="s">
        <v>518</v>
      </c>
      <c r="J48" s="359" t="s">
        <v>518</v>
      </c>
      <c r="K48" s="359" t="s">
        <v>518</v>
      </c>
      <c r="L48" s="359" t="s">
        <v>518</v>
      </c>
      <c r="M48" s="360" t="s">
        <v>518</v>
      </c>
    </row>
    <row r="49" spans="2:13" ht="27.75" customHeight="1" x14ac:dyDescent="0.15">
      <c r="B49" s="1188"/>
      <c r="C49" s="1189"/>
      <c r="D49" s="106"/>
      <c r="E49" s="1192" t="s">
        <v>41</v>
      </c>
      <c r="F49" s="1192"/>
      <c r="G49" s="1192"/>
      <c r="H49" s="1193"/>
      <c r="I49" s="358" t="s">
        <v>518</v>
      </c>
      <c r="J49" s="359" t="s">
        <v>518</v>
      </c>
      <c r="K49" s="359" t="s">
        <v>518</v>
      </c>
      <c r="L49" s="359" t="s">
        <v>518</v>
      </c>
      <c r="M49" s="360" t="s">
        <v>518</v>
      </c>
    </row>
    <row r="50" spans="2:13" ht="27.75" customHeight="1" x14ac:dyDescent="0.15">
      <c r="B50" s="1197" t="s">
        <v>42</v>
      </c>
      <c r="C50" s="1198"/>
      <c r="D50" s="109"/>
      <c r="E50" s="1192" t="s">
        <v>43</v>
      </c>
      <c r="F50" s="1192"/>
      <c r="G50" s="1192"/>
      <c r="H50" s="1193"/>
      <c r="I50" s="358">
        <v>3463</v>
      </c>
      <c r="J50" s="359">
        <v>3398</v>
      </c>
      <c r="K50" s="359">
        <v>3295</v>
      </c>
      <c r="L50" s="359">
        <v>3285</v>
      </c>
      <c r="M50" s="360">
        <v>3314</v>
      </c>
    </row>
    <row r="51" spans="2:13" ht="27.75" customHeight="1" x14ac:dyDescent="0.15">
      <c r="B51" s="1186"/>
      <c r="C51" s="1187"/>
      <c r="D51" s="106"/>
      <c r="E51" s="1192" t="s">
        <v>44</v>
      </c>
      <c r="F51" s="1192"/>
      <c r="G51" s="1192"/>
      <c r="H51" s="1193"/>
      <c r="I51" s="358">
        <v>10</v>
      </c>
      <c r="J51" s="359">
        <v>7</v>
      </c>
      <c r="K51" s="359" t="s">
        <v>518</v>
      </c>
      <c r="L51" s="359" t="s">
        <v>518</v>
      </c>
      <c r="M51" s="360" t="s">
        <v>518</v>
      </c>
    </row>
    <row r="52" spans="2:13" ht="27.75" customHeight="1" x14ac:dyDescent="0.15">
      <c r="B52" s="1188"/>
      <c r="C52" s="1189"/>
      <c r="D52" s="106"/>
      <c r="E52" s="1192" t="s">
        <v>45</v>
      </c>
      <c r="F52" s="1192"/>
      <c r="G52" s="1192"/>
      <c r="H52" s="1193"/>
      <c r="I52" s="358">
        <v>3343</v>
      </c>
      <c r="J52" s="359">
        <v>3344</v>
      </c>
      <c r="K52" s="359">
        <v>2959</v>
      </c>
      <c r="L52" s="359">
        <v>2823</v>
      </c>
      <c r="M52" s="360">
        <v>3550</v>
      </c>
    </row>
    <row r="53" spans="2:13" ht="27.75" customHeight="1" thickBot="1" x14ac:dyDescent="0.2">
      <c r="B53" s="1199" t="s">
        <v>46</v>
      </c>
      <c r="C53" s="1200"/>
      <c r="D53" s="110"/>
      <c r="E53" s="1201" t="s">
        <v>47</v>
      </c>
      <c r="F53" s="1201"/>
      <c r="G53" s="1201"/>
      <c r="H53" s="1202"/>
      <c r="I53" s="361">
        <v>-1085</v>
      </c>
      <c r="J53" s="362">
        <v>-1172</v>
      </c>
      <c r="K53" s="362">
        <v>-830</v>
      </c>
      <c r="L53" s="362">
        <v>-893</v>
      </c>
      <c r="M53" s="363">
        <v>-1821</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vfLNOrglZekn3JwaGy04tlzFu8j0H+Ryy4pusKjK7MDqsMlu/JW+1baTpWQL8JrWRmYfSMEUz0z4ZRTxL7wHKA==" saltValue="Rw/sEQAW9g0yr9whLQRuw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F1" zoomScale="70" zoomScaleNormal="70" zoomScaleSheetLayoutView="100" workbookViewId="0">
      <selection activeCell="AK81" sqref="AK81:AO81"/>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562</v>
      </c>
      <c r="G54" s="119" t="s">
        <v>563</v>
      </c>
      <c r="H54" s="120" t="s">
        <v>564</v>
      </c>
    </row>
    <row r="55" spans="2:8" ht="52.5" customHeight="1" x14ac:dyDescent="0.15">
      <c r="B55" s="121"/>
      <c r="C55" s="1211" t="s">
        <v>50</v>
      </c>
      <c r="D55" s="1211"/>
      <c r="E55" s="1212"/>
      <c r="F55" s="122">
        <v>1939</v>
      </c>
      <c r="G55" s="122">
        <v>1820</v>
      </c>
      <c r="H55" s="123">
        <v>1547</v>
      </c>
    </row>
    <row r="56" spans="2:8" ht="52.5" customHeight="1" x14ac:dyDescent="0.15">
      <c r="B56" s="124"/>
      <c r="C56" s="1213" t="s">
        <v>51</v>
      </c>
      <c r="D56" s="1213"/>
      <c r="E56" s="1214"/>
      <c r="F56" s="125">
        <v>208</v>
      </c>
      <c r="G56" s="125">
        <v>224</v>
      </c>
      <c r="H56" s="126">
        <v>222</v>
      </c>
    </row>
    <row r="57" spans="2:8" ht="53.25" customHeight="1" x14ac:dyDescent="0.15">
      <c r="B57" s="124"/>
      <c r="C57" s="1215" t="s">
        <v>52</v>
      </c>
      <c r="D57" s="1215"/>
      <c r="E57" s="1216"/>
      <c r="F57" s="127">
        <v>905</v>
      </c>
      <c r="G57" s="127">
        <v>1039</v>
      </c>
      <c r="H57" s="128">
        <v>1343</v>
      </c>
    </row>
    <row r="58" spans="2:8" ht="45.75" customHeight="1" x14ac:dyDescent="0.15">
      <c r="B58" s="129"/>
      <c r="C58" s="1203" t="s">
        <v>602</v>
      </c>
      <c r="D58" s="1204"/>
      <c r="E58" s="1205"/>
      <c r="F58" s="130">
        <v>895</v>
      </c>
      <c r="G58" s="130">
        <v>1017</v>
      </c>
      <c r="H58" s="131">
        <v>1316</v>
      </c>
    </row>
    <row r="59" spans="2:8" ht="45.75" customHeight="1" x14ac:dyDescent="0.15">
      <c r="B59" s="129"/>
      <c r="C59" s="1203" t="s">
        <v>603</v>
      </c>
      <c r="D59" s="1204"/>
      <c r="E59" s="1205"/>
      <c r="F59" s="130">
        <v>10</v>
      </c>
      <c r="G59" s="130">
        <v>21</v>
      </c>
      <c r="H59" s="131">
        <v>27</v>
      </c>
    </row>
    <row r="60" spans="2:8" ht="45.75" customHeight="1" x14ac:dyDescent="0.15">
      <c r="B60" s="129"/>
      <c r="C60" s="1203"/>
      <c r="D60" s="1204"/>
      <c r="E60" s="1205"/>
      <c r="F60" s="130"/>
      <c r="G60" s="130"/>
      <c r="H60" s="131"/>
    </row>
    <row r="61" spans="2:8" ht="45.75" customHeight="1" x14ac:dyDescent="0.15">
      <c r="B61" s="129"/>
      <c r="C61" s="1203"/>
      <c r="D61" s="1204"/>
      <c r="E61" s="1205"/>
      <c r="F61" s="130"/>
      <c r="G61" s="130"/>
      <c r="H61" s="131"/>
    </row>
    <row r="62" spans="2:8" ht="45.75" customHeight="1" thickBot="1" x14ac:dyDescent="0.2">
      <c r="B62" s="132"/>
      <c r="C62" s="1206"/>
      <c r="D62" s="1207"/>
      <c r="E62" s="1208"/>
      <c r="F62" s="133"/>
      <c r="G62" s="133"/>
      <c r="H62" s="134"/>
    </row>
    <row r="63" spans="2:8" ht="52.5" customHeight="1" thickBot="1" x14ac:dyDescent="0.2">
      <c r="B63" s="135"/>
      <c r="C63" s="1209" t="s">
        <v>53</v>
      </c>
      <c r="D63" s="1209"/>
      <c r="E63" s="1210"/>
      <c r="F63" s="136">
        <v>3053</v>
      </c>
      <c r="G63" s="136">
        <v>3083</v>
      </c>
      <c r="H63" s="137">
        <v>3111</v>
      </c>
    </row>
    <row r="64" spans="2:8" x14ac:dyDescent="0.15"/>
  </sheetData>
  <sheetProtection algorithmName="SHA-512" hashValue="l+ZwMRyjvAE0zYGD5VUoEI5eN4cab2iuQXe2cTMGLwUt9yywUIc8ihct3+2STvVQxOZsyFXvIzsFS71cCFJ4Tw==" saltValue="95nm3Xxnx1zFuiIrsEL1K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1"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557</v>
      </c>
      <c r="G2" s="151"/>
      <c r="H2" s="152"/>
    </row>
    <row r="3" spans="1:8" x14ac:dyDescent="0.15">
      <c r="A3" s="148" t="s">
        <v>550</v>
      </c>
      <c r="B3" s="153"/>
      <c r="C3" s="154"/>
      <c r="D3" s="155">
        <v>101475</v>
      </c>
      <c r="E3" s="156"/>
      <c r="F3" s="157">
        <v>271581</v>
      </c>
      <c r="G3" s="158"/>
      <c r="H3" s="159"/>
    </row>
    <row r="4" spans="1:8" x14ac:dyDescent="0.15">
      <c r="A4" s="160"/>
      <c r="B4" s="161"/>
      <c r="C4" s="162"/>
      <c r="D4" s="163">
        <v>69243</v>
      </c>
      <c r="E4" s="164"/>
      <c r="F4" s="165">
        <v>117844</v>
      </c>
      <c r="G4" s="166"/>
      <c r="H4" s="167"/>
    </row>
    <row r="5" spans="1:8" x14ac:dyDescent="0.15">
      <c r="A5" s="148" t="s">
        <v>552</v>
      </c>
      <c r="B5" s="153"/>
      <c r="C5" s="154"/>
      <c r="D5" s="155">
        <v>133815</v>
      </c>
      <c r="E5" s="156"/>
      <c r="F5" s="157">
        <v>268375</v>
      </c>
      <c r="G5" s="158"/>
      <c r="H5" s="159"/>
    </row>
    <row r="6" spans="1:8" x14ac:dyDescent="0.15">
      <c r="A6" s="160"/>
      <c r="B6" s="161"/>
      <c r="C6" s="162"/>
      <c r="D6" s="163">
        <v>78882</v>
      </c>
      <c r="E6" s="164"/>
      <c r="F6" s="165">
        <v>119602</v>
      </c>
      <c r="G6" s="166"/>
      <c r="H6" s="167"/>
    </row>
    <row r="7" spans="1:8" x14ac:dyDescent="0.15">
      <c r="A7" s="148" t="s">
        <v>553</v>
      </c>
      <c r="B7" s="153"/>
      <c r="C7" s="154"/>
      <c r="D7" s="155">
        <v>125875</v>
      </c>
      <c r="E7" s="156"/>
      <c r="F7" s="157">
        <v>301035</v>
      </c>
      <c r="G7" s="158"/>
      <c r="H7" s="159"/>
    </row>
    <row r="8" spans="1:8" x14ac:dyDescent="0.15">
      <c r="A8" s="160"/>
      <c r="B8" s="161"/>
      <c r="C8" s="162"/>
      <c r="D8" s="163">
        <v>94502</v>
      </c>
      <c r="E8" s="164"/>
      <c r="F8" s="165">
        <v>154376</v>
      </c>
      <c r="G8" s="166"/>
      <c r="H8" s="167"/>
    </row>
    <row r="9" spans="1:8" x14ac:dyDescent="0.15">
      <c r="A9" s="148" t="s">
        <v>554</v>
      </c>
      <c r="B9" s="153"/>
      <c r="C9" s="154"/>
      <c r="D9" s="155">
        <v>119012</v>
      </c>
      <c r="E9" s="156"/>
      <c r="F9" s="157">
        <v>277467</v>
      </c>
      <c r="G9" s="158"/>
      <c r="H9" s="159"/>
    </row>
    <row r="10" spans="1:8" x14ac:dyDescent="0.15">
      <c r="A10" s="160"/>
      <c r="B10" s="161"/>
      <c r="C10" s="162"/>
      <c r="D10" s="163">
        <v>96106</v>
      </c>
      <c r="E10" s="164"/>
      <c r="F10" s="165">
        <v>128378</v>
      </c>
      <c r="G10" s="166"/>
      <c r="H10" s="167"/>
    </row>
    <row r="11" spans="1:8" x14ac:dyDescent="0.15">
      <c r="A11" s="148" t="s">
        <v>555</v>
      </c>
      <c r="B11" s="153"/>
      <c r="C11" s="154"/>
      <c r="D11" s="155">
        <v>192652</v>
      </c>
      <c r="E11" s="156"/>
      <c r="F11" s="157">
        <v>282256</v>
      </c>
      <c r="G11" s="158"/>
      <c r="H11" s="159"/>
    </row>
    <row r="12" spans="1:8" x14ac:dyDescent="0.15">
      <c r="A12" s="160"/>
      <c r="B12" s="161"/>
      <c r="C12" s="168"/>
      <c r="D12" s="163">
        <v>86200</v>
      </c>
      <c r="E12" s="164"/>
      <c r="F12" s="165">
        <v>145453</v>
      </c>
      <c r="G12" s="166"/>
      <c r="H12" s="167"/>
    </row>
    <row r="13" spans="1:8" x14ac:dyDescent="0.15">
      <c r="A13" s="148"/>
      <c r="B13" s="153"/>
      <c r="C13" s="169"/>
      <c r="D13" s="170">
        <v>134566</v>
      </c>
      <c r="E13" s="171"/>
      <c r="F13" s="172">
        <v>280143</v>
      </c>
      <c r="G13" s="173"/>
      <c r="H13" s="159"/>
    </row>
    <row r="14" spans="1:8" x14ac:dyDescent="0.15">
      <c r="A14" s="160"/>
      <c r="B14" s="161"/>
      <c r="C14" s="162"/>
      <c r="D14" s="163">
        <v>84987</v>
      </c>
      <c r="E14" s="164"/>
      <c r="F14" s="165">
        <v>133131</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8.4600000000000009</v>
      </c>
      <c r="C19" s="174">
        <f>ROUND(VALUE(SUBSTITUTE(実質収支比率等に係る経年分析!G$48,"▲","-")),2)</f>
        <v>14.29</v>
      </c>
      <c r="D19" s="174">
        <f>ROUND(VALUE(SUBSTITUTE(実質収支比率等に係る経年分析!H$48,"▲","-")),2)</f>
        <v>15.08</v>
      </c>
      <c r="E19" s="174">
        <f>ROUND(VALUE(SUBSTITUTE(実質収支比率等に係る経年分析!I$48,"▲","-")),2)</f>
        <v>19.239999999999998</v>
      </c>
      <c r="F19" s="174">
        <f>ROUND(VALUE(SUBSTITUTE(実質収支比率等に係る経年分析!J$48,"▲","-")),2)</f>
        <v>11.74</v>
      </c>
    </row>
    <row r="20" spans="1:11" x14ac:dyDescent="0.15">
      <c r="A20" s="174" t="s">
        <v>57</v>
      </c>
      <c r="B20" s="174">
        <f>ROUND(VALUE(SUBSTITUTE(実質収支比率等に係る経年分析!F$47,"▲","-")),2)</f>
        <v>94.48</v>
      </c>
      <c r="C20" s="174">
        <f>ROUND(VALUE(SUBSTITUTE(実質収支比率等に係る経年分析!G$47,"▲","-")),2)</f>
        <v>91.53</v>
      </c>
      <c r="D20" s="174">
        <f>ROUND(VALUE(SUBSTITUTE(実質収支比率等に係る経年分析!H$47,"▲","-")),2)</f>
        <v>77.56</v>
      </c>
      <c r="E20" s="174">
        <f>ROUND(VALUE(SUBSTITUTE(実質収支比率等に係る経年分析!I$47,"▲","-")),2)</f>
        <v>67.37</v>
      </c>
      <c r="F20" s="174">
        <f>ROUND(VALUE(SUBSTITUTE(実質収支比率等に係る経年分析!J$47,"▲","-")),2)</f>
        <v>59.23</v>
      </c>
    </row>
    <row r="21" spans="1:11" x14ac:dyDescent="0.15">
      <c r="A21" s="174" t="s">
        <v>58</v>
      </c>
      <c r="B21" s="174">
        <f>IF(ISNUMBER(VALUE(SUBSTITUTE(実質収支比率等に係る経年分析!F$49,"▲","-"))),ROUND(VALUE(SUBSTITUTE(実質収支比率等に係る経年分析!F$49,"▲","-")),2),NA())</f>
        <v>1.45</v>
      </c>
      <c r="C21" s="174">
        <f>IF(ISNUMBER(VALUE(SUBSTITUTE(実質収支比率等に係る経年分析!G$49,"▲","-"))),ROUND(VALUE(SUBSTITUTE(実質収支比率等に係る経年分析!G$49,"▲","-")),2),NA())</f>
        <v>2.95</v>
      </c>
      <c r="D21" s="174">
        <f>IF(ISNUMBER(VALUE(SUBSTITUTE(実質収支比率等に係る経年分析!H$49,"▲","-"))),ROUND(VALUE(SUBSTITUTE(実質収支比率等に係る経年分析!H$49,"▲","-")),2),NA())</f>
        <v>-6.65</v>
      </c>
      <c r="E21" s="174">
        <f>IF(ISNUMBER(VALUE(SUBSTITUTE(実質収支比率等に係る経年分析!I$49,"▲","-"))),ROUND(VALUE(SUBSTITUTE(実質収支比率等に係る経年分析!I$49,"▲","-")),2),NA())</f>
        <v>0.87</v>
      </c>
      <c r="F21" s="174">
        <f>IF(ISNUMBER(VALUE(SUBSTITUTE(実質収支比率等に係る経年分析!J$49,"▲","-"))),ROUND(VALUE(SUBSTITUTE(実質収支比率等に係る経年分析!J$49,"▲","-")),2),NA())</f>
        <v>-18.61</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15">
      <c r="A31" s="175" t="e">
        <f>IF(連結実質赤字比率に係る赤字・黒字の構成分析!C$39="",NA(),連結実質赤字比率に係る赤字・黒字の構成分析!C$39)</f>
        <v>#N/A</v>
      </c>
      <c r="B31" s="175" t="e">
        <f>IF(ROUND(VALUE(SUBSTITUTE(連結実質赤字比率に係る赤字・黒字の構成分析!F$39,"▲", "-")), 2) &lt; 0, ABS(ROUND(VALUE(SUBSTITUTE(連結実質赤字比率に係る赤字・黒字の構成分析!F$39,"▲", "-")), 2)), NA())</f>
        <v>#VALUE!</v>
      </c>
      <c r="C31" s="175" t="e">
        <f>IF(ROUND(VALUE(SUBSTITUTE(連結実質赤字比率に係る赤字・黒字の構成分析!F$39,"▲", "-")), 2) &gt;= 0, ABS(ROUND(VALUE(SUBSTITUTE(連結実質赤字比率に係る赤字・黒字の構成分析!F$39,"▲", "-")), 2)), NA())</f>
        <v>#VALUE!</v>
      </c>
      <c r="D31" s="175" t="e">
        <f>IF(ROUND(VALUE(SUBSTITUTE(連結実質赤字比率に係る赤字・黒字の構成分析!G$39,"▲", "-")), 2) &lt; 0, ABS(ROUND(VALUE(SUBSTITUTE(連結実質赤字比率に係る赤字・黒字の構成分析!G$39,"▲", "-")), 2)), NA())</f>
        <v>#VALUE!</v>
      </c>
      <c r="E31" s="175" t="e">
        <f>IF(ROUND(VALUE(SUBSTITUTE(連結実質赤字比率に係る赤字・黒字の構成分析!G$39,"▲", "-")), 2) &gt;= 0, ABS(ROUND(VALUE(SUBSTITUTE(連結実質赤字比率に係る赤字・黒字の構成分析!G$39,"▲", "-")), 2)), NA())</f>
        <v>#VALUE!</v>
      </c>
      <c r="F31" s="175" t="e">
        <f>IF(ROUND(VALUE(SUBSTITUTE(連結実質赤字比率に係る赤字・黒字の構成分析!H$39,"▲", "-")), 2) &lt; 0, ABS(ROUND(VALUE(SUBSTITUTE(連結実質赤字比率に係る赤字・黒字の構成分析!H$39,"▲", "-")), 2)), NA())</f>
        <v>#VALUE!</v>
      </c>
      <c r="G31" s="175" t="e">
        <f>IF(ROUND(VALUE(SUBSTITUTE(連結実質赤字比率に係る赤字・黒字の構成分析!H$39,"▲", "-")), 2) &gt;= 0, ABS(ROUND(VALUE(SUBSTITUTE(連結実質赤字比率に係る赤字・黒字の構成分析!H$39,"▲", "-")), 2)), NA())</f>
        <v>#VALUE!</v>
      </c>
      <c r="H31" s="175" t="e">
        <f>IF(ROUND(VALUE(SUBSTITUTE(連結実質赤字比率に係る赤字・黒字の構成分析!I$39,"▲", "-")), 2) &lt; 0, ABS(ROUND(VALUE(SUBSTITUTE(連結実質赤字比率に係る赤字・黒字の構成分析!I$39,"▲", "-")), 2)), NA())</f>
        <v>#VALUE!</v>
      </c>
      <c r="I31" s="175" t="e">
        <f>IF(ROUND(VALUE(SUBSTITUTE(連結実質赤字比率に係る赤字・黒字の構成分析!I$39,"▲", "-")), 2) &gt;= 0, ABS(ROUND(VALUE(SUBSTITUTE(連結実質赤字比率に係る赤字・黒字の構成分析!I$39,"▲", "-")), 2)), NA())</f>
        <v>#VALUE!</v>
      </c>
      <c r="J31" s="175" t="e">
        <f>IF(ROUND(VALUE(SUBSTITUTE(連結実質赤字比率に係る赤字・黒字の構成分析!J$39,"▲", "-")), 2) &lt; 0, ABS(ROUND(VALUE(SUBSTITUTE(連結実質赤字比率に係る赤字・黒字の構成分析!J$39,"▲", "-")), 2)), NA())</f>
        <v>#VALUE!</v>
      </c>
      <c r="K31" s="175" t="e">
        <f>IF(ROUND(VALUE(SUBSTITUTE(連結実質赤字比率に係る赤字・黒字の構成分析!J$39,"▲", "-")), 2) &gt;= 0, ABS(ROUND(VALUE(SUBSTITUTE(連結実質赤字比率に係る赤字・黒字の構成分析!J$39,"▲", "-")), 2)), NA())</f>
        <v>#VALUE!</v>
      </c>
    </row>
    <row r="32" spans="1:11" x14ac:dyDescent="0.15">
      <c r="A32" s="175" t="str">
        <f>IF(連結実質赤字比率に係る赤字・黒字の構成分析!C$38="",NA(),連結実質赤字比率に係る赤字・黒字の構成分析!C$38)</f>
        <v>小海町後期高齢者医療特別会計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v>
      </c>
    </row>
    <row r="33" spans="1:16" x14ac:dyDescent="0.15">
      <c r="A33" s="175" t="str">
        <f>IF(連結実質赤字比率に係る赤字・黒字の構成分析!C$37="",NA(),連結実質赤字比率に係る赤字・黒字の構成分析!C$37)</f>
        <v>小海町介護保険事業特別会計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0.37</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0.45</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0.34</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0.82</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0.59</v>
      </c>
    </row>
    <row r="34" spans="1:16" x14ac:dyDescent="0.15">
      <c r="A34" s="175" t="str">
        <f>IF(連結実質赤字比率に係る赤字・黒字の構成分析!C$36="",NA(),連結実質赤字比率に係る赤字・黒字の構成分析!C$36)</f>
        <v>小海町国民健康保険事業特別会計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1.68</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1.05</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1.21</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0.89</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0.75</v>
      </c>
    </row>
    <row r="35" spans="1:16" x14ac:dyDescent="0.15">
      <c r="A35" s="175" t="str">
        <f>IF(連結実質赤字比率に係る赤字・黒字の構成分析!C$35="",NA(),連結実質赤字比率に係る赤字・黒字の構成分析!C$35)</f>
        <v>小海町水道事業特別会計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4.4000000000000004</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4.58</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5.19</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5.57</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4.82</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8.4499999999999993</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14.29</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15.08</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19.23</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11.74</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385</v>
      </c>
      <c r="E42" s="176"/>
      <c r="F42" s="176"/>
      <c r="G42" s="176">
        <f>'実質公債費比率（分子）の構造'!L$52</f>
        <v>375</v>
      </c>
      <c r="H42" s="176"/>
      <c r="I42" s="176"/>
      <c r="J42" s="176">
        <f>'実質公債費比率（分子）の構造'!M$52</f>
        <v>373</v>
      </c>
      <c r="K42" s="176"/>
      <c r="L42" s="176"/>
      <c r="M42" s="176">
        <f>'実質公債費比率（分子）の構造'!N$52</f>
        <v>372</v>
      </c>
      <c r="N42" s="176"/>
      <c r="O42" s="176"/>
      <c r="P42" s="176">
        <f>'実質公債費比率（分子）の構造'!O$52</f>
        <v>358</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68</v>
      </c>
      <c r="B45" s="176">
        <f>'実質公債費比率（分子）の構造'!K$49</f>
        <v>42</v>
      </c>
      <c r="C45" s="176"/>
      <c r="D45" s="176"/>
      <c r="E45" s="176">
        <f>'実質公債費比率（分子）の構造'!L$49</f>
        <v>38</v>
      </c>
      <c r="F45" s="176"/>
      <c r="G45" s="176"/>
      <c r="H45" s="176">
        <f>'実質公債費比率（分子）の構造'!M$49</f>
        <v>37</v>
      </c>
      <c r="I45" s="176"/>
      <c r="J45" s="176"/>
      <c r="K45" s="176">
        <f>'実質公債費比率（分子）の構造'!N$49</f>
        <v>32</v>
      </c>
      <c r="L45" s="176"/>
      <c r="M45" s="176"/>
      <c r="N45" s="176">
        <f>'実質公債費比率（分子）の構造'!O$49</f>
        <v>36</v>
      </c>
      <c r="O45" s="176"/>
      <c r="P45" s="176"/>
    </row>
    <row r="46" spans="1:16" x14ac:dyDescent="0.15">
      <c r="A46" s="176" t="s">
        <v>69</v>
      </c>
      <c r="B46" s="176">
        <f>'実質公債費比率（分子）の構造'!K$48</f>
        <v>7</v>
      </c>
      <c r="C46" s="176"/>
      <c r="D46" s="176"/>
      <c r="E46" s="176">
        <f>'実質公債費比率（分子）の構造'!L$48</f>
        <v>6</v>
      </c>
      <c r="F46" s="176"/>
      <c r="G46" s="176"/>
      <c r="H46" s="176">
        <f>'実質公債費比率（分子）の構造'!M$48</f>
        <v>7</v>
      </c>
      <c r="I46" s="176"/>
      <c r="J46" s="176"/>
      <c r="K46" s="176">
        <f>'実質公債費比率（分子）の構造'!N$48</f>
        <v>6</v>
      </c>
      <c r="L46" s="176"/>
      <c r="M46" s="176"/>
      <c r="N46" s="176">
        <f>'実質公債費比率（分子）の構造'!O$48</f>
        <v>6</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457</v>
      </c>
      <c r="C49" s="176"/>
      <c r="D49" s="176"/>
      <c r="E49" s="176">
        <f>'実質公債費比率（分子）の構造'!L$45</f>
        <v>459</v>
      </c>
      <c r="F49" s="176"/>
      <c r="G49" s="176"/>
      <c r="H49" s="176">
        <f>'実質公債費比率（分子）の構造'!M$45</f>
        <v>461</v>
      </c>
      <c r="I49" s="176"/>
      <c r="J49" s="176"/>
      <c r="K49" s="176">
        <f>'実質公債費比率（分子）の構造'!N$45</f>
        <v>485</v>
      </c>
      <c r="L49" s="176"/>
      <c r="M49" s="176"/>
      <c r="N49" s="176">
        <f>'実質公債費比率（分子）の構造'!O$45</f>
        <v>477</v>
      </c>
      <c r="O49" s="176"/>
      <c r="P49" s="176"/>
    </row>
    <row r="50" spans="1:16" x14ac:dyDescent="0.15">
      <c r="A50" s="176" t="s">
        <v>73</v>
      </c>
      <c r="B50" s="176" t="e">
        <f>NA()</f>
        <v>#N/A</v>
      </c>
      <c r="C50" s="176">
        <f>IF(ISNUMBER('実質公債費比率（分子）の構造'!K$53),'実質公債費比率（分子）の構造'!K$53,NA())</f>
        <v>121</v>
      </c>
      <c r="D50" s="176" t="e">
        <f>NA()</f>
        <v>#N/A</v>
      </c>
      <c r="E50" s="176" t="e">
        <f>NA()</f>
        <v>#N/A</v>
      </c>
      <c r="F50" s="176">
        <f>IF(ISNUMBER('実質公債費比率（分子）の構造'!L$53),'実質公債費比率（分子）の構造'!L$53,NA())</f>
        <v>128</v>
      </c>
      <c r="G50" s="176" t="e">
        <f>NA()</f>
        <v>#N/A</v>
      </c>
      <c r="H50" s="176" t="e">
        <f>NA()</f>
        <v>#N/A</v>
      </c>
      <c r="I50" s="176">
        <f>IF(ISNUMBER('実質公債費比率（分子）の構造'!M$53),'実質公債費比率（分子）の構造'!M$53,NA())</f>
        <v>132</v>
      </c>
      <c r="J50" s="176" t="e">
        <f>NA()</f>
        <v>#N/A</v>
      </c>
      <c r="K50" s="176" t="e">
        <f>NA()</f>
        <v>#N/A</v>
      </c>
      <c r="L50" s="176">
        <f>IF(ISNUMBER('実質公債費比率（分子）の構造'!N$53),'実質公債費比率（分子）の構造'!N$53,NA())</f>
        <v>151</v>
      </c>
      <c r="M50" s="176" t="e">
        <f>NA()</f>
        <v>#N/A</v>
      </c>
      <c r="N50" s="176" t="e">
        <f>NA()</f>
        <v>#N/A</v>
      </c>
      <c r="O50" s="176">
        <f>IF(ISNUMBER('実質公債費比率（分子）の構造'!O$53),'実質公債費比率（分子）の構造'!O$53,NA())</f>
        <v>161</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3343</v>
      </c>
      <c r="E56" s="175"/>
      <c r="F56" s="175"/>
      <c r="G56" s="175">
        <f>'将来負担比率（分子）の構造'!J$52</f>
        <v>3344</v>
      </c>
      <c r="H56" s="175"/>
      <c r="I56" s="175"/>
      <c r="J56" s="175">
        <f>'将来負担比率（分子）の構造'!K$52</f>
        <v>2959</v>
      </c>
      <c r="K56" s="175"/>
      <c r="L56" s="175"/>
      <c r="M56" s="175">
        <f>'将来負担比率（分子）の構造'!L$52</f>
        <v>2823</v>
      </c>
      <c r="N56" s="175"/>
      <c r="O56" s="175"/>
      <c r="P56" s="175">
        <f>'将来負担比率（分子）の構造'!M$52</f>
        <v>3550</v>
      </c>
    </row>
    <row r="57" spans="1:16" x14ac:dyDescent="0.15">
      <c r="A57" s="175" t="s">
        <v>44</v>
      </c>
      <c r="B57" s="175"/>
      <c r="C57" s="175"/>
      <c r="D57" s="175">
        <f>'将来負担比率（分子）の構造'!I$51</f>
        <v>10</v>
      </c>
      <c r="E57" s="175"/>
      <c r="F57" s="175"/>
      <c r="G57" s="175">
        <f>'将来負担比率（分子）の構造'!J$51</f>
        <v>7</v>
      </c>
      <c r="H57" s="175"/>
      <c r="I57" s="175"/>
      <c r="J57" s="175" t="str">
        <f>'将来負担比率（分子）の構造'!K$51</f>
        <v>-</v>
      </c>
      <c r="K57" s="175"/>
      <c r="L57" s="175"/>
      <c r="M57" s="175" t="str">
        <f>'将来負担比率（分子）の構造'!L$51</f>
        <v>-</v>
      </c>
      <c r="N57" s="175"/>
      <c r="O57" s="175"/>
      <c r="P57" s="175" t="str">
        <f>'将来負担比率（分子）の構造'!M$51</f>
        <v>-</v>
      </c>
    </row>
    <row r="58" spans="1:16" x14ac:dyDescent="0.15">
      <c r="A58" s="175" t="s">
        <v>43</v>
      </c>
      <c r="B58" s="175"/>
      <c r="C58" s="175"/>
      <c r="D58" s="175">
        <f>'将来負担比率（分子）の構造'!I$50</f>
        <v>3463</v>
      </c>
      <c r="E58" s="175"/>
      <c r="F58" s="175"/>
      <c r="G58" s="175">
        <f>'将来負担比率（分子）の構造'!J$50</f>
        <v>3398</v>
      </c>
      <c r="H58" s="175"/>
      <c r="I58" s="175"/>
      <c r="J58" s="175">
        <f>'将来負担比率（分子）の構造'!K$50</f>
        <v>3295</v>
      </c>
      <c r="K58" s="175"/>
      <c r="L58" s="175"/>
      <c r="M58" s="175">
        <f>'将来負担比率（分子）の構造'!L$50</f>
        <v>3285</v>
      </c>
      <c r="N58" s="175"/>
      <c r="O58" s="175"/>
      <c r="P58" s="175">
        <f>'将来負担比率（分子）の構造'!M$50</f>
        <v>3314</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659</v>
      </c>
      <c r="C62" s="175"/>
      <c r="D62" s="175"/>
      <c r="E62" s="175">
        <f>'将来負担比率（分子）の構造'!J$45</f>
        <v>649</v>
      </c>
      <c r="F62" s="175"/>
      <c r="G62" s="175"/>
      <c r="H62" s="175">
        <f>'将来負担比率（分子）の構造'!K$45</f>
        <v>681</v>
      </c>
      <c r="I62" s="175"/>
      <c r="J62" s="175"/>
      <c r="K62" s="175">
        <f>'将来負担比率（分子）の構造'!L$45</f>
        <v>670</v>
      </c>
      <c r="L62" s="175"/>
      <c r="M62" s="175"/>
      <c r="N62" s="175">
        <f>'将来負担比率（分子）の構造'!M$45</f>
        <v>672</v>
      </c>
      <c r="O62" s="175"/>
      <c r="P62" s="175"/>
    </row>
    <row r="63" spans="1:16" x14ac:dyDescent="0.15">
      <c r="A63" s="175" t="s">
        <v>36</v>
      </c>
      <c r="B63" s="175">
        <f>'将来負担比率（分子）の構造'!I$44</f>
        <v>747</v>
      </c>
      <c r="C63" s="175"/>
      <c r="D63" s="175"/>
      <c r="E63" s="175">
        <f>'将来負担比率（分子）の構造'!J$44</f>
        <v>675</v>
      </c>
      <c r="F63" s="175"/>
      <c r="G63" s="175"/>
      <c r="H63" s="175">
        <f>'将来負担比率（分子）の構造'!K$44</f>
        <v>623</v>
      </c>
      <c r="I63" s="175"/>
      <c r="J63" s="175"/>
      <c r="K63" s="175">
        <f>'将来負担比率（分子）の構造'!L$44</f>
        <v>551</v>
      </c>
      <c r="L63" s="175"/>
      <c r="M63" s="175"/>
      <c r="N63" s="175">
        <f>'将来負担比率（分子）の構造'!M$44</f>
        <v>521</v>
      </c>
      <c r="O63" s="175"/>
      <c r="P63" s="175"/>
    </row>
    <row r="64" spans="1:16" x14ac:dyDescent="0.15">
      <c r="A64" s="175" t="s">
        <v>35</v>
      </c>
      <c r="B64" s="175">
        <f>'将来負担比率（分子）の構造'!I$43</f>
        <v>52</v>
      </c>
      <c r="C64" s="175"/>
      <c r="D64" s="175"/>
      <c r="E64" s="175">
        <f>'将来負担比率（分子）の構造'!J$43</f>
        <v>47</v>
      </c>
      <c r="F64" s="175"/>
      <c r="G64" s="175"/>
      <c r="H64" s="175">
        <f>'将来負担比率（分子）の構造'!K$43</f>
        <v>45</v>
      </c>
      <c r="I64" s="175"/>
      <c r="J64" s="175"/>
      <c r="K64" s="175">
        <f>'将来負担比率（分子）の構造'!L$43</f>
        <v>40</v>
      </c>
      <c r="L64" s="175"/>
      <c r="M64" s="175"/>
      <c r="N64" s="175">
        <f>'将来負担比率（分子）の構造'!M$43</f>
        <v>35</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4273</v>
      </c>
      <c r="C66" s="175"/>
      <c r="D66" s="175"/>
      <c r="E66" s="175">
        <f>'将来負担比率（分子）の構造'!J$41</f>
        <v>4205</v>
      </c>
      <c r="F66" s="175"/>
      <c r="G66" s="175"/>
      <c r="H66" s="175">
        <f>'将来負担比率（分子）の構造'!K$41</f>
        <v>4075</v>
      </c>
      <c r="I66" s="175"/>
      <c r="J66" s="175"/>
      <c r="K66" s="175">
        <f>'将来負担比率（分子）の構造'!L$41</f>
        <v>3954</v>
      </c>
      <c r="L66" s="175"/>
      <c r="M66" s="175"/>
      <c r="N66" s="175">
        <f>'将来負担比率（分子）の構造'!M$41</f>
        <v>3814</v>
      </c>
      <c r="O66" s="175"/>
      <c r="P66" s="175"/>
    </row>
    <row r="67" spans="1:16" x14ac:dyDescent="0.15">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1939</v>
      </c>
      <c r="C72" s="179">
        <f>基金残高に係る経年分析!G55</f>
        <v>1820</v>
      </c>
      <c r="D72" s="179">
        <f>基金残高に係る経年分析!H55</f>
        <v>1547</v>
      </c>
    </row>
    <row r="73" spans="1:16" x14ac:dyDescent="0.15">
      <c r="A73" s="178" t="s">
        <v>80</v>
      </c>
      <c r="B73" s="179">
        <f>基金残高に係る経年分析!F56</f>
        <v>208</v>
      </c>
      <c r="C73" s="179">
        <f>基金残高に係る経年分析!G56</f>
        <v>224</v>
      </c>
      <c r="D73" s="179">
        <f>基金残高に係る経年分析!H56</f>
        <v>222</v>
      </c>
    </row>
    <row r="74" spans="1:16" x14ac:dyDescent="0.15">
      <c r="A74" s="178" t="s">
        <v>81</v>
      </c>
      <c r="B74" s="179">
        <f>基金残高に係る経年分析!F57</f>
        <v>905</v>
      </c>
      <c r="C74" s="179">
        <f>基金残高に係る経年分析!G57</f>
        <v>1039</v>
      </c>
      <c r="D74" s="179">
        <f>基金残高に係る経年分析!H57</f>
        <v>1343</v>
      </c>
    </row>
  </sheetData>
  <sheetProtection algorithmName="SHA-512" hashValue="ULPXVXonPS/1Bv8nQKc9SVQvBSCet2RIdHbg1lSpUF2G4gvoW7W81hNB3tb0yw87DJK4CRrLAMiosaVAQegPRw==" saltValue="8PZ9YZ7Pwodlrz4W67DSj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220</v>
      </c>
      <c r="DI1" s="603"/>
      <c r="DJ1" s="603"/>
      <c r="DK1" s="603"/>
      <c r="DL1" s="603"/>
      <c r="DM1" s="603"/>
      <c r="DN1" s="604"/>
      <c r="DO1" s="214"/>
      <c r="DP1" s="602" t="s">
        <v>221</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222</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223</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224</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225</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226</v>
      </c>
      <c r="S4" s="606"/>
      <c r="T4" s="606"/>
      <c r="U4" s="606"/>
      <c r="V4" s="606"/>
      <c r="W4" s="606"/>
      <c r="X4" s="606"/>
      <c r="Y4" s="607"/>
      <c r="Z4" s="605" t="s">
        <v>227</v>
      </c>
      <c r="AA4" s="606"/>
      <c r="AB4" s="606"/>
      <c r="AC4" s="607"/>
      <c r="AD4" s="605" t="s">
        <v>228</v>
      </c>
      <c r="AE4" s="606"/>
      <c r="AF4" s="606"/>
      <c r="AG4" s="606"/>
      <c r="AH4" s="606"/>
      <c r="AI4" s="606"/>
      <c r="AJ4" s="606"/>
      <c r="AK4" s="607"/>
      <c r="AL4" s="605" t="s">
        <v>227</v>
      </c>
      <c r="AM4" s="606"/>
      <c r="AN4" s="606"/>
      <c r="AO4" s="607"/>
      <c r="AP4" s="608" t="s">
        <v>229</v>
      </c>
      <c r="AQ4" s="608"/>
      <c r="AR4" s="608"/>
      <c r="AS4" s="608"/>
      <c r="AT4" s="608"/>
      <c r="AU4" s="608"/>
      <c r="AV4" s="608"/>
      <c r="AW4" s="608"/>
      <c r="AX4" s="608"/>
      <c r="AY4" s="608"/>
      <c r="AZ4" s="608"/>
      <c r="BA4" s="608"/>
      <c r="BB4" s="608"/>
      <c r="BC4" s="608"/>
      <c r="BD4" s="608"/>
      <c r="BE4" s="608"/>
      <c r="BF4" s="608"/>
      <c r="BG4" s="608" t="s">
        <v>230</v>
      </c>
      <c r="BH4" s="608"/>
      <c r="BI4" s="608"/>
      <c r="BJ4" s="608"/>
      <c r="BK4" s="608"/>
      <c r="BL4" s="608"/>
      <c r="BM4" s="608"/>
      <c r="BN4" s="608"/>
      <c r="BO4" s="608" t="s">
        <v>227</v>
      </c>
      <c r="BP4" s="608"/>
      <c r="BQ4" s="608"/>
      <c r="BR4" s="608"/>
      <c r="BS4" s="608" t="s">
        <v>231</v>
      </c>
      <c r="BT4" s="608"/>
      <c r="BU4" s="608"/>
      <c r="BV4" s="608"/>
      <c r="BW4" s="608"/>
      <c r="BX4" s="608"/>
      <c r="BY4" s="608"/>
      <c r="BZ4" s="608"/>
      <c r="CA4" s="608"/>
      <c r="CB4" s="608"/>
      <c r="CD4" s="605" t="s">
        <v>232</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233</v>
      </c>
      <c r="C5" s="610"/>
      <c r="D5" s="610"/>
      <c r="E5" s="610"/>
      <c r="F5" s="610"/>
      <c r="G5" s="610"/>
      <c r="H5" s="610"/>
      <c r="I5" s="610"/>
      <c r="J5" s="610"/>
      <c r="K5" s="610"/>
      <c r="L5" s="610"/>
      <c r="M5" s="610"/>
      <c r="N5" s="610"/>
      <c r="O5" s="610"/>
      <c r="P5" s="610"/>
      <c r="Q5" s="611"/>
      <c r="R5" s="612">
        <v>593392</v>
      </c>
      <c r="S5" s="613"/>
      <c r="T5" s="613"/>
      <c r="U5" s="613"/>
      <c r="V5" s="613"/>
      <c r="W5" s="613"/>
      <c r="X5" s="613"/>
      <c r="Y5" s="614"/>
      <c r="Z5" s="615">
        <v>11</v>
      </c>
      <c r="AA5" s="615"/>
      <c r="AB5" s="615"/>
      <c r="AC5" s="615"/>
      <c r="AD5" s="616">
        <v>593392</v>
      </c>
      <c r="AE5" s="616"/>
      <c r="AF5" s="616"/>
      <c r="AG5" s="616"/>
      <c r="AH5" s="616"/>
      <c r="AI5" s="616"/>
      <c r="AJ5" s="616"/>
      <c r="AK5" s="616"/>
      <c r="AL5" s="617">
        <v>22.7</v>
      </c>
      <c r="AM5" s="618"/>
      <c r="AN5" s="618"/>
      <c r="AO5" s="619"/>
      <c r="AP5" s="609" t="s">
        <v>234</v>
      </c>
      <c r="AQ5" s="610"/>
      <c r="AR5" s="610"/>
      <c r="AS5" s="610"/>
      <c r="AT5" s="610"/>
      <c r="AU5" s="610"/>
      <c r="AV5" s="610"/>
      <c r="AW5" s="610"/>
      <c r="AX5" s="610"/>
      <c r="AY5" s="610"/>
      <c r="AZ5" s="610"/>
      <c r="BA5" s="610"/>
      <c r="BB5" s="610"/>
      <c r="BC5" s="610"/>
      <c r="BD5" s="610"/>
      <c r="BE5" s="610"/>
      <c r="BF5" s="611"/>
      <c r="BG5" s="623">
        <v>582972</v>
      </c>
      <c r="BH5" s="624"/>
      <c r="BI5" s="624"/>
      <c r="BJ5" s="624"/>
      <c r="BK5" s="624"/>
      <c r="BL5" s="624"/>
      <c r="BM5" s="624"/>
      <c r="BN5" s="625"/>
      <c r="BO5" s="626">
        <v>98.2</v>
      </c>
      <c r="BP5" s="626"/>
      <c r="BQ5" s="626"/>
      <c r="BR5" s="626"/>
      <c r="BS5" s="627">
        <v>4180</v>
      </c>
      <c r="BT5" s="627"/>
      <c r="BU5" s="627"/>
      <c r="BV5" s="627"/>
      <c r="BW5" s="627"/>
      <c r="BX5" s="627"/>
      <c r="BY5" s="627"/>
      <c r="BZ5" s="627"/>
      <c r="CA5" s="627"/>
      <c r="CB5" s="631"/>
      <c r="CD5" s="605" t="s">
        <v>229</v>
      </c>
      <c r="CE5" s="606"/>
      <c r="CF5" s="606"/>
      <c r="CG5" s="606"/>
      <c r="CH5" s="606"/>
      <c r="CI5" s="606"/>
      <c r="CJ5" s="606"/>
      <c r="CK5" s="606"/>
      <c r="CL5" s="606"/>
      <c r="CM5" s="606"/>
      <c r="CN5" s="606"/>
      <c r="CO5" s="606"/>
      <c r="CP5" s="606"/>
      <c r="CQ5" s="607"/>
      <c r="CR5" s="605" t="s">
        <v>235</v>
      </c>
      <c r="CS5" s="606"/>
      <c r="CT5" s="606"/>
      <c r="CU5" s="606"/>
      <c r="CV5" s="606"/>
      <c r="CW5" s="606"/>
      <c r="CX5" s="606"/>
      <c r="CY5" s="607"/>
      <c r="CZ5" s="605" t="s">
        <v>227</v>
      </c>
      <c r="DA5" s="606"/>
      <c r="DB5" s="606"/>
      <c r="DC5" s="607"/>
      <c r="DD5" s="605" t="s">
        <v>236</v>
      </c>
      <c r="DE5" s="606"/>
      <c r="DF5" s="606"/>
      <c r="DG5" s="606"/>
      <c r="DH5" s="606"/>
      <c r="DI5" s="606"/>
      <c r="DJ5" s="606"/>
      <c r="DK5" s="606"/>
      <c r="DL5" s="606"/>
      <c r="DM5" s="606"/>
      <c r="DN5" s="606"/>
      <c r="DO5" s="606"/>
      <c r="DP5" s="607"/>
      <c r="DQ5" s="605" t="s">
        <v>237</v>
      </c>
      <c r="DR5" s="606"/>
      <c r="DS5" s="606"/>
      <c r="DT5" s="606"/>
      <c r="DU5" s="606"/>
      <c r="DV5" s="606"/>
      <c r="DW5" s="606"/>
      <c r="DX5" s="606"/>
      <c r="DY5" s="606"/>
      <c r="DZ5" s="606"/>
      <c r="EA5" s="606"/>
      <c r="EB5" s="606"/>
      <c r="EC5" s="607"/>
    </row>
    <row r="6" spans="2:143" ht="11.25" customHeight="1" x14ac:dyDescent="0.15">
      <c r="B6" s="620" t="s">
        <v>238</v>
      </c>
      <c r="C6" s="621"/>
      <c r="D6" s="621"/>
      <c r="E6" s="621"/>
      <c r="F6" s="621"/>
      <c r="G6" s="621"/>
      <c r="H6" s="621"/>
      <c r="I6" s="621"/>
      <c r="J6" s="621"/>
      <c r="K6" s="621"/>
      <c r="L6" s="621"/>
      <c r="M6" s="621"/>
      <c r="N6" s="621"/>
      <c r="O6" s="621"/>
      <c r="P6" s="621"/>
      <c r="Q6" s="622"/>
      <c r="R6" s="623">
        <v>82961</v>
      </c>
      <c r="S6" s="624"/>
      <c r="T6" s="624"/>
      <c r="U6" s="624"/>
      <c r="V6" s="624"/>
      <c r="W6" s="624"/>
      <c r="X6" s="624"/>
      <c r="Y6" s="625"/>
      <c r="Z6" s="626">
        <v>1.5</v>
      </c>
      <c r="AA6" s="626"/>
      <c r="AB6" s="626"/>
      <c r="AC6" s="626"/>
      <c r="AD6" s="627">
        <v>82961</v>
      </c>
      <c r="AE6" s="627"/>
      <c r="AF6" s="627"/>
      <c r="AG6" s="627"/>
      <c r="AH6" s="627"/>
      <c r="AI6" s="627"/>
      <c r="AJ6" s="627"/>
      <c r="AK6" s="627"/>
      <c r="AL6" s="628">
        <v>3.2</v>
      </c>
      <c r="AM6" s="629"/>
      <c r="AN6" s="629"/>
      <c r="AO6" s="630"/>
      <c r="AP6" s="620" t="s">
        <v>239</v>
      </c>
      <c r="AQ6" s="621"/>
      <c r="AR6" s="621"/>
      <c r="AS6" s="621"/>
      <c r="AT6" s="621"/>
      <c r="AU6" s="621"/>
      <c r="AV6" s="621"/>
      <c r="AW6" s="621"/>
      <c r="AX6" s="621"/>
      <c r="AY6" s="621"/>
      <c r="AZ6" s="621"/>
      <c r="BA6" s="621"/>
      <c r="BB6" s="621"/>
      <c r="BC6" s="621"/>
      <c r="BD6" s="621"/>
      <c r="BE6" s="621"/>
      <c r="BF6" s="622"/>
      <c r="BG6" s="623">
        <v>582972</v>
      </c>
      <c r="BH6" s="624"/>
      <c r="BI6" s="624"/>
      <c r="BJ6" s="624"/>
      <c r="BK6" s="624"/>
      <c r="BL6" s="624"/>
      <c r="BM6" s="624"/>
      <c r="BN6" s="625"/>
      <c r="BO6" s="626">
        <v>98.2</v>
      </c>
      <c r="BP6" s="626"/>
      <c r="BQ6" s="626"/>
      <c r="BR6" s="626"/>
      <c r="BS6" s="627">
        <v>4180</v>
      </c>
      <c r="BT6" s="627"/>
      <c r="BU6" s="627"/>
      <c r="BV6" s="627"/>
      <c r="BW6" s="627"/>
      <c r="BX6" s="627"/>
      <c r="BY6" s="627"/>
      <c r="BZ6" s="627"/>
      <c r="CA6" s="627"/>
      <c r="CB6" s="631"/>
      <c r="CD6" s="609" t="s">
        <v>240</v>
      </c>
      <c r="CE6" s="610"/>
      <c r="CF6" s="610"/>
      <c r="CG6" s="610"/>
      <c r="CH6" s="610"/>
      <c r="CI6" s="610"/>
      <c r="CJ6" s="610"/>
      <c r="CK6" s="610"/>
      <c r="CL6" s="610"/>
      <c r="CM6" s="610"/>
      <c r="CN6" s="610"/>
      <c r="CO6" s="610"/>
      <c r="CP6" s="610"/>
      <c r="CQ6" s="611"/>
      <c r="CR6" s="623">
        <v>63593</v>
      </c>
      <c r="CS6" s="624"/>
      <c r="CT6" s="624"/>
      <c r="CU6" s="624"/>
      <c r="CV6" s="624"/>
      <c r="CW6" s="624"/>
      <c r="CX6" s="624"/>
      <c r="CY6" s="625"/>
      <c r="CZ6" s="617">
        <v>1.3</v>
      </c>
      <c r="DA6" s="618"/>
      <c r="DB6" s="618"/>
      <c r="DC6" s="634"/>
      <c r="DD6" s="632" t="s">
        <v>131</v>
      </c>
      <c r="DE6" s="624"/>
      <c r="DF6" s="624"/>
      <c r="DG6" s="624"/>
      <c r="DH6" s="624"/>
      <c r="DI6" s="624"/>
      <c r="DJ6" s="624"/>
      <c r="DK6" s="624"/>
      <c r="DL6" s="624"/>
      <c r="DM6" s="624"/>
      <c r="DN6" s="624"/>
      <c r="DO6" s="624"/>
      <c r="DP6" s="625"/>
      <c r="DQ6" s="632">
        <v>60293</v>
      </c>
      <c r="DR6" s="624"/>
      <c r="DS6" s="624"/>
      <c r="DT6" s="624"/>
      <c r="DU6" s="624"/>
      <c r="DV6" s="624"/>
      <c r="DW6" s="624"/>
      <c r="DX6" s="624"/>
      <c r="DY6" s="624"/>
      <c r="DZ6" s="624"/>
      <c r="EA6" s="624"/>
      <c r="EB6" s="624"/>
      <c r="EC6" s="633"/>
    </row>
    <row r="7" spans="2:143" ht="11.25" customHeight="1" x14ac:dyDescent="0.15">
      <c r="B7" s="620" t="s">
        <v>241</v>
      </c>
      <c r="C7" s="621"/>
      <c r="D7" s="621"/>
      <c r="E7" s="621"/>
      <c r="F7" s="621"/>
      <c r="G7" s="621"/>
      <c r="H7" s="621"/>
      <c r="I7" s="621"/>
      <c r="J7" s="621"/>
      <c r="K7" s="621"/>
      <c r="L7" s="621"/>
      <c r="M7" s="621"/>
      <c r="N7" s="621"/>
      <c r="O7" s="621"/>
      <c r="P7" s="621"/>
      <c r="Q7" s="622"/>
      <c r="R7" s="623">
        <v>198</v>
      </c>
      <c r="S7" s="624"/>
      <c r="T7" s="624"/>
      <c r="U7" s="624"/>
      <c r="V7" s="624"/>
      <c r="W7" s="624"/>
      <c r="X7" s="624"/>
      <c r="Y7" s="625"/>
      <c r="Z7" s="626">
        <v>0</v>
      </c>
      <c r="AA7" s="626"/>
      <c r="AB7" s="626"/>
      <c r="AC7" s="626"/>
      <c r="AD7" s="627">
        <v>198</v>
      </c>
      <c r="AE7" s="627"/>
      <c r="AF7" s="627"/>
      <c r="AG7" s="627"/>
      <c r="AH7" s="627"/>
      <c r="AI7" s="627"/>
      <c r="AJ7" s="627"/>
      <c r="AK7" s="627"/>
      <c r="AL7" s="628">
        <v>0</v>
      </c>
      <c r="AM7" s="629"/>
      <c r="AN7" s="629"/>
      <c r="AO7" s="630"/>
      <c r="AP7" s="620" t="s">
        <v>242</v>
      </c>
      <c r="AQ7" s="621"/>
      <c r="AR7" s="621"/>
      <c r="AS7" s="621"/>
      <c r="AT7" s="621"/>
      <c r="AU7" s="621"/>
      <c r="AV7" s="621"/>
      <c r="AW7" s="621"/>
      <c r="AX7" s="621"/>
      <c r="AY7" s="621"/>
      <c r="AZ7" s="621"/>
      <c r="BA7" s="621"/>
      <c r="BB7" s="621"/>
      <c r="BC7" s="621"/>
      <c r="BD7" s="621"/>
      <c r="BE7" s="621"/>
      <c r="BF7" s="622"/>
      <c r="BG7" s="623">
        <v>225381</v>
      </c>
      <c r="BH7" s="624"/>
      <c r="BI7" s="624"/>
      <c r="BJ7" s="624"/>
      <c r="BK7" s="624"/>
      <c r="BL7" s="624"/>
      <c r="BM7" s="624"/>
      <c r="BN7" s="625"/>
      <c r="BO7" s="626">
        <v>38</v>
      </c>
      <c r="BP7" s="626"/>
      <c r="BQ7" s="626"/>
      <c r="BR7" s="626"/>
      <c r="BS7" s="627">
        <v>4180</v>
      </c>
      <c r="BT7" s="627"/>
      <c r="BU7" s="627"/>
      <c r="BV7" s="627"/>
      <c r="BW7" s="627"/>
      <c r="BX7" s="627"/>
      <c r="BY7" s="627"/>
      <c r="BZ7" s="627"/>
      <c r="CA7" s="627"/>
      <c r="CB7" s="631"/>
      <c r="CD7" s="620" t="s">
        <v>243</v>
      </c>
      <c r="CE7" s="621"/>
      <c r="CF7" s="621"/>
      <c r="CG7" s="621"/>
      <c r="CH7" s="621"/>
      <c r="CI7" s="621"/>
      <c r="CJ7" s="621"/>
      <c r="CK7" s="621"/>
      <c r="CL7" s="621"/>
      <c r="CM7" s="621"/>
      <c r="CN7" s="621"/>
      <c r="CO7" s="621"/>
      <c r="CP7" s="621"/>
      <c r="CQ7" s="622"/>
      <c r="CR7" s="623">
        <v>1398031</v>
      </c>
      <c r="CS7" s="624"/>
      <c r="CT7" s="624"/>
      <c r="CU7" s="624"/>
      <c r="CV7" s="624"/>
      <c r="CW7" s="624"/>
      <c r="CX7" s="624"/>
      <c r="CY7" s="625"/>
      <c r="CZ7" s="626">
        <v>27.7</v>
      </c>
      <c r="DA7" s="626"/>
      <c r="DB7" s="626"/>
      <c r="DC7" s="626"/>
      <c r="DD7" s="632">
        <v>346983</v>
      </c>
      <c r="DE7" s="624"/>
      <c r="DF7" s="624"/>
      <c r="DG7" s="624"/>
      <c r="DH7" s="624"/>
      <c r="DI7" s="624"/>
      <c r="DJ7" s="624"/>
      <c r="DK7" s="624"/>
      <c r="DL7" s="624"/>
      <c r="DM7" s="624"/>
      <c r="DN7" s="624"/>
      <c r="DO7" s="624"/>
      <c r="DP7" s="625"/>
      <c r="DQ7" s="632">
        <v>1222290</v>
      </c>
      <c r="DR7" s="624"/>
      <c r="DS7" s="624"/>
      <c r="DT7" s="624"/>
      <c r="DU7" s="624"/>
      <c r="DV7" s="624"/>
      <c r="DW7" s="624"/>
      <c r="DX7" s="624"/>
      <c r="DY7" s="624"/>
      <c r="DZ7" s="624"/>
      <c r="EA7" s="624"/>
      <c r="EB7" s="624"/>
      <c r="EC7" s="633"/>
    </row>
    <row r="8" spans="2:143" ht="11.25" customHeight="1" x14ac:dyDescent="0.15">
      <c r="B8" s="620" t="s">
        <v>244</v>
      </c>
      <c r="C8" s="621"/>
      <c r="D8" s="621"/>
      <c r="E8" s="621"/>
      <c r="F8" s="621"/>
      <c r="G8" s="621"/>
      <c r="H8" s="621"/>
      <c r="I8" s="621"/>
      <c r="J8" s="621"/>
      <c r="K8" s="621"/>
      <c r="L8" s="621"/>
      <c r="M8" s="621"/>
      <c r="N8" s="621"/>
      <c r="O8" s="621"/>
      <c r="P8" s="621"/>
      <c r="Q8" s="622"/>
      <c r="R8" s="623">
        <v>2422</v>
      </c>
      <c r="S8" s="624"/>
      <c r="T8" s="624"/>
      <c r="U8" s="624"/>
      <c r="V8" s="624"/>
      <c r="W8" s="624"/>
      <c r="X8" s="624"/>
      <c r="Y8" s="625"/>
      <c r="Z8" s="626">
        <v>0</v>
      </c>
      <c r="AA8" s="626"/>
      <c r="AB8" s="626"/>
      <c r="AC8" s="626"/>
      <c r="AD8" s="627">
        <v>2422</v>
      </c>
      <c r="AE8" s="627"/>
      <c r="AF8" s="627"/>
      <c r="AG8" s="627"/>
      <c r="AH8" s="627"/>
      <c r="AI8" s="627"/>
      <c r="AJ8" s="627"/>
      <c r="AK8" s="627"/>
      <c r="AL8" s="628">
        <v>0.1</v>
      </c>
      <c r="AM8" s="629"/>
      <c r="AN8" s="629"/>
      <c r="AO8" s="630"/>
      <c r="AP8" s="620" t="s">
        <v>245</v>
      </c>
      <c r="AQ8" s="621"/>
      <c r="AR8" s="621"/>
      <c r="AS8" s="621"/>
      <c r="AT8" s="621"/>
      <c r="AU8" s="621"/>
      <c r="AV8" s="621"/>
      <c r="AW8" s="621"/>
      <c r="AX8" s="621"/>
      <c r="AY8" s="621"/>
      <c r="AZ8" s="621"/>
      <c r="BA8" s="621"/>
      <c r="BB8" s="621"/>
      <c r="BC8" s="621"/>
      <c r="BD8" s="621"/>
      <c r="BE8" s="621"/>
      <c r="BF8" s="622"/>
      <c r="BG8" s="623">
        <v>8883</v>
      </c>
      <c r="BH8" s="624"/>
      <c r="BI8" s="624"/>
      <c r="BJ8" s="624"/>
      <c r="BK8" s="624"/>
      <c r="BL8" s="624"/>
      <c r="BM8" s="624"/>
      <c r="BN8" s="625"/>
      <c r="BO8" s="626">
        <v>1.5</v>
      </c>
      <c r="BP8" s="626"/>
      <c r="BQ8" s="626"/>
      <c r="BR8" s="626"/>
      <c r="BS8" s="627" t="s">
        <v>131</v>
      </c>
      <c r="BT8" s="627"/>
      <c r="BU8" s="627"/>
      <c r="BV8" s="627"/>
      <c r="BW8" s="627"/>
      <c r="BX8" s="627"/>
      <c r="BY8" s="627"/>
      <c r="BZ8" s="627"/>
      <c r="CA8" s="627"/>
      <c r="CB8" s="631"/>
      <c r="CD8" s="620" t="s">
        <v>246</v>
      </c>
      <c r="CE8" s="621"/>
      <c r="CF8" s="621"/>
      <c r="CG8" s="621"/>
      <c r="CH8" s="621"/>
      <c r="CI8" s="621"/>
      <c r="CJ8" s="621"/>
      <c r="CK8" s="621"/>
      <c r="CL8" s="621"/>
      <c r="CM8" s="621"/>
      <c r="CN8" s="621"/>
      <c r="CO8" s="621"/>
      <c r="CP8" s="621"/>
      <c r="CQ8" s="622"/>
      <c r="CR8" s="623">
        <v>930986</v>
      </c>
      <c r="CS8" s="624"/>
      <c r="CT8" s="624"/>
      <c r="CU8" s="624"/>
      <c r="CV8" s="624"/>
      <c r="CW8" s="624"/>
      <c r="CX8" s="624"/>
      <c r="CY8" s="625"/>
      <c r="CZ8" s="626">
        <v>18.5</v>
      </c>
      <c r="DA8" s="626"/>
      <c r="DB8" s="626"/>
      <c r="DC8" s="626"/>
      <c r="DD8" s="632">
        <v>18690</v>
      </c>
      <c r="DE8" s="624"/>
      <c r="DF8" s="624"/>
      <c r="DG8" s="624"/>
      <c r="DH8" s="624"/>
      <c r="DI8" s="624"/>
      <c r="DJ8" s="624"/>
      <c r="DK8" s="624"/>
      <c r="DL8" s="624"/>
      <c r="DM8" s="624"/>
      <c r="DN8" s="624"/>
      <c r="DO8" s="624"/>
      <c r="DP8" s="625"/>
      <c r="DQ8" s="632">
        <v>570789</v>
      </c>
      <c r="DR8" s="624"/>
      <c r="DS8" s="624"/>
      <c r="DT8" s="624"/>
      <c r="DU8" s="624"/>
      <c r="DV8" s="624"/>
      <c r="DW8" s="624"/>
      <c r="DX8" s="624"/>
      <c r="DY8" s="624"/>
      <c r="DZ8" s="624"/>
      <c r="EA8" s="624"/>
      <c r="EB8" s="624"/>
      <c r="EC8" s="633"/>
    </row>
    <row r="9" spans="2:143" ht="11.25" customHeight="1" x14ac:dyDescent="0.15">
      <c r="B9" s="620" t="s">
        <v>247</v>
      </c>
      <c r="C9" s="621"/>
      <c r="D9" s="621"/>
      <c r="E9" s="621"/>
      <c r="F9" s="621"/>
      <c r="G9" s="621"/>
      <c r="H9" s="621"/>
      <c r="I9" s="621"/>
      <c r="J9" s="621"/>
      <c r="K9" s="621"/>
      <c r="L9" s="621"/>
      <c r="M9" s="621"/>
      <c r="N9" s="621"/>
      <c r="O9" s="621"/>
      <c r="P9" s="621"/>
      <c r="Q9" s="622"/>
      <c r="R9" s="623">
        <v>1756</v>
      </c>
      <c r="S9" s="624"/>
      <c r="T9" s="624"/>
      <c r="U9" s="624"/>
      <c r="V9" s="624"/>
      <c r="W9" s="624"/>
      <c r="X9" s="624"/>
      <c r="Y9" s="625"/>
      <c r="Z9" s="626">
        <v>0</v>
      </c>
      <c r="AA9" s="626"/>
      <c r="AB9" s="626"/>
      <c r="AC9" s="626"/>
      <c r="AD9" s="627">
        <v>1756</v>
      </c>
      <c r="AE9" s="627"/>
      <c r="AF9" s="627"/>
      <c r="AG9" s="627"/>
      <c r="AH9" s="627"/>
      <c r="AI9" s="627"/>
      <c r="AJ9" s="627"/>
      <c r="AK9" s="627"/>
      <c r="AL9" s="628">
        <v>0.1</v>
      </c>
      <c r="AM9" s="629"/>
      <c r="AN9" s="629"/>
      <c r="AO9" s="630"/>
      <c r="AP9" s="620" t="s">
        <v>248</v>
      </c>
      <c r="AQ9" s="621"/>
      <c r="AR9" s="621"/>
      <c r="AS9" s="621"/>
      <c r="AT9" s="621"/>
      <c r="AU9" s="621"/>
      <c r="AV9" s="621"/>
      <c r="AW9" s="621"/>
      <c r="AX9" s="621"/>
      <c r="AY9" s="621"/>
      <c r="AZ9" s="621"/>
      <c r="BA9" s="621"/>
      <c r="BB9" s="621"/>
      <c r="BC9" s="621"/>
      <c r="BD9" s="621"/>
      <c r="BE9" s="621"/>
      <c r="BF9" s="622"/>
      <c r="BG9" s="623">
        <v>187175</v>
      </c>
      <c r="BH9" s="624"/>
      <c r="BI9" s="624"/>
      <c r="BJ9" s="624"/>
      <c r="BK9" s="624"/>
      <c r="BL9" s="624"/>
      <c r="BM9" s="624"/>
      <c r="BN9" s="625"/>
      <c r="BO9" s="626">
        <v>31.5</v>
      </c>
      <c r="BP9" s="626"/>
      <c r="BQ9" s="626"/>
      <c r="BR9" s="626"/>
      <c r="BS9" s="627" t="s">
        <v>131</v>
      </c>
      <c r="BT9" s="627"/>
      <c r="BU9" s="627"/>
      <c r="BV9" s="627"/>
      <c r="BW9" s="627"/>
      <c r="BX9" s="627"/>
      <c r="BY9" s="627"/>
      <c r="BZ9" s="627"/>
      <c r="CA9" s="627"/>
      <c r="CB9" s="631"/>
      <c r="CD9" s="620" t="s">
        <v>249</v>
      </c>
      <c r="CE9" s="621"/>
      <c r="CF9" s="621"/>
      <c r="CG9" s="621"/>
      <c r="CH9" s="621"/>
      <c r="CI9" s="621"/>
      <c r="CJ9" s="621"/>
      <c r="CK9" s="621"/>
      <c r="CL9" s="621"/>
      <c r="CM9" s="621"/>
      <c r="CN9" s="621"/>
      <c r="CO9" s="621"/>
      <c r="CP9" s="621"/>
      <c r="CQ9" s="622"/>
      <c r="CR9" s="623">
        <v>226298</v>
      </c>
      <c r="CS9" s="624"/>
      <c r="CT9" s="624"/>
      <c r="CU9" s="624"/>
      <c r="CV9" s="624"/>
      <c r="CW9" s="624"/>
      <c r="CX9" s="624"/>
      <c r="CY9" s="625"/>
      <c r="CZ9" s="626">
        <v>4.5</v>
      </c>
      <c r="DA9" s="626"/>
      <c r="DB9" s="626"/>
      <c r="DC9" s="626"/>
      <c r="DD9" s="632">
        <v>996</v>
      </c>
      <c r="DE9" s="624"/>
      <c r="DF9" s="624"/>
      <c r="DG9" s="624"/>
      <c r="DH9" s="624"/>
      <c r="DI9" s="624"/>
      <c r="DJ9" s="624"/>
      <c r="DK9" s="624"/>
      <c r="DL9" s="624"/>
      <c r="DM9" s="624"/>
      <c r="DN9" s="624"/>
      <c r="DO9" s="624"/>
      <c r="DP9" s="625"/>
      <c r="DQ9" s="632">
        <v>183339</v>
      </c>
      <c r="DR9" s="624"/>
      <c r="DS9" s="624"/>
      <c r="DT9" s="624"/>
      <c r="DU9" s="624"/>
      <c r="DV9" s="624"/>
      <c r="DW9" s="624"/>
      <c r="DX9" s="624"/>
      <c r="DY9" s="624"/>
      <c r="DZ9" s="624"/>
      <c r="EA9" s="624"/>
      <c r="EB9" s="624"/>
      <c r="EC9" s="633"/>
    </row>
    <row r="10" spans="2:143" ht="11.25" customHeight="1" x14ac:dyDescent="0.15">
      <c r="B10" s="620" t="s">
        <v>250</v>
      </c>
      <c r="C10" s="621"/>
      <c r="D10" s="621"/>
      <c r="E10" s="621"/>
      <c r="F10" s="621"/>
      <c r="G10" s="621"/>
      <c r="H10" s="621"/>
      <c r="I10" s="621"/>
      <c r="J10" s="621"/>
      <c r="K10" s="621"/>
      <c r="L10" s="621"/>
      <c r="M10" s="621"/>
      <c r="N10" s="621"/>
      <c r="O10" s="621"/>
      <c r="P10" s="621"/>
      <c r="Q10" s="622"/>
      <c r="R10" s="623" t="s">
        <v>131</v>
      </c>
      <c r="S10" s="624"/>
      <c r="T10" s="624"/>
      <c r="U10" s="624"/>
      <c r="V10" s="624"/>
      <c r="W10" s="624"/>
      <c r="X10" s="624"/>
      <c r="Y10" s="625"/>
      <c r="Z10" s="626" t="s">
        <v>131</v>
      </c>
      <c r="AA10" s="626"/>
      <c r="AB10" s="626"/>
      <c r="AC10" s="626"/>
      <c r="AD10" s="627" t="s">
        <v>131</v>
      </c>
      <c r="AE10" s="627"/>
      <c r="AF10" s="627"/>
      <c r="AG10" s="627"/>
      <c r="AH10" s="627"/>
      <c r="AI10" s="627"/>
      <c r="AJ10" s="627"/>
      <c r="AK10" s="627"/>
      <c r="AL10" s="628" t="s">
        <v>131</v>
      </c>
      <c r="AM10" s="629"/>
      <c r="AN10" s="629"/>
      <c r="AO10" s="630"/>
      <c r="AP10" s="620" t="s">
        <v>251</v>
      </c>
      <c r="AQ10" s="621"/>
      <c r="AR10" s="621"/>
      <c r="AS10" s="621"/>
      <c r="AT10" s="621"/>
      <c r="AU10" s="621"/>
      <c r="AV10" s="621"/>
      <c r="AW10" s="621"/>
      <c r="AX10" s="621"/>
      <c r="AY10" s="621"/>
      <c r="AZ10" s="621"/>
      <c r="BA10" s="621"/>
      <c r="BB10" s="621"/>
      <c r="BC10" s="621"/>
      <c r="BD10" s="621"/>
      <c r="BE10" s="621"/>
      <c r="BF10" s="622"/>
      <c r="BG10" s="623">
        <v>14698</v>
      </c>
      <c r="BH10" s="624"/>
      <c r="BI10" s="624"/>
      <c r="BJ10" s="624"/>
      <c r="BK10" s="624"/>
      <c r="BL10" s="624"/>
      <c r="BM10" s="624"/>
      <c r="BN10" s="625"/>
      <c r="BO10" s="626">
        <v>2.5</v>
      </c>
      <c r="BP10" s="626"/>
      <c r="BQ10" s="626"/>
      <c r="BR10" s="626"/>
      <c r="BS10" s="627" t="s">
        <v>131</v>
      </c>
      <c r="BT10" s="627"/>
      <c r="BU10" s="627"/>
      <c r="BV10" s="627"/>
      <c r="BW10" s="627"/>
      <c r="BX10" s="627"/>
      <c r="BY10" s="627"/>
      <c r="BZ10" s="627"/>
      <c r="CA10" s="627"/>
      <c r="CB10" s="631"/>
      <c r="CD10" s="620" t="s">
        <v>252</v>
      </c>
      <c r="CE10" s="621"/>
      <c r="CF10" s="621"/>
      <c r="CG10" s="621"/>
      <c r="CH10" s="621"/>
      <c r="CI10" s="621"/>
      <c r="CJ10" s="621"/>
      <c r="CK10" s="621"/>
      <c r="CL10" s="621"/>
      <c r="CM10" s="621"/>
      <c r="CN10" s="621"/>
      <c r="CO10" s="621"/>
      <c r="CP10" s="621"/>
      <c r="CQ10" s="622"/>
      <c r="CR10" s="623" t="s">
        <v>131</v>
      </c>
      <c r="CS10" s="624"/>
      <c r="CT10" s="624"/>
      <c r="CU10" s="624"/>
      <c r="CV10" s="624"/>
      <c r="CW10" s="624"/>
      <c r="CX10" s="624"/>
      <c r="CY10" s="625"/>
      <c r="CZ10" s="626" t="s">
        <v>131</v>
      </c>
      <c r="DA10" s="626"/>
      <c r="DB10" s="626"/>
      <c r="DC10" s="626"/>
      <c r="DD10" s="632" t="s">
        <v>131</v>
      </c>
      <c r="DE10" s="624"/>
      <c r="DF10" s="624"/>
      <c r="DG10" s="624"/>
      <c r="DH10" s="624"/>
      <c r="DI10" s="624"/>
      <c r="DJ10" s="624"/>
      <c r="DK10" s="624"/>
      <c r="DL10" s="624"/>
      <c r="DM10" s="624"/>
      <c r="DN10" s="624"/>
      <c r="DO10" s="624"/>
      <c r="DP10" s="625"/>
      <c r="DQ10" s="632" t="s">
        <v>131</v>
      </c>
      <c r="DR10" s="624"/>
      <c r="DS10" s="624"/>
      <c r="DT10" s="624"/>
      <c r="DU10" s="624"/>
      <c r="DV10" s="624"/>
      <c r="DW10" s="624"/>
      <c r="DX10" s="624"/>
      <c r="DY10" s="624"/>
      <c r="DZ10" s="624"/>
      <c r="EA10" s="624"/>
      <c r="EB10" s="624"/>
      <c r="EC10" s="633"/>
    </row>
    <row r="11" spans="2:143" ht="11.25" customHeight="1" x14ac:dyDescent="0.15">
      <c r="B11" s="620" t="s">
        <v>253</v>
      </c>
      <c r="C11" s="621"/>
      <c r="D11" s="621"/>
      <c r="E11" s="621"/>
      <c r="F11" s="621"/>
      <c r="G11" s="621"/>
      <c r="H11" s="621"/>
      <c r="I11" s="621"/>
      <c r="J11" s="621"/>
      <c r="K11" s="621"/>
      <c r="L11" s="621"/>
      <c r="M11" s="621"/>
      <c r="N11" s="621"/>
      <c r="O11" s="621"/>
      <c r="P11" s="621"/>
      <c r="Q11" s="622"/>
      <c r="R11" s="623">
        <v>116557</v>
      </c>
      <c r="S11" s="624"/>
      <c r="T11" s="624"/>
      <c r="U11" s="624"/>
      <c r="V11" s="624"/>
      <c r="W11" s="624"/>
      <c r="X11" s="624"/>
      <c r="Y11" s="625"/>
      <c r="Z11" s="628">
        <v>2.2000000000000002</v>
      </c>
      <c r="AA11" s="629"/>
      <c r="AB11" s="629"/>
      <c r="AC11" s="635"/>
      <c r="AD11" s="632">
        <v>116557</v>
      </c>
      <c r="AE11" s="624"/>
      <c r="AF11" s="624"/>
      <c r="AG11" s="624"/>
      <c r="AH11" s="624"/>
      <c r="AI11" s="624"/>
      <c r="AJ11" s="624"/>
      <c r="AK11" s="625"/>
      <c r="AL11" s="628">
        <v>4.5</v>
      </c>
      <c r="AM11" s="629"/>
      <c r="AN11" s="629"/>
      <c r="AO11" s="630"/>
      <c r="AP11" s="620" t="s">
        <v>254</v>
      </c>
      <c r="AQ11" s="621"/>
      <c r="AR11" s="621"/>
      <c r="AS11" s="621"/>
      <c r="AT11" s="621"/>
      <c r="AU11" s="621"/>
      <c r="AV11" s="621"/>
      <c r="AW11" s="621"/>
      <c r="AX11" s="621"/>
      <c r="AY11" s="621"/>
      <c r="AZ11" s="621"/>
      <c r="BA11" s="621"/>
      <c r="BB11" s="621"/>
      <c r="BC11" s="621"/>
      <c r="BD11" s="621"/>
      <c r="BE11" s="621"/>
      <c r="BF11" s="622"/>
      <c r="BG11" s="623">
        <v>14625</v>
      </c>
      <c r="BH11" s="624"/>
      <c r="BI11" s="624"/>
      <c r="BJ11" s="624"/>
      <c r="BK11" s="624"/>
      <c r="BL11" s="624"/>
      <c r="BM11" s="624"/>
      <c r="BN11" s="625"/>
      <c r="BO11" s="626">
        <v>2.5</v>
      </c>
      <c r="BP11" s="626"/>
      <c r="BQ11" s="626"/>
      <c r="BR11" s="626"/>
      <c r="BS11" s="627">
        <v>4180</v>
      </c>
      <c r="BT11" s="627"/>
      <c r="BU11" s="627"/>
      <c r="BV11" s="627"/>
      <c r="BW11" s="627"/>
      <c r="BX11" s="627"/>
      <c r="BY11" s="627"/>
      <c r="BZ11" s="627"/>
      <c r="CA11" s="627"/>
      <c r="CB11" s="631"/>
      <c r="CD11" s="620" t="s">
        <v>255</v>
      </c>
      <c r="CE11" s="621"/>
      <c r="CF11" s="621"/>
      <c r="CG11" s="621"/>
      <c r="CH11" s="621"/>
      <c r="CI11" s="621"/>
      <c r="CJ11" s="621"/>
      <c r="CK11" s="621"/>
      <c r="CL11" s="621"/>
      <c r="CM11" s="621"/>
      <c r="CN11" s="621"/>
      <c r="CO11" s="621"/>
      <c r="CP11" s="621"/>
      <c r="CQ11" s="622"/>
      <c r="CR11" s="623">
        <v>199400</v>
      </c>
      <c r="CS11" s="624"/>
      <c r="CT11" s="624"/>
      <c r="CU11" s="624"/>
      <c r="CV11" s="624"/>
      <c r="CW11" s="624"/>
      <c r="CX11" s="624"/>
      <c r="CY11" s="625"/>
      <c r="CZ11" s="626">
        <v>4</v>
      </c>
      <c r="DA11" s="626"/>
      <c r="DB11" s="626"/>
      <c r="DC11" s="626"/>
      <c r="DD11" s="632">
        <v>31190</v>
      </c>
      <c r="DE11" s="624"/>
      <c r="DF11" s="624"/>
      <c r="DG11" s="624"/>
      <c r="DH11" s="624"/>
      <c r="DI11" s="624"/>
      <c r="DJ11" s="624"/>
      <c r="DK11" s="624"/>
      <c r="DL11" s="624"/>
      <c r="DM11" s="624"/>
      <c r="DN11" s="624"/>
      <c r="DO11" s="624"/>
      <c r="DP11" s="625"/>
      <c r="DQ11" s="632">
        <v>117172</v>
      </c>
      <c r="DR11" s="624"/>
      <c r="DS11" s="624"/>
      <c r="DT11" s="624"/>
      <c r="DU11" s="624"/>
      <c r="DV11" s="624"/>
      <c r="DW11" s="624"/>
      <c r="DX11" s="624"/>
      <c r="DY11" s="624"/>
      <c r="DZ11" s="624"/>
      <c r="EA11" s="624"/>
      <c r="EB11" s="624"/>
      <c r="EC11" s="633"/>
    </row>
    <row r="12" spans="2:143" ht="11.25" customHeight="1" x14ac:dyDescent="0.15">
      <c r="B12" s="620" t="s">
        <v>256</v>
      </c>
      <c r="C12" s="621"/>
      <c r="D12" s="621"/>
      <c r="E12" s="621"/>
      <c r="F12" s="621"/>
      <c r="G12" s="621"/>
      <c r="H12" s="621"/>
      <c r="I12" s="621"/>
      <c r="J12" s="621"/>
      <c r="K12" s="621"/>
      <c r="L12" s="621"/>
      <c r="M12" s="621"/>
      <c r="N12" s="621"/>
      <c r="O12" s="621"/>
      <c r="P12" s="621"/>
      <c r="Q12" s="622"/>
      <c r="R12" s="623">
        <v>7743</v>
      </c>
      <c r="S12" s="624"/>
      <c r="T12" s="624"/>
      <c r="U12" s="624"/>
      <c r="V12" s="624"/>
      <c r="W12" s="624"/>
      <c r="X12" s="624"/>
      <c r="Y12" s="625"/>
      <c r="Z12" s="626">
        <v>0.1</v>
      </c>
      <c r="AA12" s="626"/>
      <c r="AB12" s="626"/>
      <c r="AC12" s="626"/>
      <c r="AD12" s="627">
        <v>7743</v>
      </c>
      <c r="AE12" s="627"/>
      <c r="AF12" s="627"/>
      <c r="AG12" s="627"/>
      <c r="AH12" s="627"/>
      <c r="AI12" s="627"/>
      <c r="AJ12" s="627"/>
      <c r="AK12" s="627"/>
      <c r="AL12" s="628">
        <v>0.3</v>
      </c>
      <c r="AM12" s="629"/>
      <c r="AN12" s="629"/>
      <c r="AO12" s="630"/>
      <c r="AP12" s="620" t="s">
        <v>257</v>
      </c>
      <c r="AQ12" s="621"/>
      <c r="AR12" s="621"/>
      <c r="AS12" s="621"/>
      <c r="AT12" s="621"/>
      <c r="AU12" s="621"/>
      <c r="AV12" s="621"/>
      <c r="AW12" s="621"/>
      <c r="AX12" s="621"/>
      <c r="AY12" s="621"/>
      <c r="AZ12" s="621"/>
      <c r="BA12" s="621"/>
      <c r="BB12" s="621"/>
      <c r="BC12" s="621"/>
      <c r="BD12" s="621"/>
      <c r="BE12" s="621"/>
      <c r="BF12" s="622"/>
      <c r="BG12" s="623">
        <v>286125</v>
      </c>
      <c r="BH12" s="624"/>
      <c r="BI12" s="624"/>
      <c r="BJ12" s="624"/>
      <c r="BK12" s="624"/>
      <c r="BL12" s="624"/>
      <c r="BM12" s="624"/>
      <c r="BN12" s="625"/>
      <c r="BO12" s="626">
        <v>48.2</v>
      </c>
      <c r="BP12" s="626"/>
      <c r="BQ12" s="626"/>
      <c r="BR12" s="626"/>
      <c r="BS12" s="627" t="s">
        <v>131</v>
      </c>
      <c r="BT12" s="627"/>
      <c r="BU12" s="627"/>
      <c r="BV12" s="627"/>
      <c r="BW12" s="627"/>
      <c r="BX12" s="627"/>
      <c r="BY12" s="627"/>
      <c r="BZ12" s="627"/>
      <c r="CA12" s="627"/>
      <c r="CB12" s="631"/>
      <c r="CD12" s="620" t="s">
        <v>258</v>
      </c>
      <c r="CE12" s="621"/>
      <c r="CF12" s="621"/>
      <c r="CG12" s="621"/>
      <c r="CH12" s="621"/>
      <c r="CI12" s="621"/>
      <c r="CJ12" s="621"/>
      <c r="CK12" s="621"/>
      <c r="CL12" s="621"/>
      <c r="CM12" s="621"/>
      <c r="CN12" s="621"/>
      <c r="CO12" s="621"/>
      <c r="CP12" s="621"/>
      <c r="CQ12" s="622"/>
      <c r="CR12" s="623">
        <v>610522</v>
      </c>
      <c r="CS12" s="624"/>
      <c r="CT12" s="624"/>
      <c r="CU12" s="624"/>
      <c r="CV12" s="624"/>
      <c r="CW12" s="624"/>
      <c r="CX12" s="624"/>
      <c r="CY12" s="625"/>
      <c r="CZ12" s="626">
        <v>12.1</v>
      </c>
      <c r="DA12" s="626"/>
      <c r="DB12" s="626"/>
      <c r="DC12" s="626"/>
      <c r="DD12" s="632">
        <v>201023</v>
      </c>
      <c r="DE12" s="624"/>
      <c r="DF12" s="624"/>
      <c r="DG12" s="624"/>
      <c r="DH12" s="624"/>
      <c r="DI12" s="624"/>
      <c r="DJ12" s="624"/>
      <c r="DK12" s="624"/>
      <c r="DL12" s="624"/>
      <c r="DM12" s="624"/>
      <c r="DN12" s="624"/>
      <c r="DO12" s="624"/>
      <c r="DP12" s="625"/>
      <c r="DQ12" s="632">
        <v>222887</v>
      </c>
      <c r="DR12" s="624"/>
      <c r="DS12" s="624"/>
      <c r="DT12" s="624"/>
      <c r="DU12" s="624"/>
      <c r="DV12" s="624"/>
      <c r="DW12" s="624"/>
      <c r="DX12" s="624"/>
      <c r="DY12" s="624"/>
      <c r="DZ12" s="624"/>
      <c r="EA12" s="624"/>
      <c r="EB12" s="624"/>
      <c r="EC12" s="633"/>
    </row>
    <row r="13" spans="2:143" ht="11.25" customHeight="1" x14ac:dyDescent="0.15">
      <c r="B13" s="620" t="s">
        <v>259</v>
      </c>
      <c r="C13" s="621"/>
      <c r="D13" s="621"/>
      <c r="E13" s="621"/>
      <c r="F13" s="621"/>
      <c r="G13" s="621"/>
      <c r="H13" s="621"/>
      <c r="I13" s="621"/>
      <c r="J13" s="621"/>
      <c r="K13" s="621"/>
      <c r="L13" s="621"/>
      <c r="M13" s="621"/>
      <c r="N13" s="621"/>
      <c r="O13" s="621"/>
      <c r="P13" s="621"/>
      <c r="Q13" s="622"/>
      <c r="R13" s="623" t="s">
        <v>131</v>
      </c>
      <c r="S13" s="624"/>
      <c r="T13" s="624"/>
      <c r="U13" s="624"/>
      <c r="V13" s="624"/>
      <c r="W13" s="624"/>
      <c r="X13" s="624"/>
      <c r="Y13" s="625"/>
      <c r="Z13" s="626" t="s">
        <v>131</v>
      </c>
      <c r="AA13" s="626"/>
      <c r="AB13" s="626"/>
      <c r="AC13" s="626"/>
      <c r="AD13" s="627" t="s">
        <v>131</v>
      </c>
      <c r="AE13" s="627"/>
      <c r="AF13" s="627"/>
      <c r="AG13" s="627"/>
      <c r="AH13" s="627"/>
      <c r="AI13" s="627"/>
      <c r="AJ13" s="627"/>
      <c r="AK13" s="627"/>
      <c r="AL13" s="628" t="s">
        <v>131</v>
      </c>
      <c r="AM13" s="629"/>
      <c r="AN13" s="629"/>
      <c r="AO13" s="630"/>
      <c r="AP13" s="620" t="s">
        <v>260</v>
      </c>
      <c r="AQ13" s="621"/>
      <c r="AR13" s="621"/>
      <c r="AS13" s="621"/>
      <c r="AT13" s="621"/>
      <c r="AU13" s="621"/>
      <c r="AV13" s="621"/>
      <c r="AW13" s="621"/>
      <c r="AX13" s="621"/>
      <c r="AY13" s="621"/>
      <c r="AZ13" s="621"/>
      <c r="BA13" s="621"/>
      <c r="BB13" s="621"/>
      <c r="BC13" s="621"/>
      <c r="BD13" s="621"/>
      <c r="BE13" s="621"/>
      <c r="BF13" s="622"/>
      <c r="BG13" s="623">
        <v>284486</v>
      </c>
      <c r="BH13" s="624"/>
      <c r="BI13" s="624"/>
      <c r="BJ13" s="624"/>
      <c r="BK13" s="624"/>
      <c r="BL13" s="624"/>
      <c r="BM13" s="624"/>
      <c r="BN13" s="625"/>
      <c r="BO13" s="626">
        <v>47.9</v>
      </c>
      <c r="BP13" s="626"/>
      <c r="BQ13" s="626"/>
      <c r="BR13" s="626"/>
      <c r="BS13" s="627" t="s">
        <v>131</v>
      </c>
      <c r="BT13" s="627"/>
      <c r="BU13" s="627"/>
      <c r="BV13" s="627"/>
      <c r="BW13" s="627"/>
      <c r="BX13" s="627"/>
      <c r="BY13" s="627"/>
      <c r="BZ13" s="627"/>
      <c r="CA13" s="627"/>
      <c r="CB13" s="631"/>
      <c r="CD13" s="620" t="s">
        <v>261</v>
      </c>
      <c r="CE13" s="621"/>
      <c r="CF13" s="621"/>
      <c r="CG13" s="621"/>
      <c r="CH13" s="621"/>
      <c r="CI13" s="621"/>
      <c r="CJ13" s="621"/>
      <c r="CK13" s="621"/>
      <c r="CL13" s="621"/>
      <c r="CM13" s="621"/>
      <c r="CN13" s="621"/>
      <c r="CO13" s="621"/>
      <c r="CP13" s="621"/>
      <c r="CQ13" s="622"/>
      <c r="CR13" s="623">
        <v>421263</v>
      </c>
      <c r="CS13" s="624"/>
      <c r="CT13" s="624"/>
      <c r="CU13" s="624"/>
      <c r="CV13" s="624"/>
      <c r="CW13" s="624"/>
      <c r="CX13" s="624"/>
      <c r="CY13" s="625"/>
      <c r="CZ13" s="626">
        <v>8.4</v>
      </c>
      <c r="DA13" s="626"/>
      <c r="DB13" s="626"/>
      <c r="DC13" s="626"/>
      <c r="DD13" s="632">
        <v>225381</v>
      </c>
      <c r="DE13" s="624"/>
      <c r="DF13" s="624"/>
      <c r="DG13" s="624"/>
      <c r="DH13" s="624"/>
      <c r="DI13" s="624"/>
      <c r="DJ13" s="624"/>
      <c r="DK13" s="624"/>
      <c r="DL13" s="624"/>
      <c r="DM13" s="624"/>
      <c r="DN13" s="624"/>
      <c r="DO13" s="624"/>
      <c r="DP13" s="625"/>
      <c r="DQ13" s="632">
        <v>239312</v>
      </c>
      <c r="DR13" s="624"/>
      <c r="DS13" s="624"/>
      <c r="DT13" s="624"/>
      <c r="DU13" s="624"/>
      <c r="DV13" s="624"/>
      <c r="DW13" s="624"/>
      <c r="DX13" s="624"/>
      <c r="DY13" s="624"/>
      <c r="DZ13" s="624"/>
      <c r="EA13" s="624"/>
      <c r="EB13" s="624"/>
      <c r="EC13" s="633"/>
    </row>
    <row r="14" spans="2:143" ht="11.25" customHeight="1" x14ac:dyDescent="0.15">
      <c r="B14" s="620" t="s">
        <v>262</v>
      </c>
      <c r="C14" s="621"/>
      <c r="D14" s="621"/>
      <c r="E14" s="621"/>
      <c r="F14" s="621"/>
      <c r="G14" s="621"/>
      <c r="H14" s="621"/>
      <c r="I14" s="621"/>
      <c r="J14" s="621"/>
      <c r="K14" s="621"/>
      <c r="L14" s="621"/>
      <c r="M14" s="621"/>
      <c r="N14" s="621"/>
      <c r="O14" s="621"/>
      <c r="P14" s="621"/>
      <c r="Q14" s="622"/>
      <c r="R14" s="623" t="s">
        <v>131</v>
      </c>
      <c r="S14" s="624"/>
      <c r="T14" s="624"/>
      <c r="U14" s="624"/>
      <c r="V14" s="624"/>
      <c r="W14" s="624"/>
      <c r="X14" s="624"/>
      <c r="Y14" s="625"/>
      <c r="Z14" s="626" t="s">
        <v>131</v>
      </c>
      <c r="AA14" s="626"/>
      <c r="AB14" s="626"/>
      <c r="AC14" s="626"/>
      <c r="AD14" s="627" t="s">
        <v>131</v>
      </c>
      <c r="AE14" s="627"/>
      <c r="AF14" s="627"/>
      <c r="AG14" s="627"/>
      <c r="AH14" s="627"/>
      <c r="AI14" s="627"/>
      <c r="AJ14" s="627"/>
      <c r="AK14" s="627"/>
      <c r="AL14" s="628" t="s">
        <v>131</v>
      </c>
      <c r="AM14" s="629"/>
      <c r="AN14" s="629"/>
      <c r="AO14" s="630"/>
      <c r="AP14" s="620" t="s">
        <v>263</v>
      </c>
      <c r="AQ14" s="621"/>
      <c r="AR14" s="621"/>
      <c r="AS14" s="621"/>
      <c r="AT14" s="621"/>
      <c r="AU14" s="621"/>
      <c r="AV14" s="621"/>
      <c r="AW14" s="621"/>
      <c r="AX14" s="621"/>
      <c r="AY14" s="621"/>
      <c r="AZ14" s="621"/>
      <c r="BA14" s="621"/>
      <c r="BB14" s="621"/>
      <c r="BC14" s="621"/>
      <c r="BD14" s="621"/>
      <c r="BE14" s="621"/>
      <c r="BF14" s="622"/>
      <c r="BG14" s="623">
        <v>23511</v>
      </c>
      <c r="BH14" s="624"/>
      <c r="BI14" s="624"/>
      <c r="BJ14" s="624"/>
      <c r="BK14" s="624"/>
      <c r="BL14" s="624"/>
      <c r="BM14" s="624"/>
      <c r="BN14" s="625"/>
      <c r="BO14" s="626">
        <v>4</v>
      </c>
      <c r="BP14" s="626"/>
      <c r="BQ14" s="626"/>
      <c r="BR14" s="626"/>
      <c r="BS14" s="627" t="s">
        <v>131</v>
      </c>
      <c r="BT14" s="627"/>
      <c r="BU14" s="627"/>
      <c r="BV14" s="627"/>
      <c r="BW14" s="627"/>
      <c r="BX14" s="627"/>
      <c r="BY14" s="627"/>
      <c r="BZ14" s="627"/>
      <c r="CA14" s="627"/>
      <c r="CB14" s="631"/>
      <c r="CD14" s="620" t="s">
        <v>264</v>
      </c>
      <c r="CE14" s="621"/>
      <c r="CF14" s="621"/>
      <c r="CG14" s="621"/>
      <c r="CH14" s="621"/>
      <c r="CI14" s="621"/>
      <c r="CJ14" s="621"/>
      <c r="CK14" s="621"/>
      <c r="CL14" s="621"/>
      <c r="CM14" s="621"/>
      <c r="CN14" s="621"/>
      <c r="CO14" s="621"/>
      <c r="CP14" s="621"/>
      <c r="CQ14" s="622"/>
      <c r="CR14" s="623">
        <v>158238</v>
      </c>
      <c r="CS14" s="624"/>
      <c r="CT14" s="624"/>
      <c r="CU14" s="624"/>
      <c r="CV14" s="624"/>
      <c r="CW14" s="624"/>
      <c r="CX14" s="624"/>
      <c r="CY14" s="625"/>
      <c r="CZ14" s="626">
        <v>3.1</v>
      </c>
      <c r="DA14" s="626"/>
      <c r="DB14" s="626"/>
      <c r="DC14" s="626"/>
      <c r="DD14" s="632">
        <v>9339</v>
      </c>
      <c r="DE14" s="624"/>
      <c r="DF14" s="624"/>
      <c r="DG14" s="624"/>
      <c r="DH14" s="624"/>
      <c r="DI14" s="624"/>
      <c r="DJ14" s="624"/>
      <c r="DK14" s="624"/>
      <c r="DL14" s="624"/>
      <c r="DM14" s="624"/>
      <c r="DN14" s="624"/>
      <c r="DO14" s="624"/>
      <c r="DP14" s="625"/>
      <c r="DQ14" s="632">
        <v>143230</v>
      </c>
      <c r="DR14" s="624"/>
      <c r="DS14" s="624"/>
      <c r="DT14" s="624"/>
      <c r="DU14" s="624"/>
      <c r="DV14" s="624"/>
      <c r="DW14" s="624"/>
      <c r="DX14" s="624"/>
      <c r="DY14" s="624"/>
      <c r="DZ14" s="624"/>
      <c r="EA14" s="624"/>
      <c r="EB14" s="624"/>
      <c r="EC14" s="633"/>
    </row>
    <row r="15" spans="2:143" ht="11.25" customHeight="1" x14ac:dyDescent="0.15">
      <c r="B15" s="620" t="s">
        <v>265</v>
      </c>
      <c r="C15" s="621"/>
      <c r="D15" s="621"/>
      <c r="E15" s="621"/>
      <c r="F15" s="621"/>
      <c r="G15" s="621"/>
      <c r="H15" s="621"/>
      <c r="I15" s="621"/>
      <c r="J15" s="621"/>
      <c r="K15" s="621"/>
      <c r="L15" s="621"/>
      <c r="M15" s="621"/>
      <c r="N15" s="621"/>
      <c r="O15" s="621"/>
      <c r="P15" s="621"/>
      <c r="Q15" s="622"/>
      <c r="R15" s="623" t="s">
        <v>131</v>
      </c>
      <c r="S15" s="624"/>
      <c r="T15" s="624"/>
      <c r="U15" s="624"/>
      <c r="V15" s="624"/>
      <c r="W15" s="624"/>
      <c r="X15" s="624"/>
      <c r="Y15" s="625"/>
      <c r="Z15" s="626" t="s">
        <v>131</v>
      </c>
      <c r="AA15" s="626"/>
      <c r="AB15" s="626"/>
      <c r="AC15" s="626"/>
      <c r="AD15" s="627" t="s">
        <v>131</v>
      </c>
      <c r="AE15" s="627"/>
      <c r="AF15" s="627"/>
      <c r="AG15" s="627"/>
      <c r="AH15" s="627"/>
      <c r="AI15" s="627"/>
      <c r="AJ15" s="627"/>
      <c r="AK15" s="627"/>
      <c r="AL15" s="628" t="s">
        <v>131</v>
      </c>
      <c r="AM15" s="629"/>
      <c r="AN15" s="629"/>
      <c r="AO15" s="630"/>
      <c r="AP15" s="620" t="s">
        <v>266</v>
      </c>
      <c r="AQ15" s="621"/>
      <c r="AR15" s="621"/>
      <c r="AS15" s="621"/>
      <c r="AT15" s="621"/>
      <c r="AU15" s="621"/>
      <c r="AV15" s="621"/>
      <c r="AW15" s="621"/>
      <c r="AX15" s="621"/>
      <c r="AY15" s="621"/>
      <c r="AZ15" s="621"/>
      <c r="BA15" s="621"/>
      <c r="BB15" s="621"/>
      <c r="BC15" s="621"/>
      <c r="BD15" s="621"/>
      <c r="BE15" s="621"/>
      <c r="BF15" s="622"/>
      <c r="BG15" s="623">
        <v>47955</v>
      </c>
      <c r="BH15" s="624"/>
      <c r="BI15" s="624"/>
      <c r="BJ15" s="624"/>
      <c r="BK15" s="624"/>
      <c r="BL15" s="624"/>
      <c r="BM15" s="624"/>
      <c r="BN15" s="625"/>
      <c r="BO15" s="626">
        <v>8.1</v>
      </c>
      <c r="BP15" s="626"/>
      <c r="BQ15" s="626"/>
      <c r="BR15" s="626"/>
      <c r="BS15" s="627" t="s">
        <v>131</v>
      </c>
      <c r="BT15" s="627"/>
      <c r="BU15" s="627"/>
      <c r="BV15" s="627"/>
      <c r="BW15" s="627"/>
      <c r="BX15" s="627"/>
      <c r="BY15" s="627"/>
      <c r="BZ15" s="627"/>
      <c r="CA15" s="627"/>
      <c r="CB15" s="631"/>
      <c r="CD15" s="620" t="s">
        <v>267</v>
      </c>
      <c r="CE15" s="621"/>
      <c r="CF15" s="621"/>
      <c r="CG15" s="621"/>
      <c r="CH15" s="621"/>
      <c r="CI15" s="621"/>
      <c r="CJ15" s="621"/>
      <c r="CK15" s="621"/>
      <c r="CL15" s="621"/>
      <c r="CM15" s="621"/>
      <c r="CN15" s="621"/>
      <c r="CO15" s="621"/>
      <c r="CP15" s="621"/>
      <c r="CQ15" s="622"/>
      <c r="CR15" s="623">
        <v>391201</v>
      </c>
      <c r="CS15" s="624"/>
      <c r="CT15" s="624"/>
      <c r="CU15" s="624"/>
      <c r="CV15" s="624"/>
      <c r="CW15" s="624"/>
      <c r="CX15" s="624"/>
      <c r="CY15" s="625"/>
      <c r="CZ15" s="626">
        <v>7.8</v>
      </c>
      <c r="DA15" s="626"/>
      <c r="DB15" s="626"/>
      <c r="DC15" s="626"/>
      <c r="DD15" s="632">
        <v>390</v>
      </c>
      <c r="DE15" s="624"/>
      <c r="DF15" s="624"/>
      <c r="DG15" s="624"/>
      <c r="DH15" s="624"/>
      <c r="DI15" s="624"/>
      <c r="DJ15" s="624"/>
      <c r="DK15" s="624"/>
      <c r="DL15" s="624"/>
      <c r="DM15" s="624"/>
      <c r="DN15" s="624"/>
      <c r="DO15" s="624"/>
      <c r="DP15" s="625"/>
      <c r="DQ15" s="632">
        <v>347882</v>
      </c>
      <c r="DR15" s="624"/>
      <c r="DS15" s="624"/>
      <c r="DT15" s="624"/>
      <c r="DU15" s="624"/>
      <c r="DV15" s="624"/>
      <c r="DW15" s="624"/>
      <c r="DX15" s="624"/>
      <c r="DY15" s="624"/>
      <c r="DZ15" s="624"/>
      <c r="EA15" s="624"/>
      <c r="EB15" s="624"/>
      <c r="EC15" s="633"/>
    </row>
    <row r="16" spans="2:143" ht="11.25" customHeight="1" x14ac:dyDescent="0.15">
      <c r="B16" s="620" t="s">
        <v>268</v>
      </c>
      <c r="C16" s="621"/>
      <c r="D16" s="621"/>
      <c r="E16" s="621"/>
      <c r="F16" s="621"/>
      <c r="G16" s="621"/>
      <c r="H16" s="621"/>
      <c r="I16" s="621"/>
      <c r="J16" s="621"/>
      <c r="K16" s="621"/>
      <c r="L16" s="621"/>
      <c r="M16" s="621"/>
      <c r="N16" s="621"/>
      <c r="O16" s="621"/>
      <c r="P16" s="621"/>
      <c r="Q16" s="622"/>
      <c r="R16" s="623">
        <v>4522</v>
      </c>
      <c r="S16" s="624"/>
      <c r="T16" s="624"/>
      <c r="U16" s="624"/>
      <c r="V16" s="624"/>
      <c r="W16" s="624"/>
      <c r="X16" s="624"/>
      <c r="Y16" s="625"/>
      <c r="Z16" s="626">
        <v>0.1</v>
      </c>
      <c r="AA16" s="626"/>
      <c r="AB16" s="626"/>
      <c r="AC16" s="626"/>
      <c r="AD16" s="627">
        <v>4522</v>
      </c>
      <c r="AE16" s="627"/>
      <c r="AF16" s="627"/>
      <c r="AG16" s="627"/>
      <c r="AH16" s="627"/>
      <c r="AI16" s="627"/>
      <c r="AJ16" s="627"/>
      <c r="AK16" s="627"/>
      <c r="AL16" s="628">
        <v>0.2</v>
      </c>
      <c r="AM16" s="629"/>
      <c r="AN16" s="629"/>
      <c r="AO16" s="630"/>
      <c r="AP16" s="620" t="s">
        <v>269</v>
      </c>
      <c r="AQ16" s="621"/>
      <c r="AR16" s="621"/>
      <c r="AS16" s="621"/>
      <c r="AT16" s="621"/>
      <c r="AU16" s="621"/>
      <c r="AV16" s="621"/>
      <c r="AW16" s="621"/>
      <c r="AX16" s="621"/>
      <c r="AY16" s="621"/>
      <c r="AZ16" s="621"/>
      <c r="BA16" s="621"/>
      <c r="BB16" s="621"/>
      <c r="BC16" s="621"/>
      <c r="BD16" s="621"/>
      <c r="BE16" s="621"/>
      <c r="BF16" s="622"/>
      <c r="BG16" s="623" t="s">
        <v>131</v>
      </c>
      <c r="BH16" s="624"/>
      <c r="BI16" s="624"/>
      <c r="BJ16" s="624"/>
      <c r="BK16" s="624"/>
      <c r="BL16" s="624"/>
      <c r="BM16" s="624"/>
      <c r="BN16" s="625"/>
      <c r="BO16" s="626" t="s">
        <v>131</v>
      </c>
      <c r="BP16" s="626"/>
      <c r="BQ16" s="626"/>
      <c r="BR16" s="626"/>
      <c r="BS16" s="627" t="s">
        <v>131</v>
      </c>
      <c r="BT16" s="627"/>
      <c r="BU16" s="627"/>
      <c r="BV16" s="627"/>
      <c r="BW16" s="627"/>
      <c r="BX16" s="627"/>
      <c r="BY16" s="627"/>
      <c r="BZ16" s="627"/>
      <c r="CA16" s="627"/>
      <c r="CB16" s="631"/>
      <c r="CD16" s="620" t="s">
        <v>270</v>
      </c>
      <c r="CE16" s="621"/>
      <c r="CF16" s="621"/>
      <c r="CG16" s="621"/>
      <c r="CH16" s="621"/>
      <c r="CI16" s="621"/>
      <c r="CJ16" s="621"/>
      <c r="CK16" s="621"/>
      <c r="CL16" s="621"/>
      <c r="CM16" s="621"/>
      <c r="CN16" s="621"/>
      <c r="CO16" s="621"/>
      <c r="CP16" s="621"/>
      <c r="CQ16" s="622"/>
      <c r="CR16" s="623">
        <v>162691</v>
      </c>
      <c r="CS16" s="624"/>
      <c r="CT16" s="624"/>
      <c r="CU16" s="624"/>
      <c r="CV16" s="624"/>
      <c r="CW16" s="624"/>
      <c r="CX16" s="624"/>
      <c r="CY16" s="625"/>
      <c r="CZ16" s="626">
        <v>3.2</v>
      </c>
      <c r="DA16" s="626"/>
      <c r="DB16" s="626"/>
      <c r="DC16" s="626"/>
      <c r="DD16" s="632" t="s">
        <v>131</v>
      </c>
      <c r="DE16" s="624"/>
      <c r="DF16" s="624"/>
      <c r="DG16" s="624"/>
      <c r="DH16" s="624"/>
      <c r="DI16" s="624"/>
      <c r="DJ16" s="624"/>
      <c r="DK16" s="624"/>
      <c r="DL16" s="624"/>
      <c r="DM16" s="624"/>
      <c r="DN16" s="624"/>
      <c r="DO16" s="624"/>
      <c r="DP16" s="625"/>
      <c r="DQ16" s="632">
        <v>4262</v>
      </c>
      <c r="DR16" s="624"/>
      <c r="DS16" s="624"/>
      <c r="DT16" s="624"/>
      <c r="DU16" s="624"/>
      <c r="DV16" s="624"/>
      <c r="DW16" s="624"/>
      <c r="DX16" s="624"/>
      <c r="DY16" s="624"/>
      <c r="DZ16" s="624"/>
      <c r="EA16" s="624"/>
      <c r="EB16" s="624"/>
      <c r="EC16" s="633"/>
    </row>
    <row r="17" spans="2:133" ht="11.25" customHeight="1" x14ac:dyDescent="0.15">
      <c r="B17" s="620" t="s">
        <v>271</v>
      </c>
      <c r="C17" s="621"/>
      <c r="D17" s="621"/>
      <c r="E17" s="621"/>
      <c r="F17" s="621"/>
      <c r="G17" s="621"/>
      <c r="H17" s="621"/>
      <c r="I17" s="621"/>
      <c r="J17" s="621"/>
      <c r="K17" s="621"/>
      <c r="L17" s="621"/>
      <c r="M17" s="621"/>
      <c r="N17" s="621"/>
      <c r="O17" s="621"/>
      <c r="P17" s="621"/>
      <c r="Q17" s="622"/>
      <c r="R17" s="623">
        <v>9076</v>
      </c>
      <c r="S17" s="624"/>
      <c r="T17" s="624"/>
      <c r="U17" s="624"/>
      <c r="V17" s="624"/>
      <c r="W17" s="624"/>
      <c r="X17" s="624"/>
      <c r="Y17" s="625"/>
      <c r="Z17" s="626">
        <v>0.2</v>
      </c>
      <c r="AA17" s="626"/>
      <c r="AB17" s="626"/>
      <c r="AC17" s="626"/>
      <c r="AD17" s="627">
        <v>9076</v>
      </c>
      <c r="AE17" s="627"/>
      <c r="AF17" s="627"/>
      <c r="AG17" s="627"/>
      <c r="AH17" s="627"/>
      <c r="AI17" s="627"/>
      <c r="AJ17" s="627"/>
      <c r="AK17" s="627"/>
      <c r="AL17" s="628">
        <v>0.3</v>
      </c>
      <c r="AM17" s="629"/>
      <c r="AN17" s="629"/>
      <c r="AO17" s="630"/>
      <c r="AP17" s="620" t="s">
        <v>272</v>
      </c>
      <c r="AQ17" s="621"/>
      <c r="AR17" s="621"/>
      <c r="AS17" s="621"/>
      <c r="AT17" s="621"/>
      <c r="AU17" s="621"/>
      <c r="AV17" s="621"/>
      <c r="AW17" s="621"/>
      <c r="AX17" s="621"/>
      <c r="AY17" s="621"/>
      <c r="AZ17" s="621"/>
      <c r="BA17" s="621"/>
      <c r="BB17" s="621"/>
      <c r="BC17" s="621"/>
      <c r="BD17" s="621"/>
      <c r="BE17" s="621"/>
      <c r="BF17" s="622"/>
      <c r="BG17" s="623" t="s">
        <v>131</v>
      </c>
      <c r="BH17" s="624"/>
      <c r="BI17" s="624"/>
      <c r="BJ17" s="624"/>
      <c r="BK17" s="624"/>
      <c r="BL17" s="624"/>
      <c r="BM17" s="624"/>
      <c r="BN17" s="625"/>
      <c r="BO17" s="626" t="s">
        <v>131</v>
      </c>
      <c r="BP17" s="626"/>
      <c r="BQ17" s="626"/>
      <c r="BR17" s="626"/>
      <c r="BS17" s="627" t="s">
        <v>131</v>
      </c>
      <c r="BT17" s="627"/>
      <c r="BU17" s="627"/>
      <c r="BV17" s="627"/>
      <c r="BW17" s="627"/>
      <c r="BX17" s="627"/>
      <c r="BY17" s="627"/>
      <c r="BZ17" s="627"/>
      <c r="CA17" s="627"/>
      <c r="CB17" s="631"/>
      <c r="CD17" s="620" t="s">
        <v>273</v>
      </c>
      <c r="CE17" s="621"/>
      <c r="CF17" s="621"/>
      <c r="CG17" s="621"/>
      <c r="CH17" s="621"/>
      <c r="CI17" s="621"/>
      <c r="CJ17" s="621"/>
      <c r="CK17" s="621"/>
      <c r="CL17" s="621"/>
      <c r="CM17" s="621"/>
      <c r="CN17" s="621"/>
      <c r="CO17" s="621"/>
      <c r="CP17" s="621"/>
      <c r="CQ17" s="622"/>
      <c r="CR17" s="623">
        <v>477841</v>
      </c>
      <c r="CS17" s="624"/>
      <c r="CT17" s="624"/>
      <c r="CU17" s="624"/>
      <c r="CV17" s="624"/>
      <c r="CW17" s="624"/>
      <c r="CX17" s="624"/>
      <c r="CY17" s="625"/>
      <c r="CZ17" s="626">
        <v>9.5</v>
      </c>
      <c r="DA17" s="626"/>
      <c r="DB17" s="626"/>
      <c r="DC17" s="626"/>
      <c r="DD17" s="632" t="s">
        <v>131</v>
      </c>
      <c r="DE17" s="624"/>
      <c r="DF17" s="624"/>
      <c r="DG17" s="624"/>
      <c r="DH17" s="624"/>
      <c r="DI17" s="624"/>
      <c r="DJ17" s="624"/>
      <c r="DK17" s="624"/>
      <c r="DL17" s="624"/>
      <c r="DM17" s="624"/>
      <c r="DN17" s="624"/>
      <c r="DO17" s="624"/>
      <c r="DP17" s="625"/>
      <c r="DQ17" s="632">
        <v>477841</v>
      </c>
      <c r="DR17" s="624"/>
      <c r="DS17" s="624"/>
      <c r="DT17" s="624"/>
      <c r="DU17" s="624"/>
      <c r="DV17" s="624"/>
      <c r="DW17" s="624"/>
      <c r="DX17" s="624"/>
      <c r="DY17" s="624"/>
      <c r="DZ17" s="624"/>
      <c r="EA17" s="624"/>
      <c r="EB17" s="624"/>
      <c r="EC17" s="633"/>
    </row>
    <row r="18" spans="2:133" ht="11.25" customHeight="1" x14ac:dyDescent="0.15">
      <c r="B18" s="620" t="s">
        <v>274</v>
      </c>
      <c r="C18" s="621"/>
      <c r="D18" s="621"/>
      <c r="E18" s="621"/>
      <c r="F18" s="621"/>
      <c r="G18" s="621"/>
      <c r="H18" s="621"/>
      <c r="I18" s="621"/>
      <c r="J18" s="621"/>
      <c r="K18" s="621"/>
      <c r="L18" s="621"/>
      <c r="M18" s="621"/>
      <c r="N18" s="621"/>
      <c r="O18" s="621"/>
      <c r="P18" s="621"/>
      <c r="Q18" s="622"/>
      <c r="R18" s="623">
        <v>1781</v>
      </c>
      <c r="S18" s="624"/>
      <c r="T18" s="624"/>
      <c r="U18" s="624"/>
      <c r="V18" s="624"/>
      <c r="W18" s="624"/>
      <c r="X18" s="624"/>
      <c r="Y18" s="625"/>
      <c r="Z18" s="626">
        <v>0</v>
      </c>
      <c r="AA18" s="626"/>
      <c r="AB18" s="626"/>
      <c r="AC18" s="626"/>
      <c r="AD18" s="627">
        <v>1781</v>
      </c>
      <c r="AE18" s="627"/>
      <c r="AF18" s="627"/>
      <c r="AG18" s="627"/>
      <c r="AH18" s="627"/>
      <c r="AI18" s="627"/>
      <c r="AJ18" s="627"/>
      <c r="AK18" s="627"/>
      <c r="AL18" s="628">
        <v>0.1</v>
      </c>
      <c r="AM18" s="629"/>
      <c r="AN18" s="629"/>
      <c r="AO18" s="630"/>
      <c r="AP18" s="620" t="s">
        <v>275</v>
      </c>
      <c r="AQ18" s="621"/>
      <c r="AR18" s="621"/>
      <c r="AS18" s="621"/>
      <c r="AT18" s="621"/>
      <c r="AU18" s="621"/>
      <c r="AV18" s="621"/>
      <c r="AW18" s="621"/>
      <c r="AX18" s="621"/>
      <c r="AY18" s="621"/>
      <c r="AZ18" s="621"/>
      <c r="BA18" s="621"/>
      <c r="BB18" s="621"/>
      <c r="BC18" s="621"/>
      <c r="BD18" s="621"/>
      <c r="BE18" s="621"/>
      <c r="BF18" s="622"/>
      <c r="BG18" s="623" t="s">
        <v>131</v>
      </c>
      <c r="BH18" s="624"/>
      <c r="BI18" s="624"/>
      <c r="BJ18" s="624"/>
      <c r="BK18" s="624"/>
      <c r="BL18" s="624"/>
      <c r="BM18" s="624"/>
      <c r="BN18" s="625"/>
      <c r="BO18" s="626" t="s">
        <v>131</v>
      </c>
      <c r="BP18" s="626"/>
      <c r="BQ18" s="626"/>
      <c r="BR18" s="626"/>
      <c r="BS18" s="627" t="s">
        <v>131</v>
      </c>
      <c r="BT18" s="627"/>
      <c r="BU18" s="627"/>
      <c r="BV18" s="627"/>
      <c r="BW18" s="627"/>
      <c r="BX18" s="627"/>
      <c r="BY18" s="627"/>
      <c r="BZ18" s="627"/>
      <c r="CA18" s="627"/>
      <c r="CB18" s="631"/>
      <c r="CD18" s="620" t="s">
        <v>276</v>
      </c>
      <c r="CE18" s="621"/>
      <c r="CF18" s="621"/>
      <c r="CG18" s="621"/>
      <c r="CH18" s="621"/>
      <c r="CI18" s="621"/>
      <c r="CJ18" s="621"/>
      <c r="CK18" s="621"/>
      <c r="CL18" s="621"/>
      <c r="CM18" s="621"/>
      <c r="CN18" s="621"/>
      <c r="CO18" s="621"/>
      <c r="CP18" s="621"/>
      <c r="CQ18" s="622"/>
      <c r="CR18" s="623" t="s">
        <v>131</v>
      </c>
      <c r="CS18" s="624"/>
      <c r="CT18" s="624"/>
      <c r="CU18" s="624"/>
      <c r="CV18" s="624"/>
      <c r="CW18" s="624"/>
      <c r="CX18" s="624"/>
      <c r="CY18" s="625"/>
      <c r="CZ18" s="626" t="s">
        <v>131</v>
      </c>
      <c r="DA18" s="626"/>
      <c r="DB18" s="626"/>
      <c r="DC18" s="626"/>
      <c r="DD18" s="632" t="s">
        <v>131</v>
      </c>
      <c r="DE18" s="624"/>
      <c r="DF18" s="624"/>
      <c r="DG18" s="624"/>
      <c r="DH18" s="624"/>
      <c r="DI18" s="624"/>
      <c r="DJ18" s="624"/>
      <c r="DK18" s="624"/>
      <c r="DL18" s="624"/>
      <c r="DM18" s="624"/>
      <c r="DN18" s="624"/>
      <c r="DO18" s="624"/>
      <c r="DP18" s="625"/>
      <c r="DQ18" s="632" t="s">
        <v>131</v>
      </c>
      <c r="DR18" s="624"/>
      <c r="DS18" s="624"/>
      <c r="DT18" s="624"/>
      <c r="DU18" s="624"/>
      <c r="DV18" s="624"/>
      <c r="DW18" s="624"/>
      <c r="DX18" s="624"/>
      <c r="DY18" s="624"/>
      <c r="DZ18" s="624"/>
      <c r="EA18" s="624"/>
      <c r="EB18" s="624"/>
      <c r="EC18" s="633"/>
    </row>
    <row r="19" spans="2:133" ht="11.25" customHeight="1" x14ac:dyDescent="0.15">
      <c r="B19" s="620" t="s">
        <v>277</v>
      </c>
      <c r="C19" s="621"/>
      <c r="D19" s="621"/>
      <c r="E19" s="621"/>
      <c r="F19" s="621"/>
      <c r="G19" s="621"/>
      <c r="H19" s="621"/>
      <c r="I19" s="621"/>
      <c r="J19" s="621"/>
      <c r="K19" s="621"/>
      <c r="L19" s="621"/>
      <c r="M19" s="621"/>
      <c r="N19" s="621"/>
      <c r="O19" s="621"/>
      <c r="P19" s="621"/>
      <c r="Q19" s="622"/>
      <c r="R19" s="623">
        <v>1781</v>
      </c>
      <c r="S19" s="624"/>
      <c r="T19" s="624"/>
      <c r="U19" s="624"/>
      <c r="V19" s="624"/>
      <c r="W19" s="624"/>
      <c r="X19" s="624"/>
      <c r="Y19" s="625"/>
      <c r="Z19" s="626">
        <v>0</v>
      </c>
      <c r="AA19" s="626"/>
      <c r="AB19" s="626"/>
      <c r="AC19" s="626"/>
      <c r="AD19" s="627">
        <v>1781</v>
      </c>
      <c r="AE19" s="627"/>
      <c r="AF19" s="627"/>
      <c r="AG19" s="627"/>
      <c r="AH19" s="627"/>
      <c r="AI19" s="627"/>
      <c r="AJ19" s="627"/>
      <c r="AK19" s="627"/>
      <c r="AL19" s="628">
        <v>0.1</v>
      </c>
      <c r="AM19" s="629"/>
      <c r="AN19" s="629"/>
      <c r="AO19" s="630"/>
      <c r="AP19" s="620" t="s">
        <v>278</v>
      </c>
      <c r="AQ19" s="621"/>
      <c r="AR19" s="621"/>
      <c r="AS19" s="621"/>
      <c r="AT19" s="621"/>
      <c r="AU19" s="621"/>
      <c r="AV19" s="621"/>
      <c r="AW19" s="621"/>
      <c r="AX19" s="621"/>
      <c r="AY19" s="621"/>
      <c r="AZ19" s="621"/>
      <c r="BA19" s="621"/>
      <c r="BB19" s="621"/>
      <c r="BC19" s="621"/>
      <c r="BD19" s="621"/>
      <c r="BE19" s="621"/>
      <c r="BF19" s="622"/>
      <c r="BG19" s="623">
        <v>10420</v>
      </c>
      <c r="BH19" s="624"/>
      <c r="BI19" s="624"/>
      <c r="BJ19" s="624"/>
      <c r="BK19" s="624"/>
      <c r="BL19" s="624"/>
      <c r="BM19" s="624"/>
      <c r="BN19" s="625"/>
      <c r="BO19" s="626">
        <v>1.8</v>
      </c>
      <c r="BP19" s="626"/>
      <c r="BQ19" s="626"/>
      <c r="BR19" s="626"/>
      <c r="BS19" s="627" t="s">
        <v>131</v>
      </c>
      <c r="BT19" s="627"/>
      <c r="BU19" s="627"/>
      <c r="BV19" s="627"/>
      <c r="BW19" s="627"/>
      <c r="BX19" s="627"/>
      <c r="BY19" s="627"/>
      <c r="BZ19" s="627"/>
      <c r="CA19" s="627"/>
      <c r="CB19" s="631"/>
      <c r="CD19" s="620" t="s">
        <v>279</v>
      </c>
      <c r="CE19" s="621"/>
      <c r="CF19" s="621"/>
      <c r="CG19" s="621"/>
      <c r="CH19" s="621"/>
      <c r="CI19" s="621"/>
      <c r="CJ19" s="621"/>
      <c r="CK19" s="621"/>
      <c r="CL19" s="621"/>
      <c r="CM19" s="621"/>
      <c r="CN19" s="621"/>
      <c r="CO19" s="621"/>
      <c r="CP19" s="621"/>
      <c r="CQ19" s="622"/>
      <c r="CR19" s="623" t="s">
        <v>131</v>
      </c>
      <c r="CS19" s="624"/>
      <c r="CT19" s="624"/>
      <c r="CU19" s="624"/>
      <c r="CV19" s="624"/>
      <c r="CW19" s="624"/>
      <c r="CX19" s="624"/>
      <c r="CY19" s="625"/>
      <c r="CZ19" s="626" t="s">
        <v>131</v>
      </c>
      <c r="DA19" s="626"/>
      <c r="DB19" s="626"/>
      <c r="DC19" s="626"/>
      <c r="DD19" s="632" t="s">
        <v>131</v>
      </c>
      <c r="DE19" s="624"/>
      <c r="DF19" s="624"/>
      <c r="DG19" s="624"/>
      <c r="DH19" s="624"/>
      <c r="DI19" s="624"/>
      <c r="DJ19" s="624"/>
      <c r="DK19" s="624"/>
      <c r="DL19" s="624"/>
      <c r="DM19" s="624"/>
      <c r="DN19" s="624"/>
      <c r="DO19" s="624"/>
      <c r="DP19" s="625"/>
      <c r="DQ19" s="632" t="s">
        <v>131</v>
      </c>
      <c r="DR19" s="624"/>
      <c r="DS19" s="624"/>
      <c r="DT19" s="624"/>
      <c r="DU19" s="624"/>
      <c r="DV19" s="624"/>
      <c r="DW19" s="624"/>
      <c r="DX19" s="624"/>
      <c r="DY19" s="624"/>
      <c r="DZ19" s="624"/>
      <c r="EA19" s="624"/>
      <c r="EB19" s="624"/>
      <c r="EC19" s="633"/>
    </row>
    <row r="20" spans="2:133" ht="11.25" customHeight="1" x14ac:dyDescent="0.15">
      <c r="B20" s="636" t="s">
        <v>280</v>
      </c>
      <c r="C20" s="637"/>
      <c r="D20" s="637"/>
      <c r="E20" s="637"/>
      <c r="F20" s="637"/>
      <c r="G20" s="637"/>
      <c r="H20" s="637"/>
      <c r="I20" s="637"/>
      <c r="J20" s="637"/>
      <c r="K20" s="637"/>
      <c r="L20" s="637"/>
      <c r="M20" s="637"/>
      <c r="N20" s="637"/>
      <c r="O20" s="637"/>
      <c r="P20" s="637"/>
      <c r="Q20" s="638"/>
      <c r="R20" s="623" t="s">
        <v>131</v>
      </c>
      <c r="S20" s="624"/>
      <c r="T20" s="624"/>
      <c r="U20" s="624"/>
      <c r="V20" s="624"/>
      <c r="W20" s="624"/>
      <c r="X20" s="624"/>
      <c r="Y20" s="625"/>
      <c r="Z20" s="626" t="s">
        <v>131</v>
      </c>
      <c r="AA20" s="626"/>
      <c r="AB20" s="626"/>
      <c r="AC20" s="626"/>
      <c r="AD20" s="627" t="s">
        <v>131</v>
      </c>
      <c r="AE20" s="627"/>
      <c r="AF20" s="627"/>
      <c r="AG20" s="627"/>
      <c r="AH20" s="627"/>
      <c r="AI20" s="627"/>
      <c r="AJ20" s="627"/>
      <c r="AK20" s="627"/>
      <c r="AL20" s="628" t="s">
        <v>131</v>
      </c>
      <c r="AM20" s="629"/>
      <c r="AN20" s="629"/>
      <c r="AO20" s="630"/>
      <c r="AP20" s="620" t="s">
        <v>281</v>
      </c>
      <c r="AQ20" s="621"/>
      <c r="AR20" s="621"/>
      <c r="AS20" s="621"/>
      <c r="AT20" s="621"/>
      <c r="AU20" s="621"/>
      <c r="AV20" s="621"/>
      <c r="AW20" s="621"/>
      <c r="AX20" s="621"/>
      <c r="AY20" s="621"/>
      <c r="AZ20" s="621"/>
      <c r="BA20" s="621"/>
      <c r="BB20" s="621"/>
      <c r="BC20" s="621"/>
      <c r="BD20" s="621"/>
      <c r="BE20" s="621"/>
      <c r="BF20" s="622"/>
      <c r="BG20" s="623">
        <v>10420</v>
      </c>
      <c r="BH20" s="624"/>
      <c r="BI20" s="624"/>
      <c r="BJ20" s="624"/>
      <c r="BK20" s="624"/>
      <c r="BL20" s="624"/>
      <c r="BM20" s="624"/>
      <c r="BN20" s="625"/>
      <c r="BO20" s="626">
        <v>1.8</v>
      </c>
      <c r="BP20" s="626"/>
      <c r="BQ20" s="626"/>
      <c r="BR20" s="626"/>
      <c r="BS20" s="627" t="s">
        <v>131</v>
      </c>
      <c r="BT20" s="627"/>
      <c r="BU20" s="627"/>
      <c r="BV20" s="627"/>
      <c r="BW20" s="627"/>
      <c r="BX20" s="627"/>
      <c r="BY20" s="627"/>
      <c r="BZ20" s="627"/>
      <c r="CA20" s="627"/>
      <c r="CB20" s="631"/>
      <c r="CD20" s="620" t="s">
        <v>282</v>
      </c>
      <c r="CE20" s="621"/>
      <c r="CF20" s="621"/>
      <c r="CG20" s="621"/>
      <c r="CH20" s="621"/>
      <c r="CI20" s="621"/>
      <c r="CJ20" s="621"/>
      <c r="CK20" s="621"/>
      <c r="CL20" s="621"/>
      <c r="CM20" s="621"/>
      <c r="CN20" s="621"/>
      <c r="CO20" s="621"/>
      <c r="CP20" s="621"/>
      <c r="CQ20" s="622"/>
      <c r="CR20" s="623">
        <v>5040064</v>
      </c>
      <c r="CS20" s="624"/>
      <c r="CT20" s="624"/>
      <c r="CU20" s="624"/>
      <c r="CV20" s="624"/>
      <c r="CW20" s="624"/>
      <c r="CX20" s="624"/>
      <c r="CY20" s="625"/>
      <c r="CZ20" s="626">
        <v>100</v>
      </c>
      <c r="DA20" s="626"/>
      <c r="DB20" s="626"/>
      <c r="DC20" s="626"/>
      <c r="DD20" s="632">
        <v>833992</v>
      </c>
      <c r="DE20" s="624"/>
      <c r="DF20" s="624"/>
      <c r="DG20" s="624"/>
      <c r="DH20" s="624"/>
      <c r="DI20" s="624"/>
      <c r="DJ20" s="624"/>
      <c r="DK20" s="624"/>
      <c r="DL20" s="624"/>
      <c r="DM20" s="624"/>
      <c r="DN20" s="624"/>
      <c r="DO20" s="624"/>
      <c r="DP20" s="625"/>
      <c r="DQ20" s="632">
        <v>3589297</v>
      </c>
      <c r="DR20" s="624"/>
      <c r="DS20" s="624"/>
      <c r="DT20" s="624"/>
      <c r="DU20" s="624"/>
      <c r="DV20" s="624"/>
      <c r="DW20" s="624"/>
      <c r="DX20" s="624"/>
      <c r="DY20" s="624"/>
      <c r="DZ20" s="624"/>
      <c r="EA20" s="624"/>
      <c r="EB20" s="624"/>
      <c r="EC20" s="633"/>
    </row>
    <row r="21" spans="2:133" ht="11.25" customHeight="1" x14ac:dyDescent="0.15">
      <c r="B21" s="620" t="s">
        <v>283</v>
      </c>
      <c r="C21" s="621"/>
      <c r="D21" s="621"/>
      <c r="E21" s="621"/>
      <c r="F21" s="621"/>
      <c r="G21" s="621"/>
      <c r="H21" s="621"/>
      <c r="I21" s="621"/>
      <c r="J21" s="621"/>
      <c r="K21" s="621"/>
      <c r="L21" s="621"/>
      <c r="M21" s="621"/>
      <c r="N21" s="621"/>
      <c r="O21" s="621"/>
      <c r="P21" s="621"/>
      <c r="Q21" s="622"/>
      <c r="R21" s="623">
        <v>2014259</v>
      </c>
      <c r="S21" s="624"/>
      <c r="T21" s="624"/>
      <c r="U21" s="624"/>
      <c r="V21" s="624"/>
      <c r="W21" s="624"/>
      <c r="X21" s="624"/>
      <c r="Y21" s="625"/>
      <c r="Z21" s="626">
        <v>37.4</v>
      </c>
      <c r="AA21" s="626"/>
      <c r="AB21" s="626"/>
      <c r="AC21" s="626"/>
      <c r="AD21" s="627">
        <v>1790661</v>
      </c>
      <c r="AE21" s="627"/>
      <c r="AF21" s="627"/>
      <c r="AG21" s="627"/>
      <c r="AH21" s="627"/>
      <c r="AI21" s="627"/>
      <c r="AJ21" s="627"/>
      <c r="AK21" s="627"/>
      <c r="AL21" s="628">
        <v>68.400000000000006</v>
      </c>
      <c r="AM21" s="629"/>
      <c r="AN21" s="629"/>
      <c r="AO21" s="630"/>
      <c r="AP21" s="620" t="s">
        <v>284</v>
      </c>
      <c r="AQ21" s="639"/>
      <c r="AR21" s="639"/>
      <c r="AS21" s="639"/>
      <c r="AT21" s="639"/>
      <c r="AU21" s="639"/>
      <c r="AV21" s="639"/>
      <c r="AW21" s="639"/>
      <c r="AX21" s="639"/>
      <c r="AY21" s="639"/>
      <c r="AZ21" s="639"/>
      <c r="BA21" s="639"/>
      <c r="BB21" s="639"/>
      <c r="BC21" s="639"/>
      <c r="BD21" s="639"/>
      <c r="BE21" s="639"/>
      <c r="BF21" s="640"/>
      <c r="BG21" s="623">
        <v>10420</v>
      </c>
      <c r="BH21" s="624"/>
      <c r="BI21" s="624"/>
      <c r="BJ21" s="624"/>
      <c r="BK21" s="624"/>
      <c r="BL21" s="624"/>
      <c r="BM21" s="624"/>
      <c r="BN21" s="625"/>
      <c r="BO21" s="626">
        <v>1.8</v>
      </c>
      <c r="BP21" s="626"/>
      <c r="BQ21" s="626"/>
      <c r="BR21" s="626"/>
      <c r="BS21" s="627" t="s">
        <v>131</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285</v>
      </c>
      <c r="C22" s="621"/>
      <c r="D22" s="621"/>
      <c r="E22" s="621"/>
      <c r="F22" s="621"/>
      <c r="G22" s="621"/>
      <c r="H22" s="621"/>
      <c r="I22" s="621"/>
      <c r="J22" s="621"/>
      <c r="K22" s="621"/>
      <c r="L22" s="621"/>
      <c r="M22" s="621"/>
      <c r="N22" s="621"/>
      <c r="O22" s="621"/>
      <c r="P22" s="621"/>
      <c r="Q22" s="622"/>
      <c r="R22" s="623">
        <v>1790661</v>
      </c>
      <c r="S22" s="624"/>
      <c r="T22" s="624"/>
      <c r="U22" s="624"/>
      <c r="V22" s="624"/>
      <c r="W22" s="624"/>
      <c r="X22" s="624"/>
      <c r="Y22" s="625"/>
      <c r="Z22" s="626">
        <v>33.200000000000003</v>
      </c>
      <c r="AA22" s="626"/>
      <c r="AB22" s="626"/>
      <c r="AC22" s="626"/>
      <c r="AD22" s="627">
        <v>1790661</v>
      </c>
      <c r="AE22" s="627"/>
      <c r="AF22" s="627"/>
      <c r="AG22" s="627"/>
      <c r="AH22" s="627"/>
      <c r="AI22" s="627"/>
      <c r="AJ22" s="627"/>
      <c r="AK22" s="627"/>
      <c r="AL22" s="628">
        <v>68.400000000000006</v>
      </c>
      <c r="AM22" s="629"/>
      <c r="AN22" s="629"/>
      <c r="AO22" s="630"/>
      <c r="AP22" s="620" t="s">
        <v>286</v>
      </c>
      <c r="AQ22" s="639"/>
      <c r="AR22" s="639"/>
      <c r="AS22" s="639"/>
      <c r="AT22" s="639"/>
      <c r="AU22" s="639"/>
      <c r="AV22" s="639"/>
      <c r="AW22" s="639"/>
      <c r="AX22" s="639"/>
      <c r="AY22" s="639"/>
      <c r="AZ22" s="639"/>
      <c r="BA22" s="639"/>
      <c r="BB22" s="639"/>
      <c r="BC22" s="639"/>
      <c r="BD22" s="639"/>
      <c r="BE22" s="639"/>
      <c r="BF22" s="640"/>
      <c r="BG22" s="623" t="s">
        <v>131</v>
      </c>
      <c r="BH22" s="624"/>
      <c r="BI22" s="624"/>
      <c r="BJ22" s="624"/>
      <c r="BK22" s="624"/>
      <c r="BL22" s="624"/>
      <c r="BM22" s="624"/>
      <c r="BN22" s="625"/>
      <c r="BO22" s="626" t="s">
        <v>131</v>
      </c>
      <c r="BP22" s="626"/>
      <c r="BQ22" s="626"/>
      <c r="BR22" s="626"/>
      <c r="BS22" s="627" t="s">
        <v>131</v>
      </c>
      <c r="BT22" s="627"/>
      <c r="BU22" s="627"/>
      <c r="BV22" s="627"/>
      <c r="BW22" s="627"/>
      <c r="BX22" s="627"/>
      <c r="BY22" s="627"/>
      <c r="BZ22" s="627"/>
      <c r="CA22" s="627"/>
      <c r="CB22" s="631"/>
      <c r="CD22" s="605" t="s">
        <v>287</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288</v>
      </c>
      <c r="C23" s="621"/>
      <c r="D23" s="621"/>
      <c r="E23" s="621"/>
      <c r="F23" s="621"/>
      <c r="G23" s="621"/>
      <c r="H23" s="621"/>
      <c r="I23" s="621"/>
      <c r="J23" s="621"/>
      <c r="K23" s="621"/>
      <c r="L23" s="621"/>
      <c r="M23" s="621"/>
      <c r="N23" s="621"/>
      <c r="O23" s="621"/>
      <c r="P23" s="621"/>
      <c r="Q23" s="622"/>
      <c r="R23" s="623">
        <v>223596</v>
      </c>
      <c r="S23" s="624"/>
      <c r="T23" s="624"/>
      <c r="U23" s="624"/>
      <c r="V23" s="624"/>
      <c r="W23" s="624"/>
      <c r="X23" s="624"/>
      <c r="Y23" s="625"/>
      <c r="Z23" s="626">
        <v>4.0999999999999996</v>
      </c>
      <c r="AA23" s="626"/>
      <c r="AB23" s="626"/>
      <c r="AC23" s="626"/>
      <c r="AD23" s="627" t="s">
        <v>131</v>
      </c>
      <c r="AE23" s="627"/>
      <c r="AF23" s="627"/>
      <c r="AG23" s="627"/>
      <c r="AH23" s="627"/>
      <c r="AI23" s="627"/>
      <c r="AJ23" s="627"/>
      <c r="AK23" s="627"/>
      <c r="AL23" s="628" t="s">
        <v>131</v>
      </c>
      <c r="AM23" s="629"/>
      <c r="AN23" s="629"/>
      <c r="AO23" s="630"/>
      <c r="AP23" s="620" t="s">
        <v>289</v>
      </c>
      <c r="AQ23" s="639"/>
      <c r="AR23" s="639"/>
      <c r="AS23" s="639"/>
      <c r="AT23" s="639"/>
      <c r="AU23" s="639"/>
      <c r="AV23" s="639"/>
      <c r="AW23" s="639"/>
      <c r="AX23" s="639"/>
      <c r="AY23" s="639"/>
      <c r="AZ23" s="639"/>
      <c r="BA23" s="639"/>
      <c r="BB23" s="639"/>
      <c r="BC23" s="639"/>
      <c r="BD23" s="639"/>
      <c r="BE23" s="639"/>
      <c r="BF23" s="640"/>
      <c r="BG23" s="623" t="s">
        <v>131</v>
      </c>
      <c r="BH23" s="624"/>
      <c r="BI23" s="624"/>
      <c r="BJ23" s="624"/>
      <c r="BK23" s="624"/>
      <c r="BL23" s="624"/>
      <c r="BM23" s="624"/>
      <c r="BN23" s="625"/>
      <c r="BO23" s="626" t="s">
        <v>131</v>
      </c>
      <c r="BP23" s="626"/>
      <c r="BQ23" s="626"/>
      <c r="BR23" s="626"/>
      <c r="BS23" s="627" t="s">
        <v>131</v>
      </c>
      <c r="BT23" s="627"/>
      <c r="BU23" s="627"/>
      <c r="BV23" s="627"/>
      <c r="BW23" s="627"/>
      <c r="BX23" s="627"/>
      <c r="BY23" s="627"/>
      <c r="BZ23" s="627"/>
      <c r="CA23" s="627"/>
      <c r="CB23" s="631"/>
      <c r="CD23" s="605" t="s">
        <v>229</v>
      </c>
      <c r="CE23" s="606"/>
      <c r="CF23" s="606"/>
      <c r="CG23" s="606"/>
      <c r="CH23" s="606"/>
      <c r="CI23" s="606"/>
      <c r="CJ23" s="606"/>
      <c r="CK23" s="606"/>
      <c r="CL23" s="606"/>
      <c r="CM23" s="606"/>
      <c r="CN23" s="606"/>
      <c r="CO23" s="606"/>
      <c r="CP23" s="606"/>
      <c r="CQ23" s="607"/>
      <c r="CR23" s="605" t="s">
        <v>290</v>
      </c>
      <c r="CS23" s="606"/>
      <c r="CT23" s="606"/>
      <c r="CU23" s="606"/>
      <c r="CV23" s="606"/>
      <c r="CW23" s="606"/>
      <c r="CX23" s="606"/>
      <c r="CY23" s="607"/>
      <c r="CZ23" s="605" t="s">
        <v>291</v>
      </c>
      <c r="DA23" s="606"/>
      <c r="DB23" s="606"/>
      <c r="DC23" s="607"/>
      <c r="DD23" s="605" t="s">
        <v>292</v>
      </c>
      <c r="DE23" s="606"/>
      <c r="DF23" s="606"/>
      <c r="DG23" s="606"/>
      <c r="DH23" s="606"/>
      <c r="DI23" s="606"/>
      <c r="DJ23" s="606"/>
      <c r="DK23" s="607"/>
      <c r="DL23" s="650" t="s">
        <v>293</v>
      </c>
      <c r="DM23" s="651"/>
      <c r="DN23" s="651"/>
      <c r="DO23" s="651"/>
      <c r="DP23" s="651"/>
      <c r="DQ23" s="651"/>
      <c r="DR23" s="651"/>
      <c r="DS23" s="651"/>
      <c r="DT23" s="651"/>
      <c r="DU23" s="651"/>
      <c r="DV23" s="652"/>
      <c r="DW23" s="605" t="s">
        <v>294</v>
      </c>
      <c r="DX23" s="606"/>
      <c r="DY23" s="606"/>
      <c r="DZ23" s="606"/>
      <c r="EA23" s="606"/>
      <c r="EB23" s="606"/>
      <c r="EC23" s="607"/>
    </row>
    <row r="24" spans="2:133" ht="11.25" customHeight="1" x14ac:dyDescent="0.15">
      <c r="B24" s="620" t="s">
        <v>295</v>
      </c>
      <c r="C24" s="621"/>
      <c r="D24" s="621"/>
      <c r="E24" s="621"/>
      <c r="F24" s="621"/>
      <c r="G24" s="621"/>
      <c r="H24" s="621"/>
      <c r="I24" s="621"/>
      <c r="J24" s="621"/>
      <c r="K24" s="621"/>
      <c r="L24" s="621"/>
      <c r="M24" s="621"/>
      <c r="N24" s="621"/>
      <c r="O24" s="621"/>
      <c r="P24" s="621"/>
      <c r="Q24" s="622"/>
      <c r="R24" s="623">
        <v>2</v>
      </c>
      <c r="S24" s="624"/>
      <c r="T24" s="624"/>
      <c r="U24" s="624"/>
      <c r="V24" s="624"/>
      <c r="W24" s="624"/>
      <c r="X24" s="624"/>
      <c r="Y24" s="625"/>
      <c r="Z24" s="626">
        <v>0</v>
      </c>
      <c r="AA24" s="626"/>
      <c r="AB24" s="626"/>
      <c r="AC24" s="626"/>
      <c r="AD24" s="627" t="s">
        <v>131</v>
      </c>
      <c r="AE24" s="627"/>
      <c r="AF24" s="627"/>
      <c r="AG24" s="627"/>
      <c r="AH24" s="627"/>
      <c r="AI24" s="627"/>
      <c r="AJ24" s="627"/>
      <c r="AK24" s="627"/>
      <c r="AL24" s="628" t="s">
        <v>131</v>
      </c>
      <c r="AM24" s="629"/>
      <c r="AN24" s="629"/>
      <c r="AO24" s="630"/>
      <c r="AP24" s="620" t="s">
        <v>296</v>
      </c>
      <c r="AQ24" s="639"/>
      <c r="AR24" s="639"/>
      <c r="AS24" s="639"/>
      <c r="AT24" s="639"/>
      <c r="AU24" s="639"/>
      <c r="AV24" s="639"/>
      <c r="AW24" s="639"/>
      <c r="AX24" s="639"/>
      <c r="AY24" s="639"/>
      <c r="AZ24" s="639"/>
      <c r="BA24" s="639"/>
      <c r="BB24" s="639"/>
      <c r="BC24" s="639"/>
      <c r="BD24" s="639"/>
      <c r="BE24" s="639"/>
      <c r="BF24" s="640"/>
      <c r="BG24" s="623" t="s">
        <v>131</v>
      </c>
      <c r="BH24" s="624"/>
      <c r="BI24" s="624"/>
      <c r="BJ24" s="624"/>
      <c r="BK24" s="624"/>
      <c r="BL24" s="624"/>
      <c r="BM24" s="624"/>
      <c r="BN24" s="625"/>
      <c r="BO24" s="626" t="s">
        <v>131</v>
      </c>
      <c r="BP24" s="626"/>
      <c r="BQ24" s="626"/>
      <c r="BR24" s="626"/>
      <c r="BS24" s="627" t="s">
        <v>131</v>
      </c>
      <c r="BT24" s="627"/>
      <c r="BU24" s="627"/>
      <c r="BV24" s="627"/>
      <c r="BW24" s="627"/>
      <c r="BX24" s="627"/>
      <c r="BY24" s="627"/>
      <c r="BZ24" s="627"/>
      <c r="CA24" s="627"/>
      <c r="CB24" s="631"/>
      <c r="CD24" s="609" t="s">
        <v>297</v>
      </c>
      <c r="CE24" s="610"/>
      <c r="CF24" s="610"/>
      <c r="CG24" s="610"/>
      <c r="CH24" s="610"/>
      <c r="CI24" s="610"/>
      <c r="CJ24" s="610"/>
      <c r="CK24" s="610"/>
      <c r="CL24" s="610"/>
      <c r="CM24" s="610"/>
      <c r="CN24" s="610"/>
      <c r="CO24" s="610"/>
      <c r="CP24" s="610"/>
      <c r="CQ24" s="611"/>
      <c r="CR24" s="612">
        <v>1508535</v>
      </c>
      <c r="CS24" s="613"/>
      <c r="CT24" s="613"/>
      <c r="CU24" s="613"/>
      <c r="CV24" s="613"/>
      <c r="CW24" s="613"/>
      <c r="CX24" s="613"/>
      <c r="CY24" s="614"/>
      <c r="CZ24" s="617">
        <v>29.9</v>
      </c>
      <c r="DA24" s="618"/>
      <c r="DB24" s="618"/>
      <c r="DC24" s="634"/>
      <c r="DD24" s="655">
        <v>1276826</v>
      </c>
      <c r="DE24" s="613"/>
      <c r="DF24" s="613"/>
      <c r="DG24" s="613"/>
      <c r="DH24" s="613"/>
      <c r="DI24" s="613"/>
      <c r="DJ24" s="613"/>
      <c r="DK24" s="614"/>
      <c r="DL24" s="655">
        <v>1206718</v>
      </c>
      <c r="DM24" s="613"/>
      <c r="DN24" s="613"/>
      <c r="DO24" s="613"/>
      <c r="DP24" s="613"/>
      <c r="DQ24" s="613"/>
      <c r="DR24" s="613"/>
      <c r="DS24" s="613"/>
      <c r="DT24" s="613"/>
      <c r="DU24" s="613"/>
      <c r="DV24" s="614"/>
      <c r="DW24" s="617">
        <v>45.6</v>
      </c>
      <c r="DX24" s="618"/>
      <c r="DY24" s="618"/>
      <c r="DZ24" s="618"/>
      <c r="EA24" s="618"/>
      <c r="EB24" s="618"/>
      <c r="EC24" s="619"/>
    </row>
    <row r="25" spans="2:133" ht="11.25" customHeight="1" x14ac:dyDescent="0.15">
      <c r="B25" s="620" t="s">
        <v>298</v>
      </c>
      <c r="C25" s="621"/>
      <c r="D25" s="621"/>
      <c r="E25" s="621"/>
      <c r="F25" s="621"/>
      <c r="G25" s="621"/>
      <c r="H25" s="621"/>
      <c r="I25" s="621"/>
      <c r="J25" s="621"/>
      <c r="K25" s="621"/>
      <c r="L25" s="621"/>
      <c r="M25" s="621"/>
      <c r="N25" s="621"/>
      <c r="O25" s="621"/>
      <c r="P25" s="621"/>
      <c r="Q25" s="622"/>
      <c r="R25" s="623">
        <v>2834667</v>
      </c>
      <c r="S25" s="624"/>
      <c r="T25" s="624"/>
      <c r="U25" s="624"/>
      <c r="V25" s="624"/>
      <c r="W25" s="624"/>
      <c r="X25" s="624"/>
      <c r="Y25" s="625"/>
      <c r="Z25" s="626">
        <v>52.6</v>
      </c>
      <c r="AA25" s="626"/>
      <c r="AB25" s="626"/>
      <c r="AC25" s="626"/>
      <c r="AD25" s="627">
        <v>2611069</v>
      </c>
      <c r="AE25" s="627"/>
      <c r="AF25" s="627"/>
      <c r="AG25" s="627"/>
      <c r="AH25" s="627"/>
      <c r="AI25" s="627"/>
      <c r="AJ25" s="627"/>
      <c r="AK25" s="627"/>
      <c r="AL25" s="628">
        <v>99.7</v>
      </c>
      <c r="AM25" s="629"/>
      <c r="AN25" s="629"/>
      <c r="AO25" s="630"/>
      <c r="AP25" s="620" t="s">
        <v>299</v>
      </c>
      <c r="AQ25" s="639"/>
      <c r="AR25" s="639"/>
      <c r="AS25" s="639"/>
      <c r="AT25" s="639"/>
      <c r="AU25" s="639"/>
      <c r="AV25" s="639"/>
      <c r="AW25" s="639"/>
      <c r="AX25" s="639"/>
      <c r="AY25" s="639"/>
      <c r="AZ25" s="639"/>
      <c r="BA25" s="639"/>
      <c r="BB25" s="639"/>
      <c r="BC25" s="639"/>
      <c r="BD25" s="639"/>
      <c r="BE25" s="639"/>
      <c r="BF25" s="640"/>
      <c r="BG25" s="623" t="s">
        <v>131</v>
      </c>
      <c r="BH25" s="624"/>
      <c r="BI25" s="624"/>
      <c r="BJ25" s="624"/>
      <c r="BK25" s="624"/>
      <c r="BL25" s="624"/>
      <c r="BM25" s="624"/>
      <c r="BN25" s="625"/>
      <c r="BO25" s="626" t="s">
        <v>131</v>
      </c>
      <c r="BP25" s="626"/>
      <c r="BQ25" s="626"/>
      <c r="BR25" s="626"/>
      <c r="BS25" s="627" t="s">
        <v>131</v>
      </c>
      <c r="BT25" s="627"/>
      <c r="BU25" s="627"/>
      <c r="BV25" s="627"/>
      <c r="BW25" s="627"/>
      <c r="BX25" s="627"/>
      <c r="BY25" s="627"/>
      <c r="BZ25" s="627"/>
      <c r="CA25" s="627"/>
      <c r="CB25" s="631"/>
      <c r="CD25" s="620" t="s">
        <v>300</v>
      </c>
      <c r="CE25" s="621"/>
      <c r="CF25" s="621"/>
      <c r="CG25" s="621"/>
      <c r="CH25" s="621"/>
      <c r="CI25" s="621"/>
      <c r="CJ25" s="621"/>
      <c r="CK25" s="621"/>
      <c r="CL25" s="621"/>
      <c r="CM25" s="621"/>
      <c r="CN25" s="621"/>
      <c r="CO25" s="621"/>
      <c r="CP25" s="621"/>
      <c r="CQ25" s="622"/>
      <c r="CR25" s="623">
        <v>752342</v>
      </c>
      <c r="CS25" s="656"/>
      <c r="CT25" s="656"/>
      <c r="CU25" s="656"/>
      <c r="CV25" s="656"/>
      <c r="CW25" s="656"/>
      <c r="CX25" s="656"/>
      <c r="CY25" s="657"/>
      <c r="CZ25" s="628">
        <v>14.9</v>
      </c>
      <c r="DA25" s="653"/>
      <c r="DB25" s="653"/>
      <c r="DC25" s="658"/>
      <c r="DD25" s="632">
        <v>708131</v>
      </c>
      <c r="DE25" s="656"/>
      <c r="DF25" s="656"/>
      <c r="DG25" s="656"/>
      <c r="DH25" s="656"/>
      <c r="DI25" s="656"/>
      <c r="DJ25" s="656"/>
      <c r="DK25" s="657"/>
      <c r="DL25" s="632">
        <v>657543</v>
      </c>
      <c r="DM25" s="656"/>
      <c r="DN25" s="656"/>
      <c r="DO25" s="656"/>
      <c r="DP25" s="656"/>
      <c r="DQ25" s="656"/>
      <c r="DR25" s="656"/>
      <c r="DS25" s="656"/>
      <c r="DT25" s="656"/>
      <c r="DU25" s="656"/>
      <c r="DV25" s="657"/>
      <c r="DW25" s="628">
        <v>24.9</v>
      </c>
      <c r="DX25" s="653"/>
      <c r="DY25" s="653"/>
      <c r="DZ25" s="653"/>
      <c r="EA25" s="653"/>
      <c r="EB25" s="653"/>
      <c r="EC25" s="654"/>
    </row>
    <row r="26" spans="2:133" ht="11.25" customHeight="1" x14ac:dyDescent="0.15">
      <c r="B26" s="620" t="s">
        <v>301</v>
      </c>
      <c r="C26" s="621"/>
      <c r="D26" s="621"/>
      <c r="E26" s="621"/>
      <c r="F26" s="621"/>
      <c r="G26" s="621"/>
      <c r="H26" s="621"/>
      <c r="I26" s="621"/>
      <c r="J26" s="621"/>
      <c r="K26" s="621"/>
      <c r="L26" s="621"/>
      <c r="M26" s="621"/>
      <c r="N26" s="621"/>
      <c r="O26" s="621"/>
      <c r="P26" s="621"/>
      <c r="Q26" s="622"/>
      <c r="R26" s="623">
        <v>770</v>
      </c>
      <c r="S26" s="624"/>
      <c r="T26" s="624"/>
      <c r="U26" s="624"/>
      <c r="V26" s="624"/>
      <c r="W26" s="624"/>
      <c r="X26" s="624"/>
      <c r="Y26" s="625"/>
      <c r="Z26" s="626">
        <v>0</v>
      </c>
      <c r="AA26" s="626"/>
      <c r="AB26" s="626"/>
      <c r="AC26" s="626"/>
      <c r="AD26" s="627">
        <v>770</v>
      </c>
      <c r="AE26" s="627"/>
      <c r="AF26" s="627"/>
      <c r="AG26" s="627"/>
      <c r="AH26" s="627"/>
      <c r="AI26" s="627"/>
      <c r="AJ26" s="627"/>
      <c r="AK26" s="627"/>
      <c r="AL26" s="628">
        <v>0</v>
      </c>
      <c r="AM26" s="629"/>
      <c r="AN26" s="629"/>
      <c r="AO26" s="630"/>
      <c r="AP26" s="620" t="s">
        <v>302</v>
      </c>
      <c r="AQ26" s="639"/>
      <c r="AR26" s="639"/>
      <c r="AS26" s="639"/>
      <c r="AT26" s="639"/>
      <c r="AU26" s="639"/>
      <c r="AV26" s="639"/>
      <c r="AW26" s="639"/>
      <c r="AX26" s="639"/>
      <c r="AY26" s="639"/>
      <c r="AZ26" s="639"/>
      <c r="BA26" s="639"/>
      <c r="BB26" s="639"/>
      <c r="BC26" s="639"/>
      <c r="BD26" s="639"/>
      <c r="BE26" s="639"/>
      <c r="BF26" s="640"/>
      <c r="BG26" s="623" t="s">
        <v>131</v>
      </c>
      <c r="BH26" s="624"/>
      <c r="BI26" s="624"/>
      <c r="BJ26" s="624"/>
      <c r="BK26" s="624"/>
      <c r="BL26" s="624"/>
      <c r="BM26" s="624"/>
      <c r="BN26" s="625"/>
      <c r="BO26" s="626" t="s">
        <v>131</v>
      </c>
      <c r="BP26" s="626"/>
      <c r="BQ26" s="626"/>
      <c r="BR26" s="626"/>
      <c r="BS26" s="627" t="s">
        <v>131</v>
      </c>
      <c r="BT26" s="627"/>
      <c r="BU26" s="627"/>
      <c r="BV26" s="627"/>
      <c r="BW26" s="627"/>
      <c r="BX26" s="627"/>
      <c r="BY26" s="627"/>
      <c r="BZ26" s="627"/>
      <c r="CA26" s="627"/>
      <c r="CB26" s="631"/>
      <c r="CD26" s="620" t="s">
        <v>303</v>
      </c>
      <c r="CE26" s="621"/>
      <c r="CF26" s="621"/>
      <c r="CG26" s="621"/>
      <c r="CH26" s="621"/>
      <c r="CI26" s="621"/>
      <c r="CJ26" s="621"/>
      <c r="CK26" s="621"/>
      <c r="CL26" s="621"/>
      <c r="CM26" s="621"/>
      <c r="CN26" s="621"/>
      <c r="CO26" s="621"/>
      <c r="CP26" s="621"/>
      <c r="CQ26" s="622"/>
      <c r="CR26" s="623">
        <v>309179</v>
      </c>
      <c r="CS26" s="624"/>
      <c r="CT26" s="624"/>
      <c r="CU26" s="624"/>
      <c r="CV26" s="624"/>
      <c r="CW26" s="624"/>
      <c r="CX26" s="624"/>
      <c r="CY26" s="625"/>
      <c r="CZ26" s="628">
        <v>6.1</v>
      </c>
      <c r="DA26" s="653"/>
      <c r="DB26" s="653"/>
      <c r="DC26" s="658"/>
      <c r="DD26" s="632">
        <v>281034</v>
      </c>
      <c r="DE26" s="624"/>
      <c r="DF26" s="624"/>
      <c r="DG26" s="624"/>
      <c r="DH26" s="624"/>
      <c r="DI26" s="624"/>
      <c r="DJ26" s="624"/>
      <c r="DK26" s="625"/>
      <c r="DL26" s="632" t="s">
        <v>131</v>
      </c>
      <c r="DM26" s="624"/>
      <c r="DN26" s="624"/>
      <c r="DO26" s="624"/>
      <c r="DP26" s="624"/>
      <c r="DQ26" s="624"/>
      <c r="DR26" s="624"/>
      <c r="DS26" s="624"/>
      <c r="DT26" s="624"/>
      <c r="DU26" s="624"/>
      <c r="DV26" s="625"/>
      <c r="DW26" s="628" t="s">
        <v>131</v>
      </c>
      <c r="DX26" s="653"/>
      <c r="DY26" s="653"/>
      <c r="DZ26" s="653"/>
      <c r="EA26" s="653"/>
      <c r="EB26" s="653"/>
      <c r="EC26" s="654"/>
    </row>
    <row r="27" spans="2:133" ht="11.25" customHeight="1" x14ac:dyDescent="0.15">
      <c r="B27" s="620" t="s">
        <v>304</v>
      </c>
      <c r="C27" s="621"/>
      <c r="D27" s="621"/>
      <c r="E27" s="621"/>
      <c r="F27" s="621"/>
      <c r="G27" s="621"/>
      <c r="H27" s="621"/>
      <c r="I27" s="621"/>
      <c r="J27" s="621"/>
      <c r="K27" s="621"/>
      <c r="L27" s="621"/>
      <c r="M27" s="621"/>
      <c r="N27" s="621"/>
      <c r="O27" s="621"/>
      <c r="P27" s="621"/>
      <c r="Q27" s="622"/>
      <c r="R27" s="623">
        <v>26742</v>
      </c>
      <c r="S27" s="624"/>
      <c r="T27" s="624"/>
      <c r="U27" s="624"/>
      <c r="V27" s="624"/>
      <c r="W27" s="624"/>
      <c r="X27" s="624"/>
      <c r="Y27" s="625"/>
      <c r="Z27" s="626">
        <v>0.5</v>
      </c>
      <c r="AA27" s="626"/>
      <c r="AB27" s="626"/>
      <c r="AC27" s="626"/>
      <c r="AD27" s="627" t="s">
        <v>131</v>
      </c>
      <c r="AE27" s="627"/>
      <c r="AF27" s="627"/>
      <c r="AG27" s="627"/>
      <c r="AH27" s="627"/>
      <c r="AI27" s="627"/>
      <c r="AJ27" s="627"/>
      <c r="AK27" s="627"/>
      <c r="AL27" s="628" t="s">
        <v>131</v>
      </c>
      <c r="AM27" s="629"/>
      <c r="AN27" s="629"/>
      <c r="AO27" s="630"/>
      <c r="AP27" s="620" t="s">
        <v>305</v>
      </c>
      <c r="AQ27" s="621"/>
      <c r="AR27" s="621"/>
      <c r="AS27" s="621"/>
      <c r="AT27" s="621"/>
      <c r="AU27" s="621"/>
      <c r="AV27" s="621"/>
      <c r="AW27" s="621"/>
      <c r="AX27" s="621"/>
      <c r="AY27" s="621"/>
      <c r="AZ27" s="621"/>
      <c r="BA27" s="621"/>
      <c r="BB27" s="621"/>
      <c r="BC27" s="621"/>
      <c r="BD27" s="621"/>
      <c r="BE27" s="621"/>
      <c r="BF27" s="622"/>
      <c r="BG27" s="623">
        <v>593392</v>
      </c>
      <c r="BH27" s="624"/>
      <c r="BI27" s="624"/>
      <c r="BJ27" s="624"/>
      <c r="BK27" s="624"/>
      <c r="BL27" s="624"/>
      <c r="BM27" s="624"/>
      <c r="BN27" s="625"/>
      <c r="BO27" s="626">
        <v>100</v>
      </c>
      <c r="BP27" s="626"/>
      <c r="BQ27" s="626"/>
      <c r="BR27" s="626"/>
      <c r="BS27" s="627">
        <v>4180</v>
      </c>
      <c r="BT27" s="627"/>
      <c r="BU27" s="627"/>
      <c r="BV27" s="627"/>
      <c r="BW27" s="627"/>
      <c r="BX27" s="627"/>
      <c r="BY27" s="627"/>
      <c r="BZ27" s="627"/>
      <c r="CA27" s="627"/>
      <c r="CB27" s="631"/>
      <c r="CD27" s="620" t="s">
        <v>306</v>
      </c>
      <c r="CE27" s="621"/>
      <c r="CF27" s="621"/>
      <c r="CG27" s="621"/>
      <c r="CH27" s="621"/>
      <c r="CI27" s="621"/>
      <c r="CJ27" s="621"/>
      <c r="CK27" s="621"/>
      <c r="CL27" s="621"/>
      <c r="CM27" s="621"/>
      <c r="CN27" s="621"/>
      <c r="CO27" s="621"/>
      <c r="CP27" s="621"/>
      <c r="CQ27" s="622"/>
      <c r="CR27" s="623">
        <v>278352</v>
      </c>
      <c r="CS27" s="656"/>
      <c r="CT27" s="656"/>
      <c r="CU27" s="656"/>
      <c r="CV27" s="656"/>
      <c r="CW27" s="656"/>
      <c r="CX27" s="656"/>
      <c r="CY27" s="657"/>
      <c r="CZ27" s="628">
        <v>5.5</v>
      </c>
      <c r="DA27" s="653"/>
      <c r="DB27" s="653"/>
      <c r="DC27" s="658"/>
      <c r="DD27" s="632">
        <v>90854</v>
      </c>
      <c r="DE27" s="656"/>
      <c r="DF27" s="656"/>
      <c r="DG27" s="656"/>
      <c r="DH27" s="656"/>
      <c r="DI27" s="656"/>
      <c r="DJ27" s="656"/>
      <c r="DK27" s="657"/>
      <c r="DL27" s="632">
        <v>71334</v>
      </c>
      <c r="DM27" s="656"/>
      <c r="DN27" s="656"/>
      <c r="DO27" s="656"/>
      <c r="DP27" s="656"/>
      <c r="DQ27" s="656"/>
      <c r="DR27" s="656"/>
      <c r="DS27" s="656"/>
      <c r="DT27" s="656"/>
      <c r="DU27" s="656"/>
      <c r="DV27" s="657"/>
      <c r="DW27" s="628">
        <v>2.7</v>
      </c>
      <c r="DX27" s="653"/>
      <c r="DY27" s="653"/>
      <c r="DZ27" s="653"/>
      <c r="EA27" s="653"/>
      <c r="EB27" s="653"/>
      <c r="EC27" s="654"/>
    </row>
    <row r="28" spans="2:133" ht="11.25" customHeight="1" x14ac:dyDescent="0.15">
      <c r="B28" s="620" t="s">
        <v>307</v>
      </c>
      <c r="C28" s="621"/>
      <c r="D28" s="621"/>
      <c r="E28" s="621"/>
      <c r="F28" s="621"/>
      <c r="G28" s="621"/>
      <c r="H28" s="621"/>
      <c r="I28" s="621"/>
      <c r="J28" s="621"/>
      <c r="K28" s="621"/>
      <c r="L28" s="621"/>
      <c r="M28" s="621"/>
      <c r="N28" s="621"/>
      <c r="O28" s="621"/>
      <c r="P28" s="621"/>
      <c r="Q28" s="622"/>
      <c r="R28" s="623">
        <v>105251</v>
      </c>
      <c r="S28" s="624"/>
      <c r="T28" s="624"/>
      <c r="U28" s="624"/>
      <c r="V28" s="624"/>
      <c r="W28" s="624"/>
      <c r="X28" s="624"/>
      <c r="Y28" s="625"/>
      <c r="Z28" s="626">
        <v>2</v>
      </c>
      <c r="AA28" s="626"/>
      <c r="AB28" s="626"/>
      <c r="AC28" s="626"/>
      <c r="AD28" s="627">
        <v>1675</v>
      </c>
      <c r="AE28" s="627"/>
      <c r="AF28" s="627"/>
      <c r="AG28" s="627"/>
      <c r="AH28" s="627"/>
      <c r="AI28" s="627"/>
      <c r="AJ28" s="627"/>
      <c r="AK28" s="627"/>
      <c r="AL28" s="628">
        <v>0.1</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308</v>
      </c>
      <c r="CE28" s="621"/>
      <c r="CF28" s="621"/>
      <c r="CG28" s="621"/>
      <c r="CH28" s="621"/>
      <c r="CI28" s="621"/>
      <c r="CJ28" s="621"/>
      <c r="CK28" s="621"/>
      <c r="CL28" s="621"/>
      <c r="CM28" s="621"/>
      <c r="CN28" s="621"/>
      <c r="CO28" s="621"/>
      <c r="CP28" s="621"/>
      <c r="CQ28" s="622"/>
      <c r="CR28" s="623">
        <v>477841</v>
      </c>
      <c r="CS28" s="624"/>
      <c r="CT28" s="624"/>
      <c r="CU28" s="624"/>
      <c r="CV28" s="624"/>
      <c r="CW28" s="624"/>
      <c r="CX28" s="624"/>
      <c r="CY28" s="625"/>
      <c r="CZ28" s="628">
        <v>9.5</v>
      </c>
      <c r="DA28" s="653"/>
      <c r="DB28" s="653"/>
      <c r="DC28" s="658"/>
      <c r="DD28" s="632">
        <v>477841</v>
      </c>
      <c r="DE28" s="624"/>
      <c r="DF28" s="624"/>
      <c r="DG28" s="624"/>
      <c r="DH28" s="624"/>
      <c r="DI28" s="624"/>
      <c r="DJ28" s="624"/>
      <c r="DK28" s="625"/>
      <c r="DL28" s="632">
        <v>477841</v>
      </c>
      <c r="DM28" s="624"/>
      <c r="DN28" s="624"/>
      <c r="DO28" s="624"/>
      <c r="DP28" s="624"/>
      <c r="DQ28" s="624"/>
      <c r="DR28" s="624"/>
      <c r="DS28" s="624"/>
      <c r="DT28" s="624"/>
      <c r="DU28" s="624"/>
      <c r="DV28" s="625"/>
      <c r="DW28" s="628">
        <v>18.100000000000001</v>
      </c>
      <c r="DX28" s="653"/>
      <c r="DY28" s="653"/>
      <c r="DZ28" s="653"/>
      <c r="EA28" s="653"/>
      <c r="EB28" s="653"/>
      <c r="EC28" s="654"/>
    </row>
    <row r="29" spans="2:133" ht="11.25" customHeight="1" x14ac:dyDescent="0.15">
      <c r="B29" s="620" t="s">
        <v>309</v>
      </c>
      <c r="C29" s="621"/>
      <c r="D29" s="621"/>
      <c r="E29" s="621"/>
      <c r="F29" s="621"/>
      <c r="G29" s="621"/>
      <c r="H29" s="621"/>
      <c r="I29" s="621"/>
      <c r="J29" s="621"/>
      <c r="K29" s="621"/>
      <c r="L29" s="621"/>
      <c r="M29" s="621"/>
      <c r="N29" s="621"/>
      <c r="O29" s="621"/>
      <c r="P29" s="621"/>
      <c r="Q29" s="622"/>
      <c r="R29" s="623">
        <v>10405</v>
      </c>
      <c r="S29" s="624"/>
      <c r="T29" s="624"/>
      <c r="U29" s="624"/>
      <c r="V29" s="624"/>
      <c r="W29" s="624"/>
      <c r="X29" s="624"/>
      <c r="Y29" s="625"/>
      <c r="Z29" s="626">
        <v>0.2</v>
      </c>
      <c r="AA29" s="626"/>
      <c r="AB29" s="626"/>
      <c r="AC29" s="626"/>
      <c r="AD29" s="627" t="s">
        <v>131</v>
      </c>
      <c r="AE29" s="627"/>
      <c r="AF29" s="627"/>
      <c r="AG29" s="627"/>
      <c r="AH29" s="627"/>
      <c r="AI29" s="627"/>
      <c r="AJ29" s="627"/>
      <c r="AK29" s="627"/>
      <c r="AL29" s="628" t="s">
        <v>131</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310</v>
      </c>
      <c r="CE29" s="662"/>
      <c r="CF29" s="620" t="s">
        <v>72</v>
      </c>
      <c r="CG29" s="621"/>
      <c r="CH29" s="621"/>
      <c r="CI29" s="621"/>
      <c r="CJ29" s="621"/>
      <c r="CK29" s="621"/>
      <c r="CL29" s="621"/>
      <c r="CM29" s="621"/>
      <c r="CN29" s="621"/>
      <c r="CO29" s="621"/>
      <c r="CP29" s="621"/>
      <c r="CQ29" s="622"/>
      <c r="CR29" s="623">
        <v>477841</v>
      </c>
      <c r="CS29" s="656"/>
      <c r="CT29" s="656"/>
      <c r="CU29" s="656"/>
      <c r="CV29" s="656"/>
      <c r="CW29" s="656"/>
      <c r="CX29" s="656"/>
      <c r="CY29" s="657"/>
      <c r="CZ29" s="628">
        <v>9.5</v>
      </c>
      <c r="DA29" s="653"/>
      <c r="DB29" s="653"/>
      <c r="DC29" s="658"/>
      <c r="DD29" s="632">
        <v>477841</v>
      </c>
      <c r="DE29" s="656"/>
      <c r="DF29" s="656"/>
      <c r="DG29" s="656"/>
      <c r="DH29" s="656"/>
      <c r="DI29" s="656"/>
      <c r="DJ29" s="656"/>
      <c r="DK29" s="657"/>
      <c r="DL29" s="632">
        <v>477841</v>
      </c>
      <c r="DM29" s="656"/>
      <c r="DN29" s="656"/>
      <c r="DO29" s="656"/>
      <c r="DP29" s="656"/>
      <c r="DQ29" s="656"/>
      <c r="DR29" s="656"/>
      <c r="DS29" s="656"/>
      <c r="DT29" s="656"/>
      <c r="DU29" s="656"/>
      <c r="DV29" s="657"/>
      <c r="DW29" s="628">
        <v>18.100000000000001</v>
      </c>
      <c r="DX29" s="653"/>
      <c r="DY29" s="653"/>
      <c r="DZ29" s="653"/>
      <c r="EA29" s="653"/>
      <c r="EB29" s="653"/>
      <c r="EC29" s="654"/>
    </row>
    <row r="30" spans="2:133" ht="11.25" customHeight="1" x14ac:dyDescent="0.15">
      <c r="B30" s="620" t="s">
        <v>311</v>
      </c>
      <c r="C30" s="621"/>
      <c r="D30" s="621"/>
      <c r="E30" s="621"/>
      <c r="F30" s="621"/>
      <c r="G30" s="621"/>
      <c r="H30" s="621"/>
      <c r="I30" s="621"/>
      <c r="J30" s="621"/>
      <c r="K30" s="621"/>
      <c r="L30" s="621"/>
      <c r="M30" s="621"/>
      <c r="N30" s="621"/>
      <c r="O30" s="621"/>
      <c r="P30" s="621"/>
      <c r="Q30" s="622"/>
      <c r="R30" s="623">
        <v>481523</v>
      </c>
      <c r="S30" s="624"/>
      <c r="T30" s="624"/>
      <c r="U30" s="624"/>
      <c r="V30" s="624"/>
      <c r="W30" s="624"/>
      <c r="X30" s="624"/>
      <c r="Y30" s="625"/>
      <c r="Z30" s="626">
        <v>8.9</v>
      </c>
      <c r="AA30" s="626"/>
      <c r="AB30" s="626"/>
      <c r="AC30" s="626"/>
      <c r="AD30" s="627" t="s">
        <v>131</v>
      </c>
      <c r="AE30" s="627"/>
      <c r="AF30" s="627"/>
      <c r="AG30" s="627"/>
      <c r="AH30" s="627"/>
      <c r="AI30" s="627"/>
      <c r="AJ30" s="627"/>
      <c r="AK30" s="627"/>
      <c r="AL30" s="628" t="s">
        <v>131</v>
      </c>
      <c r="AM30" s="629"/>
      <c r="AN30" s="629"/>
      <c r="AO30" s="630"/>
      <c r="AP30" s="605" t="s">
        <v>229</v>
      </c>
      <c r="AQ30" s="606"/>
      <c r="AR30" s="606"/>
      <c r="AS30" s="606"/>
      <c r="AT30" s="606"/>
      <c r="AU30" s="606"/>
      <c r="AV30" s="606"/>
      <c r="AW30" s="606"/>
      <c r="AX30" s="606"/>
      <c r="AY30" s="606"/>
      <c r="AZ30" s="606"/>
      <c r="BA30" s="606"/>
      <c r="BB30" s="606"/>
      <c r="BC30" s="606"/>
      <c r="BD30" s="606"/>
      <c r="BE30" s="606"/>
      <c r="BF30" s="607"/>
      <c r="BG30" s="605" t="s">
        <v>312</v>
      </c>
      <c r="BH30" s="659"/>
      <c r="BI30" s="659"/>
      <c r="BJ30" s="659"/>
      <c r="BK30" s="659"/>
      <c r="BL30" s="659"/>
      <c r="BM30" s="659"/>
      <c r="BN30" s="659"/>
      <c r="BO30" s="659"/>
      <c r="BP30" s="659"/>
      <c r="BQ30" s="660"/>
      <c r="BR30" s="605" t="s">
        <v>313</v>
      </c>
      <c r="BS30" s="659"/>
      <c r="BT30" s="659"/>
      <c r="BU30" s="659"/>
      <c r="BV30" s="659"/>
      <c r="BW30" s="659"/>
      <c r="BX30" s="659"/>
      <c r="BY30" s="659"/>
      <c r="BZ30" s="659"/>
      <c r="CA30" s="659"/>
      <c r="CB30" s="660"/>
      <c r="CD30" s="663"/>
      <c r="CE30" s="664"/>
      <c r="CF30" s="620" t="s">
        <v>314</v>
      </c>
      <c r="CG30" s="621"/>
      <c r="CH30" s="621"/>
      <c r="CI30" s="621"/>
      <c r="CJ30" s="621"/>
      <c r="CK30" s="621"/>
      <c r="CL30" s="621"/>
      <c r="CM30" s="621"/>
      <c r="CN30" s="621"/>
      <c r="CO30" s="621"/>
      <c r="CP30" s="621"/>
      <c r="CQ30" s="622"/>
      <c r="CR30" s="623">
        <v>467785</v>
      </c>
      <c r="CS30" s="624"/>
      <c r="CT30" s="624"/>
      <c r="CU30" s="624"/>
      <c r="CV30" s="624"/>
      <c r="CW30" s="624"/>
      <c r="CX30" s="624"/>
      <c r="CY30" s="625"/>
      <c r="CZ30" s="628">
        <v>9.3000000000000007</v>
      </c>
      <c r="DA30" s="653"/>
      <c r="DB30" s="653"/>
      <c r="DC30" s="658"/>
      <c r="DD30" s="632">
        <v>467785</v>
      </c>
      <c r="DE30" s="624"/>
      <c r="DF30" s="624"/>
      <c r="DG30" s="624"/>
      <c r="DH30" s="624"/>
      <c r="DI30" s="624"/>
      <c r="DJ30" s="624"/>
      <c r="DK30" s="625"/>
      <c r="DL30" s="632">
        <v>467785</v>
      </c>
      <c r="DM30" s="624"/>
      <c r="DN30" s="624"/>
      <c r="DO30" s="624"/>
      <c r="DP30" s="624"/>
      <c r="DQ30" s="624"/>
      <c r="DR30" s="624"/>
      <c r="DS30" s="624"/>
      <c r="DT30" s="624"/>
      <c r="DU30" s="624"/>
      <c r="DV30" s="625"/>
      <c r="DW30" s="628">
        <v>17.7</v>
      </c>
      <c r="DX30" s="653"/>
      <c r="DY30" s="653"/>
      <c r="DZ30" s="653"/>
      <c r="EA30" s="653"/>
      <c r="EB30" s="653"/>
      <c r="EC30" s="654"/>
    </row>
    <row r="31" spans="2:133" ht="11.25" customHeight="1" x14ac:dyDescent="0.15">
      <c r="B31" s="636" t="s">
        <v>315</v>
      </c>
      <c r="C31" s="637"/>
      <c r="D31" s="637"/>
      <c r="E31" s="637"/>
      <c r="F31" s="637"/>
      <c r="G31" s="637"/>
      <c r="H31" s="637"/>
      <c r="I31" s="637"/>
      <c r="J31" s="637"/>
      <c r="K31" s="637"/>
      <c r="L31" s="637"/>
      <c r="M31" s="637"/>
      <c r="N31" s="637"/>
      <c r="O31" s="637"/>
      <c r="P31" s="637"/>
      <c r="Q31" s="638"/>
      <c r="R31" s="623" t="s">
        <v>131</v>
      </c>
      <c r="S31" s="624"/>
      <c r="T31" s="624"/>
      <c r="U31" s="624"/>
      <c r="V31" s="624"/>
      <c r="W31" s="624"/>
      <c r="X31" s="624"/>
      <c r="Y31" s="625"/>
      <c r="Z31" s="626" t="s">
        <v>131</v>
      </c>
      <c r="AA31" s="626"/>
      <c r="AB31" s="626"/>
      <c r="AC31" s="626"/>
      <c r="AD31" s="627" t="s">
        <v>131</v>
      </c>
      <c r="AE31" s="627"/>
      <c r="AF31" s="627"/>
      <c r="AG31" s="627"/>
      <c r="AH31" s="627"/>
      <c r="AI31" s="627"/>
      <c r="AJ31" s="627"/>
      <c r="AK31" s="627"/>
      <c r="AL31" s="628" t="s">
        <v>131</v>
      </c>
      <c r="AM31" s="629"/>
      <c r="AN31" s="629"/>
      <c r="AO31" s="630"/>
      <c r="AP31" s="671" t="s">
        <v>316</v>
      </c>
      <c r="AQ31" s="672"/>
      <c r="AR31" s="672"/>
      <c r="AS31" s="672"/>
      <c r="AT31" s="677" t="s">
        <v>317</v>
      </c>
      <c r="AU31" s="218"/>
      <c r="AV31" s="218"/>
      <c r="AW31" s="218"/>
      <c r="AX31" s="609" t="s">
        <v>192</v>
      </c>
      <c r="AY31" s="610"/>
      <c r="AZ31" s="610"/>
      <c r="BA31" s="610"/>
      <c r="BB31" s="610"/>
      <c r="BC31" s="610"/>
      <c r="BD31" s="610"/>
      <c r="BE31" s="610"/>
      <c r="BF31" s="611"/>
      <c r="BG31" s="670">
        <v>99.4</v>
      </c>
      <c r="BH31" s="667"/>
      <c r="BI31" s="667"/>
      <c r="BJ31" s="667"/>
      <c r="BK31" s="667"/>
      <c r="BL31" s="667"/>
      <c r="BM31" s="618">
        <v>95.2</v>
      </c>
      <c r="BN31" s="667"/>
      <c r="BO31" s="667"/>
      <c r="BP31" s="667"/>
      <c r="BQ31" s="668"/>
      <c r="BR31" s="670">
        <v>99.3</v>
      </c>
      <c r="BS31" s="667"/>
      <c r="BT31" s="667"/>
      <c r="BU31" s="667"/>
      <c r="BV31" s="667"/>
      <c r="BW31" s="667"/>
      <c r="BX31" s="618">
        <v>94.9</v>
      </c>
      <c r="BY31" s="667"/>
      <c r="BZ31" s="667"/>
      <c r="CA31" s="667"/>
      <c r="CB31" s="668"/>
      <c r="CD31" s="663"/>
      <c r="CE31" s="664"/>
      <c r="CF31" s="620" t="s">
        <v>318</v>
      </c>
      <c r="CG31" s="621"/>
      <c r="CH31" s="621"/>
      <c r="CI31" s="621"/>
      <c r="CJ31" s="621"/>
      <c r="CK31" s="621"/>
      <c r="CL31" s="621"/>
      <c r="CM31" s="621"/>
      <c r="CN31" s="621"/>
      <c r="CO31" s="621"/>
      <c r="CP31" s="621"/>
      <c r="CQ31" s="622"/>
      <c r="CR31" s="623">
        <v>10056</v>
      </c>
      <c r="CS31" s="656"/>
      <c r="CT31" s="656"/>
      <c r="CU31" s="656"/>
      <c r="CV31" s="656"/>
      <c r="CW31" s="656"/>
      <c r="CX31" s="656"/>
      <c r="CY31" s="657"/>
      <c r="CZ31" s="628">
        <v>0.2</v>
      </c>
      <c r="DA31" s="653"/>
      <c r="DB31" s="653"/>
      <c r="DC31" s="658"/>
      <c r="DD31" s="632">
        <v>10056</v>
      </c>
      <c r="DE31" s="656"/>
      <c r="DF31" s="656"/>
      <c r="DG31" s="656"/>
      <c r="DH31" s="656"/>
      <c r="DI31" s="656"/>
      <c r="DJ31" s="656"/>
      <c r="DK31" s="657"/>
      <c r="DL31" s="632">
        <v>10056</v>
      </c>
      <c r="DM31" s="656"/>
      <c r="DN31" s="656"/>
      <c r="DO31" s="656"/>
      <c r="DP31" s="656"/>
      <c r="DQ31" s="656"/>
      <c r="DR31" s="656"/>
      <c r="DS31" s="656"/>
      <c r="DT31" s="656"/>
      <c r="DU31" s="656"/>
      <c r="DV31" s="657"/>
      <c r="DW31" s="628">
        <v>0.4</v>
      </c>
      <c r="DX31" s="653"/>
      <c r="DY31" s="653"/>
      <c r="DZ31" s="653"/>
      <c r="EA31" s="653"/>
      <c r="EB31" s="653"/>
      <c r="EC31" s="654"/>
    </row>
    <row r="32" spans="2:133" ht="11.25" customHeight="1" x14ac:dyDescent="0.15">
      <c r="B32" s="620" t="s">
        <v>319</v>
      </c>
      <c r="C32" s="621"/>
      <c r="D32" s="621"/>
      <c r="E32" s="621"/>
      <c r="F32" s="621"/>
      <c r="G32" s="621"/>
      <c r="H32" s="621"/>
      <c r="I32" s="621"/>
      <c r="J32" s="621"/>
      <c r="K32" s="621"/>
      <c r="L32" s="621"/>
      <c r="M32" s="621"/>
      <c r="N32" s="621"/>
      <c r="O32" s="621"/>
      <c r="P32" s="621"/>
      <c r="Q32" s="622"/>
      <c r="R32" s="623">
        <v>294347</v>
      </c>
      <c r="S32" s="624"/>
      <c r="T32" s="624"/>
      <c r="U32" s="624"/>
      <c r="V32" s="624"/>
      <c r="W32" s="624"/>
      <c r="X32" s="624"/>
      <c r="Y32" s="625"/>
      <c r="Z32" s="626">
        <v>5.5</v>
      </c>
      <c r="AA32" s="626"/>
      <c r="AB32" s="626"/>
      <c r="AC32" s="626"/>
      <c r="AD32" s="627" t="s">
        <v>131</v>
      </c>
      <c r="AE32" s="627"/>
      <c r="AF32" s="627"/>
      <c r="AG32" s="627"/>
      <c r="AH32" s="627"/>
      <c r="AI32" s="627"/>
      <c r="AJ32" s="627"/>
      <c r="AK32" s="627"/>
      <c r="AL32" s="628" t="s">
        <v>131</v>
      </c>
      <c r="AM32" s="629"/>
      <c r="AN32" s="629"/>
      <c r="AO32" s="630"/>
      <c r="AP32" s="673"/>
      <c r="AQ32" s="674"/>
      <c r="AR32" s="674"/>
      <c r="AS32" s="674"/>
      <c r="AT32" s="678"/>
      <c r="AU32" s="214" t="s">
        <v>320</v>
      </c>
      <c r="AX32" s="620" t="s">
        <v>321</v>
      </c>
      <c r="AY32" s="621"/>
      <c r="AZ32" s="621"/>
      <c r="BA32" s="621"/>
      <c r="BB32" s="621"/>
      <c r="BC32" s="621"/>
      <c r="BD32" s="621"/>
      <c r="BE32" s="621"/>
      <c r="BF32" s="622"/>
      <c r="BG32" s="680">
        <v>99.5</v>
      </c>
      <c r="BH32" s="656"/>
      <c r="BI32" s="656"/>
      <c r="BJ32" s="656"/>
      <c r="BK32" s="656"/>
      <c r="BL32" s="656"/>
      <c r="BM32" s="629">
        <v>96.7</v>
      </c>
      <c r="BN32" s="656"/>
      <c r="BO32" s="656"/>
      <c r="BP32" s="656"/>
      <c r="BQ32" s="669"/>
      <c r="BR32" s="680">
        <v>99.3</v>
      </c>
      <c r="BS32" s="656"/>
      <c r="BT32" s="656"/>
      <c r="BU32" s="656"/>
      <c r="BV32" s="656"/>
      <c r="BW32" s="656"/>
      <c r="BX32" s="629">
        <v>96.6</v>
      </c>
      <c r="BY32" s="656"/>
      <c r="BZ32" s="656"/>
      <c r="CA32" s="656"/>
      <c r="CB32" s="669"/>
      <c r="CD32" s="665"/>
      <c r="CE32" s="666"/>
      <c r="CF32" s="620" t="s">
        <v>322</v>
      </c>
      <c r="CG32" s="621"/>
      <c r="CH32" s="621"/>
      <c r="CI32" s="621"/>
      <c r="CJ32" s="621"/>
      <c r="CK32" s="621"/>
      <c r="CL32" s="621"/>
      <c r="CM32" s="621"/>
      <c r="CN32" s="621"/>
      <c r="CO32" s="621"/>
      <c r="CP32" s="621"/>
      <c r="CQ32" s="622"/>
      <c r="CR32" s="623" t="s">
        <v>131</v>
      </c>
      <c r="CS32" s="624"/>
      <c r="CT32" s="624"/>
      <c r="CU32" s="624"/>
      <c r="CV32" s="624"/>
      <c r="CW32" s="624"/>
      <c r="CX32" s="624"/>
      <c r="CY32" s="625"/>
      <c r="CZ32" s="628" t="s">
        <v>131</v>
      </c>
      <c r="DA32" s="653"/>
      <c r="DB32" s="653"/>
      <c r="DC32" s="658"/>
      <c r="DD32" s="632" t="s">
        <v>131</v>
      </c>
      <c r="DE32" s="624"/>
      <c r="DF32" s="624"/>
      <c r="DG32" s="624"/>
      <c r="DH32" s="624"/>
      <c r="DI32" s="624"/>
      <c r="DJ32" s="624"/>
      <c r="DK32" s="625"/>
      <c r="DL32" s="632" t="s">
        <v>131</v>
      </c>
      <c r="DM32" s="624"/>
      <c r="DN32" s="624"/>
      <c r="DO32" s="624"/>
      <c r="DP32" s="624"/>
      <c r="DQ32" s="624"/>
      <c r="DR32" s="624"/>
      <c r="DS32" s="624"/>
      <c r="DT32" s="624"/>
      <c r="DU32" s="624"/>
      <c r="DV32" s="625"/>
      <c r="DW32" s="628" t="s">
        <v>131</v>
      </c>
      <c r="DX32" s="653"/>
      <c r="DY32" s="653"/>
      <c r="DZ32" s="653"/>
      <c r="EA32" s="653"/>
      <c r="EB32" s="653"/>
      <c r="EC32" s="654"/>
    </row>
    <row r="33" spans="2:133" ht="11.25" customHeight="1" x14ac:dyDescent="0.15">
      <c r="B33" s="620" t="s">
        <v>323</v>
      </c>
      <c r="C33" s="621"/>
      <c r="D33" s="621"/>
      <c r="E33" s="621"/>
      <c r="F33" s="621"/>
      <c r="G33" s="621"/>
      <c r="H33" s="621"/>
      <c r="I33" s="621"/>
      <c r="J33" s="621"/>
      <c r="K33" s="621"/>
      <c r="L33" s="621"/>
      <c r="M33" s="621"/>
      <c r="N33" s="621"/>
      <c r="O33" s="621"/>
      <c r="P33" s="621"/>
      <c r="Q33" s="622"/>
      <c r="R33" s="623">
        <v>36070</v>
      </c>
      <c r="S33" s="624"/>
      <c r="T33" s="624"/>
      <c r="U33" s="624"/>
      <c r="V33" s="624"/>
      <c r="W33" s="624"/>
      <c r="X33" s="624"/>
      <c r="Y33" s="625"/>
      <c r="Z33" s="626">
        <v>0.7</v>
      </c>
      <c r="AA33" s="626"/>
      <c r="AB33" s="626"/>
      <c r="AC33" s="626"/>
      <c r="AD33" s="627">
        <v>702</v>
      </c>
      <c r="AE33" s="627"/>
      <c r="AF33" s="627"/>
      <c r="AG33" s="627"/>
      <c r="AH33" s="627"/>
      <c r="AI33" s="627"/>
      <c r="AJ33" s="627"/>
      <c r="AK33" s="627"/>
      <c r="AL33" s="628">
        <v>0</v>
      </c>
      <c r="AM33" s="629"/>
      <c r="AN33" s="629"/>
      <c r="AO33" s="630"/>
      <c r="AP33" s="675"/>
      <c r="AQ33" s="676"/>
      <c r="AR33" s="676"/>
      <c r="AS33" s="676"/>
      <c r="AT33" s="679"/>
      <c r="AU33" s="219"/>
      <c r="AV33" s="219"/>
      <c r="AW33" s="219"/>
      <c r="AX33" s="644" t="s">
        <v>324</v>
      </c>
      <c r="AY33" s="645"/>
      <c r="AZ33" s="645"/>
      <c r="BA33" s="645"/>
      <c r="BB33" s="645"/>
      <c r="BC33" s="645"/>
      <c r="BD33" s="645"/>
      <c r="BE33" s="645"/>
      <c r="BF33" s="646"/>
      <c r="BG33" s="681">
        <v>99.2</v>
      </c>
      <c r="BH33" s="682"/>
      <c r="BI33" s="682"/>
      <c r="BJ33" s="682"/>
      <c r="BK33" s="682"/>
      <c r="BL33" s="682"/>
      <c r="BM33" s="683">
        <v>93.1</v>
      </c>
      <c r="BN33" s="682"/>
      <c r="BO33" s="682"/>
      <c r="BP33" s="682"/>
      <c r="BQ33" s="684"/>
      <c r="BR33" s="681">
        <v>99.1</v>
      </c>
      <c r="BS33" s="682"/>
      <c r="BT33" s="682"/>
      <c r="BU33" s="682"/>
      <c r="BV33" s="682"/>
      <c r="BW33" s="682"/>
      <c r="BX33" s="683">
        <v>92.6</v>
      </c>
      <c r="BY33" s="682"/>
      <c r="BZ33" s="682"/>
      <c r="CA33" s="682"/>
      <c r="CB33" s="684"/>
      <c r="CD33" s="620" t="s">
        <v>325</v>
      </c>
      <c r="CE33" s="621"/>
      <c r="CF33" s="621"/>
      <c r="CG33" s="621"/>
      <c r="CH33" s="621"/>
      <c r="CI33" s="621"/>
      <c r="CJ33" s="621"/>
      <c r="CK33" s="621"/>
      <c r="CL33" s="621"/>
      <c r="CM33" s="621"/>
      <c r="CN33" s="621"/>
      <c r="CO33" s="621"/>
      <c r="CP33" s="621"/>
      <c r="CQ33" s="622"/>
      <c r="CR33" s="623">
        <v>2534846</v>
      </c>
      <c r="CS33" s="656"/>
      <c r="CT33" s="656"/>
      <c r="CU33" s="656"/>
      <c r="CV33" s="656"/>
      <c r="CW33" s="656"/>
      <c r="CX33" s="656"/>
      <c r="CY33" s="657"/>
      <c r="CZ33" s="628">
        <v>50.3</v>
      </c>
      <c r="DA33" s="653"/>
      <c r="DB33" s="653"/>
      <c r="DC33" s="658"/>
      <c r="DD33" s="632">
        <v>1902110</v>
      </c>
      <c r="DE33" s="656"/>
      <c r="DF33" s="656"/>
      <c r="DG33" s="656"/>
      <c r="DH33" s="656"/>
      <c r="DI33" s="656"/>
      <c r="DJ33" s="656"/>
      <c r="DK33" s="657"/>
      <c r="DL33" s="632">
        <v>1053530</v>
      </c>
      <c r="DM33" s="656"/>
      <c r="DN33" s="656"/>
      <c r="DO33" s="656"/>
      <c r="DP33" s="656"/>
      <c r="DQ33" s="656"/>
      <c r="DR33" s="656"/>
      <c r="DS33" s="656"/>
      <c r="DT33" s="656"/>
      <c r="DU33" s="656"/>
      <c r="DV33" s="657"/>
      <c r="DW33" s="628">
        <v>39.799999999999997</v>
      </c>
      <c r="DX33" s="653"/>
      <c r="DY33" s="653"/>
      <c r="DZ33" s="653"/>
      <c r="EA33" s="653"/>
      <c r="EB33" s="653"/>
      <c r="EC33" s="654"/>
    </row>
    <row r="34" spans="2:133" ht="11.25" customHeight="1" x14ac:dyDescent="0.15">
      <c r="B34" s="620" t="s">
        <v>326</v>
      </c>
      <c r="C34" s="621"/>
      <c r="D34" s="621"/>
      <c r="E34" s="621"/>
      <c r="F34" s="621"/>
      <c r="G34" s="621"/>
      <c r="H34" s="621"/>
      <c r="I34" s="621"/>
      <c r="J34" s="621"/>
      <c r="K34" s="621"/>
      <c r="L34" s="621"/>
      <c r="M34" s="621"/>
      <c r="N34" s="621"/>
      <c r="O34" s="621"/>
      <c r="P34" s="621"/>
      <c r="Q34" s="622"/>
      <c r="R34" s="623">
        <v>35161</v>
      </c>
      <c r="S34" s="624"/>
      <c r="T34" s="624"/>
      <c r="U34" s="624"/>
      <c r="V34" s="624"/>
      <c r="W34" s="624"/>
      <c r="X34" s="624"/>
      <c r="Y34" s="625"/>
      <c r="Z34" s="626">
        <v>0.7</v>
      </c>
      <c r="AA34" s="626"/>
      <c r="AB34" s="626"/>
      <c r="AC34" s="626"/>
      <c r="AD34" s="627" t="s">
        <v>131</v>
      </c>
      <c r="AE34" s="627"/>
      <c r="AF34" s="627"/>
      <c r="AG34" s="627"/>
      <c r="AH34" s="627"/>
      <c r="AI34" s="627"/>
      <c r="AJ34" s="627"/>
      <c r="AK34" s="627"/>
      <c r="AL34" s="628" t="s">
        <v>131</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327</v>
      </c>
      <c r="CE34" s="621"/>
      <c r="CF34" s="621"/>
      <c r="CG34" s="621"/>
      <c r="CH34" s="621"/>
      <c r="CI34" s="621"/>
      <c r="CJ34" s="621"/>
      <c r="CK34" s="621"/>
      <c r="CL34" s="621"/>
      <c r="CM34" s="621"/>
      <c r="CN34" s="621"/>
      <c r="CO34" s="621"/>
      <c r="CP34" s="621"/>
      <c r="CQ34" s="622"/>
      <c r="CR34" s="623">
        <v>924077</v>
      </c>
      <c r="CS34" s="624"/>
      <c r="CT34" s="624"/>
      <c r="CU34" s="624"/>
      <c r="CV34" s="624"/>
      <c r="CW34" s="624"/>
      <c r="CX34" s="624"/>
      <c r="CY34" s="625"/>
      <c r="CZ34" s="628">
        <v>18.3</v>
      </c>
      <c r="DA34" s="653"/>
      <c r="DB34" s="653"/>
      <c r="DC34" s="658"/>
      <c r="DD34" s="632">
        <v>558164</v>
      </c>
      <c r="DE34" s="624"/>
      <c r="DF34" s="624"/>
      <c r="DG34" s="624"/>
      <c r="DH34" s="624"/>
      <c r="DI34" s="624"/>
      <c r="DJ34" s="624"/>
      <c r="DK34" s="625"/>
      <c r="DL34" s="632">
        <v>384097</v>
      </c>
      <c r="DM34" s="624"/>
      <c r="DN34" s="624"/>
      <c r="DO34" s="624"/>
      <c r="DP34" s="624"/>
      <c r="DQ34" s="624"/>
      <c r="DR34" s="624"/>
      <c r="DS34" s="624"/>
      <c r="DT34" s="624"/>
      <c r="DU34" s="624"/>
      <c r="DV34" s="625"/>
      <c r="DW34" s="628">
        <v>14.5</v>
      </c>
      <c r="DX34" s="653"/>
      <c r="DY34" s="653"/>
      <c r="DZ34" s="653"/>
      <c r="EA34" s="653"/>
      <c r="EB34" s="653"/>
      <c r="EC34" s="654"/>
    </row>
    <row r="35" spans="2:133" ht="11.25" customHeight="1" x14ac:dyDescent="0.15">
      <c r="B35" s="620" t="s">
        <v>328</v>
      </c>
      <c r="C35" s="621"/>
      <c r="D35" s="621"/>
      <c r="E35" s="621"/>
      <c r="F35" s="621"/>
      <c r="G35" s="621"/>
      <c r="H35" s="621"/>
      <c r="I35" s="621"/>
      <c r="J35" s="621"/>
      <c r="K35" s="621"/>
      <c r="L35" s="621"/>
      <c r="M35" s="621"/>
      <c r="N35" s="621"/>
      <c r="O35" s="621"/>
      <c r="P35" s="621"/>
      <c r="Q35" s="622"/>
      <c r="R35" s="623">
        <v>457470</v>
      </c>
      <c r="S35" s="624"/>
      <c r="T35" s="624"/>
      <c r="U35" s="624"/>
      <c r="V35" s="624"/>
      <c r="W35" s="624"/>
      <c r="X35" s="624"/>
      <c r="Y35" s="625"/>
      <c r="Z35" s="626">
        <v>8.5</v>
      </c>
      <c r="AA35" s="626"/>
      <c r="AB35" s="626"/>
      <c r="AC35" s="626"/>
      <c r="AD35" s="627" t="s">
        <v>131</v>
      </c>
      <c r="AE35" s="627"/>
      <c r="AF35" s="627"/>
      <c r="AG35" s="627"/>
      <c r="AH35" s="627"/>
      <c r="AI35" s="627"/>
      <c r="AJ35" s="627"/>
      <c r="AK35" s="627"/>
      <c r="AL35" s="628" t="s">
        <v>131</v>
      </c>
      <c r="AM35" s="629"/>
      <c r="AN35" s="629"/>
      <c r="AO35" s="630"/>
      <c r="AP35" s="222"/>
      <c r="AQ35" s="605" t="s">
        <v>329</v>
      </c>
      <c r="AR35" s="606"/>
      <c r="AS35" s="606"/>
      <c r="AT35" s="606"/>
      <c r="AU35" s="606"/>
      <c r="AV35" s="606"/>
      <c r="AW35" s="606"/>
      <c r="AX35" s="606"/>
      <c r="AY35" s="606"/>
      <c r="AZ35" s="606"/>
      <c r="BA35" s="606"/>
      <c r="BB35" s="606"/>
      <c r="BC35" s="606"/>
      <c r="BD35" s="606"/>
      <c r="BE35" s="606"/>
      <c r="BF35" s="607"/>
      <c r="BG35" s="605" t="s">
        <v>330</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331</v>
      </c>
      <c r="CE35" s="621"/>
      <c r="CF35" s="621"/>
      <c r="CG35" s="621"/>
      <c r="CH35" s="621"/>
      <c r="CI35" s="621"/>
      <c r="CJ35" s="621"/>
      <c r="CK35" s="621"/>
      <c r="CL35" s="621"/>
      <c r="CM35" s="621"/>
      <c r="CN35" s="621"/>
      <c r="CO35" s="621"/>
      <c r="CP35" s="621"/>
      <c r="CQ35" s="622"/>
      <c r="CR35" s="623">
        <v>85132</v>
      </c>
      <c r="CS35" s="656"/>
      <c r="CT35" s="656"/>
      <c r="CU35" s="656"/>
      <c r="CV35" s="656"/>
      <c r="CW35" s="656"/>
      <c r="CX35" s="656"/>
      <c r="CY35" s="657"/>
      <c r="CZ35" s="628">
        <v>1.7</v>
      </c>
      <c r="DA35" s="653"/>
      <c r="DB35" s="653"/>
      <c r="DC35" s="658"/>
      <c r="DD35" s="632">
        <v>76574</v>
      </c>
      <c r="DE35" s="656"/>
      <c r="DF35" s="656"/>
      <c r="DG35" s="656"/>
      <c r="DH35" s="656"/>
      <c r="DI35" s="656"/>
      <c r="DJ35" s="656"/>
      <c r="DK35" s="657"/>
      <c r="DL35" s="632">
        <v>51377</v>
      </c>
      <c r="DM35" s="656"/>
      <c r="DN35" s="656"/>
      <c r="DO35" s="656"/>
      <c r="DP35" s="656"/>
      <c r="DQ35" s="656"/>
      <c r="DR35" s="656"/>
      <c r="DS35" s="656"/>
      <c r="DT35" s="656"/>
      <c r="DU35" s="656"/>
      <c r="DV35" s="657"/>
      <c r="DW35" s="628">
        <v>1.9</v>
      </c>
      <c r="DX35" s="653"/>
      <c r="DY35" s="653"/>
      <c r="DZ35" s="653"/>
      <c r="EA35" s="653"/>
      <c r="EB35" s="653"/>
      <c r="EC35" s="654"/>
    </row>
    <row r="36" spans="2:133" ht="11.25" customHeight="1" x14ac:dyDescent="0.15">
      <c r="B36" s="620" t="s">
        <v>332</v>
      </c>
      <c r="C36" s="621"/>
      <c r="D36" s="621"/>
      <c r="E36" s="621"/>
      <c r="F36" s="621"/>
      <c r="G36" s="621"/>
      <c r="H36" s="621"/>
      <c r="I36" s="621"/>
      <c r="J36" s="621"/>
      <c r="K36" s="621"/>
      <c r="L36" s="621"/>
      <c r="M36" s="621"/>
      <c r="N36" s="621"/>
      <c r="O36" s="621"/>
      <c r="P36" s="621"/>
      <c r="Q36" s="622"/>
      <c r="R36" s="623">
        <v>614036</v>
      </c>
      <c r="S36" s="624"/>
      <c r="T36" s="624"/>
      <c r="U36" s="624"/>
      <c r="V36" s="624"/>
      <c r="W36" s="624"/>
      <c r="X36" s="624"/>
      <c r="Y36" s="625"/>
      <c r="Z36" s="626">
        <v>11.4</v>
      </c>
      <c r="AA36" s="626"/>
      <c r="AB36" s="626"/>
      <c r="AC36" s="626"/>
      <c r="AD36" s="627" t="s">
        <v>131</v>
      </c>
      <c r="AE36" s="627"/>
      <c r="AF36" s="627"/>
      <c r="AG36" s="627"/>
      <c r="AH36" s="627"/>
      <c r="AI36" s="627"/>
      <c r="AJ36" s="627"/>
      <c r="AK36" s="627"/>
      <c r="AL36" s="628" t="s">
        <v>131</v>
      </c>
      <c r="AM36" s="629"/>
      <c r="AN36" s="629"/>
      <c r="AO36" s="630"/>
      <c r="AP36" s="222"/>
      <c r="AQ36" s="689" t="s">
        <v>333</v>
      </c>
      <c r="AR36" s="690"/>
      <c r="AS36" s="690"/>
      <c r="AT36" s="690"/>
      <c r="AU36" s="690"/>
      <c r="AV36" s="690"/>
      <c r="AW36" s="690"/>
      <c r="AX36" s="690"/>
      <c r="AY36" s="691"/>
      <c r="AZ36" s="612">
        <v>300404</v>
      </c>
      <c r="BA36" s="613"/>
      <c r="BB36" s="613"/>
      <c r="BC36" s="613"/>
      <c r="BD36" s="613"/>
      <c r="BE36" s="613"/>
      <c r="BF36" s="685"/>
      <c r="BG36" s="609" t="s">
        <v>334</v>
      </c>
      <c r="BH36" s="610"/>
      <c r="BI36" s="610"/>
      <c r="BJ36" s="610"/>
      <c r="BK36" s="610"/>
      <c r="BL36" s="610"/>
      <c r="BM36" s="610"/>
      <c r="BN36" s="610"/>
      <c r="BO36" s="610"/>
      <c r="BP36" s="610"/>
      <c r="BQ36" s="610"/>
      <c r="BR36" s="610"/>
      <c r="BS36" s="610"/>
      <c r="BT36" s="610"/>
      <c r="BU36" s="611"/>
      <c r="BV36" s="612">
        <v>19729</v>
      </c>
      <c r="BW36" s="613"/>
      <c r="BX36" s="613"/>
      <c r="BY36" s="613"/>
      <c r="BZ36" s="613"/>
      <c r="CA36" s="613"/>
      <c r="CB36" s="685"/>
      <c r="CD36" s="620" t="s">
        <v>335</v>
      </c>
      <c r="CE36" s="621"/>
      <c r="CF36" s="621"/>
      <c r="CG36" s="621"/>
      <c r="CH36" s="621"/>
      <c r="CI36" s="621"/>
      <c r="CJ36" s="621"/>
      <c r="CK36" s="621"/>
      <c r="CL36" s="621"/>
      <c r="CM36" s="621"/>
      <c r="CN36" s="621"/>
      <c r="CO36" s="621"/>
      <c r="CP36" s="621"/>
      <c r="CQ36" s="622"/>
      <c r="CR36" s="623">
        <v>699698</v>
      </c>
      <c r="CS36" s="624"/>
      <c r="CT36" s="624"/>
      <c r="CU36" s="624"/>
      <c r="CV36" s="624"/>
      <c r="CW36" s="624"/>
      <c r="CX36" s="624"/>
      <c r="CY36" s="625"/>
      <c r="CZ36" s="628">
        <v>13.9</v>
      </c>
      <c r="DA36" s="653"/>
      <c r="DB36" s="653"/>
      <c r="DC36" s="658"/>
      <c r="DD36" s="632">
        <v>535040</v>
      </c>
      <c r="DE36" s="624"/>
      <c r="DF36" s="624"/>
      <c r="DG36" s="624"/>
      <c r="DH36" s="624"/>
      <c r="DI36" s="624"/>
      <c r="DJ36" s="624"/>
      <c r="DK36" s="625"/>
      <c r="DL36" s="632">
        <v>357952</v>
      </c>
      <c r="DM36" s="624"/>
      <c r="DN36" s="624"/>
      <c r="DO36" s="624"/>
      <c r="DP36" s="624"/>
      <c r="DQ36" s="624"/>
      <c r="DR36" s="624"/>
      <c r="DS36" s="624"/>
      <c r="DT36" s="624"/>
      <c r="DU36" s="624"/>
      <c r="DV36" s="625"/>
      <c r="DW36" s="628">
        <v>13.5</v>
      </c>
      <c r="DX36" s="653"/>
      <c r="DY36" s="653"/>
      <c r="DZ36" s="653"/>
      <c r="EA36" s="653"/>
      <c r="EB36" s="653"/>
      <c r="EC36" s="654"/>
    </row>
    <row r="37" spans="2:133" ht="11.25" customHeight="1" x14ac:dyDescent="0.15">
      <c r="B37" s="620" t="s">
        <v>336</v>
      </c>
      <c r="C37" s="621"/>
      <c r="D37" s="621"/>
      <c r="E37" s="621"/>
      <c r="F37" s="621"/>
      <c r="G37" s="621"/>
      <c r="H37" s="621"/>
      <c r="I37" s="621"/>
      <c r="J37" s="621"/>
      <c r="K37" s="621"/>
      <c r="L37" s="621"/>
      <c r="M37" s="621"/>
      <c r="N37" s="621"/>
      <c r="O37" s="621"/>
      <c r="P37" s="621"/>
      <c r="Q37" s="622"/>
      <c r="R37" s="623">
        <v>167448</v>
      </c>
      <c r="S37" s="624"/>
      <c r="T37" s="624"/>
      <c r="U37" s="624"/>
      <c r="V37" s="624"/>
      <c r="W37" s="624"/>
      <c r="X37" s="624"/>
      <c r="Y37" s="625"/>
      <c r="Z37" s="626">
        <v>3.1</v>
      </c>
      <c r="AA37" s="626"/>
      <c r="AB37" s="626"/>
      <c r="AC37" s="626"/>
      <c r="AD37" s="627">
        <v>4946</v>
      </c>
      <c r="AE37" s="627"/>
      <c r="AF37" s="627"/>
      <c r="AG37" s="627"/>
      <c r="AH37" s="627"/>
      <c r="AI37" s="627"/>
      <c r="AJ37" s="627"/>
      <c r="AK37" s="627"/>
      <c r="AL37" s="628">
        <v>0.2</v>
      </c>
      <c r="AM37" s="629"/>
      <c r="AN37" s="629"/>
      <c r="AO37" s="630"/>
      <c r="AQ37" s="686" t="s">
        <v>337</v>
      </c>
      <c r="AR37" s="687"/>
      <c r="AS37" s="687"/>
      <c r="AT37" s="687"/>
      <c r="AU37" s="687"/>
      <c r="AV37" s="687"/>
      <c r="AW37" s="687"/>
      <c r="AX37" s="687"/>
      <c r="AY37" s="688"/>
      <c r="AZ37" s="623">
        <v>67628</v>
      </c>
      <c r="BA37" s="624"/>
      <c r="BB37" s="624"/>
      <c r="BC37" s="624"/>
      <c r="BD37" s="656"/>
      <c r="BE37" s="656"/>
      <c r="BF37" s="669"/>
      <c r="BG37" s="620" t="s">
        <v>338</v>
      </c>
      <c r="BH37" s="621"/>
      <c r="BI37" s="621"/>
      <c r="BJ37" s="621"/>
      <c r="BK37" s="621"/>
      <c r="BL37" s="621"/>
      <c r="BM37" s="621"/>
      <c r="BN37" s="621"/>
      <c r="BO37" s="621"/>
      <c r="BP37" s="621"/>
      <c r="BQ37" s="621"/>
      <c r="BR37" s="621"/>
      <c r="BS37" s="621"/>
      <c r="BT37" s="621"/>
      <c r="BU37" s="622"/>
      <c r="BV37" s="623">
        <v>19729</v>
      </c>
      <c r="BW37" s="624"/>
      <c r="BX37" s="624"/>
      <c r="BY37" s="624"/>
      <c r="BZ37" s="624"/>
      <c r="CA37" s="624"/>
      <c r="CB37" s="633"/>
      <c r="CD37" s="620" t="s">
        <v>339</v>
      </c>
      <c r="CE37" s="621"/>
      <c r="CF37" s="621"/>
      <c r="CG37" s="621"/>
      <c r="CH37" s="621"/>
      <c r="CI37" s="621"/>
      <c r="CJ37" s="621"/>
      <c r="CK37" s="621"/>
      <c r="CL37" s="621"/>
      <c r="CM37" s="621"/>
      <c r="CN37" s="621"/>
      <c r="CO37" s="621"/>
      <c r="CP37" s="621"/>
      <c r="CQ37" s="622"/>
      <c r="CR37" s="623">
        <v>266432</v>
      </c>
      <c r="CS37" s="656"/>
      <c r="CT37" s="656"/>
      <c r="CU37" s="656"/>
      <c r="CV37" s="656"/>
      <c r="CW37" s="656"/>
      <c r="CX37" s="656"/>
      <c r="CY37" s="657"/>
      <c r="CZ37" s="628">
        <v>5.3</v>
      </c>
      <c r="DA37" s="653"/>
      <c r="DB37" s="653"/>
      <c r="DC37" s="658"/>
      <c r="DD37" s="632">
        <v>266432</v>
      </c>
      <c r="DE37" s="656"/>
      <c r="DF37" s="656"/>
      <c r="DG37" s="656"/>
      <c r="DH37" s="656"/>
      <c r="DI37" s="656"/>
      <c r="DJ37" s="656"/>
      <c r="DK37" s="657"/>
      <c r="DL37" s="632">
        <v>261854</v>
      </c>
      <c r="DM37" s="656"/>
      <c r="DN37" s="656"/>
      <c r="DO37" s="656"/>
      <c r="DP37" s="656"/>
      <c r="DQ37" s="656"/>
      <c r="DR37" s="656"/>
      <c r="DS37" s="656"/>
      <c r="DT37" s="656"/>
      <c r="DU37" s="656"/>
      <c r="DV37" s="657"/>
      <c r="DW37" s="628">
        <v>9.9</v>
      </c>
      <c r="DX37" s="653"/>
      <c r="DY37" s="653"/>
      <c r="DZ37" s="653"/>
      <c r="EA37" s="653"/>
      <c r="EB37" s="653"/>
      <c r="EC37" s="654"/>
    </row>
    <row r="38" spans="2:133" ht="11.25" customHeight="1" x14ac:dyDescent="0.15">
      <c r="B38" s="620" t="s">
        <v>340</v>
      </c>
      <c r="C38" s="621"/>
      <c r="D38" s="621"/>
      <c r="E38" s="621"/>
      <c r="F38" s="621"/>
      <c r="G38" s="621"/>
      <c r="H38" s="621"/>
      <c r="I38" s="621"/>
      <c r="J38" s="621"/>
      <c r="K38" s="621"/>
      <c r="L38" s="621"/>
      <c r="M38" s="621"/>
      <c r="N38" s="621"/>
      <c r="O38" s="621"/>
      <c r="P38" s="621"/>
      <c r="Q38" s="622"/>
      <c r="R38" s="623">
        <v>327823</v>
      </c>
      <c r="S38" s="624"/>
      <c r="T38" s="624"/>
      <c r="U38" s="624"/>
      <c r="V38" s="624"/>
      <c r="W38" s="624"/>
      <c r="X38" s="624"/>
      <c r="Y38" s="625"/>
      <c r="Z38" s="626">
        <v>6.1</v>
      </c>
      <c r="AA38" s="626"/>
      <c r="AB38" s="626"/>
      <c r="AC38" s="626"/>
      <c r="AD38" s="627" t="s">
        <v>131</v>
      </c>
      <c r="AE38" s="627"/>
      <c r="AF38" s="627"/>
      <c r="AG38" s="627"/>
      <c r="AH38" s="627"/>
      <c r="AI38" s="627"/>
      <c r="AJ38" s="627"/>
      <c r="AK38" s="627"/>
      <c r="AL38" s="628" t="s">
        <v>131</v>
      </c>
      <c r="AM38" s="629"/>
      <c r="AN38" s="629"/>
      <c r="AO38" s="630"/>
      <c r="AQ38" s="686" t="s">
        <v>341</v>
      </c>
      <c r="AR38" s="687"/>
      <c r="AS38" s="687"/>
      <c r="AT38" s="687"/>
      <c r="AU38" s="687"/>
      <c r="AV38" s="687"/>
      <c r="AW38" s="687"/>
      <c r="AX38" s="687"/>
      <c r="AY38" s="688"/>
      <c r="AZ38" s="623" t="s">
        <v>131</v>
      </c>
      <c r="BA38" s="624"/>
      <c r="BB38" s="624"/>
      <c r="BC38" s="624"/>
      <c r="BD38" s="656"/>
      <c r="BE38" s="656"/>
      <c r="BF38" s="669"/>
      <c r="BG38" s="620" t="s">
        <v>342</v>
      </c>
      <c r="BH38" s="621"/>
      <c r="BI38" s="621"/>
      <c r="BJ38" s="621"/>
      <c r="BK38" s="621"/>
      <c r="BL38" s="621"/>
      <c r="BM38" s="621"/>
      <c r="BN38" s="621"/>
      <c r="BO38" s="621"/>
      <c r="BP38" s="621"/>
      <c r="BQ38" s="621"/>
      <c r="BR38" s="621"/>
      <c r="BS38" s="621"/>
      <c r="BT38" s="621"/>
      <c r="BU38" s="622"/>
      <c r="BV38" s="623">
        <v>721</v>
      </c>
      <c r="BW38" s="624"/>
      <c r="BX38" s="624"/>
      <c r="BY38" s="624"/>
      <c r="BZ38" s="624"/>
      <c r="CA38" s="624"/>
      <c r="CB38" s="633"/>
      <c r="CD38" s="620" t="s">
        <v>343</v>
      </c>
      <c r="CE38" s="621"/>
      <c r="CF38" s="621"/>
      <c r="CG38" s="621"/>
      <c r="CH38" s="621"/>
      <c r="CI38" s="621"/>
      <c r="CJ38" s="621"/>
      <c r="CK38" s="621"/>
      <c r="CL38" s="621"/>
      <c r="CM38" s="621"/>
      <c r="CN38" s="621"/>
      <c r="CO38" s="621"/>
      <c r="CP38" s="621"/>
      <c r="CQ38" s="622"/>
      <c r="CR38" s="623">
        <v>232776</v>
      </c>
      <c r="CS38" s="624"/>
      <c r="CT38" s="624"/>
      <c r="CU38" s="624"/>
      <c r="CV38" s="624"/>
      <c r="CW38" s="624"/>
      <c r="CX38" s="624"/>
      <c r="CY38" s="625"/>
      <c r="CZ38" s="628">
        <v>4.5999999999999996</v>
      </c>
      <c r="DA38" s="653"/>
      <c r="DB38" s="653"/>
      <c r="DC38" s="658"/>
      <c r="DD38" s="632">
        <v>194934</v>
      </c>
      <c r="DE38" s="624"/>
      <c r="DF38" s="624"/>
      <c r="DG38" s="624"/>
      <c r="DH38" s="624"/>
      <c r="DI38" s="624"/>
      <c r="DJ38" s="624"/>
      <c r="DK38" s="625"/>
      <c r="DL38" s="632">
        <v>192476</v>
      </c>
      <c r="DM38" s="624"/>
      <c r="DN38" s="624"/>
      <c r="DO38" s="624"/>
      <c r="DP38" s="624"/>
      <c r="DQ38" s="624"/>
      <c r="DR38" s="624"/>
      <c r="DS38" s="624"/>
      <c r="DT38" s="624"/>
      <c r="DU38" s="624"/>
      <c r="DV38" s="625"/>
      <c r="DW38" s="628">
        <v>7.3</v>
      </c>
      <c r="DX38" s="653"/>
      <c r="DY38" s="653"/>
      <c r="DZ38" s="653"/>
      <c r="EA38" s="653"/>
      <c r="EB38" s="653"/>
      <c r="EC38" s="654"/>
    </row>
    <row r="39" spans="2:133" ht="11.25" customHeight="1" x14ac:dyDescent="0.15">
      <c r="B39" s="620" t="s">
        <v>344</v>
      </c>
      <c r="C39" s="621"/>
      <c r="D39" s="621"/>
      <c r="E39" s="621"/>
      <c r="F39" s="621"/>
      <c r="G39" s="621"/>
      <c r="H39" s="621"/>
      <c r="I39" s="621"/>
      <c r="J39" s="621"/>
      <c r="K39" s="621"/>
      <c r="L39" s="621"/>
      <c r="M39" s="621"/>
      <c r="N39" s="621"/>
      <c r="O39" s="621"/>
      <c r="P39" s="621"/>
      <c r="Q39" s="622"/>
      <c r="R39" s="623" t="s">
        <v>131</v>
      </c>
      <c r="S39" s="624"/>
      <c r="T39" s="624"/>
      <c r="U39" s="624"/>
      <c r="V39" s="624"/>
      <c r="W39" s="624"/>
      <c r="X39" s="624"/>
      <c r="Y39" s="625"/>
      <c r="Z39" s="626" t="s">
        <v>131</v>
      </c>
      <c r="AA39" s="626"/>
      <c r="AB39" s="626"/>
      <c r="AC39" s="626"/>
      <c r="AD39" s="627" t="s">
        <v>131</v>
      </c>
      <c r="AE39" s="627"/>
      <c r="AF39" s="627"/>
      <c r="AG39" s="627"/>
      <c r="AH39" s="627"/>
      <c r="AI39" s="627"/>
      <c r="AJ39" s="627"/>
      <c r="AK39" s="627"/>
      <c r="AL39" s="628" t="s">
        <v>131</v>
      </c>
      <c r="AM39" s="629"/>
      <c r="AN39" s="629"/>
      <c r="AO39" s="630"/>
      <c r="AQ39" s="686" t="s">
        <v>345</v>
      </c>
      <c r="AR39" s="687"/>
      <c r="AS39" s="687"/>
      <c r="AT39" s="687"/>
      <c r="AU39" s="687"/>
      <c r="AV39" s="687"/>
      <c r="AW39" s="687"/>
      <c r="AX39" s="687"/>
      <c r="AY39" s="688"/>
      <c r="AZ39" s="623" t="s">
        <v>131</v>
      </c>
      <c r="BA39" s="624"/>
      <c r="BB39" s="624"/>
      <c r="BC39" s="624"/>
      <c r="BD39" s="656"/>
      <c r="BE39" s="656"/>
      <c r="BF39" s="669"/>
      <c r="BG39" s="620" t="s">
        <v>346</v>
      </c>
      <c r="BH39" s="621"/>
      <c r="BI39" s="621"/>
      <c r="BJ39" s="621"/>
      <c r="BK39" s="621"/>
      <c r="BL39" s="621"/>
      <c r="BM39" s="621"/>
      <c r="BN39" s="621"/>
      <c r="BO39" s="621"/>
      <c r="BP39" s="621"/>
      <c r="BQ39" s="621"/>
      <c r="BR39" s="621"/>
      <c r="BS39" s="621"/>
      <c r="BT39" s="621"/>
      <c r="BU39" s="622"/>
      <c r="BV39" s="623">
        <v>1123</v>
      </c>
      <c r="BW39" s="624"/>
      <c r="BX39" s="624"/>
      <c r="BY39" s="624"/>
      <c r="BZ39" s="624"/>
      <c r="CA39" s="624"/>
      <c r="CB39" s="633"/>
      <c r="CD39" s="620" t="s">
        <v>347</v>
      </c>
      <c r="CE39" s="621"/>
      <c r="CF39" s="621"/>
      <c r="CG39" s="621"/>
      <c r="CH39" s="621"/>
      <c r="CI39" s="621"/>
      <c r="CJ39" s="621"/>
      <c r="CK39" s="621"/>
      <c r="CL39" s="621"/>
      <c r="CM39" s="621"/>
      <c r="CN39" s="621"/>
      <c r="CO39" s="621"/>
      <c r="CP39" s="621"/>
      <c r="CQ39" s="622"/>
      <c r="CR39" s="623">
        <v>480535</v>
      </c>
      <c r="CS39" s="656"/>
      <c r="CT39" s="656"/>
      <c r="CU39" s="656"/>
      <c r="CV39" s="656"/>
      <c r="CW39" s="656"/>
      <c r="CX39" s="656"/>
      <c r="CY39" s="657"/>
      <c r="CZ39" s="628">
        <v>9.5</v>
      </c>
      <c r="DA39" s="653"/>
      <c r="DB39" s="653"/>
      <c r="DC39" s="658"/>
      <c r="DD39" s="632">
        <v>469770</v>
      </c>
      <c r="DE39" s="656"/>
      <c r="DF39" s="656"/>
      <c r="DG39" s="656"/>
      <c r="DH39" s="656"/>
      <c r="DI39" s="656"/>
      <c r="DJ39" s="656"/>
      <c r="DK39" s="657"/>
      <c r="DL39" s="632" t="s">
        <v>131</v>
      </c>
      <c r="DM39" s="656"/>
      <c r="DN39" s="656"/>
      <c r="DO39" s="656"/>
      <c r="DP39" s="656"/>
      <c r="DQ39" s="656"/>
      <c r="DR39" s="656"/>
      <c r="DS39" s="656"/>
      <c r="DT39" s="656"/>
      <c r="DU39" s="656"/>
      <c r="DV39" s="657"/>
      <c r="DW39" s="628" t="s">
        <v>131</v>
      </c>
      <c r="DX39" s="653"/>
      <c r="DY39" s="653"/>
      <c r="DZ39" s="653"/>
      <c r="EA39" s="653"/>
      <c r="EB39" s="653"/>
      <c r="EC39" s="654"/>
    </row>
    <row r="40" spans="2:133" ht="11.25" customHeight="1" x14ac:dyDescent="0.15">
      <c r="B40" s="620" t="s">
        <v>348</v>
      </c>
      <c r="C40" s="621"/>
      <c r="D40" s="621"/>
      <c r="E40" s="621"/>
      <c r="F40" s="621"/>
      <c r="G40" s="621"/>
      <c r="H40" s="621"/>
      <c r="I40" s="621"/>
      <c r="J40" s="621"/>
      <c r="K40" s="621"/>
      <c r="L40" s="621"/>
      <c r="M40" s="621"/>
      <c r="N40" s="621"/>
      <c r="O40" s="621"/>
      <c r="P40" s="621"/>
      <c r="Q40" s="622"/>
      <c r="R40" s="623">
        <v>26023</v>
      </c>
      <c r="S40" s="624"/>
      <c r="T40" s="624"/>
      <c r="U40" s="624"/>
      <c r="V40" s="624"/>
      <c r="W40" s="624"/>
      <c r="X40" s="624"/>
      <c r="Y40" s="625"/>
      <c r="Z40" s="626">
        <v>0.5</v>
      </c>
      <c r="AA40" s="626"/>
      <c r="AB40" s="626"/>
      <c r="AC40" s="626"/>
      <c r="AD40" s="627" t="s">
        <v>131</v>
      </c>
      <c r="AE40" s="627"/>
      <c r="AF40" s="627"/>
      <c r="AG40" s="627"/>
      <c r="AH40" s="627"/>
      <c r="AI40" s="627"/>
      <c r="AJ40" s="627"/>
      <c r="AK40" s="627"/>
      <c r="AL40" s="628" t="s">
        <v>131</v>
      </c>
      <c r="AM40" s="629"/>
      <c r="AN40" s="629"/>
      <c r="AO40" s="630"/>
      <c r="AQ40" s="686" t="s">
        <v>349</v>
      </c>
      <c r="AR40" s="687"/>
      <c r="AS40" s="687"/>
      <c r="AT40" s="687"/>
      <c r="AU40" s="687"/>
      <c r="AV40" s="687"/>
      <c r="AW40" s="687"/>
      <c r="AX40" s="687"/>
      <c r="AY40" s="688"/>
      <c r="AZ40" s="623" t="s">
        <v>131</v>
      </c>
      <c r="BA40" s="624"/>
      <c r="BB40" s="624"/>
      <c r="BC40" s="624"/>
      <c r="BD40" s="656"/>
      <c r="BE40" s="656"/>
      <c r="BF40" s="669"/>
      <c r="BG40" s="673" t="s">
        <v>350</v>
      </c>
      <c r="BH40" s="674"/>
      <c r="BI40" s="674"/>
      <c r="BJ40" s="674"/>
      <c r="BK40" s="674"/>
      <c r="BL40" s="223"/>
      <c r="BM40" s="621" t="s">
        <v>351</v>
      </c>
      <c r="BN40" s="621"/>
      <c r="BO40" s="621"/>
      <c r="BP40" s="621"/>
      <c r="BQ40" s="621"/>
      <c r="BR40" s="621"/>
      <c r="BS40" s="621"/>
      <c r="BT40" s="621"/>
      <c r="BU40" s="622"/>
      <c r="BV40" s="623">
        <v>107</v>
      </c>
      <c r="BW40" s="624"/>
      <c r="BX40" s="624"/>
      <c r="BY40" s="624"/>
      <c r="BZ40" s="624"/>
      <c r="CA40" s="624"/>
      <c r="CB40" s="633"/>
      <c r="CD40" s="620" t="s">
        <v>352</v>
      </c>
      <c r="CE40" s="621"/>
      <c r="CF40" s="621"/>
      <c r="CG40" s="621"/>
      <c r="CH40" s="621"/>
      <c r="CI40" s="621"/>
      <c r="CJ40" s="621"/>
      <c r="CK40" s="621"/>
      <c r="CL40" s="621"/>
      <c r="CM40" s="621"/>
      <c r="CN40" s="621"/>
      <c r="CO40" s="621"/>
      <c r="CP40" s="621"/>
      <c r="CQ40" s="622"/>
      <c r="CR40" s="623">
        <v>112628</v>
      </c>
      <c r="CS40" s="624"/>
      <c r="CT40" s="624"/>
      <c r="CU40" s="624"/>
      <c r="CV40" s="624"/>
      <c r="CW40" s="624"/>
      <c r="CX40" s="624"/>
      <c r="CY40" s="625"/>
      <c r="CZ40" s="628">
        <v>2.2000000000000002</v>
      </c>
      <c r="DA40" s="653"/>
      <c r="DB40" s="653"/>
      <c r="DC40" s="658"/>
      <c r="DD40" s="632">
        <v>67628</v>
      </c>
      <c r="DE40" s="624"/>
      <c r="DF40" s="624"/>
      <c r="DG40" s="624"/>
      <c r="DH40" s="624"/>
      <c r="DI40" s="624"/>
      <c r="DJ40" s="624"/>
      <c r="DK40" s="625"/>
      <c r="DL40" s="632">
        <v>67628</v>
      </c>
      <c r="DM40" s="624"/>
      <c r="DN40" s="624"/>
      <c r="DO40" s="624"/>
      <c r="DP40" s="624"/>
      <c r="DQ40" s="624"/>
      <c r="DR40" s="624"/>
      <c r="DS40" s="624"/>
      <c r="DT40" s="624"/>
      <c r="DU40" s="624"/>
      <c r="DV40" s="625"/>
      <c r="DW40" s="628">
        <v>2.6</v>
      </c>
      <c r="DX40" s="653"/>
      <c r="DY40" s="653"/>
      <c r="DZ40" s="653"/>
      <c r="EA40" s="653"/>
      <c r="EB40" s="653"/>
      <c r="EC40" s="654"/>
    </row>
    <row r="41" spans="2:133" ht="11.25" customHeight="1" x14ac:dyDescent="0.15">
      <c r="B41" s="644" t="s">
        <v>353</v>
      </c>
      <c r="C41" s="645"/>
      <c r="D41" s="645"/>
      <c r="E41" s="645"/>
      <c r="F41" s="645"/>
      <c r="G41" s="645"/>
      <c r="H41" s="645"/>
      <c r="I41" s="645"/>
      <c r="J41" s="645"/>
      <c r="K41" s="645"/>
      <c r="L41" s="645"/>
      <c r="M41" s="645"/>
      <c r="N41" s="645"/>
      <c r="O41" s="645"/>
      <c r="P41" s="645"/>
      <c r="Q41" s="646"/>
      <c r="R41" s="695">
        <v>5391713</v>
      </c>
      <c r="S41" s="696"/>
      <c r="T41" s="696"/>
      <c r="U41" s="696"/>
      <c r="V41" s="696"/>
      <c r="W41" s="696"/>
      <c r="X41" s="696"/>
      <c r="Y41" s="700"/>
      <c r="Z41" s="701">
        <v>100</v>
      </c>
      <c r="AA41" s="701"/>
      <c r="AB41" s="701"/>
      <c r="AC41" s="701"/>
      <c r="AD41" s="702">
        <v>2619162</v>
      </c>
      <c r="AE41" s="702"/>
      <c r="AF41" s="702"/>
      <c r="AG41" s="702"/>
      <c r="AH41" s="702"/>
      <c r="AI41" s="702"/>
      <c r="AJ41" s="702"/>
      <c r="AK41" s="702"/>
      <c r="AL41" s="703">
        <v>100</v>
      </c>
      <c r="AM41" s="683"/>
      <c r="AN41" s="683"/>
      <c r="AO41" s="704"/>
      <c r="AQ41" s="686" t="s">
        <v>354</v>
      </c>
      <c r="AR41" s="687"/>
      <c r="AS41" s="687"/>
      <c r="AT41" s="687"/>
      <c r="AU41" s="687"/>
      <c r="AV41" s="687"/>
      <c r="AW41" s="687"/>
      <c r="AX41" s="687"/>
      <c r="AY41" s="688"/>
      <c r="AZ41" s="623">
        <v>28787</v>
      </c>
      <c r="BA41" s="624"/>
      <c r="BB41" s="624"/>
      <c r="BC41" s="624"/>
      <c r="BD41" s="656"/>
      <c r="BE41" s="656"/>
      <c r="BF41" s="669"/>
      <c r="BG41" s="673"/>
      <c r="BH41" s="674"/>
      <c r="BI41" s="674"/>
      <c r="BJ41" s="674"/>
      <c r="BK41" s="674"/>
      <c r="BL41" s="223"/>
      <c r="BM41" s="621" t="s">
        <v>355</v>
      </c>
      <c r="BN41" s="621"/>
      <c r="BO41" s="621"/>
      <c r="BP41" s="621"/>
      <c r="BQ41" s="621"/>
      <c r="BR41" s="621"/>
      <c r="BS41" s="621"/>
      <c r="BT41" s="621"/>
      <c r="BU41" s="622"/>
      <c r="BV41" s="623" t="s">
        <v>131</v>
      </c>
      <c r="BW41" s="624"/>
      <c r="BX41" s="624"/>
      <c r="BY41" s="624"/>
      <c r="BZ41" s="624"/>
      <c r="CA41" s="624"/>
      <c r="CB41" s="633"/>
      <c r="CD41" s="620" t="s">
        <v>356</v>
      </c>
      <c r="CE41" s="621"/>
      <c r="CF41" s="621"/>
      <c r="CG41" s="621"/>
      <c r="CH41" s="621"/>
      <c r="CI41" s="621"/>
      <c r="CJ41" s="621"/>
      <c r="CK41" s="621"/>
      <c r="CL41" s="621"/>
      <c r="CM41" s="621"/>
      <c r="CN41" s="621"/>
      <c r="CO41" s="621"/>
      <c r="CP41" s="621"/>
      <c r="CQ41" s="622"/>
      <c r="CR41" s="623" t="s">
        <v>357</v>
      </c>
      <c r="CS41" s="656"/>
      <c r="CT41" s="656"/>
      <c r="CU41" s="656"/>
      <c r="CV41" s="656"/>
      <c r="CW41" s="656"/>
      <c r="CX41" s="656"/>
      <c r="CY41" s="657"/>
      <c r="CZ41" s="628" t="s">
        <v>357</v>
      </c>
      <c r="DA41" s="653"/>
      <c r="DB41" s="653"/>
      <c r="DC41" s="658"/>
      <c r="DD41" s="632" t="s">
        <v>357</v>
      </c>
      <c r="DE41" s="656"/>
      <c r="DF41" s="656"/>
      <c r="DG41" s="656"/>
      <c r="DH41" s="656"/>
      <c r="DI41" s="656"/>
      <c r="DJ41" s="656"/>
      <c r="DK41" s="657"/>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15">
      <c r="AQ42" s="692" t="s">
        <v>358</v>
      </c>
      <c r="AR42" s="693"/>
      <c r="AS42" s="693"/>
      <c r="AT42" s="693"/>
      <c r="AU42" s="693"/>
      <c r="AV42" s="693"/>
      <c r="AW42" s="693"/>
      <c r="AX42" s="693"/>
      <c r="AY42" s="694"/>
      <c r="AZ42" s="695">
        <v>203989</v>
      </c>
      <c r="BA42" s="696"/>
      <c r="BB42" s="696"/>
      <c r="BC42" s="696"/>
      <c r="BD42" s="682"/>
      <c r="BE42" s="682"/>
      <c r="BF42" s="684"/>
      <c r="BG42" s="675"/>
      <c r="BH42" s="676"/>
      <c r="BI42" s="676"/>
      <c r="BJ42" s="676"/>
      <c r="BK42" s="676"/>
      <c r="BL42" s="224"/>
      <c r="BM42" s="645" t="s">
        <v>359</v>
      </c>
      <c r="BN42" s="645"/>
      <c r="BO42" s="645"/>
      <c r="BP42" s="645"/>
      <c r="BQ42" s="645"/>
      <c r="BR42" s="645"/>
      <c r="BS42" s="645"/>
      <c r="BT42" s="645"/>
      <c r="BU42" s="646"/>
      <c r="BV42" s="695">
        <v>319</v>
      </c>
      <c r="BW42" s="696"/>
      <c r="BX42" s="696"/>
      <c r="BY42" s="696"/>
      <c r="BZ42" s="696"/>
      <c r="CA42" s="696"/>
      <c r="CB42" s="705"/>
      <c r="CD42" s="620" t="s">
        <v>360</v>
      </c>
      <c r="CE42" s="621"/>
      <c r="CF42" s="621"/>
      <c r="CG42" s="621"/>
      <c r="CH42" s="621"/>
      <c r="CI42" s="621"/>
      <c r="CJ42" s="621"/>
      <c r="CK42" s="621"/>
      <c r="CL42" s="621"/>
      <c r="CM42" s="621"/>
      <c r="CN42" s="621"/>
      <c r="CO42" s="621"/>
      <c r="CP42" s="621"/>
      <c r="CQ42" s="622"/>
      <c r="CR42" s="623">
        <v>996683</v>
      </c>
      <c r="CS42" s="656"/>
      <c r="CT42" s="656"/>
      <c r="CU42" s="656"/>
      <c r="CV42" s="656"/>
      <c r="CW42" s="656"/>
      <c r="CX42" s="656"/>
      <c r="CY42" s="657"/>
      <c r="CZ42" s="628">
        <v>19.8</v>
      </c>
      <c r="DA42" s="653"/>
      <c r="DB42" s="653"/>
      <c r="DC42" s="658"/>
      <c r="DD42" s="632">
        <v>410361</v>
      </c>
      <c r="DE42" s="656"/>
      <c r="DF42" s="656"/>
      <c r="DG42" s="656"/>
      <c r="DH42" s="656"/>
      <c r="DI42" s="656"/>
      <c r="DJ42" s="656"/>
      <c r="DK42" s="657"/>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15">
      <c r="B43" s="214" t="s">
        <v>361</v>
      </c>
      <c r="CD43" s="620" t="s">
        <v>362</v>
      </c>
      <c r="CE43" s="621"/>
      <c r="CF43" s="621"/>
      <c r="CG43" s="621"/>
      <c r="CH43" s="621"/>
      <c r="CI43" s="621"/>
      <c r="CJ43" s="621"/>
      <c r="CK43" s="621"/>
      <c r="CL43" s="621"/>
      <c r="CM43" s="621"/>
      <c r="CN43" s="621"/>
      <c r="CO43" s="621"/>
      <c r="CP43" s="621"/>
      <c r="CQ43" s="622"/>
      <c r="CR43" s="623">
        <v>16272</v>
      </c>
      <c r="CS43" s="656"/>
      <c r="CT43" s="656"/>
      <c r="CU43" s="656"/>
      <c r="CV43" s="656"/>
      <c r="CW43" s="656"/>
      <c r="CX43" s="656"/>
      <c r="CY43" s="657"/>
      <c r="CZ43" s="628">
        <v>0.3</v>
      </c>
      <c r="DA43" s="653"/>
      <c r="DB43" s="653"/>
      <c r="DC43" s="658"/>
      <c r="DD43" s="632">
        <v>16272</v>
      </c>
      <c r="DE43" s="656"/>
      <c r="DF43" s="656"/>
      <c r="DG43" s="656"/>
      <c r="DH43" s="656"/>
      <c r="DI43" s="656"/>
      <c r="DJ43" s="656"/>
      <c r="DK43" s="657"/>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15">
      <c r="B44" s="709" t="s">
        <v>363</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310</v>
      </c>
      <c r="CE44" s="662"/>
      <c r="CF44" s="620" t="s">
        <v>364</v>
      </c>
      <c r="CG44" s="621"/>
      <c r="CH44" s="621"/>
      <c r="CI44" s="621"/>
      <c r="CJ44" s="621"/>
      <c r="CK44" s="621"/>
      <c r="CL44" s="621"/>
      <c r="CM44" s="621"/>
      <c r="CN44" s="621"/>
      <c r="CO44" s="621"/>
      <c r="CP44" s="621"/>
      <c r="CQ44" s="622"/>
      <c r="CR44" s="623">
        <v>833992</v>
      </c>
      <c r="CS44" s="624"/>
      <c r="CT44" s="624"/>
      <c r="CU44" s="624"/>
      <c r="CV44" s="624"/>
      <c r="CW44" s="624"/>
      <c r="CX44" s="624"/>
      <c r="CY44" s="625"/>
      <c r="CZ44" s="628">
        <v>16.5</v>
      </c>
      <c r="DA44" s="629"/>
      <c r="DB44" s="629"/>
      <c r="DC44" s="635"/>
      <c r="DD44" s="632">
        <v>406099</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15">
      <c r="B45" s="709" t="s">
        <v>365</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366</v>
      </c>
      <c r="CG45" s="621"/>
      <c r="CH45" s="621"/>
      <c r="CI45" s="621"/>
      <c r="CJ45" s="621"/>
      <c r="CK45" s="621"/>
      <c r="CL45" s="621"/>
      <c r="CM45" s="621"/>
      <c r="CN45" s="621"/>
      <c r="CO45" s="621"/>
      <c r="CP45" s="621"/>
      <c r="CQ45" s="622"/>
      <c r="CR45" s="623">
        <v>442084</v>
      </c>
      <c r="CS45" s="656"/>
      <c r="CT45" s="656"/>
      <c r="CU45" s="656"/>
      <c r="CV45" s="656"/>
      <c r="CW45" s="656"/>
      <c r="CX45" s="656"/>
      <c r="CY45" s="657"/>
      <c r="CZ45" s="628">
        <v>8.8000000000000007</v>
      </c>
      <c r="DA45" s="653"/>
      <c r="DB45" s="653"/>
      <c r="DC45" s="658"/>
      <c r="DD45" s="632">
        <v>247965</v>
      </c>
      <c r="DE45" s="656"/>
      <c r="DF45" s="656"/>
      <c r="DG45" s="656"/>
      <c r="DH45" s="656"/>
      <c r="DI45" s="656"/>
      <c r="DJ45" s="656"/>
      <c r="DK45" s="657"/>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15">
      <c r="B46" s="225"/>
      <c r="CD46" s="663"/>
      <c r="CE46" s="664"/>
      <c r="CF46" s="620" t="s">
        <v>367</v>
      </c>
      <c r="CG46" s="621"/>
      <c r="CH46" s="621"/>
      <c r="CI46" s="621"/>
      <c r="CJ46" s="621"/>
      <c r="CK46" s="621"/>
      <c r="CL46" s="621"/>
      <c r="CM46" s="621"/>
      <c r="CN46" s="621"/>
      <c r="CO46" s="621"/>
      <c r="CP46" s="621"/>
      <c r="CQ46" s="622"/>
      <c r="CR46" s="623">
        <v>373158</v>
      </c>
      <c r="CS46" s="624"/>
      <c r="CT46" s="624"/>
      <c r="CU46" s="624"/>
      <c r="CV46" s="624"/>
      <c r="CW46" s="624"/>
      <c r="CX46" s="624"/>
      <c r="CY46" s="625"/>
      <c r="CZ46" s="628">
        <v>7.4</v>
      </c>
      <c r="DA46" s="629"/>
      <c r="DB46" s="629"/>
      <c r="DC46" s="635"/>
      <c r="DD46" s="632">
        <v>145484</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15">
      <c r="B47" s="225"/>
      <c r="CD47" s="663"/>
      <c r="CE47" s="664"/>
      <c r="CF47" s="620" t="s">
        <v>368</v>
      </c>
      <c r="CG47" s="621"/>
      <c r="CH47" s="621"/>
      <c r="CI47" s="621"/>
      <c r="CJ47" s="621"/>
      <c r="CK47" s="621"/>
      <c r="CL47" s="621"/>
      <c r="CM47" s="621"/>
      <c r="CN47" s="621"/>
      <c r="CO47" s="621"/>
      <c r="CP47" s="621"/>
      <c r="CQ47" s="622"/>
      <c r="CR47" s="623">
        <v>162691</v>
      </c>
      <c r="CS47" s="656"/>
      <c r="CT47" s="656"/>
      <c r="CU47" s="656"/>
      <c r="CV47" s="656"/>
      <c r="CW47" s="656"/>
      <c r="CX47" s="656"/>
      <c r="CY47" s="657"/>
      <c r="CZ47" s="628">
        <v>3.2</v>
      </c>
      <c r="DA47" s="653"/>
      <c r="DB47" s="653"/>
      <c r="DC47" s="658"/>
      <c r="DD47" s="632">
        <v>4262</v>
      </c>
      <c r="DE47" s="656"/>
      <c r="DF47" s="656"/>
      <c r="DG47" s="656"/>
      <c r="DH47" s="656"/>
      <c r="DI47" s="656"/>
      <c r="DJ47" s="656"/>
      <c r="DK47" s="657"/>
      <c r="DL47" s="706"/>
      <c r="DM47" s="707"/>
      <c r="DN47" s="707"/>
      <c r="DO47" s="707"/>
      <c r="DP47" s="707"/>
      <c r="DQ47" s="707"/>
      <c r="DR47" s="707"/>
      <c r="DS47" s="707"/>
      <c r="DT47" s="707"/>
      <c r="DU47" s="707"/>
      <c r="DV47" s="708"/>
      <c r="DW47" s="697"/>
      <c r="DX47" s="698"/>
      <c r="DY47" s="698"/>
      <c r="DZ47" s="698"/>
      <c r="EA47" s="698"/>
      <c r="EB47" s="698"/>
      <c r="EC47" s="699"/>
    </row>
    <row r="48" spans="2:133" x14ac:dyDescent="0.15">
      <c r="B48" s="225"/>
      <c r="CD48" s="665"/>
      <c r="CE48" s="666"/>
      <c r="CF48" s="620" t="s">
        <v>369</v>
      </c>
      <c r="CG48" s="621"/>
      <c r="CH48" s="621"/>
      <c r="CI48" s="621"/>
      <c r="CJ48" s="621"/>
      <c r="CK48" s="621"/>
      <c r="CL48" s="621"/>
      <c r="CM48" s="621"/>
      <c r="CN48" s="621"/>
      <c r="CO48" s="621"/>
      <c r="CP48" s="621"/>
      <c r="CQ48" s="622"/>
      <c r="CR48" s="623" t="s">
        <v>357</v>
      </c>
      <c r="CS48" s="624"/>
      <c r="CT48" s="624"/>
      <c r="CU48" s="624"/>
      <c r="CV48" s="624"/>
      <c r="CW48" s="624"/>
      <c r="CX48" s="624"/>
      <c r="CY48" s="625"/>
      <c r="CZ48" s="628" t="s">
        <v>357</v>
      </c>
      <c r="DA48" s="629"/>
      <c r="DB48" s="629"/>
      <c r="DC48" s="635"/>
      <c r="DD48" s="632" t="s">
        <v>357</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15">
      <c r="B49" s="225"/>
      <c r="CD49" s="644" t="s">
        <v>370</v>
      </c>
      <c r="CE49" s="645"/>
      <c r="CF49" s="645"/>
      <c r="CG49" s="645"/>
      <c r="CH49" s="645"/>
      <c r="CI49" s="645"/>
      <c r="CJ49" s="645"/>
      <c r="CK49" s="645"/>
      <c r="CL49" s="645"/>
      <c r="CM49" s="645"/>
      <c r="CN49" s="645"/>
      <c r="CO49" s="645"/>
      <c r="CP49" s="645"/>
      <c r="CQ49" s="646"/>
      <c r="CR49" s="695">
        <v>5040064</v>
      </c>
      <c r="CS49" s="682"/>
      <c r="CT49" s="682"/>
      <c r="CU49" s="682"/>
      <c r="CV49" s="682"/>
      <c r="CW49" s="682"/>
      <c r="CX49" s="682"/>
      <c r="CY49" s="711"/>
      <c r="CZ49" s="703">
        <v>100</v>
      </c>
      <c r="DA49" s="712"/>
      <c r="DB49" s="712"/>
      <c r="DC49" s="713"/>
      <c r="DD49" s="714">
        <v>3589297</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Rr6Tua+XXXVW01fJPvHXSVinX+wwPiLYemrx199CsO1q9KcrJS24M46lOTm3fidncotynQD/yhjgY6Hu+WUiaw==" saltValue="vESXxE6etF5IMkNsK3BCcQ=="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73" zoomScale="70" zoomScaleNormal="25" zoomScaleSheetLayoutView="70" workbookViewId="0">
      <selection activeCell="AK81" sqref="AK81:AO81"/>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1" t="s">
        <v>371</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372</v>
      </c>
      <c r="DK2" s="723"/>
      <c r="DL2" s="723"/>
      <c r="DM2" s="723"/>
      <c r="DN2" s="723"/>
      <c r="DO2" s="724"/>
      <c r="DP2" s="228"/>
      <c r="DQ2" s="722" t="s">
        <v>373</v>
      </c>
      <c r="DR2" s="723"/>
      <c r="DS2" s="723"/>
      <c r="DT2" s="723"/>
      <c r="DU2" s="723"/>
      <c r="DV2" s="723"/>
      <c r="DW2" s="723"/>
      <c r="DX2" s="723"/>
      <c r="DY2" s="723"/>
      <c r="DZ2" s="7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5" t="s">
        <v>374</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375</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15">
      <c r="A5" s="727" t="s">
        <v>376</v>
      </c>
      <c r="B5" s="728"/>
      <c r="C5" s="728"/>
      <c r="D5" s="728"/>
      <c r="E5" s="728"/>
      <c r="F5" s="728"/>
      <c r="G5" s="728"/>
      <c r="H5" s="728"/>
      <c r="I5" s="728"/>
      <c r="J5" s="728"/>
      <c r="K5" s="728"/>
      <c r="L5" s="728"/>
      <c r="M5" s="728"/>
      <c r="N5" s="728"/>
      <c r="O5" s="728"/>
      <c r="P5" s="729"/>
      <c r="Q5" s="733" t="s">
        <v>377</v>
      </c>
      <c r="R5" s="734"/>
      <c r="S5" s="734"/>
      <c r="T5" s="734"/>
      <c r="U5" s="735"/>
      <c r="V5" s="733" t="s">
        <v>378</v>
      </c>
      <c r="W5" s="734"/>
      <c r="X5" s="734"/>
      <c r="Y5" s="734"/>
      <c r="Z5" s="735"/>
      <c r="AA5" s="733" t="s">
        <v>379</v>
      </c>
      <c r="AB5" s="734"/>
      <c r="AC5" s="734"/>
      <c r="AD5" s="734"/>
      <c r="AE5" s="734"/>
      <c r="AF5" s="739" t="s">
        <v>380</v>
      </c>
      <c r="AG5" s="734"/>
      <c r="AH5" s="734"/>
      <c r="AI5" s="734"/>
      <c r="AJ5" s="740"/>
      <c r="AK5" s="734" t="s">
        <v>381</v>
      </c>
      <c r="AL5" s="734"/>
      <c r="AM5" s="734"/>
      <c r="AN5" s="734"/>
      <c r="AO5" s="735"/>
      <c r="AP5" s="733" t="s">
        <v>382</v>
      </c>
      <c r="AQ5" s="734"/>
      <c r="AR5" s="734"/>
      <c r="AS5" s="734"/>
      <c r="AT5" s="735"/>
      <c r="AU5" s="733" t="s">
        <v>383</v>
      </c>
      <c r="AV5" s="734"/>
      <c r="AW5" s="734"/>
      <c r="AX5" s="734"/>
      <c r="AY5" s="740"/>
      <c r="AZ5" s="232"/>
      <c r="BA5" s="232"/>
      <c r="BB5" s="232"/>
      <c r="BC5" s="232"/>
      <c r="BD5" s="232"/>
      <c r="BE5" s="233"/>
      <c r="BF5" s="233"/>
      <c r="BG5" s="233"/>
      <c r="BH5" s="233"/>
      <c r="BI5" s="233"/>
      <c r="BJ5" s="233"/>
      <c r="BK5" s="233"/>
      <c r="BL5" s="233"/>
      <c r="BM5" s="233"/>
      <c r="BN5" s="233"/>
      <c r="BO5" s="233"/>
      <c r="BP5" s="233"/>
      <c r="BQ5" s="727" t="s">
        <v>384</v>
      </c>
      <c r="BR5" s="728"/>
      <c r="BS5" s="728"/>
      <c r="BT5" s="728"/>
      <c r="BU5" s="728"/>
      <c r="BV5" s="728"/>
      <c r="BW5" s="728"/>
      <c r="BX5" s="728"/>
      <c r="BY5" s="728"/>
      <c r="BZ5" s="728"/>
      <c r="CA5" s="728"/>
      <c r="CB5" s="728"/>
      <c r="CC5" s="728"/>
      <c r="CD5" s="728"/>
      <c r="CE5" s="728"/>
      <c r="CF5" s="728"/>
      <c r="CG5" s="729"/>
      <c r="CH5" s="733" t="s">
        <v>385</v>
      </c>
      <c r="CI5" s="734"/>
      <c r="CJ5" s="734"/>
      <c r="CK5" s="734"/>
      <c r="CL5" s="735"/>
      <c r="CM5" s="733" t="s">
        <v>386</v>
      </c>
      <c r="CN5" s="734"/>
      <c r="CO5" s="734"/>
      <c r="CP5" s="734"/>
      <c r="CQ5" s="735"/>
      <c r="CR5" s="733" t="s">
        <v>387</v>
      </c>
      <c r="CS5" s="734"/>
      <c r="CT5" s="734"/>
      <c r="CU5" s="734"/>
      <c r="CV5" s="735"/>
      <c r="CW5" s="733" t="s">
        <v>388</v>
      </c>
      <c r="CX5" s="734"/>
      <c r="CY5" s="734"/>
      <c r="CZ5" s="734"/>
      <c r="DA5" s="735"/>
      <c r="DB5" s="733" t="s">
        <v>389</v>
      </c>
      <c r="DC5" s="734"/>
      <c r="DD5" s="734"/>
      <c r="DE5" s="734"/>
      <c r="DF5" s="735"/>
      <c r="DG5" s="763" t="s">
        <v>390</v>
      </c>
      <c r="DH5" s="764"/>
      <c r="DI5" s="764"/>
      <c r="DJ5" s="764"/>
      <c r="DK5" s="765"/>
      <c r="DL5" s="763" t="s">
        <v>391</v>
      </c>
      <c r="DM5" s="764"/>
      <c r="DN5" s="764"/>
      <c r="DO5" s="764"/>
      <c r="DP5" s="765"/>
      <c r="DQ5" s="733" t="s">
        <v>392</v>
      </c>
      <c r="DR5" s="734"/>
      <c r="DS5" s="734"/>
      <c r="DT5" s="734"/>
      <c r="DU5" s="735"/>
      <c r="DV5" s="733" t="s">
        <v>383</v>
      </c>
      <c r="DW5" s="734"/>
      <c r="DX5" s="734"/>
      <c r="DY5" s="734"/>
      <c r="DZ5" s="740"/>
      <c r="EA5" s="234"/>
    </row>
    <row r="6" spans="1:131" s="235"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15">
      <c r="A7" s="236">
        <v>1</v>
      </c>
      <c r="B7" s="749" t="s">
        <v>393</v>
      </c>
      <c r="C7" s="750"/>
      <c r="D7" s="750"/>
      <c r="E7" s="750"/>
      <c r="F7" s="750"/>
      <c r="G7" s="750"/>
      <c r="H7" s="750"/>
      <c r="I7" s="750"/>
      <c r="J7" s="750"/>
      <c r="K7" s="750"/>
      <c r="L7" s="750"/>
      <c r="M7" s="750"/>
      <c r="N7" s="750"/>
      <c r="O7" s="750"/>
      <c r="P7" s="751"/>
      <c r="Q7" s="752">
        <v>5392</v>
      </c>
      <c r="R7" s="753"/>
      <c r="S7" s="753"/>
      <c r="T7" s="753"/>
      <c r="U7" s="753"/>
      <c r="V7" s="753">
        <v>5041</v>
      </c>
      <c r="W7" s="753"/>
      <c r="X7" s="753"/>
      <c r="Y7" s="753"/>
      <c r="Z7" s="753"/>
      <c r="AA7" s="753">
        <v>352</v>
      </c>
      <c r="AB7" s="753"/>
      <c r="AC7" s="753"/>
      <c r="AD7" s="753"/>
      <c r="AE7" s="754"/>
      <c r="AF7" s="755">
        <v>307</v>
      </c>
      <c r="AG7" s="756"/>
      <c r="AH7" s="756"/>
      <c r="AI7" s="756"/>
      <c r="AJ7" s="757"/>
      <c r="AK7" s="758">
        <v>6</v>
      </c>
      <c r="AL7" s="759"/>
      <c r="AM7" s="759"/>
      <c r="AN7" s="759"/>
      <c r="AO7" s="759"/>
      <c r="AP7" s="759">
        <v>3814</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580</v>
      </c>
      <c r="BT7" s="747"/>
      <c r="BU7" s="747"/>
      <c r="BV7" s="747"/>
      <c r="BW7" s="747"/>
      <c r="BX7" s="747"/>
      <c r="BY7" s="747"/>
      <c r="BZ7" s="747"/>
      <c r="CA7" s="747"/>
      <c r="CB7" s="747"/>
      <c r="CC7" s="747"/>
      <c r="CD7" s="747"/>
      <c r="CE7" s="747"/>
      <c r="CF7" s="747"/>
      <c r="CG7" s="762"/>
      <c r="CH7" s="743">
        <v>7</v>
      </c>
      <c r="CI7" s="744"/>
      <c r="CJ7" s="744"/>
      <c r="CK7" s="744"/>
      <c r="CL7" s="745"/>
      <c r="CM7" s="743">
        <v>298</v>
      </c>
      <c r="CN7" s="744"/>
      <c r="CO7" s="744"/>
      <c r="CP7" s="744"/>
      <c r="CQ7" s="745"/>
      <c r="CR7" s="743">
        <v>4</v>
      </c>
      <c r="CS7" s="744"/>
      <c r="CT7" s="744"/>
      <c r="CU7" s="744"/>
      <c r="CV7" s="745"/>
      <c r="CW7" s="743">
        <v>0</v>
      </c>
      <c r="CX7" s="744"/>
      <c r="CY7" s="744"/>
      <c r="CZ7" s="744"/>
      <c r="DA7" s="745"/>
      <c r="DB7" s="743" t="s">
        <v>581</v>
      </c>
      <c r="DC7" s="744"/>
      <c r="DD7" s="744"/>
      <c r="DE7" s="744"/>
      <c r="DF7" s="745"/>
      <c r="DG7" s="743" t="s">
        <v>582</v>
      </c>
      <c r="DH7" s="744"/>
      <c r="DI7" s="744"/>
      <c r="DJ7" s="744"/>
      <c r="DK7" s="745"/>
      <c r="DL7" s="743" t="s">
        <v>583</v>
      </c>
      <c r="DM7" s="744"/>
      <c r="DN7" s="744"/>
      <c r="DO7" s="744"/>
      <c r="DP7" s="745"/>
      <c r="DQ7" s="743" t="s">
        <v>584</v>
      </c>
      <c r="DR7" s="744"/>
      <c r="DS7" s="744"/>
      <c r="DT7" s="744"/>
      <c r="DU7" s="745"/>
      <c r="DV7" s="746"/>
      <c r="DW7" s="747"/>
      <c r="DX7" s="747"/>
      <c r="DY7" s="747"/>
      <c r="DZ7" s="748"/>
      <c r="EA7" s="234"/>
    </row>
    <row r="8" spans="1:131" s="235" customFormat="1" ht="26.25" customHeight="1" x14ac:dyDescent="0.15">
      <c r="A8" s="238">
        <v>2</v>
      </c>
      <c r="B8" s="780"/>
      <c r="C8" s="781"/>
      <c r="D8" s="781"/>
      <c r="E8" s="781"/>
      <c r="F8" s="781"/>
      <c r="G8" s="781"/>
      <c r="H8" s="781"/>
      <c r="I8" s="781"/>
      <c r="J8" s="781"/>
      <c r="K8" s="781"/>
      <c r="L8" s="781"/>
      <c r="M8" s="781"/>
      <c r="N8" s="781"/>
      <c r="O8" s="781"/>
      <c r="P8" s="782"/>
      <c r="Q8" s="783"/>
      <c r="R8" s="784"/>
      <c r="S8" s="784"/>
      <c r="T8" s="784"/>
      <c r="U8" s="784"/>
      <c r="V8" s="784"/>
      <c r="W8" s="784"/>
      <c r="X8" s="784"/>
      <c r="Y8" s="784"/>
      <c r="Z8" s="784"/>
      <c r="AA8" s="784"/>
      <c r="AB8" s="784"/>
      <c r="AC8" s="784"/>
      <c r="AD8" s="784"/>
      <c r="AE8" s="785"/>
      <c r="AF8" s="786"/>
      <c r="AG8" s="787"/>
      <c r="AH8" s="787"/>
      <c r="AI8" s="787"/>
      <c r="AJ8" s="788"/>
      <c r="AK8" s="769"/>
      <c r="AL8" s="770"/>
      <c r="AM8" s="770"/>
      <c r="AN8" s="770"/>
      <c r="AO8" s="770"/>
      <c r="AP8" s="770"/>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c r="BT8" s="774"/>
      <c r="BU8" s="774"/>
      <c r="BV8" s="774"/>
      <c r="BW8" s="774"/>
      <c r="BX8" s="774"/>
      <c r="BY8" s="774"/>
      <c r="BZ8" s="774"/>
      <c r="CA8" s="774"/>
      <c r="CB8" s="774"/>
      <c r="CC8" s="774"/>
      <c r="CD8" s="774"/>
      <c r="CE8" s="774"/>
      <c r="CF8" s="774"/>
      <c r="CG8" s="775"/>
      <c r="CH8" s="776"/>
      <c r="CI8" s="777"/>
      <c r="CJ8" s="777"/>
      <c r="CK8" s="777"/>
      <c r="CL8" s="778"/>
      <c r="CM8" s="776"/>
      <c r="CN8" s="777"/>
      <c r="CO8" s="777"/>
      <c r="CP8" s="777"/>
      <c r="CQ8" s="778"/>
      <c r="CR8" s="776"/>
      <c r="CS8" s="777"/>
      <c r="CT8" s="777"/>
      <c r="CU8" s="777"/>
      <c r="CV8" s="778"/>
      <c r="CW8" s="776"/>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4"/>
    </row>
    <row r="9" spans="1:131" s="235" customFormat="1" ht="26.25" customHeight="1" x14ac:dyDescent="0.15">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15">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15">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15">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15">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15">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15">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15">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15">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15">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15">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15">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15">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394</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
      <c r="A23" s="240" t="s">
        <v>395</v>
      </c>
      <c r="B23" s="789" t="s">
        <v>396</v>
      </c>
      <c r="C23" s="790"/>
      <c r="D23" s="790"/>
      <c r="E23" s="790"/>
      <c r="F23" s="790"/>
      <c r="G23" s="790"/>
      <c r="H23" s="790"/>
      <c r="I23" s="790"/>
      <c r="J23" s="790"/>
      <c r="K23" s="790"/>
      <c r="L23" s="790"/>
      <c r="M23" s="790"/>
      <c r="N23" s="790"/>
      <c r="O23" s="790"/>
      <c r="P23" s="791"/>
      <c r="Q23" s="792">
        <v>5392</v>
      </c>
      <c r="R23" s="793"/>
      <c r="S23" s="793"/>
      <c r="T23" s="793"/>
      <c r="U23" s="793"/>
      <c r="V23" s="793">
        <v>5041</v>
      </c>
      <c r="W23" s="793"/>
      <c r="X23" s="793"/>
      <c r="Y23" s="793"/>
      <c r="Z23" s="793"/>
      <c r="AA23" s="793">
        <v>352</v>
      </c>
      <c r="AB23" s="793"/>
      <c r="AC23" s="793"/>
      <c r="AD23" s="793"/>
      <c r="AE23" s="794"/>
      <c r="AF23" s="795">
        <v>307</v>
      </c>
      <c r="AG23" s="793"/>
      <c r="AH23" s="793"/>
      <c r="AI23" s="793"/>
      <c r="AJ23" s="796"/>
      <c r="AK23" s="797"/>
      <c r="AL23" s="798"/>
      <c r="AM23" s="798"/>
      <c r="AN23" s="798"/>
      <c r="AO23" s="798"/>
      <c r="AP23" s="793">
        <v>3814</v>
      </c>
      <c r="AQ23" s="793"/>
      <c r="AR23" s="793"/>
      <c r="AS23" s="793"/>
      <c r="AT23" s="793"/>
      <c r="AU23" s="809"/>
      <c r="AV23" s="809"/>
      <c r="AW23" s="809"/>
      <c r="AX23" s="809"/>
      <c r="AY23" s="810"/>
      <c r="AZ23" s="811" t="s">
        <v>397</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15">
      <c r="A24" s="808" t="s">
        <v>398</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
      <c r="A25" s="725" t="s">
        <v>399</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15">
      <c r="A26" s="727" t="s">
        <v>376</v>
      </c>
      <c r="B26" s="728"/>
      <c r="C26" s="728"/>
      <c r="D26" s="728"/>
      <c r="E26" s="728"/>
      <c r="F26" s="728"/>
      <c r="G26" s="728"/>
      <c r="H26" s="728"/>
      <c r="I26" s="728"/>
      <c r="J26" s="728"/>
      <c r="K26" s="728"/>
      <c r="L26" s="728"/>
      <c r="M26" s="728"/>
      <c r="N26" s="728"/>
      <c r="O26" s="728"/>
      <c r="P26" s="729"/>
      <c r="Q26" s="733" t="s">
        <v>400</v>
      </c>
      <c r="R26" s="734"/>
      <c r="S26" s="734"/>
      <c r="T26" s="734"/>
      <c r="U26" s="735"/>
      <c r="V26" s="733" t="s">
        <v>401</v>
      </c>
      <c r="W26" s="734"/>
      <c r="X26" s="734"/>
      <c r="Y26" s="734"/>
      <c r="Z26" s="735"/>
      <c r="AA26" s="733" t="s">
        <v>402</v>
      </c>
      <c r="AB26" s="734"/>
      <c r="AC26" s="734"/>
      <c r="AD26" s="734"/>
      <c r="AE26" s="734"/>
      <c r="AF26" s="814" t="s">
        <v>403</v>
      </c>
      <c r="AG26" s="815"/>
      <c r="AH26" s="815"/>
      <c r="AI26" s="815"/>
      <c r="AJ26" s="816"/>
      <c r="AK26" s="734" t="s">
        <v>404</v>
      </c>
      <c r="AL26" s="734"/>
      <c r="AM26" s="734"/>
      <c r="AN26" s="734"/>
      <c r="AO26" s="735"/>
      <c r="AP26" s="733" t="s">
        <v>405</v>
      </c>
      <c r="AQ26" s="734"/>
      <c r="AR26" s="734"/>
      <c r="AS26" s="734"/>
      <c r="AT26" s="735"/>
      <c r="AU26" s="733" t="s">
        <v>406</v>
      </c>
      <c r="AV26" s="734"/>
      <c r="AW26" s="734"/>
      <c r="AX26" s="734"/>
      <c r="AY26" s="735"/>
      <c r="AZ26" s="733" t="s">
        <v>407</v>
      </c>
      <c r="BA26" s="734"/>
      <c r="BB26" s="734"/>
      <c r="BC26" s="734"/>
      <c r="BD26" s="735"/>
      <c r="BE26" s="733" t="s">
        <v>383</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15">
      <c r="A28" s="242">
        <v>1</v>
      </c>
      <c r="B28" s="749" t="s">
        <v>408</v>
      </c>
      <c r="C28" s="750"/>
      <c r="D28" s="750"/>
      <c r="E28" s="750"/>
      <c r="F28" s="750"/>
      <c r="G28" s="750"/>
      <c r="H28" s="750"/>
      <c r="I28" s="750"/>
      <c r="J28" s="750"/>
      <c r="K28" s="750"/>
      <c r="L28" s="750"/>
      <c r="M28" s="750"/>
      <c r="N28" s="750"/>
      <c r="O28" s="750"/>
      <c r="P28" s="751"/>
      <c r="Q28" s="822">
        <v>539</v>
      </c>
      <c r="R28" s="823"/>
      <c r="S28" s="823"/>
      <c r="T28" s="823"/>
      <c r="U28" s="823"/>
      <c r="V28" s="823">
        <v>519</v>
      </c>
      <c r="W28" s="823"/>
      <c r="X28" s="823"/>
      <c r="Y28" s="823"/>
      <c r="Z28" s="823"/>
      <c r="AA28" s="823">
        <v>20</v>
      </c>
      <c r="AB28" s="823"/>
      <c r="AC28" s="823"/>
      <c r="AD28" s="823"/>
      <c r="AE28" s="824"/>
      <c r="AF28" s="825">
        <v>20</v>
      </c>
      <c r="AG28" s="823"/>
      <c r="AH28" s="823"/>
      <c r="AI28" s="823"/>
      <c r="AJ28" s="826"/>
      <c r="AK28" s="827">
        <v>29</v>
      </c>
      <c r="AL28" s="828"/>
      <c r="AM28" s="828"/>
      <c r="AN28" s="828"/>
      <c r="AO28" s="828"/>
      <c r="AP28" s="828" t="s">
        <v>585</v>
      </c>
      <c r="AQ28" s="828"/>
      <c r="AR28" s="828"/>
      <c r="AS28" s="828"/>
      <c r="AT28" s="828"/>
      <c r="AU28" s="828" t="s">
        <v>586</v>
      </c>
      <c r="AV28" s="828"/>
      <c r="AW28" s="828"/>
      <c r="AX28" s="828"/>
      <c r="AY28" s="828"/>
      <c r="AZ28" s="829" t="s">
        <v>583</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15">
      <c r="A29" s="242">
        <v>2</v>
      </c>
      <c r="B29" s="780" t="s">
        <v>409</v>
      </c>
      <c r="C29" s="781"/>
      <c r="D29" s="781"/>
      <c r="E29" s="781"/>
      <c r="F29" s="781"/>
      <c r="G29" s="781"/>
      <c r="H29" s="781"/>
      <c r="I29" s="781"/>
      <c r="J29" s="781"/>
      <c r="K29" s="781"/>
      <c r="L29" s="781"/>
      <c r="M29" s="781"/>
      <c r="N29" s="781"/>
      <c r="O29" s="781"/>
      <c r="P29" s="782"/>
      <c r="Q29" s="783">
        <v>706</v>
      </c>
      <c r="R29" s="784"/>
      <c r="S29" s="784"/>
      <c r="T29" s="784"/>
      <c r="U29" s="784"/>
      <c r="V29" s="784">
        <v>691</v>
      </c>
      <c r="W29" s="784"/>
      <c r="X29" s="784"/>
      <c r="Y29" s="784"/>
      <c r="Z29" s="784"/>
      <c r="AA29" s="784">
        <v>15</v>
      </c>
      <c r="AB29" s="784"/>
      <c r="AC29" s="784"/>
      <c r="AD29" s="784"/>
      <c r="AE29" s="785"/>
      <c r="AF29" s="786">
        <v>15</v>
      </c>
      <c r="AG29" s="787"/>
      <c r="AH29" s="787"/>
      <c r="AI29" s="787"/>
      <c r="AJ29" s="788"/>
      <c r="AK29" s="834">
        <v>107</v>
      </c>
      <c r="AL29" s="830"/>
      <c r="AM29" s="830"/>
      <c r="AN29" s="830"/>
      <c r="AO29" s="830"/>
      <c r="AP29" s="830" t="s">
        <v>585</v>
      </c>
      <c r="AQ29" s="830"/>
      <c r="AR29" s="830"/>
      <c r="AS29" s="830"/>
      <c r="AT29" s="830"/>
      <c r="AU29" s="830" t="s">
        <v>585</v>
      </c>
      <c r="AV29" s="830"/>
      <c r="AW29" s="830"/>
      <c r="AX29" s="830"/>
      <c r="AY29" s="830"/>
      <c r="AZ29" s="831" t="s">
        <v>583</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15">
      <c r="A30" s="242">
        <v>3</v>
      </c>
      <c r="B30" s="780" t="s">
        <v>410</v>
      </c>
      <c r="C30" s="781"/>
      <c r="D30" s="781"/>
      <c r="E30" s="781"/>
      <c r="F30" s="781"/>
      <c r="G30" s="781"/>
      <c r="H30" s="781"/>
      <c r="I30" s="781"/>
      <c r="J30" s="781"/>
      <c r="K30" s="781"/>
      <c r="L30" s="781"/>
      <c r="M30" s="781"/>
      <c r="N30" s="781"/>
      <c r="O30" s="781"/>
      <c r="P30" s="782"/>
      <c r="Q30" s="783">
        <v>78</v>
      </c>
      <c r="R30" s="784"/>
      <c r="S30" s="784"/>
      <c r="T30" s="784"/>
      <c r="U30" s="784"/>
      <c r="V30" s="784">
        <v>78</v>
      </c>
      <c r="W30" s="784"/>
      <c r="X30" s="784"/>
      <c r="Y30" s="784"/>
      <c r="Z30" s="784"/>
      <c r="AA30" s="784">
        <v>0</v>
      </c>
      <c r="AB30" s="784"/>
      <c r="AC30" s="784"/>
      <c r="AD30" s="784"/>
      <c r="AE30" s="785"/>
      <c r="AF30" s="786">
        <v>0</v>
      </c>
      <c r="AG30" s="787"/>
      <c r="AH30" s="787"/>
      <c r="AI30" s="787"/>
      <c r="AJ30" s="788"/>
      <c r="AK30" s="834">
        <v>23</v>
      </c>
      <c r="AL30" s="830"/>
      <c r="AM30" s="830"/>
      <c r="AN30" s="830"/>
      <c r="AO30" s="830"/>
      <c r="AP30" s="830" t="s">
        <v>585</v>
      </c>
      <c r="AQ30" s="830"/>
      <c r="AR30" s="830"/>
      <c r="AS30" s="830"/>
      <c r="AT30" s="830"/>
      <c r="AU30" s="830" t="s">
        <v>585</v>
      </c>
      <c r="AV30" s="830"/>
      <c r="AW30" s="830"/>
      <c r="AX30" s="830"/>
      <c r="AY30" s="830"/>
      <c r="AZ30" s="831" t="s">
        <v>584</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15">
      <c r="A31" s="242">
        <v>4</v>
      </c>
      <c r="B31" s="780" t="s">
        <v>411</v>
      </c>
      <c r="C31" s="781"/>
      <c r="D31" s="781"/>
      <c r="E31" s="781"/>
      <c r="F31" s="781"/>
      <c r="G31" s="781"/>
      <c r="H31" s="781"/>
      <c r="I31" s="781"/>
      <c r="J31" s="781"/>
      <c r="K31" s="781"/>
      <c r="L31" s="781"/>
      <c r="M31" s="781"/>
      <c r="N31" s="781"/>
      <c r="O31" s="781"/>
      <c r="P31" s="782"/>
      <c r="Q31" s="783">
        <v>86</v>
      </c>
      <c r="R31" s="784"/>
      <c r="S31" s="784"/>
      <c r="T31" s="784"/>
      <c r="U31" s="784"/>
      <c r="V31" s="784">
        <v>94</v>
      </c>
      <c r="W31" s="784"/>
      <c r="X31" s="784"/>
      <c r="Y31" s="784"/>
      <c r="Z31" s="784"/>
      <c r="AA31" s="784">
        <v>-8</v>
      </c>
      <c r="AB31" s="784"/>
      <c r="AC31" s="784"/>
      <c r="AD31" s="784"/>
      <c r="AE31" s="785"/>
      <c r="AF31" s="786">
        <v>126</v>
      </c>
      <c r="AG31" s="787"/>
      <c r="AH31" s="787"/>
      <c r="AI31" s="787"/>
      <c r="AJ31" s="788"/>
      <c r="AK31" s="834">
        <v>6</v>
      </c>
      <c r="AL31" s="830"/>
      <c r="AM31" s="830"/>
      <c r="AN31" s="830"/>
      <c r="AO31" s="830"/>
      <c r="AP31" s="830">
        <v>80</v>
      </c>
      <c r="AQ31" s="830"/>
      <c r="AR31" s="830"/>
      <c r="AS31" s="830"/>
      <c r="AT31" s="830"/>
      <c r="AU31" s="830">
        <v>35</v>
      </c>
      <c r="AV31" s="830"/>
      <c r="AW31" s="830"/>
      <c r="AX31" s="830"/>
      <c r="AY31" s="830"/>
      <c r="AZ31" s="831" t="s">
        <v>584</v>
      </c>
      <c r="BA31" s="831"/>
      <c r="BB31" s="831"/>
      <c r="BC31" s="831"/>
      <c r="BD31" s="831"/>
      <c r="BE31" s="832" t="s">
        <v>587</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15">
      <c r="A32" s="242">
        <v>5</v>
      </c>
      <c r="B32" s="780"/>
      <c r="C32" s="781"/>
      <c r="D32" s="781"/>
      <c r="E32" s="781"/>
      <c r="F32" s="781"/>
      <c r="G32" s="781"/>
      <c r="H32" s="781"/>
      <c r="I32" s="781"/>
      <c r="J32" s="781"/>
      <c r="K32" s="781"/>
      <c r="L32" s="781"/>
      <c r="M32" s="781"/>
      <c r="N32" s="781"/>
      <c r="O32" s="781"/>
      <c r="P32" s="782"/>
      <c r="Q32" s="783"/>
      <c r="R32" s="784"/>
      <c r="S32" s="784"/>
      <c r="T32" s="784"/>
      <c r="U32" s="784"/>
      <c r="V32" s="784"/>
      <c r="W32" s="784"/>
      <c r="X32" s="784"/>
      <c r="Y32" s="784"/>
      <c r="Z32" s="784"/>
      <c r="AA32" s="784"/>
      <c r="AB32" s="784"/>
      <c r="AC32" s="784"/>
      <c r="AD32" s="784"/>
      <c r="AE32" s="785"/>
      <c r="AF32" s="786"/>
      <c r="AG32" s="787"/>
      <c r="AH32" s="787"/>
      <c r="AI32" s="787"/>
      <c r="AJ32" s="788"/>
      <c r="AK32" s="834"/>
      <c r="AL32" s="830"/>
      <c r="AM32" s="830"/>
      <c r="AN32" s="830"/>
      <c r="AO32" s="830"/>
      <c r="AP32" s="830"/>
      <c r="AQ32" s="830"/>
      <c r="AR32" s="830"/>
      <c r="AS32" s="830"/>
      <c r="AT32" s="830"/>
      <c r="AU32" s="830"/>
      <c r="AV32" s="830"/>
      <c r="AW32" s="830"/>
      <c r="AX32" s="830"/>
      <c r="AY32" s="830"/>
      <c r="AZ32" s="831"/>
      <c r="BA32" s="831"/>
      <c r="BB32" s="831"/>
      <c r="BC32" s="831"/>
      <c r="BD32" s="831"/>
      <c r="BE32" s="832"/>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15">
      <c r="A33" s="242">
        <v>6</v>
      </c>
      <c r="B33" s="780"/>
      <c r="C33" s="781"/>
      <c r="D33" s="781"/>
      <c r="E33" s="781"/>
      <c r="F33" s="781"/>
      <c r="G33" s="781"/>
      <c r="H33" s="781"/>
      <c r="I33" s="781"/>
      <c r="J33" s="781"/>
      <c r="K33" s="781"/>
      <c r="L33" s="781"/>
      <c r="M33" s="781"/>
      <c r="N33" s="781"/>
      <c r="O33" s="781"/>
      <c r="P33" s="782"/>
      <c r="Q33" s="783"/>
      <c r="R33" s="784"/>
      <c r="S33" s="784"/>
      <c r="T33" s="784"/>
      <c r="U33" s="784"/>
      <c r="V33" s="784"/>
      <c r="W33" s="784"/>
      <c r="X33" s="784"/>
      <c r="Y33" s="784"/>
      <c r="Z33" s="784"/>
      <c r="AA33" s="784"/>
      <c r="AB33" s="784"/>
      <c r="AC33" s="784"/>
      <c r="AD33" s="784"/>
      <c r="AE33" s="785"/>
      <c r="AF33" s="786"/>
      <c r="AG33" s="787"/>
      <c r="AH33" s="787"/>
      <c r="AI33" s="787"/>
      <c r="AJ33" s="788"/>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15">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15">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15">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15">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15">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15">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15">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15">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15">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15">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15">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15">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15">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15">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15">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15">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15">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15">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15">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15">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15">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15">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15">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15">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15">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15">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15">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15">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412</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
      <c r="A63" s="240" t="s">
        <v>395</v>
      </c>
      <c r="B63" s="789" t="s">
        <v>413</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161</v>
      </c>
      <c r="AG63" s="844"/>
      <c r="AH63" s="844"/>
      <c r="AI63" s="844"/>
      <c r="AJ63" s="845"/>
      <c r="AK63" s="846"/>
      <c r="AL63" s="841"/>
      <c r="AM63" s="841"/>
      <c r="AN63" s="841"/>
      <c r="AO63" s="841"/>
      <c r="AP63" s="844">
        <v>80</v>
      </c>
      <c r="AQ63" s="844"/>
      <c r="AR63" s="844"/>
      <c r="AS63" s="844"/>
      <c r="AT63" s="844"/>
      <c r="AU63" s="844">
        <v>35</v>
      </c>
      <c r="AV63" s="844"/>
      <c r="AW63" s="844"/>
      <c r="AX63" s="844"/>
      <c r="AY63" s="844"/>
      <c r="AZ63" s="848"/>
      <c r="BA63" s="848"/>
      <c r="BB63" s="848"/>
      <c r="BC63" s="848"/>
      <c r="BD63" s="848"/>
      <c r="BE63" s="849"/>
      <c r="BF63" s="849"/>
      <c r="BG63" s="849"/>
      <c r="BH63" s="849"/>
      <c r="BI63" s="850"/>
      <c r="BJ63" s="851" t="s">
        <v>131</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
      <c r="A65" s="232" t="s">
        <v>414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15">
      <c r="A66" s="727" t="s">
        <v>415</v>
      </c>
      <c r="B66" s="728"/>
      <c r="C66" s="728"/>
      <c r="D66" s="728"/>
      <c r="E66" s="728"/>
      <c r="F66" s="728"/>
      <c r="G66" s="728"/>
      <c r="H66" s="728"/>
      <c r="I66" s="728"/>
      <c r="J66" s="728"/>
      <c r="K66" s="728"/>
      <c r="L66" s="728"/>
      <c r="M66" s="728"/>
      <c r="N66" s="728"/>
      <c r="O66" s="728"/>
      <c r="P66" s="729"/>
      <c r="Q66" s="733" t="s">
        <v>416</v>
      </c>
      <c r="R66" s="734"/>
      <c r="S66" s="734"/>
      <c r="T66" s="734"/>
      <c r="U66" s="735"/>
      <c r="V66" s="733" t="s">
        <v>417</v>
      </c>
      <c r="W66" s="734"/>
      <c r="X66" s="734"/>
      <c r="Y66" s="734"/>
      <c r="Z66" s="735"/>
      <c r="AA66" s="733" t="s">
        <v>418</v>
      </c>
      <c r="AB66" s="734"/>
      <c r="AC66" s="734"/>
      <c r="AD66" s="734"/>
      <c r="AE66" s="735"/>
      <c r="AF66" s="854" t="s">
        <v>419</v>
      </c>
      <c r="AG66" s="815"/>
      <c r="AH66" s="815"/>
      <c r="AI66" s="815"/>
      <c r="AJ66" s="855"/>
      <c r="AK66" s="733" t="s">
        <v>420</v>
      </c>
      <c r="AL66" s="728"/>
      <c r="AM66" s="728"/>
      <c r="AN66" s="728"/>
      <c r="AO66" s="729"/>
      <c r="AP66" s="733" t="s">
        <v>421</v>
      </c>
      <c r="AQ66" s="734"/>
      <c r="AR66" s="734"/>
      <c r="AS66" s="734"/>
      <c r="AT66" s="735"/>
      <c r="AU66" s="733" t="s">
        <v>422</v>
      </c>
      <c r="AV66" s="734"/>
      <c r="AW66" s="734"/>
      <c r="AX66" s="734"/>
      <c r="AY66" s="735"/>
      <c r="AZ66" s="733" t="s">
        <v>383</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588</v>
      </c>
      <c r="C68" s="870"/>
      <c r="D68" s="870"/>
      <c r="E68" s="870"/>
      <c r="F68" s="870"/>
      <c r="G68" s="870"/>
      <c r="H68" s="870"/>
      <c r="I68" s="870"/>
      <c r="J68" s="870"/>
      <c r="K68" s="870"/>
      <c r="L68" s="870"/>
      <c r="M68" s="870"/>
      <c r="N68" s="870"/>
      <c r="O68" s="870"/>
      <c r="P68" s="871"/>
      <c r="Q68" s="872">
        <v>944</v>
      </c>
      <c r="R68" s="866"/>
      <c r="S68" s="866"/>
      <c r="T68" s="866"/>
      <c r="U68" s="866"/>
      <c r="V68" s="866">
        <v>943</v>
      </c>
      <c r="W68" s="866"/>
      <c r="X68" s="866"/>
      <c r="Y68" s="866"/>
      <c r="Z68" s="866"/>
      <c r="AA68" s="866">
        <v>1</v>
      </c>
      <c r="AB68" s="866"/>
      <c r="AC68" s="866"/>
      <c r="AD68" s="866"/>
      <c r="AE68" s="866"/>
      <c r="AF68" s="866">
        <v>1</v>
      </c>
      <c r="AG68" s="866"/>
      <c r="AH68" s="866"/>
      <c r="AI68" s="866"/>
      <c r="AJ68" s="866"/>
      <c r="AK68" s="866">
        <v>37</v>
      </c>
      <c r="AL68" s="866"/>
      <c r="AM68" s="866"/>
      <c r="AN68" s="866"/>
      <c r="AO68" s="866"/>
      <c r="AP68" s="866"/>
      <c r="AQ68" s="866"/>
      <c r="AR68" s="866"/>
      <c r="AS68" s="866"/>
      <c r="AT68" s="866"/>
      <c r="AU68" s="866"/>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589</v>
      </c>
      <c r="C69" s="874"/>
      <c r="D69" s="874"/>
      <c r="E69" s="874"/>
      <c r="F69" s="874"/>
      <c r="G69" s="874"/>
      <c r="H69" s="874"/>
      <c r="I69" s="874"/>
      <c r="J69" s="874"/>
      <c r="K69" s="874"/>
      <c r="L69" s="874"/>
      <c r="M69" s="874"/>
      <c r="N69" s="874"/>
      <c r="O69" s="874"/>
      <c r="P69" s="875"/>
      <c r="Q69" s="876">
        <v>2219</v>
      </c>
      <c r="R69" s="830"/>
      <c r="S69" s="830"/>
      <c r="T69" s="830"/>
      <c r="U69" s="830"/>
      <c r="V69" s="830">
        <v>2216</v>
      </c>
      <c r="W69" s="830"/>
      <c r="X69" s="830"/>
      <c r="Y69" s="830"/>
      <c r="Z69" s="830"/>
      <c r="AA69" s="830">
        <v>3</v>
      </c>
      <c r="AB69" s="830"/>
      <c r="AC69" s="830"/>
      <c r="AD69" s="830"/>
      <c r="AE69" s="830"/>
      <c r="AF69" s="830">
        <v>3</v>
      </c>
      <c r="AG69" s="830"/>
      <c r="AH69" s="830"/>
      <c r="AI69" s="830"/>
      <c r="AJ69" s="830"/>
      <c r="AK69" s="830">
        <v>59</v>
      </c>
      <c r="AL69" s="830"/>
      <c r="AM69" s="830"/>
      <c r="AN69" s="830"/>
      <c r="AO69" s="830"/>
      <c r="AP69" s="830"/>
      <c r="AQ69" s="830"/>
      <c r="AR69" s="830"/>
      <c r="AS69" s="830"/>
      <c r="AT69" s="830"/>
      <c r="AU69" s="830"/>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590</v>
      </c>
      <c r="C70" s="874"/>
      <c r="D70" s="874"/>
      <c r="E70" s="874"/>
      <c r="F70" s="874"/>
      <c r="G70" s="874"/>
      <c r="H70" s="874"/>
      <c r="I70" s="874"/>
      <c r="J70" s="874"/>
      <c r="K70" s="874"/>
      <c r="L70" s="874"/>
      <c r="M70" s="874"/>
      <c r="N70" s="874"/>
      <c r="O70" s="874"/>
      <c r="P70" s="875"/>
      <c r="Q70" s="876">
        <v>549</v>
      </c>
      <c r="R70" s="830"/>
      <c r="S70" s="830"/>
      <c r="T70" s="830"/>
      <c r="U70" s="830"/>
      <c r="V70" s="830">
        <v>547</v>
      </c>
      <c r="W70" s="830"/>
      <c r="X70" s="830"/>
      <c r="Y70" s="830"/>
      <c r="Z70" s="830"/>
      <c r="AA70" s="830">
        <v>2</v>
      </c>
      <c r="AB70" s="830"/>
      <c r="AC70" s="830"/>
      <c r="AD70" s="830"/>
      <c r="AE70" s="830"/>
      <c r="AF70" s="830">
        <v>2</v>
      </c>
      <c r="AG70" s="830"/>
      <c r="AH70" s="830"/>
      <c r="AI70" s="830"/>
      <c r="AJ70" s="830"/>
      <c r="AK70" s="830">
        <v>132</v>
      </c>
      <c r="AL70" s="830"/>
      <c r="AM70" s="830"/>
      <c r="AN70" s="830"/>
      <c r="AO70" s="830"/>
      <c r="AP70" s="830"/>
      <c r="AQ70" s="830"/>
      <c r="AR70" s="830"/>
      <c r="AS70" s="830"/>
      <c r="AT70" s="830"/>
      <c r="AU70" s="830"/>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591</v>
      </c>
      <c r="C71" s="874"/>
      <c r="D71" s="874"/>
      <c r="E71" s="874"/>
      <c r="F71" s="874"/>
      <c r="G71" s="874"/>
      <c r="H71" s="874"/>
      <c r="I71" s="874"/>
      <c r="J71" s="874"/>
      <c r="K71" s="874"/>
      <c r="L71" s="874"/>
      <c r="M71" s="874"/>
      <c r="N71" s="874"/>
      <c r="O71" s="874"/>
      <c r="P71" s="875"/>
      <c r="Q71" s="876">
        <v>221</v>
      </c>
      <c r="R71" s="830"/>
      <c r="S71" s="830"/>
      <c r="T71" s="830"/>
      <c r="U71" s="830"/>
      <c r="V71" s="830">
        <v>220</v>
      </c>
      <c r="W71" s="830"/>
      <c r="X71" s="830"/>
      <c r="Y71" s="830"/>
      <c r="Z71" s="830"/>
      <c r="AA71" s="830">
        <v>1</v>
      </c>
      <c r="AB71" s="830"/>
      <c r="AC71" s="830"/>
      <c r="AD71" s="830"/>
      <c r="AE71" s="830"/>
      <c r="AF71" s="830">
        <v>1</v>
      </c>
      <c r="AG71" s="830"/>
      <c r="AH71" s="830"/>
      <c r="AI71" s="830"/>
      <c r="AJ71" s="830"/>
      <c r="AK71" s="830">
        <v>0</v>
      </c>
      <c r="AL71" s="830"/>
      <c r="AM71" s="830"/>
      <c r="AN71" s="830"/>
      <c r="AO71" s="830"/>
      <c r="AP71" s="830"/>
      <c r="AQ71" s="830"/>
      <c r="AR71" s="830"/>
      <c r="AS71" s="830"/>
      <c r="AT71" s="830"/>
      <c r="AU71" s="830"/>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t="s">
        <v>592</v>
      </c>
      <c r="C72" s="874"/>
      <c r="D72" s="874"/>
      <c r="E72" s="874"/>
      <c r="F72" s="874"/>
      <c r="G72" s="874"/>
      <c r="H72" s="874"/>
      <c r="I72" s="874"/>
      <c r="J72" s="874"/>
      <c r="K72" s="874"/>
      <c r="L72" s="874"/>
      <c r="M72" s="874"/>
      <c r="N72" s="874"/>
      <c r="O72" s="874"/>
      <c r="P72" s="875"/>
      <c r="Q72" s="876">
        <v>119</v>
      </c>
      <c r="R72" s="830"/>
      <c r="S72" s="830"/>
      <c r="T72" s="830"/>
      <c r="U72" s="830"/>
      <c r="V72" s="830">
        <v>109</v>
      </c>
      <c r="W72" s="830"/>
      <c r="X72" s="830"/>
      <c r="Y72" s="830"/>
      <c r="Z72" s="830"/>
      <c r="AA72" s="830">
        <v>10</v>
      </c>
      <c r="AB72" s="830"/>
      <c r="AC72" s="830"/>
      <c r="AD72" s="830"/>
      <c r="AE72" s="830"/>
      <c r="AF72" s="830">
        <v>10</v>
      </c>
      <c r="AG72" s="830"/>
      <c r="AH72" s="830"/>
      <c r="AI72" s="830"/>
      <c r="AJ72" s="830"/>
      <c r="AK72" s="830">
        <v>13</v>
      </c>
      <c r="AL72" s="830"/>
      <c r="AM72" s="830"/>
      <c r="AN72" s="830"/>
      <c r="AO72" s="830"/>
      <c r="AP72" s="830"/>
      <c r="AQ72" s="830"/>
      <c r="AR72" s="830"/>
      <c r="AS72" s="830"/>
      <c r="AT72" s="830"/>
      <c r="AU72" s="830"/>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t="s">
        <v>593</v>
      </c>
      <c r="C73" s="874"/>
      <c r="D73" s="874"/>
      <c r="E73" s="874"/>
      <c r="F73" s="874"/>
      <c r="G73" s="874"/>
      <c r="H73" s="874"/>
      <c r="I73" s="874"/>
      <c r="J73" s="874"/>
      <c r="K73" s="874"/>
      <c r="L73" s="874"/>
      <c r="M73" s="874"/>
      <c r="N73" s="874"/>
      <c r="O73" s="874"/>
      <c r="P73" s="875"/>
      <c r="Q73" s="876">
        <v>842</v>
      </c>
      <c r="R73" s="830"/>
      <c r="S73" s="830"/>
      <c r="T73" s="830"/>
      <c r="U73" s="830"/>
      <c r="V73" s="830">
        <v>825</v>
      </c>
      <c r="W73" s="830"/>
      <c r="X73" s="830"/>
      <c r="Y73" s="830"/>
      <c r="Z73" s="830"/>
      <c r="AA73" s="830">
        <v>17</v>
      </c>
      <c r="AB73" s="830"/>
      <c r="AC73" s="830"/>
      <c r="AD73" s="830"/>
      <c r="AE73" s="830"/>
      <c r="AF73" s="830">
        <v>118</v>
      </c>
      <c r="AG73" s="830"/>
      <c r="AH73" s="830"/>
      <c r="AI73" s="830"/>
      <c r="AJ73" s="830"/>
      <c r="AK73" s="830">
        <v>11</v>
      </c>
      <c r="AL73" s="830"/>
      <c r="AM73" s="830"/>
      <c r="AN73" s="830"/>
      <c r="AO73" s="830"/>
      <c r="AP73" s="830">
        <v>4580</v>
      </c>
      <c r="AQ73" s="830"/>
      <c r="AR73" s="830"/>
      <c r="AS73" s="830"/>
      <c r="AT73" s="830"/>
      <c r="AU73" s="830">
        <v>518</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t="s">
        <v>594</v>
      </c>
      <c r="C74" s="874"/>
      <c r="D74" s="874"/>
      <c r="E74" s="874"/>
      <c r="F74" s="874"/>
      <c r="G74" s="874"/>
      <c r="H74" s="874"/>
      <c r="I74" s="874"/>
      <c r="J74" s="874"/>
      <c r="K74" s="874"/>
      <c r="L74" s="874"/>
      <c r="M74" s="874"/>
      <c r="N74" s="874"/>
      <c r="O74" s="874"/>
      <c r="P74" s="875"/>
      <c r="Q74" s="876">
        <v>180</v>
      </c>
      <c r="R74" s="830"/>
      <c r="S74" s="830"/>
      <c r="T74" s="830"/>
      <c r="U74" s="830"/>
      <c r="V74" s="830">
        <v>173</v>
      </c>
      <c r="W74" s="830"/>
      <c r="X74" s="830"/>
      <c r="Y74" s="830"/>
      <c r="Z74" s="830"/>
      <c r="AA74" s="830">
        <v>7</v>
      </c>
      <c r="AB74" s="830"/>
      <c r="AC74" s="830"/>
      <c r="AD74" s="830"/>
      <c r="AE74" s="830"/>
      <c r="AF74" s="830">
        <v>7</v>
      </c>
      <c r="AG74" s="830"/>
      <c r="AH74" s="830"/>
      <c r="AI74" s="830"/>
      <c r="AJ74" s="830"/>
      <c r="AK74" s="830">
        <v>0</v>
      </c>
      <c r="AL74" s="830"/>
      <c r="AM74" s="830"/>
      <c r="AN74" s="830"/>
      <c r="AO74" s="830"/>
      <c r="AP74" s="830">
        <v>5</v>
      </c>
      <c r="AQ74" s="830"/>
      <c r="AR74" s="830"/>
      <c r="AS74" s="830"/>
      <c r="AT74" s="830"/>
      <c r="AU74" s="830">
        <v>3</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t="s">
        <v>595</v>
      </c>
      <c r="C75" s="874"/>
      <c r="D75" s="874"/>
      <c r="E75" s="874"/>
      <c r="F75" s="874"/>
      <c r="G75" s="874"/>
      <c r="H75" s="874"/>
      <c r="I75" s="874"/>
      <c r="J75" s="874"/>
      <c r="K75" s="874"/>
      <c r="L75" s="874"/>
      <c r="M75" s="874"/>
      <c r="N75" s="874"/>
      <c r="O75" s="874"/>
      <c r="P75" s="875"/>
      <c r="Q75" s="877">
        <v>6552</v>
      </c>
      <c r="R75" s="878"/>
      <c r="S75" s="878"/>
      <c r="T75" s="878"/>
      <c r="U75" s="834"/>
      <c r="V75" s="879">
        <v>6149</v>
      </c>
      <c r="W75" s="878"/>
      <c r="X75" s="878"/>
      <c r="Y75" s="878"/>
      <c r="Z75" s="834"/>
      <c r="AA75" s="879">
        <v>403</v>
      </c>
      <c r="AB75" s="878"/>
      <c r="AC75" s="878"/>
      <c r="AD75" s="878"/>
      <c r="AE75" s="834"/>
      <c r="AF75" s="879">
        <v>403</v>
      </c>
      <c r="AG75" s="878"/>
      <c r="AH75" s="878"/>
      <c r="AI75" s="878"/>
      <c r="AJ75" s="834"/>
      <c r="AK75" s="879">
        <v>7</v>
      </c>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t="s">
        <v>596</v>
      </c>
      <c r="C76" s="874"/>
      <c r="D76" s="874"/>
      <c r="E76" s="874"/>
      <c r="F76" s="874"/>
      <c r="G76" s="874"/>
      <c r="H76" s="874"/>
      <c r="I76" s="874"/>
      <c r="J76" s="874"/>
      <c r="K76" s="874"/>
      <c r="L76" s="874"/>
      <c r="M76" s="874"/>
      <c r="N76" s="874"/>
      <c r="O76" s="874"/>
      <c r="P76" s="875"/>
      <c r="Q76" s="877">
        <v>13</v>
      </c>
      <c r="R76" s="878"/>
      <c r="S76" s="878"/>
      <c r="T76" s="878"/>
      <c r="U76" s="834"/>
      <c r="V76" s="879">
        <v>13</v>
      </c>
      <c r="W76" s="878"/>
      <c r="X76" s="878"/>
      <c r="Y76" s="878"/>
      <c r="Z76" s="834"/>
      <c r="AA76" s="879">
        <v>0</v>
      </c>
      <c r="AB76" s="878"/>
      <c r="AC76" s="878"/>
      <c r="AD76" s="878"/>
      <c r="AE76" s="834"/>
      <c r="AF76" s="879">
        <v>0</v>
      </c>
      <c r="AG76" s="878"/>
      <c r="AH76" s="878"/>
      <c r="AI76" s="878"/>
      <c r="AJ76" s="834"/>
      <c r="AK76" s="879">
        <v>0</v>
      </c>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t="s">
        <v>597</v>
      </c>
      <c r="C77" s="874"/>
      <c r="D77" s="874"/>
      <c r="E77" s="874"/>
      <c r="F77" s="874"/>
      <c r="G77" s="874"/>
      <c r="H77" s="874"/>
      <c r="I77" s="874"/>
      <c r="J77" s="874"/>
      <c r="K77" s="874"/>
      <c r="L77" s="874"/>
      <c r="M77" s="874"/>
      <c r="N77" s="874"/>
      <c r="O77" s="874"/>
      <c r="P77" s="875"/>
      <c r="Q77" s="877">
        <v>1833</v>
      </c>
      <c r="R77" s="878"/>
      <c r="S77" s="878"/>
      <c r="T77" s="878"/>
      <c r="U77" s="834"/>
      <c r="V77" s="879">
        <v>1780</v>
      </c>
      <c r="W77" s="878"/>
      <c r="X77" s="878"/>
      <c r="Y77" s="878"/>
      <c r="Z77" s="834"/>
      <c r="AA77" s="879">
        <v>53</v>
      </c>
      <c r="AB77" s="878"/>
      <c r="AC77" s="878"/>
      <c r="AD77" s="878"/>
      <c r="AE77" s="834"/>
      <c r="AF77" s="879">
        <v>53</v>
      </c>
      <c r="AG77" s="878"/>
      <c r="AH77" s="878"/>
      <c r="AI77" s="878"/>
      <c r="AJ77" s="834"/>
      <c r="AK77" s="879">
        <v>4</v>
      </c>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t="s">
        <v>598</v>
      </c>
      <c r="C78" s="874"/>
      <c r="D78" s="874"/>
      <c r="E78" s="874"/>
      <c r="F78" s="874"/>
      <c r="G78" s="874"/>
      <c r="H78" s="874"/>
      <c r="I78" s="874"/>
      <c r="J78" s="874"/>
      <c r="K78" s="874"/>
      <c r="L78" s="874"/>
      <c r="M78" s="874"/>
      <c r="N78" s="874"/>
      <c r="O78" s="874"/>
      <c r="P78" s="875"/>
      <c r="Q78" s="876">
        <v>239</v>
      </c>
      <c r="R78" s="830"/>
      <c r="S78" s="830"/>
      <c r="T78" s="830"/>
      <c r="U78" s="830"/>
      <c r="V78" s="830">
        <v>188</v>
      </c>
      <c r="W78" s="830"/>
      <c r="X78" s="830"/>
      <c r="Y78" s="830"/>
      <c r="Z78" s="830"/>
      <c r="AA78" s="830">
        <v>50</v>
      </c>
      <c r="AB78" s="830"/>
      <c r="AC78" s="830"/>
      <c r="AD78" s="830"/>
      <c r="AE78" s="830"/>
      <c r="AF78" s="830">
        <v>50</v>
      </c>
      <c r="AG78" s="830"/>
      <c r="AH78" s="830"/>
      <c r="AI78" s="830"/>
      <c r="AJ78" s="830"/>
      <c r="AK78" s="830">
        <v>19</v>
      </c>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t="s">
        <v>599</v>
      </c>
      <c r="C79" s="874"/>
      <c r="D79" s="874"/>
      <c r="E79" s="874"/>
      <c r="F79" s="874"/>
      <c r="G79" s="874"/>
      <c r="H79" s="874"/>
      <c r="I79" s="874"/>
      <c r="J79" s="874"/>
      <c r="K79" s="874"/>
      <c r="L79" s="874"/>
      <c r="M79" s="874"/>
      <c r="N79" s="874"/>
      <c r="O79" s="874"/>
      <c r="P79" s="875"/>
      <c r="Q79" s="876">
        <v>307348</v>
      </c>
      <c r="R79" s="830"/>
      <c r="S79" s="830"/>
      <c r="T79" s="830"/>
      <c r="U79" s="830"/>
      <c r="V79" s="830">
        <v>292047</v>
      </c>
      <c r="W79" s="830"/>
      <c r="X79" s="830"/>
      <c r="Y79" s="830"/>
      <c r="Z79" s="830"/>
      <c r="AA79" s="830">
        <v>15301</v>
      </c>
      <c r="AB79" s="830"/>
      <c r="AC79" s="830"/>
      <c r="AD79" s="830"/>
      <c r="AE79" s="830"/>
      <c r="AF79" s="830">
        <v>15301</v>
      </c>
      <c r="AG79" s="830"/>
      <c r="AH79" s="830"/>
      <c r="AI79" s="830"/>
      <c r="AJ79" s="830"/>
      <c r="AK79" s="830">
        <v>0</v>
      </c>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t="s">
        <v>600</v>
      </c>
      <c r="C80" s="874"/>
      <c r="D80" s="874"/>
      <c r="E80" s="874"/>
      <c r="F80" s="874"/>
      <c r="G80" s="874"/>
      <c r="H80" s="874"/>
      <c r="I80" s="874"/>
      <c r="J80" s="874"/>
      <c r="K80" s="874"/>
      <c r="L80" s="874"/>
      <c r="M80" s="874"/>
      <c r="N80" s="874"/>
      <c r="O80" s="874"/>
      <c r="P80" s="875"/>
      <c r="Q80" s="876">
        <v>210</v>
      </c>
      <c r="R80" s="830"/>
      <c r="S80" s="830"/>
      <c r="T80" s="830"/>
      <c r="U80" s="830"/>
      <c r="V80" s="830">
        <v>206</v>
      </c>
      <c r="W80" s="830"/>
      <c r="X80" s="830"/>
      <c r="Y80" s="830"/>
      <c r="Z80" s="830"/>
      <c r="AA80" s="830">
        <v>4</v>
      </c>
      <c r="AB80" s="830"/>
      <c r="AC80" s="830"/>
      <c r="AD80" s="830"/>
      <c r="AE80" s="830"/>
      <c r="AF80" s="830">
        <v>4</v>
      </c>
      <c r="AG80" s="830"/>
      <c r="AH80" s="830"/>
      <c r="AI80" s="830"/>
      <c r="AJ80" s="830"/>
      <c r="AK80" s="830">
        <v>6</v>
      </c>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t="s">
        <v>601</v>
      </c>
      <c r="C81" s="874"/>
      <c r="D81" s="874"/>
      <c r="E81" s="874"/>
      <c r="F81" s="874"/>
      <c r="G81" s="874"/>
      <c r="H81" s="874"/>
      <c r="I81" s="874"/>
      <c r="J81" s="874"/>
      <c r="K81" s="874"/>
      <c r="L81" s="874"/>
      <c r="M81" s="874"/>
      <c r="N81" s="874"/>
      <c r="O81" s="874"/>
      <c r="P81" s="875"/>
      <c r="Q81" s="876">
        <v>77</v>
      </c>
      <c r="R81" s="830"/>
      <c r="S81" s="830"/>
      <c r="T81" s="830"/>
      <c r="U81" s="830"/>
      <c r="V81" s="830">
        <v>53</v>
      </c>
      <c r="W81" s="830"/>
      <c r="X81" s="830"/>
      <c r="Y81" s="830"/>
      <c r="Z81" s="830"/>
      <c r="AA81" s="830">
        <v>24</v>
      </c>
      <c r="AB81" s="830"/>
      <c r="AC81" s="830"/>
      <c r="AD81" s="830"/>
      <c r="AE81" s="830"/>
      <c r="AF81" s="830">
        <v>21</v>
      </c>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395</v>
      </c>
      <c r="B88" s="789" t="s">
        <v>423</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15974</v>
      </c>
      <c r="AG88" s="844"/>
      <c r="AH88" s="844"/>
      <c r="AI88" s="844"/>
      <c r="AJ88" s="844"/>
      <c r="AK88" s="841"/>
      <c r="AL88" s="841"/>
      <c r="AM88" s="841"/>
      <c r="AN88" s="841"/>
      <c r="AO88" s="841"/>
      <c r="AP88" s="844">
        <v>4585</v>
      </c>
      <c r="AQ88" s="844"/>
      <c r="AR88" s="844"/>
      <c r="AS88" s="844"/>
      <c r="AT88" s="844"/>
      <c r="AU88" s="844">
        <v>521</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395</v>
      </c>
      <c r="BR102" s="789" t="s">
        <v>424</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4</v>
      </c>
      <c r="CS102" s="852"/>
      <c r="CT102" s="852"/>
      <c r="CU102" s="852"/>
      <c r="CV102" s="891"/>
      <c r="CW102" s="890">
        <v>0</v>
      </c>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425</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426</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427</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428</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429</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430</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431</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432</v>
      </c>
      <c r="AB109" s="893"/>
      <c r="AC109" s="893"/>
      <c r="AD109" s="893"/>
      <c r="AE109" s="894"/>
      <c r="AF109" s="892" t="s">
        <v>433</v>
      </c>
      <c r="AG109" s="893"/>
      <c r="AH109" s="893"/>
      <c r="AI109" s="893"/>
      <c r="AJ109" s="894"/>
      <c r="AK109" s="892" t="s">
        <v>312</v>
      </c>
      <c r="AL109" s="893"/>
      <c r="AM109" s="893"/>
      <c r="AN109" s="893"/>
      <c r="AO109" s="894"/>
      <c r="AP109" s="892" t="s">
        <v>434</v>
      </c>
      <c r="AQ109" s="893"/>
      <c r="AR109" s="893"/>
      <c r="AS109" s="893"/>
      <c r="AT109" s="895"/>
      <c r="AU109" s="912" t="s">
        <v>431</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432</v>
      </c>
      <c r="BR109" s="893"/>
      <c r="BS109" s="893"/>
      <c r="BT109" s="893"/>
      <c r="BU109" s="894"/>
      <c r="BV109" s="892" t="s">
        <v>433</v>
      </c>
      <c r="BW109" s="893"/>
      <c r="BX109" s="893"/>
      <c r="BY109" s="893"/>
      <c r="BZ109" s="894"/>
      <c r="CA109" s="892" t="s">
        <v>312</v>
      </c>
      <c r="CB109" s="893"/>
      <c r="CC109" s="893"/>
      <c r="CD109" s="893"/>
      <c r="CE109" s="894"/>
      <c r="CF109" s="913" t="s">
        <v>434</v>
      </c>
      <c r="CG109" s="913"/>
      <c r="CH109" s="913"/>
      <c r="CI109" s="913"/>
      <c r="CJ109" s="913"/>
      <c r="CK109" s="892" t="s">
        <v>435</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432</v>
      </c>
      <c r="DH109" s="893"/>
      <c r="DI109" s="893"/>
      <c r="DJ109" s="893"/>
      <c r="DK109" s="894"/>
      <c r="DL109" s="892" t="s">
        <v>433</v>
      </c>
      <c r="DM109" s="893"/>
      <c r="DN109" s="893"/>
      <c r="DO109" s="893"/>
      <c r="DP109" s="894"/>
      <c r="DQ109" s="892" t="s">
        <v>312</v>
      </c>
      <c r="DR109" s="893"/>
      <c r="DS109" s="893"/>
      <c r="DT109" s="893"/>
      <c r="DU109" s="894"/>
      <c r="DV109" s="892" t="s">
        <v>434</v>
      </c>
      <c r="DW109" s="893"/>
      <c r="DX109" s="893"/>
      <c r="DY109" s="893"/>
      <c r="DZ109" s="895"/>
    </row>
    <row r="110" spans="1:131" s="230" customFormat="1" ht="26.25" customHeight="1" x14ac:dyDescent="0.15">
      <c r="A110" s="896" t="s">
        <v>436</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460737</v>
      </c>
      <c r="AB110" s="900"/>
      <c r="AC110" s="900"/>
      <c r="AD110" s="900"/>
      <c r="AE110" s="901"/>
      <c r="AF110" s="902">
        <v>485035</v>
      </c>
      <c r="AG110" s="900"/>
      <c r="AH110" s="900"/>
      <c r="AI110" s="900"/>
      <c r="AJ110" s="901"/>
      <c r="AK110" s="902">
        <v>477341</v>
      </c>
      <c r="AL110" s="900"/>
      <c r="AM110" s="900"/>
      <c r="AN110" s="900"/>
      <c r="AO110" s="901"/>
      <c r="AP110" s="903">
        <v>21.2</v>
      </c>
      <c r="AQ110" s="904"/>
      <c r="AR110" s="904"/>
      <c r="AS110" s="904"/>
      <c r="AT110" s="905"/>
      <c r="AU110" s="906" t="s">
        <v>75</v>
      </c>
      <c r="AV110" s="907"/>
      <c r="AW110" s="907"/>
      <c r="AX110" s="907"/>
      <c r="AY110" s="907"/>
      <c r="AZ110" s="929" t="s">
        <v>437</v>
      </c>
      <c r="BA110" s="897"/>
      <c r="BB110" s="897"/>
      <c r="BC110" s="897"/>
      <c r="BD110" s="897"/>
      <c r="BE110" s="897"/>
      <c r="BF110" s="897"/>
      <c r="BG110" s="897"/>
      <c r="BH110" s="897"/>
      <c r="BI110" s="897"/>
      <c r="BJ110" s="897"/>
      <c r="BK110" s="897"/>
      <c r="BL110" s="897"/>
      <c r="BM110" s="897"/>
      <c r="BN110" s="897"/>
      <c r="BO110" s="897"/>
      <c r="BP110" s="898"/>
      <c r="BQ110" s="930">
        <v>4075093</v>
      </c>
      <c r="BR110" s="931"/>
      <c r="BS110" s="931"/>
      <c r="BT110" s="931"/>
      <c r="BU110" s="931"/>
      <c r="BV110" s="931">
        <v>3953957</v>
      </c>
      <c r="BW110" s="931"/>
      <c r="BX110" s="931"/>
      <c r="BY110" s="931"/>
      <c r="BZ110" s="931"/>
      <c r="CA110" s="931">
        <v>3813995</v>
      </c>
      <c r="CB110" s="931"/>
      <c r="CC110" s="931"/>
      <c r="CD110" s="931"/>
      <c r="CE110" s="931"/>
      <c r="CF110" s="944">
        <v>169.1</v>
      </c>
      <c r="CG110" s="945"/>
      <c r="CH110" s="945"/>
      <c r="CI110" s="945"/>
      <c r="CJ110" s="945"/>
      <c r="CK110" s="946" t="s">
        <v>438</v>
      </c>
      <c r="CL110" s="947"/>
      <c r="CM110" s="929" t="s">
        <v>439</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440</v>
      </c>
      <c r="DH110" s="931"/>
      <c r="DI110" s="931"/>
      <c r="DJ110" s="931"/>
      <c r="DK110" s="931"/>
      <c r="DL110" s="931" t="s">
        <v>131</v>
      </c>
      <c r="DM110" s="931"/>
      <c r="DN110" s="931"/>
      <c r="DO110" s="931"/>
      <c r="DP110" s="931"/>
      <c r="DQ110" s="931" t="s">
        <v>131</v>
      </c>
      <c r="DR110" s="931"/>
      <c r="DS110" s="931"/>
      <c r="DT110" s="931"/>
      <c r="DU110" s="931"/>
      <c r="DV110" s="932" t="s">
        <v>131</v>
      </c>
      <c r="DW110" s="932"/>
      <c r="DX110" s="932"/>
      <c r="DY110" s="932"/>
      <c r="DZ110" s="933"/>
    </row>
    <row r="111" spans="1:131" s="230" customFormat="1" ht="26.25" customHeight="1" x14ac:dyDescent="0.15">
      <c r="A111" s="934" t="s">
        <v>441</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442</v>
      </c>
      <c r="AB111" s="938"/>
      <c r="AC111" s="938"/>
      <c r="AD111" s="938"/>
      <c r="AE111" s="939"/>
      <c r="AF111" s="940" t="s">
        <v>443</v>
      </c>
      <c r="AG111" s="938"/>
      <c r="AH111" s="938"/>
      <c r="AI111" s="938"/>
      <c r="AJ111" s="939"/>
      <c r="AK111" s="940" t="s">
        <v>131</v>
      </c>
      <c r="AL111" s="938"/>
      <c r="AM111" s="938"/>
      <c r="AN111" s="938"/>
      <c r="AO111" s="939"/>
      <c r="AP111" s="941" t="s">
        <v>440</v>
      </c>
      <c r="AQ111" s="942"/>
      <c r="AR111" s="942"/>
      <c r="AS111" s="942"/>
      <c r="AT111" s="943"/>
      <c r="AU111" s="908"/>
      <c r="AV111" s="909"/>
      <c r="AW111" s="909"/>
      <c r="AX111" s="909"/>
      <c r="AY111" s="909"/>
      <c r="AZ111" s="922" t="s">
        <v>444</v>
      </c>
      <c r="BA111" s="923"/>
      <c r="BB111" s="923"/>
      <c r="BC111" s="923"/>
      <c r="BD111" s="923"/>
      <c r="BE111" s="923"/>
      <c r="BF111" s="923"/>
      <c r="BG111" s="923"/>
      <c r="BH111" s="923"/>
      <c r="BI111" s="923"/>
      <c r="BJ111" s="923"/>
      <c r="BK111" s="923"/>
      <c r="BL111" s="923"/>
      <c r="BM111" s="923"/>
      <c r="BN111" s="923"/>
      <c r="BO111" s="923"/>
      <c r="BP111" s="924"/>
      <c r="BQ111" s="925" t="s">
        <v>440</v>
      </c>
      <c r="BR111" s="926"/>
      <c r="BS111" s="926"/>
      <c r="BT111" s="926"/>
      <c r="BU111" s="926"/>
      <c r="BV111" s="926" t="s">
        <v>445</v>
      </c>
      <c r="BW111" s="926"/>
      <c r="BX111" s="926"/>
      <c r="BY111" s="926"/>
      <c r="BZ111" s="926"/>
      <c r="CA111" s="926" t="s">
        <v>445</v>
      </c>
      <c r="CB111" s="926"/>
      <c r="CC111" s="926"/>
      <c r="CD111" s="926"/>
      <c r="CE111" s="926"/>
      <c r="CF111" s="920" t="s">
        <v>445</v>
      </c>
      <c r="CG111" s="921"/>
      <c r="CH111" s="921"/>
      <c r="CI111" s="921"/>
      <c r="CJ111" s="921"/>
      <c r="CK111" s="948"/>
      <c r="CL111" s="949"/>
      <c r="CM111" s="922" t="s">
        <v>446</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440</v>
      </c>
      <c r="DH111" s="926"/>
      <c r="DI111" s="926"/>
      <c r="DJ111" s="926"/>
      <c r="DK111" s="926"/>
      <c r="DL111" s="926" t="s">
        <v>447</v>
      </c>
      <c r="DM111" s="926"/>
      <c r="DN111" s="926"/>
      <c r="DO111" s="926"/>
      <c r="DP111" s="926"/>
      <c r="DQ111" s="926" t="s">
        <v>440</v>
      </c>
      <c r="DR111" s="926"/>
      <c r="DS111" s="926"/>
      <c r="DT111" s="926"/>
      <c r="DU111" s="926"/>
      <c r="DV111" s="927" t="s">
        <v>440</v>
      </c>
      <c r="DW111" s="927"/>
      <c r="DX111" s="927"/>
      <c r="DY111" s="927"/>
      <c r="DZ111" s="928"/>
    </row>
    <row r="112" spans="1:131" s="230" customFormat="1" ht="26.25" customHeight="1" x14ac:dyDescent="0.15">
      <c r="A112" s="952" t="s">
        <v>448</v>
      </c>
      <c r="B112" s="953"/>
      <c r="C112" s="923" t="s">
        <v>449</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445</v>
      </c>
      <c r="AB112" s="959"/>
      <c r="AC112" s="959"/>
      <c r="AD112" s="959"/>
      <c r="AE112" s="960"/>
      <c r="AF112" s="961" t="s">
        <v>445</v>
      </c>
      <c r="AG112" s="959"/>
      <c r="AH112" s="959"/>
      <c r="AI112" s="959"/>
      <c r="AJ112" s="960"/>
      <c r="AK112" s="961" t="s">
        <v>440</v>
      </c>
      <c r="AL112" s="959"/>
      <c r="AM112" s="959"/>
      <c r="AN112" s="959"/>
      <c r="AO112" s="960"/>
      <c r="AP112" s="962" t="s">
        <v>131</v>
      </c>
      <c r="AQ112" s="963"/>
      <c r="AR112" s="963"/>
      <c r="AS112" s="963"/>
      <c r="AT112" s="964"/>
      <c r="AU112" s="908"/>
      <c r="AV112" s="909"/>
      <c r="AW112" s="909"/>
      <c r="AX112" s="909"/>
      <c r="AY112" s="909"/>
      <c r="AZ112" s="922" t="s">
        <v>450</v>
      </c>
      <c r="BA112" s="923"/>
      <c r="BB112" s="923"/>
      <c r="BC112" s="923"/>
      <c r="BD112" s="923"/>
      <c r="BE112" s="923"/>
      <c r="BF112" s="923"/>
      <c r="BG112" s="923"/>
      <c r="BH112" s="923"/>
      <c r="BI112" s="923"/>
      <c r="BJ112" s="923"/>
      <c r="BK112" s="923"/>
      <c r="BL112" s="923"/>
      <c r="BM112" s="923"/>
      <c r="BN112" s="923"/>
      <c r="BO112" s="923"/>
      <c r="BP112" s="924"/>
      <c r="BQ112" s="925">
        <v>44902</v>
      </c>
      <c r="BR112" s="926"/>
      <c r="BS112" s="926"/>
      <c r="BT112" s="926"/>
      <c r="BU112" s="926"/>
      <c r="BV112" s="926">
        <v>39690</v>
      </c>
      <c r="BW112" s="926"/>
      <c r="BX112" s="926"/>
      <c r="BY112" s="926"/>
      <c r="BZ112" s="926"/>
      <c r="CA112" s="926">
        <v>35419</v>
      </c>
      <c r="CB112" s="926"/>
      <c r="CC112" s="926"/>
      <c r="CD112" s="926"/>
      <c r="CE112" s="926"/>
      <c r="CF112" s="920">
        <v>1.6</v>
      </c>
      <c r="CG112" s="921"/>
      <c r="CH112" s="921"/>
      <c r="CI112" s="921"/>
      <c r="CJ112" s="921"/>
      <c r="CK112" s="948"/>
      <c r="CL112" s="949"/>
      <c r="CM112" s="922" t="s">
        <v>451</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131</v>
      </c>
      <c r="DH112" s="926"/>
      <c r="DI112" s="926"/>
      <c r="DJ112" s="926"/>
      <c r="DK112" s="926"/>
      <c r="DL112" s="926" t="s">
        <v>131</v>
      </c>
      <c r="DM112" s="926"/>
      <c r="DN112" s="926"/>
      <c r="DO112" s="926"/>
      <c r="DP112" s="926"/>
      <c r="DQ112" s="926" t="s">
        <v>442</v>
      </c>
      <c r="DR112" s="926"/>
      <c r="DS112" s="926"/>
      <c r="DT112" s="926"/>
      <c r="DU112" s="926"/>
      <c r="DV112" s="927" t="s">
        <v>131</v>
      </c>
      <c r="DW112" s="927"/>
      <c r="DX112" s="927"/>
      <c r="DY112" s="927"/>
      <c r="DZ112" s="928"/>
    </row>
    <row r="113" spans="1:130" s="230" customFormat="1" ht="26.25" customHeight="1" x14ac:dyDescent="0.15">
      <c r="A113" s="954"/>
      <c r="B113" s="955"/>
      <c r="C113" s="923" t="s">
        <v>452</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6526</v>
      </c>
      <c r="AB113" s="938"/>
      <c r="AC113" s="938"/>
      <c r="AD113" s="938"/>
      <c r="AE113" s="939"/>
      <c r="AF113" s="940">
        <v>5757</v>
      </c>
      <c r="AG113" s="938"/>
      <c r="AH113" s="938"/>
      <c r="AI113" s="938"/>
      <c r="AJ113" s="939"/>
      <c r="AK113" s="940">
        <v>6426</v>
      </c>
      <c r="AL113" s="938"/>
      <c r="AM113" s="938"/>
      <c r="AN113" s="938"/>
      <c r="AO113" s="939"/>
      <c r="AP113" s="941">
        <v>0.3</v>
      </c>
      <c r="AQ113" s="942"/>
      <c r="AR113" s="942"/>
      <c r="AS113" s="942"/>
      <c r="AT113" s="943"/>
      <c r="AU113" s="908"/>
      <c r="AV113" s="909"/>
      <c r="AW113" s="909"/>
      <c r="AX113" s="909"/>
      <c r="AY113" s="909"/>
      <c r="AZ113" s="922" t="s">
        <v>453</v>
      </c>
      <c r="BA113" s="923"/>
      <c r="BB113" s="923"/>
      <c r="BC113" s="923"/>
      <c r="BD113" s="923"/>
      <c r="BE113" s="923"/>
      <c r="BF113" s="923"/>
      <c r="BG113" s="923"/>
      <c r="BH113" s="923"/>
      <c r="BI113" s="923"/>
      <c r="BJ113" s="923"/>
      <c r="BK113" s="923"/>
      <c r="BL113" s="923"/>
      <c r="BM113" s="923"/>
      <c r="BN113" s="923"/>
      <c r="BO113" s="923"/>
      <c r="BP113" s="924"/>
      <c r="BQ113" s="925">
        <v>623303</v>
      </c>
      <c r="BR113" s="926"/>
      <c r="BS113" s="926"/>
      <c r="BT113" s="926"/>
      <c r="BU113" s="926"/>
      <c r="BV113" s="926">
        <v>551050</v>
      </c>
      <c r="BW113" s="926"/>
      <c r="BX113" s="926"/>
      <c r="BY113" s="926"/>
      <c r="BZ113" s="926"/>
      <c r="CA113" s="926">
        <v>520919</v>
      </c>
      <c r="CB113" s="926"/>
      <c r="CC113" s="926"/>
      <c r="CD113" s="926"/>
      <c r="CE113" s="926"/>
      <c r="CF113" s="920">
        <v>23.1</v>
      </c>
      <c r="CG113" s="921"/>
      <c r="CH113" s="921"/>
      <c r="CI113" s="921"/>
      <c r="CJ113" s="921"/>
      <c r="CK113" s="948"/>
      <c r="CL113" s="949"/>
      <c r="CM113" s="922" t="s">
        <v>454</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442</v>
      </c>
      <c r="DH113" s="959"/>
      <c r="DI113" s="959"/>
      <c r="DJ113" s="959"/>
      <c r="DK113" s="960"/>
      <c r="DL113" s="961" t="s">
        <v>445</v>
      </c>
      <c r="DM113" s="959"/>
      <c r="DN113" s="959"/>
      <c r="DO113" s="959"/>
      <c r="DP113" s="960"/>
      <c r="DQ113" s="961" t="s">
        <v>131</v>
      </c>
      <c r="DR113" s="959"/>
      <c r="DS113" s="959"/>
      <c r="DT113" s="959"/>
      <c r="DU113" s="960"/>
      <c r="DV113" s="962" t="s">
        <v>440</v>
      </c>
      <c r="DW113" s="963"/>
      <c r="DX113" s="963"/>
      <c r="DY113" s="963"/>
      <c r="DZ113" s="964"/>
    </row>
    <row r="114" spans="1:130" s="230" customFormat="1" ht="26.25" customHeight="1" x14ac:dyDescent="0.15">
      <c r="A114" s="954"/>
      <c r="B114" s="955"/>
      <c r="C114" s="923" t="s">
        <v>455</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37112</v>
      </c>
      <c r="AB114" s="959"/>
      <c r="AC114" s="959"/>
      <c r="AD114" s="959"/>
      <c r="AE114" s="960"/>
      <c r="AF114" s="961">
        <v>31761</v>
      </c>
      <c r="AG114" s="959"/>
      <c r="AH114" s="959"/>
      <c r="AI114" s="959"/>
      <c r="AJ114" s="960"/>
      <c r="AK114" s="961">
        <v>36435</v>
      </c>
      <c r="AL114" s="959"/>
      <c r="AM114" s="959"/>
      <c r="AN114" s="959"/>
      <c r="AO114" s="960"/>
      <c r="AP114" s="962">
        <v>1.6</v>
      </c>
      <c r="AQ114" s="963"/>
      <c r="AR114" s="963"/>
      <c r="AS114" s="963"/>
      <c r="AT114" s="964"/>
      <c r="AU114" s="908"/>
      <c r="AV114" s="909"/>
      <c r="AW114" s="909"/>
      <c r="AX114" s="909"/>
      <c r="AY114" s="909"/>
      <c r="AZ114" s="922" t="s">
        <v>456</v>
      </c>
      <c r="BA114" s="923"/>
      <c r="BB114" s="923"/>
      <c r="BC114" s="923"/>
      <c r="BD114" s="923"/>
      <c r="BE114" s="923"/>
      <c r="BF114" s="923"/>
      <c r="BG114" s="923"/>
      <c r="BH114" s="923"/>
      <c r="BI114" s="923"/>
      <c r="BJ114" s="923"/>
      <c r="BK114" s="923"/>
      <c r="BL114" s="923"/>
      <c r="BM114" s="923"/>
      <c r="BN114" s="923"/>
      <c r="BO114" s="923"/>
      <c r="BP114" s="924"/>
      <c r="BQ114" s="925">
        <v>680558</v>
      </c>
      <c r="BR114" s="926"/>
      <c r="BS114" s="926"/>
      <c r="BT114" s="926"/>
      <c r="BU114" s="926"/>
      <c r="BV114" s="926">
        <v>670302</v>
      </c>
      <c r="BW114" s="926"/>
      <c r="BX114" s="926"/>
      <c r="BY114" s="926"/>
      <c r="BZ114" s="926"/>
      <c r="CA114" s="926">
        <v>672128</v>
      </c>
      <c r="CB114" s="926"/>
      <c r="CC114" s="926"/>
      <c r="CD114" s="926"/>
      <c r="CE114" s="926"/>
      <c r="CF114" s="920">
        <v>29.8</v>
      </c>
      <c r="CG114" s="921"/>
      <c r="CH114" s="921"/>
      <c r="CI114" s="921"/>
      <c r="CJ114" s="921"/>
      <c r="CK114" s="948"/>
      <c r="CL114" s="949"/>
      <c r="CM114" s="922" t="s">
        <v>457</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440</v>
      </c>
      <c r="DH114" s="959"/>
      <c r="DI114" s="959"/>
      <c r="DJ114" s="959"/>
      <c r="DK114" s="960"/>
      <c r="DL114" s="961" t="s">
        <v>131</v>
      </c>
      <c r="DM114" s="959"/>
      <c r="DN114" s="959"/>
      <c r="DO114" s="959"/>
      <c r="DP114" s="960"/>
      <c r="DQ114" s="961" t="s">
        <v>443</v>
      </c>
      <c r="DR114" s="959"/>
      <c r="DS114" s="959"/>
      <c r="DT114" s="959"/>
      <c r="DU114" s="960"/>
      <c r="DV114" s="962" t="s">
        <v>445</v>
      </c>
      <c r="DW114" s="963"/>
      <c r="DX114" s="963"/>
      <c r="DY114" s="963"/>
      <c r="DZ114" s="964"/>
    </row>
    <row r="115" spans="1:130" s="230" customFormat="1" ht="26.25" customHeight="1" x14ac:dyDescent="0.15">
      <c r="A115" s="954"/>
      <c r="B115" s="955"/>
      <c r="C115" s="923" t="s">
        <v>458</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t="s">
        <v>442</v>
      </c>
      <c r="AB115" s="938"/>
      <c r="AC115" s="938"/>
      <c r="AD115" s="938"/>
      <c r="AE115" s="939"/>
      <c r="AF115" s="940" t="s">
        <v>131</v>
      </c>
      <c r="AG115" s="938"/>
      <c r="AH115" s="938"/>
      <c r="AI115" s="938"/>
      <c r="AJ115" s="939"/>
      <c r="AK115" s="940" t="s">
        <v>131</v>
      </c>
      <c r="AL115" s="938"/>
      <c r="AM115" s="938"/>
      <c r="AN115" s="938"/>
      <c r="AO115" s="939"/>
      <c r="AP115" s="941" t="s">
        <v>445</v>
      </c>
      <c r="AQ115" s="942"/>
      <c r="AR115" s="942"/>
      <c r="AS115" s="942"/>
      <c r="AT115" s="943"/>
      <c r="AU115" s="908"/>
      <c r="AV115" s="909"/>
      <c r="AW115" s="909"/>
      <c r="AX115" s="909"/>
      <c r="AY115" s="909"/>
      <c r="AZ115" s="922" t="s">
        <v>459</v>
      </c>
      <c r="BA115" s="923"/>
      <c r="BB115" s="923"/>
      <c r="BC115" s="923"/>
      <c r="BD115" s="923"/>
      <c r="BE115" s="923"/>
      <c r="BF115" s="923"/>
      <c r="BG115" s="923"/>
      <c r="BH115" s="923"/>
      <c r="BI115" s="923"/>
      <c r="BJ115" s="923"/>
      <c r="BK115" s="923"/>
      <c r="BL115" s="923"/>
      <c r="BM115" s="923"/>
      <c r="BN115" s="923"/>
      <c r="BO115" s="923"/>
      <c r="BP115" s="924"/>
      <c r="BQ115" s="925" t="s">
        <v>131</v>
      </c>
      <c r="BR115" s="926"/>
      <c r="BS115" s="926"/>
      <c r="BT115" s="926"/>
      <c r="BU115" s="926"/>
      <c r="BV115" s="926" t="s">
        <v>440</v>
      </c>
      <c r="BW115" s="926"/>
      <c r="BX115" s="926"/>
      <c r="BY115" s="926"/>
      <c r="BZ115" s="926"/>
      <c r="CA115" s="926" t="s">
        <v>131</v>
      </c>
      <c r="CB115" s="926"/>
      <c r="CC115" s="926"/>
      <c r="CD115" s="926"/>
      <c r="CE115" s="926"/>
      <c r="CF115" s="920" t="s">
        <v>131</v>
      </c>
      <c r="CG115" s="921"/>
      <c r="CH115" s="921"/>
      <c r="CI115" s="921"/>
      <c r="CJ115" s="921"/>
      <c r="CK115" s="948"/>
      <c r="CL115" s="949"/>
      <c r="CM115" s="922" t="s">
        <v>460</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445</v>
      </c>
      <c r="DH115" s="959"/>
      <c r="DI115" s="959"/>
      <c r="DJ115" s="959"/>
      <c r="DK115" s="960"/>
      <c r="DL115" s="961" t="s">
        <v>445</v>
      </c>
      <c r="DM115" s="959"/>
      <c r="DN115" s="959"/>
      <c r="DO115" s="959"/>
      <c r="DP115" s="960"/>
      <c r="DQ115" s="961" t="s">
        <v>445</v>
      </c>
      <c r="DR115" s="959"/>
      <c r="DS115" s="959"/>
      <c r="DT115" s="959"/>
      <c r="DU115" s="960"/>
      <c r="DV115" s="962" t="s">
        <v>131</v>
      </c>
      <c r="DW115" s="963"/>
      <c r="DX115" s="963"/>
      <c r="DY115" s="963"/>
      <c r="DZ115" s="964"/>
    </row>
    <row r="116" spans="1:130" s="230" customFormat="1" ht="26.25" customHeight="1" x14ac:dyDescent="0.15">
      <c r="A116" s="956"/>
      <c r="B116" s="957"/>
      <c r="C116" s="965" t="s">
        <v>461</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131</v>
      </c>
      <c r="AB116" s="959"/>
      <c r="AC116" s="959"/>
      <c r="AD116" s="959"/>
      <c r="AE116" s="960"/>
      <c r="AF116" s="961" t="s">
        <v>131</v>
      </c>
      <c r="AG116" s="959"/>
      <c r="AH116" s="959"/>
      <c r="AI116" s="959"/>
      <c r="AJ116" s="960"/>
      <c r="AK116" s="961" t="s">
        <v>442</v>
      </c>
      <c r="AL116" s="959"/>
      <c r="AM116" s="959"/>
      <c r="AN116" s="959"/>
      <c r="AO116" s="960"/>
      <c r="AP116" s="962" t="s">
        <v>131</v>
      </c>
      <c r="AQ116" s="963"/>
      <c r="AR116" s="963"/>
      <c r="AS116" s="963"/>
      <c r="AT116" s="964"/>
      <c r="AU116" s="908"/>
      <c r="AV116" s="909"/>
      <c r="AW116" s="909"/>
      <c r="AX116" s="909"/>
      <c r="AY116" s="909"/>
      <c r="AZ116" s="967" t="s">
        <v>462</v>
      </c>
      <c r="BA116" s="968"/>
      <c r="BB116" s="968"/>
      <c r="BC116" s="968"/>
      <c r="BD116" s="968"/>
      <c r="BE116" s="968"/>
      <c r="BF116" s="968"/>
      <c r="BG116" s="968"/>
      <c r="BH116" s="968"/>
      <c r="BI116" s="968"/>
      <c r="BJ116" s="968"/>
      <c r="BK116" s="968"/>
      <c r="BL116" s="968"/>
      <c r="BM116" s="968"/>
      <c r="BN116" s="968"/>
      <c r="BO116" s="968"/>
      <c r="BP116" s="969"/>
      <c r="BQ116" s="925" t="s">
        <v>442</v>
      </c>
      <c r="BR116" s="926"/>
      <c r="BS116" s="926"/>
      <c r="BT116" s="926"/>
      <c r="BU116" s="926"/>
      <c r="BV116" s="926" t="s">
        <v>442</v>
      </c>
      <c r="BW116" s="926"/>
      <c r="BX116" s="926"/>
      <c r="BY116" s="926"/>
      <c r="BZ116" s="926"/>
      <c r="CA116" s="926" t="s">
        <v>131</v>
      </c>
      <c r="CB116" s="926"/>
      <c r="CC116" s="926"/>
      <c r="CD116" s="926"/>
      <c r="CE116" s="926"/>
      <c r="CF116" s="920" t="s">
        <v>442</v>
      </c>
      <c r="CG116" s="921"/>
      <c r="CH116" s="921"/>
      <c r="CI116" s="921"/>
      <c r="CJ116" s="921"/>
      <c r="CK116" s="948"/>
      <c r="CL116" s="949"/>
      <c r="CM116" s="922" t="s">
        <v>463</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445</v>
      </c>
      <c r="DH116" s="959"/>
      <c r="DI116" s="959"/>
      <c r="DJ116" s="959"/>
      <c r="DK116" s="960"/>
      <c r="DL116" s="961" t="s">
        <v>440</v>
      </c>
      <c r="DM116" s="959"/>
      <c r="DN116" s="959"/>
      <c r="DO116" s="959"/>
      <c r="DP116" s="960"/>
      <c r="DQ116" s="961" t="s">
        <v>131</v>
      </c>
      <c r="DR116" s="959"/>
      <c r="DS116" s="959"/>
      <c r="DT116" s="959"/>
      <c r="DU116" s="960"/>
      <c r="DV116" s="962" t="s">
        <v>447</v>
      </c>
      <c r="DW116" s="963"/>
      <c r="DX116" s="963"/>
      <c r="DY116" s="963"/>
      <c r="DZ116" s="964"/>
    </row>
    <row r="117" spans="1:130" s="230" customFormat="1" ht="26.25" customHeight="1" x14ac:dyDescent="0.15">
      <c r="A117" s="912" t="s">
        <v>192</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464</v>
      </c>
      <c r="Z117" s="894"/>
      <c r="AA117" s="978">
        <v>504375</v>
      </c>
      <c r="AB117" s="979"/>
      <c r="AC117" s="979"/>
      <c r="AD117" s="979"/>
      <c r="AE117" s="980"/>
      <c r="AF117" s="981">
        <v>522553</v>
      </c>
      <c r="AG117" s="979"/>
      <c r="AH117" s="979"/>
      <c r="AI117" s="979"/>
      <c r="AJ117" s="980"/>
      <c r="AK117" s="981">
        <v>520202</v>
      </c>
      <c r="AL117" s="979"/>
      <c r="AM117" s="979"/>
      <c r="AN117" s="979"/>
      <c r="AO117" s="980"/>
      <c r="AP117" s="982"/>
      <c r="AQ117" s="983"/>
      <c r="AR117" s="983"/>
      <c r="AS117" s="983"/>
      <c r="AT117" s="984"/>
      <c r="AU117" s="908"/>
      <c r="AV117" s="909"/>
      <c r="AW117" s="909"/>
      <c r="AX117" s="909"/>
      <c r="AY117" s="909"/>
      <c r="AZ117" s="974" t="s">
        <v>465</v>
      </c>
      <c r="BA117" s="975"/>
      <c r="BB117" s="975"/>
      <c r="BC117" s="975"/>
      <c r="BD117" s="975"/>
      <c r="BE117" s="975"/>
      <c r="BF117" s="975"/>
      <c r="BG117" s="975"/>
      <c r="BH117" s="975"/>
      <c r="BI117" s="975"/>
      <c r="BJ117" s="975"/>
      <c r="BK117" s="975"/>
      <c r="BL117" s="975"/>
      <c r="BM117" s="975"/>
      <c r="BN117" s="975"/>
      <c r="BO117" s="975"/>
      <c r="BP117" s="976"/>
      <c r="BQ117" s="925" t="s">
        <v>440</v>
      </c>
      <c r="BR117" s="926"/>
      <c r="BS117" s="926"/>
      <c r="BT117" s="926"/>
      <c r="BU117" s="926"/>
      <c r="BV117" s="926" t="s">
        <v>440</v>
      </c>
      <c r="BW117" s="926"/>
      <c r="BX117" s="926"/>
      <c r="BY117" s="926"/>
      <c r="BZ117" s="926"/>
      <c r="CA117" s="926" t="s">
        <v>440</v>
      </c>
      <c r="CB117" s="926"/>
      <c r="CC117" s="926"/>
      <c r="CD117" s="926"/>
      <c r="CE117" s="926"/>
      <c r="CF117" s="920" t="s">
        <v>443</v>
      </c>
      <c r="CG117" s="921"/>
      <c r="CH117" s="921"/>
      <c r="CI117" s="921"/>
      <c r="CJ117" s="921"/>
      <c r="CK117" s="948"/>
      <c r="CL117" s="949"/>
      <c r="CM117" s="922" t="s">
        <v>466</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443</v>
      </c>
      <c r="DH117" s="959"/>
      <c r="DI117" s="959"/>
      <c r="DJ117" s="959"/>
      <c r="DK117" s="960"/>
      <c r="DL117" s="961" t="s">
        <v>131</v>
      </c>
      <c r="DM117" s="959"/>
      <c r="DN117" s="959"/>
      <c r="DO117" s="959"/>
      <c r="DP117" s="960"/>
      <c r="DQ117" s="961" t="s">
        <v>440</v>
      </c>
      <c r="DR117" s="959"/>
      <c r="DS117" s="959"/>
      <c r="DT117" s="959"/>
      <c r="DU117" s="960"/>
      <c r="DV117" s="962" t="s">
        <v>131</v>
      </c>
      <c r="DW117" s="963"/>
      <c r="DX117" s="963"/>
      <c r="DY117" s="963"/>
      <c r="DZ117" s="964"/>
    </row>
    <row r="118" spans="1:130" s="230" customFormat="1" ht="26.25" customHeight="1" x14ac:dyDescent="0.15">
      <c r="A118" s="912" t="s">
        <v>435</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432</v>
      </c>
      <c r="AB118" s="893"/>
      <c r="AC118" s="893"/>
      <c r="AD118" s="893"/>
      <c r="AE118" s="894"/>
      <c r="AF118" s="892" t="s">
        <v>433</v>
      </c>
      <c r="AG118" s="893"/>
      <c r="AH118" s="893"/>
      <c r="AI118" s="893"/>
      <c r="AJ118" s="894"/>
      <c r="AK118" s="892" t="s">
        <v>312</v>
      </c>
      <c r="AL118" s="893"/>
      <c r="AM118" s="893"/>
      <c r="AN118" s="893"/>
      <c r="AO118" s="894"/>
      <c r="AP118" s="970" t="s">
        <v>434</v>
      </c>
      <c r="AQ118" s="971"/>
      <c r="AR118" s="971"/>
      <c r="AS118" s="971"/>
      <c r="AT118" s="972"/>
      <c r="AU118" s="908"/>
      <c r="AV118" s="909"/>
      <c r="AW118" s="909"/>
      <c r="AX118" s="909"/>
      <c r="AY118" s="909"/>
      <c r="AZ118" s="973" t="s">
        <v>467</v>
      </c>
      <c r="BA118" s="965"/>
      <c r="BB118" s="965"/>
      <c r="BC118" s="965"/>
      <c r="BD118" s="965"/>
      <c r="BE118" s="965"/>
      <c r="BF118" s="965"/>
      <c r="BG118" s="965"/>
      <c r="BH118" s="965"/>
      <c r="BI118" s="965"/>
      <c r="BJ118" s="965"/>
      <c r="BK118" s="965"/>
      <c r="BL118" s="965"/>
      <c r="BM118" s="965"/>
      <c r="BN118" s="965"/>
      <c r="BO118" s="965"/>
      <c r="BP118" s="966"/>
      <c r="BQ118" s="999" t="s">
        <v>440</v>
      </c>
      <c r="BR118" s="1000"/>
      <c r="BS118" s="1000"/>
      <c r="BT118" s="1000"/>
      <c r="BU118" s="1000"/>
      <c r="BV118" s="1000" t="s">
        <v>440</v>
      </c>
      <c r="BW118" s="1000"/>
      <c r="BX118" s="1000"/>
      <c r="BY118" s="1000"/>
      <c r="BZ118" s="1000"/>
      <c r="CA118" s="1000" t="s">
        <v>131</v>
      </c>
      <c r="CB118" s="1000"/>
      <c r="CC118" s="1000"/>
      <c r="CD118" s="1000"/>
      <c r="CE118" s="1000"/>
      <c r="CF118" s="920" t="s">
        <v>440</v>
      </c>
      <c r="CG118" s="921"/>
      <c r="CH118" s="921"/>
      <c r="CI118" s="921"/>
      <c r="CJ118" s="921"/>
      <c r="CK118" s="948"/>
      <c r="CL118" s="949"/>
      <c r="CM118" s="922" t="s">
        <v>468</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440</v>
      </c>
      <c r="DH118" s="959"/>
      <c r="DI118" s="959"/>
      <c r="DJ118" s="959"/>
      <c r="DK118" s="960"/>
      <c r="DL118" s="961" t="s">
        <v>131</v>
      </c>
      <c r="DM118" s="959"/>
      <c r="DN118" s="959"/>
      <c r="DO118" s="959"/>
      <c r="DP118" s="960"/>
      <c r="DQ118" s="961" t="s">
        <v>131</v>
      </c>
      <c r="DR118" s="959"/>
      <c r="DS118" s="959"/>
      <c r="DT118" s="959"/>
      <c r="DU118" s="960"/>
      <c r="DV118" s="962" t="s">
        <v>131</v>
      </c>
      <c r="DW118" s="963"/>
      <c r="DX118" s="963"/>
      <c r="DY118" s="963"/>
      <c r="DZ118" s="964"/>
    </row>
    <row r="119" spans="1:130" s="230" customFormat="1" ht="26.25" customHeight="1" x14ac:dyDescent="0.15">
      <c r="A119" s="1056" t="s">
        <v>438</v>
      </c>
      <c r="B119" s="947"/>
      <c r="C119" s="929" t="s">
        <v>439</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131</v>
      </c>
      <c r="AB119" s="900"/>
      <c r="AC119" s="900"/>
      <c r="AD119" s="900"/>
      <c r="AE119" s="901"/>
      <c r="AF119" s="902" t="s">
        <v>131</v>
      </c>
      <c r="AG119" s="900"/>
      <c r="AH119" s="900"/>
      <c r="AI119" s="900"/>
      <c r="AJ119" s="901"/>
      <c r="AK119" s="902" t="s">
        <v>131</v>
      </c>
      <c r="AL119" s="900"/>
      <c r="AM119" s="900"/>
      <c r="AN119" s="900"/>
      <c r="AO119" s="901"/>
      <c r="AP119" s="903" t="s">
        <v>440</v>
      </c>
      <c r="AQ119" s="904"/>
      <c r="AR119" s="904"/>
      <c r="AS119" s="904"/>
      <c r="AT119" s="905"/>
      <c r="AU119" s="910"/>
      <c r="AV119" s="911"/>
      <c r="AW119" s="911"/>
      <c r="AX119" s="911"/>
      <c r="AY119" s="911"/>
      <c r="AZ119" s="251" t="s">
        <v>192</v>
      </c>
      <c r="BA119" s="251"/>
      <c r="BB119" s="251"/>
      <c r="BC119" s="251"/>
      <c r="BD119" s="251"/>
      <c r="BE119" s="251"/>
      <c r="BF119" s="251"/>
      <c r="BG119" s="251"/>
      <c r="BH119" s="251"/>
      <c r="BI119" s="251"/>
      <c r="BJ119" s="251"/>
      <c r="BK119" s="251"/>
      <c r="BL119" s="251"/>
      <c r="BM119" s="251"/>
      <c r="BN119" s="251"/>
      <c r="BO119" s="977" t="s">
        <v>469</v>
      </c>
      <c r="BP119" s="1005"/>
      <c r="BQ119" s="999">
        <v>5423856</v>
      </c>
      <c r="BR119" s="1000"/>
      <c r="BS119" s="1000"/>
      <c r="BT119" s="1000"/>
      <c r="BU119" s="1000"/>
      <c r="BV119" s="1000">
        <v>5214999</v>
      </c>
      <c r="BW119" s="1000"/>
      <c r="BX119" s="1000"/>
      <c r="BY119" s="1000"/>
      <c r="BZ119" s="1000"/>
      <c r="CA119" s="1000">
        <v>5042461</v>
      </c>
      <c r="CB119" s="1000"/>
      <c r="CC119" s="1000"/>
      <c r="CD119" s="1000"/>
      <c r="CE119" s="1000"/>
      <c r="CF119" s="1001"/>
      <c r="CG119" s="1002"/>
      <c r="CH119" s="1002"/>
      <c r="CI119" s="1002"/>
      <c r="CJ119" s="1003"/>
      <c r="CK119" s="950"/>
      <c r="CL119" s="951"/>
      <c r="CM119" s="973" t="s">
        <v>470</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131</v>
      </c>
      <c r="DH119" s="986"/>
      <c r="DI119" s="986"/>
      <c r="DJ119" s="986"/>
      <c r="DK119" s="987"/>
      <c r="DL119" s="985" t="s">
        <v>131</v>
      </c>
      <c r="DM119" s="986"/>
      <c r="DN119" s="986"/>
      <c r="DO119" s="986"/>
      <c r="DP119" s="987"/>
      <c r="DQ119" s="985" t="s">
        <v>440</v>
      </c>
      <c r="DR119" s="986"/>
      <c r="DS119" s="986"/>
      <c r="DT119" s="986"/>
      <c r="DU119" s="987"/>
      <c r="DV119" s="988" t="s">
        <v>131</v>
      </c>
      <c r="DW119" s="989"/>
      <c r="DX119" s="989"/>
      <c r="DY119" s="989"/>
      <c r="DZ119" s="990"/>
    </row>
    <row r="120" spans="1:130" s="230" customFormat="1" ht="26.25" customHeight="1" x14ac:dyDescent="0.15">
      <c r="A120" s="1057"/>
      <c r="B120" s="949"/>
      <c r="C120" s="922" t="s">
        <v>446</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131</v>
      </c>
      <c r="AB120" s="959"/>
      <c r="AC120" s="959"/>
      <c r="AD120" s="959"/>
      <c r="AE120" s="960"/>
      <c r="AF120" s="961" t="s">
        <v>131</v>
      </c>
      <c r="AG120" s="959"/>
      <c r="AH120" s="959"/>
      <c r="AI120" s="959"/>
      <c r="AJ120" s="960"/>
      <c r="AK120" s="961" t="s">
        <v>131</v>
      </c>
      <c r="AL120" s="959"/>
      <c r="AM120" s="959"/>
      <c r="AN120" s="959"/>
      <c r="AO120" s="960"/>
      <c r="AP120" s="962" t="s">
        <v>131</v>
      </c>
      <c r="AQ120" s="963"/>
      <c r="AR120" s="963"/>
      <c r="AS120" s="963"/>
      <c r="AT120" s="964"/>
      <c r="AU120" s="991" t="s">
        <v>471</v>
      </c>
      <c r="AV120" s="992"/>
      <c r="AW120" s="992"/>
      <c r="AX120" s="992"/>
      <c r="AY120" s="993"/>
      <c r="AZ120" s="929" t="s">
        <v>472</v>
      </c>
      <c r="BA120" s="897"/>
      <c r="BB120" s="897"/>
      <c r="BC120" s="897"/>
      <c r="BD120" s="897"/>
      <c r="BE120" s="897"/>
      <c r="BF120" s="897"/>
      <c r="BG120" s="897"/>
      <c r="BH120" s="897"/>
      <c r="BI120" s="897"/>
      <c r="BJ120" s="897"/>
      <c r="BK120" s="897"/>
      <c r="BL120" s="897"/>
      <c r="BM120" s="897"/>
      <c r="BN120" s="897"/>
      <c r="BO120" s="897"/>
      <c r="BP120" s="898"/>
      <c r="BQ120" s="930">
        <v>3295277</v>
      </c>
      <c r="BR120" s="931"/>
      <c r="BS120" s="931"/>
      <c r="BT120" s="931"/>
      <c r="BU120" s="931"/>
      <c r="BV120" s="931">
        <v>3284895</v>
      </c>
      <c r="BW120" s="931"/>
      <c r="BX120" s="931"/>
      <c r="BY120" s="931"/>
      <c r="BZ120" s="931"/>
      <c r="CA120" s="931">
        <v>3313593</v>
      </c>
      <c r="CB120" s="931"/>
      <c r="CC120" s="931"/>
      <c r="CD120" s="931"/>
      <c r="CE120" s="931"/>
      <c r="CF120" s="944">
        <v>146.9</v>
      </c>
      <c r="CG120" s="945"/>
      <c r="CH120" s="945"/>
      <c r="CI120" s="945"/>
      <c r="CJ120" s="945"/>
      <c r="CK120" s="1006" t="s">
        <v>473</v>
      </c>
      <c r="CL120" s="1007"/>
      <c r="CM120" s="1007"/>
      <c r="CN120" s="1007"/>
      <c r="CO120" s="1008"/>
      <c r="CP120" s="1014" t="s">
        <v>411</v>
      </c>
      <c r="CQ120" s="1015"/>
      <c r="CR120" s="1015"/>
      <c r="CS120" s="1015"/>
      <c r="CT120" s="1015"/>
      <c r="CU120" s="1015"/>
      <c r="CV120" s="1015"/>
      <c r="CW120" s="1015"/>
      <c r="CX120" s="1015"/>
      <c r="CY120" s="1015"/>
      <c r="CZ120" s="1015"/>
      <c r="DA120" s="1015"/>
      <c r="DB120" s="1015"/>
      <c r="DC120" s="1015"/>
      <c r="DD120" s="1015"/>
      <c r="DE120" s="1015"/>
      <c r="DF120" s="1016"/>
      <c r="DG120" s="930">
        <v>44902</v>
      </c>
      <c r="DH120" s="931"/>
      <c r="DI120" s="931"/>
      <c r="DJ120" s="931"/>
      <c r="DK120" s="931"/>
      <c r="DL120" s="931">
        <v>39690</v>
      </c>
      <c r="DM120" s="931"/>
      <c r="DN120" s="931"/>
      <c r="DO120" s="931"/>
      <c r="DP120" s="931"/>
      <c r="DQ120" s="931">
        <v>35419</v>
      </c>
      <c r="DR120" s="931"/>
      <c r="DS120" s="931"/>
      <c r="DT120" s="931"/>
      <c r="DU120" s="931"/>
      <c r="DV120" s="932">
        <v>1.6</v>
      </c>
      <c r="DW120" s="932"/>
      <c r="DX120" s="932"/>
      <c r="DY120" s="932"/>
      <c r="DZ120" s="933"/>
    </row>
    <row r="121" spans="1:130" s="230" customFormat="1" ht="26.25" customHeight="1" x14ac:dyDescent="0.15">
      <c r="A121" s="1057"/>
      <c r="B121" s="949"/>
      <c r="C121" s="974" t="s">
        <v>474</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131</v>
      </c>
      <c r="AB121" s="959"/>
      <c r="AC121" s="959"/>
      <c r="AD121" s="959"/>
      <c r="AE121" s="960"/>
      <c r="AF121" s="961" t="s">
        <v>131</v>
      </c>
      <c r="AG121" s="959"/>
      <c r="AH121" s="959"/>
      <c r="AI121" s="959"/>
      <c r="AJ121" s="960"/>
      <c r="AK121" s="961" t="s">
        <v>131</v>
      </c>
      <c r="AL121" s="959"/>
      <c r="AM121" s="959"/>
      <c r="AN121" s="959"/>
      <c r="AO121" s="960"/>
      <c r="AP121" s="962" t="s">
        <v>131</v>
      </c>
      <c r="AQ121" s="963"/>
      <c r="AR121" s="963"/>
      <c r="AS121" s="963"/>
      <c r="AT121" s="964"/>
      <c r="AU121" s="994"/>
      <c r="AV121" s="995"/>
      <c r="AW121" s="995"/>
      <c r="AX121" s="995"/>
      <c r="AY121" s="996"/>
      <c r="AZ121" s="922" t="s">
        <v>475</v>
      </c>
      <c r="BA121" s="923"/>
      <c r="BB121" s="923"/>
      <c r="BC121" s="923"/>
      <c r="BD121" s="923"/>
      <c r="BE121" s="923"/>
      <c r="BF121" s="923"/>
      <c r="BG121" s="923"/>
      <c r="BH121" s="923"/>
      <c r="BI121" s="923"/>
      <c r="BJ121" s="923"/>
      <c r="BK121" s="923"/>
      <c r="BL121" s="923"/>
      <c r="BM121" s="923"/>
      <c r="BN121" s="923"/>
      <c r="BO121" s="923"/>
      <c r="BP121" s="924"/>
      <c r="BQ121" s="925" t="s">
        <v>131</v>
      </c>
      <c r="BR121" s="926"/>
      <c r="BS121" s="926"/>
      <c r="BT121" s="926"/>
      <c r="BU121" s="926"/>
      <c r="BV121" s="926" t="s">
        <v>131</v>
      </c>
      <c r="BW121" s="926"/>
      <c r="BX121" s="926"/>
      <c r="BY121" s="926"/>
      <c r="BZ121" s="926"/>
      <c r="CA121" s="926" t="s">
        <v>131</v>
      </c>
      <c r="CB121" s="926"/>
      <c r="CC121" s="926"/>
      <c r="CD121" s="926"/>
      <c r="CE121" s="926"/>
      <c r="CF121" s="920" t="s">
        <v>131</v>
      </c>
      <c r="CG121" s="921"/>
      <c r="CH121" s="921"/>
      <c r="CI121" s="921"/>
      <c r="CJ121" s="921"/>
      <c r="CK121" s="1009"/>
      <c r="CL121" s="1010"/>
      <c r="CM121" s="1010"/>
      <c r="CN121" s="1010"/>
      <c r="CO121" s="1011"/>
      <c r="CP121" s="1019" t="s">
        <v>409</v>
      </c>
      <c r="CQ121" s="1020"/>
      <c r="CR121" s="1020"/>
      <c r="CS121" s="1020"/>
      <c r="CT121" s="1020"/>
      <c r="CU121" s="1020"/>
      <c r="CV121" s="1020"/>
      <c r="CW121" s="1020"/>
      <c r="CX121" s="1020"/>
      <c r="CY121" s="1020"/>
      <c r="CZ121" s="1020"/>
      <c r="DA121" s="1020"/>
      <c r="DB121" s="1020"/>
      <c r="DC121" s="1020"/>
      <c r="DD121" s="1020"/>
      <c r="DE121" s="1020"/>
      <c r="DF121" s="1021"/>
      <c r="DG121" s="925" t="s">
        <v>440</v>
      </c>
      <c r="DH121" s="926"/>
      <c r="DI121" s="926"/>
      <c r="DJ121" s="926"/>
      <c r="DK121" s="926"/>
      <c r="DL121" s="926" t="s">
        <v>131</v>
      </c>
      <c r="DM121" s="926"/>
      <c r="DN121" s="926"/>
      <c r="DO121" s="926"/>
      <c r="DP121" s="926"/>
      <c r="DQ121" s="926" t="s">
        <v>131</v>
      </c>
      <c r="DR121" s="926"/>
      <c r="DS121" s="926"/>
      <c r="DT121" s="926"/>
      <c r="DU121" s="926"/>
      <c r="DV121" s="927" t="s">
        <v>440</v>
      </c>
      <c r="DW121" s="927"/>
      <c r="DX121" s="927"/>
      <c r="DY121" s="927"/>
      <c r="DZ121" s="928"/>
    </row>
    <row r="122" spans="1:130" s="230" customFormat="1" ht="26.25" customHeight="1" x14ac:dyDescent="0.15">
      <c r="A122" s="1057"/>
      <c r="B122" s="949"/>
      <c r="C122" s="922" t="s">
        <v>457</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440</v>
      </c>
      <c r="AB122" s="959"/>
      <c r="AC122" s="959"/>
      <c r="AD122" s="959"/>
      <c r="AE122" s="960"/>
      <c r="AF122" s="961" t="s">
        <v>131</v>
      </c>
      <c r="AG122" s="959"/>
      <c r="AH122" s="959"/>
      <c r="AI122" s="959"/>
      <c r="AJ122" s="960"/>
      <c r="AK122" s="961" t="s">
        <v>131</v>
      </c>
      <c r="AL122" s="959"/>
      <c r="AM122" s="959"/>
      <c r="AN122" s="959"/>
      <c r="AO122" s="960"/>
      <c r="AP122" s="962" t="s">
        <v>131</v>
      </c>
      <c r="AQ122" s="963"/>
      <c r="AR122" s="963"/>
      <c r="AS122" s="963"/>
      <c r="AT122" s="964"/>
      <c r="AU122" s="994"/>
      <c r="AV122" s="995"/>
      <c r="AW122" s="995"/>
      <c r="AX122" s="995"/>
      <c r="AY122" s="996"/>
      <c r="AZ122" s="973" t="s">
        <v>476</v>
      </c>
      <c r="BA122" s="965"/>
      <c r="BB122" s="965"/>
      <c r="BC122" s="965"/>
      <c r="BD122" s="965"/>
      <c r="BE122" s="965"/>
      <c r="BF122" s="965"/>
      <c r="BG122" s="965"/>
      <c r="BH122" s="965"/>
      <c r="BI122" s="965"/>
      <c r="BJ122" s="965"/>
      <c r="BK122" s="965"/>
      <c r="BL122" s="965"/>
      <c r="BM122" s="965"/>
      <c r="BN122" s="965"/>
      <c r="BO122" s="965"/>
      <c r="BP122" s="966"/>
      <c r="BQ122" s="999">
        <v>2959061</v>
      </c>
      <c r="BR122" s="1000"/>
      <c r="BS122" s="1000"/>
      <c r="BT122" s="1000"/>
      <c r="BU122" s="1000"/>
      <c r="BV122" s="1000">
        <v>2823050</v>
      </c>
      <c r="BW122" s="1000"/>
      <c r="BX122" s="1000"/>
      <c r="BY122" s="1000"/>
      <c r="BZ122" s="1000"/>
      <c r="CA122" s="1000">
        <v>3549583</v>
      </c>
      <c r="CB122" s="1000"/>
      <c r="CC122" s="1000"/>
      <c r="CD122" s="1000"/>
      <c r="CE122" s="1000"/>
      <c r="CF122" s="1017">
        <v>157.4</v>
      </c>
      <c r="CG122" s="1018"/>
      <c r="CH122" s="1018"/>
      <c r="CI122" s="1018"/>
      <c r="CJ122" s="1018"/>
      <c r="CK122" s="1009"/>
      <c r="CL122" s="1010"/>
      <c r="CM122" s="1010"/>
      <c r="CN122" s="1010"/>
      <c r="CO122" s="1011"/>
      <c r="CP122" s="1019" t="s">
        <v>477</v>
      </c>
      <c r="CQ122" s="1020"/>
      <c r="CR122" s="1020"/>
      <c r="CS122" s="1020"/>
      <c r="CT122" s="1020"/>
      <c r="CU122" s="1020"/>
      <c r="CV122" s="1020"/>
      <c r="CW122" s="1020"/>
      <c r="CX122" s="1020"/>
      <c r="CY122" s="1020"/>
      <c r="CZ122" s="1020"/>
      <c r="DA122" s="1020"/>
      <c r="DB122" s="1020"/>
      <c r="DC122" s="1020"/>
      <c r="DD122" s="1020"/>
      <c r="DE122" s="1020"/>
      <c r="DF122" s="1021"/>
      <c r="DG122" s="925" t="s">
        <v>440</v>
      </c>
      <c r="DH122" s="926"/>
      <c r="DI122" s="926"/>
      <c r="DJ122" s="926"/>
      <c r="DK122" s="926"/>
      <c r="DL122" s="926" t="s">
        <v>440</v>
      </c>
      <c r="DM122" s="926"/>
      <c r="DN122" s="926"/>
      <c r="DO122" s="926"/>
      <c r="DP122" s="926"/>
      <c r="DQ122" s="926" t="s">
        <v>440</v>
      </c>
      <c r="DR122" s="926"/>
      <c r="DS122" s="926"/>
      <c r="DT122" s="926"/>
      <c r="DU122" s="926"/>
      <c r="DV122" s="927" t="s">
        <v>440</v>
      </c>
      <c r="DW122" s="927"/>
      <c r="DX122" s="927"/>
      <c r="DY122" s="927"/>
      <c r="DZ122" s="928"/>
    </row>
    <row r="123" spans="1:130" s="230" customFormat="1" ht="26.25" customHeight="1" x14ac:dyDescent="0.15">
      <c r="A123" s="1057"/>
      <c r="B123" s="949"/>
      <c r="C123" s="922" t="s">
        <v>463</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440</v>
      </c>
      <c r="AB123" s="959"/>
      <c r="AC123" s="959"/>
      <c r="AD123" s="959"/>
      <c r="AE123" s="960"/>
      <c r="AF123" s="961" t="s">
        <v>440</v>
      </c>
      <c r="AG123" s="959"/>
      <c r="AH123" s="959"/>
      <c r="AI123" s="959"/>
      <c r="AJ123" s="960"/>
      <c r="AK123" s="961" t="s">
        <v>440</v>
      </c>
      <c r="AL123" s="959"/>
      <c r="AM123" s="959"/>
      <c r="AN123" s="959"/>
      <c r="AO123" s="960"/>
      <c r="AP123" s="962" t="s">
        <v>440</v>
      </c>
      <c r="AQ123" s="963"/>
      <c r="AR123" s="963"/>
      <c r="AS123" s="963"/>
      <c r="AT123" s="964"/>
      <c r="AU123" s="997"/>
      <c r="AV123" s="998"/>
      <c r="AW123" s="998"/>
      <c r="AX123" s="998"/>
      <c r="AY123" s="998"/>
      <c r="AZ123" s="251" t="s">
        <v>192</v>
      </c>
      <c r="BA123" s="251"/>
      <c r="BB123" s="251"/>
      <c r="BC123" s="251"/>
      <c r="BD123" s="251"/>
      <c r="BE123" s="251"/>
      <c r="BF123" s="251"/>
      <c r="BG123" s="251"/>
      <c r="BH123" s="251"/>
      <c r="BI123" s="251"/>
      <c r="BJ123" s="251"/>
      <c r="BK123" s="251"/>
      <c r="BL123" s="251"/>
      <c r="BM123" s="251"/>
      <c r="BN123" s="251"/>
      <c r="BO123" s="977" t="s">
        <v>478</v>
      </c>
      <c r="BP123" s="1005"/>
      <c r="BQ123" s="1063">
        <v>6254338</v>
      </c>
      <c r="BR123" s="1064"/>
      <c r="BS123" s="1064"/>
      <c r="BT123" s="1064"/>
      <c r="BU123" s="1064"/>
      <c r="BV123" s="1064">
        <v>6107945</v>
      </c>
      <c r="BW123" s="1064"/>
      <c r="BX123" s="1064"/>
      <c r="BY123" s="1064"/>
      <c r="BZ123" s="1064"/>
      <c r="CA123" s="1064">
        <v>6863176</v>
      </c>
      <c r="CB123" s="1064"/>
      <c r="CC123" s="1064"/>
      <c r="CD123" s="1064"/>
      <c r="CE123" s="1064"/>
      <c r="CF123" s="1001"/>
      <c r="CG123" s="1002"/>
      <c r="CH123" s="1002"/>
      <c r="CI123" s="1002"/>
      <c r="CJ123" s="1003"/>
      <c r="CK123" s="1009"/>
      <c r="CL123" s="1010"/>
      <c r="CM123" s="1010"/>
      <c r="CN123" s="1010"/>
      <c r="CO123" s="1011"/>
      <c r="CP123" s="1019" t="s">
        <v>479</v>
      </c>
      <c r="CQ123" s="1020"/>
      <c r="CR123" s="1020"/>
      <c r="CS123" s="1020"/>
      <c r="CT123" s="1020"/>
      <c r="CU123" s="1020"/>
      <c r="CV123" s="1020"/>
      <c r="CW123" s="1020"/>
      <c r="CX123" s="1020"/>
      <c r="CY123" s="1020"/>
      <c r="CZ123" s="1020"/>
      <c r="DA123" s="1020"/>
      <c r="DB123" s="1020"/>
      <c r="DC123" s="1020"/>
      <c r="DD123" s="1020"/>
      <c r="DE123" s="1020"/>
      <c r="DF123" s="1021"/>
      <c r="DG123" s="958" t="s">
        <v>131</v>
      </c>
      <c r="DH123" s="959"/>
      <c r="DI123" s="959"/>
      <c r="DJ123" s="959"/>
      <c r="DK123" s="960"/>
      <c r="DL123" s="961" t="s">
        <v>131</v>
      </c>
      <c r="DM123" s="959"/>
      <c r="DN123" s="959"/>
      <c r="DO123" s="959"/>
      <c r="DP123" s="960"/>
      <c r="DQ123" s="961" t="s">
        <v>131</v>
      </c>
      <c r="DR123" s="959"/>
      <c r="DS123" s="959"/>
      <c r="DT123" s="959"/>
      <c r="DU123" s="960"/>
      <c r="DV123" s="962" t="s">
        <v>480</v>
      </c>
      <c r="DW123" s="963"/>
      <c r="DX123" s="963"/>
      <c r="DY123" s="963"/>
      <c r="DZ123" s="964"/>
    </row>
    <row r="124" spans="1:130" s="230" customFormat="1" ht="26.25" customHeight="1" thickBot="1" x14ac:dyDescent="0.2">
      <c r="A124" s="1057"/>
      <c r="B124" s="949"/>
      <c r="C124" s="922" t="s">
        <v>466</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481</v>
      </c>
      <c r="AB124" s="959"/>
      <c r="AC124" s="959"/>
      <c r="AD124" s="959"/>
      <c r="AE124" s="960"/>
      <c r="AF124" s="961" t="s">
        <v>131</v>
      </c>
      <c r="AG124" s="959"/>
      <c r="AH124" s="959"/>
      <c r="AI124" s="959"/>
      <c r="AJ124" s="960"/>
      <c r="AK124" s="961" t="s">
        <v>131</v>
      </c>
      <c r="AL124" s="959"/>
      <c r="AM124" s="959"/>
      <c r="AN124" s="959"/>
      <c r="AO124" s="960"/>
      <c r="AP124" s="962" t="s">
        <v>131</v>
      </c>
      <c r="AQ124" s="963"/>
      <c r="AR124" s="963"/>
      <c r="AS124" s="963"/>
      <c r="AT124" s="964"/>
      <c r="AU124" s="1059" t="s">
        <v>482</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t="s">
        <v>131</v>
      </c>
      <c r="BR124" s="1027"/>
      <c r="BS124" s="1027"/>
      <c r="BT124" s="1027"/>
      <c r="BU124" s="1027"/>
      <c r="BV124" s="1027" t="s">
        <v>480</v>
      </c>
      <c r="BW124" s="1027"/>
      <c r="BX124" s="1027"/>
      <c r="BY124" s="1027"/>
      <c r="BZ124" s="1027"/>
      <c r="CA124" s="1027" t="s">
        <v>131</v>
      </c>
      <c r="CB124" s="1027"/>
      <c r="CC124" s="1027"/>
      <c r="CD124" s="1027"/>
      <c r="CE124" s="1027"/>
      <c r="CF124" s="1028"/>
      <c r="CG124" s="1029"/>
      <c r="CH124" s="1029"/>
      <c r="CI124" s="1029"/>
      <c r="CJ124" s="1030"/>
      <c r="CK124" s="1012"/>
      <c r="CL124" s="1012"/>
      <c r="CM124" s="1012"/>
      <c r="CN124" s="1012"/>
      <c r="CO124" s="1013"/>
      <c r="CP124" s="1019" t="s">
        <v>483</v>
      </c>
      <c r="CQ124" s="1020"/>
      <c r="CR124" s="1020"/>
      <c r="CS124" s="1020"/>
      <c r="CT124" s="1020"/>
      <c r="CU124" s="1020"/>
      <c r="CV124" s="1020"/>
      <c r="CW124" s="1020"/>
      <c r="CX124" s="1020"/>
      <c r="CY124" s="1020"/>
      <c r="CZ124" s="1020"/>
      <c r="DA124" s="1020"/>
      <c r="DB124" s="1020"/>
      <c r="DC124" s="1020"/>
      <c r="DD124" s="1020"/>
      <c r="DE124" s="1020"/>
      <c r="DF124" s="1021"/>
      <c r="DG124" s="1004" t="s">
        <v>131</v>
      </c>
      <c r="DH124" s="986"/>
      <c r="DI124" s="986"/>
      <c r="DJ124" s="986"/>
      <c r="DK124" s="987"/>
      <c r="DL124" s="985" t="s">
        <v>131</v>
      </c>
      <c r="DM124" s="986"/>
      <c r="DN124" s="986"/>
      <c r="DO124" s="986"/>
      <c r="DP124" s="987"/>
      <c r="DQ124" s="985" t="s">
        <v>131</v>
      </c>
      <c r="DR124" s="986"/>
      <c r="DS124" s="986"/>
      <c r="DT124" s="986"/>
      <c r="DU124" s="987"/>
      <c r="DV124" s="988" t="s">
        <v>131</v>
      </c>
      <c r="DW124" s="989"/>
      <c r="DX124" s="989"/>
      <c r="DY124" s="989"/>
      <c r="DZ124" s="990"/>
    </row>
    <row r="125" spans="1:130" s="230" customFormat="1" ht="26.25" customHeight="1" x14ac:dyDescent="0.15">
      <c r="A125" s="1057"/>
      <c r="B125" s="949"/>
      <c r="C125" s="922" t="s">
        <v>468</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131</v>
      </c>
      <c r="AB125" s="959"/>
      <c r="AC125" s="959"/>
      <c r="AD125" s="959"/>
      <c r="AE125" s="960"/>
      <c r="AF125" s="961" t="s">
        <v>131</v>
      </c>
      <c r="AG125" s="959"/>
      <c r="AH125" s="959"/>
      <c r="AI125" s="959"/>
      <c r="AJ125" s="960"/>
      <c r="AK125" s="961" t="s">
        <v>131</v>
      </c>
      <c r="AL125" s="959"/>
      <c r="AM125" s="959"/>
      <c r="AN125" s="959"/>
      <c r="AO125" s="960"/>
      <c r="AP125" s="962" t="s">
        <v>131</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484</v>
      </c>
      <c r="CL125" s="1007"/>
      <c r="CM125" s="1007"/>
      <c r="CN125" s="1007"/>
      <c r="CO125" s="1008"/>
      <c r="CP125" s="929" t="s">
        <v>485</v>
      </c>
      <c r="CQ125" s="897"/>
      <c r="CR125" s="897"/>
      <c r="CS125" s="897"/>
      <c r="CT125" s="897"/>
      <c r="CU125" s="897"/>
      <c r="CV125" s="897"/>
      <c r="CW125" s="897"/>
      <c r="CX125" s="897"/>
      <c r="CY125" s="897"/>
      <c r="CZ125" s="897"/>
      <c r="DA125" s="897"/>
      <c r="DB125" s="897"/>
      <c r="DC125" s="897"/>
      <c r="DD125" s="897"/>
      <c r="DE125" s="897"/>
      <c r="DF125" s="898"/>
      <c r="DG125" s="930" t="s">
        <v>131</v>
      </c>
      <c r="DH125" s="931"/>
      <c r="DI125" s="931"/>
      <c r="DJ125" s="931"/>
      <c r="DK125" s="931"/>
      <c r="DL125" s="931" t="s">
        <v>131</v>
      </c>
      <c r="DM125" s="931"/>
      <c r="DN125" s="931"/>
      <c r="DO125" s="931"/>
      <c r="DP125" s="931"/>
      <c r="DQ125" s="931" t="s">
        <v>131</v>
      </c>
      <c r="DR125" s="931"/>
      <c r="DS125" s="931"/>
      <c r="DT125" s="931"/>
      <c r="DU125" s="931"/>
      <c r="DV125" s="932" t="s">
        <v>131</v>
      </c>
      <c r="DW125" s="932"/>
      <c r="DX125" s="932"/>
      <c r="DY125" s="932"/>
      <c r="DZ125" s="933"/>
    </row>
    <row r="126" spans="1:130" s="230" customFormat="1" ht="26.25" customHeight="1" thickBot="1" x14ac:dyDescent="0.2">
      <c r="A126" s="1057"/>
      <c r="B126" s="949"/>
      <c r="C126" s="922" t="s">
        <v>470</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131</v>
      </c>
      <c r="AB126" s="959"/>
      <c r="AC126" s="959"/>
      <c r="AD126" s="959"/>
      <c r="AE126" s="960"/>
      <c r="AF126" s="961" t="s">
        <v>131</v>
      </c>
      <c r="AG126" s="959"/>
      <c r="AH126" s="959"/>
      <c r="AI126" s="959"/>
      <c r="AJ126" s="960"/>
      <c r="AK126" s="961" t="s">
        <v>131</v>
      </c>
      <c r="AL126" s="959"/>
      <c r="AM126" s="959"/>
      <c r="AN126" s="959"/>
      <c r="AO126" s="960"/>
      <c r="AP126" s="962" t="s">
        <v>131</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486</v>
      </c>
      <c r="CQ126" s="923"/>
      <c r="CR126" s="923"/>
      <c r="CS126" s="923"/>
      <c r="CT126" s="923"/>
      <c r="CU126" s="923"/>
      <c r="CV126" s="923"/>
      <c r="CW126" s="923"/>
      <c r="CX126" s="923"/>
      <c r="CY126" s="923"/>
      <c r="CZ126" s="923"/>
      <c r="DA126" s="923"/>
      <c r="DB126" s="923"/>
      <c r="DC126" s="923"/>
      <c r="DD126" s="923"/>
      <c r="DE126" s="923"/>
      <c r="DF126" s="924"/>
      <c r="DG126" s="925" t="s">
        <v>131</v>
      </c>
      <c r="DH126" s="926"/>
      <c r="DI126" s="926"/>
      <c r="DJ126" s="926"/>
      <c r="DK126" s="926"/>
      <c r="DL126" s="926" t="s">
        <v>131</v>
      </c>
      <c r="DM126" s="926"/>
      <c r="DN126" s="926"/>
      <c r="DO126" s="926"/>
      <c r="DP126" s="926"/>
      <c r="DQ126" s="926" t="s">
        <v>131</v>
      </c>
      <c r="DR126" s="926"/>
      <c r="DS126" s="926"/>
      <c r="DT126" s="926"/>
      <c r="DU126" s="926"/>
      <c r="DV126" s="927" t="s">
        <v>131</v>
      </c>
      <c r="DW126" s="927"/>
      <c r="DX126" s="927"/>
      <c r="DY126" s="927"/>
      <c r="DZ126" s="928"/>
    </row>
    <row r="127" spans="1:130" s="230" customFormat="1" ht="26.25" customHeight="1" x14ac:dyDescent="0.15">
      <c r="A127" s="1058"/>
      <c r="B127" s="951"/>
      <c r="C127" s="973" t="s">
        <v>487</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131</v>
      </c>
      <c r="AB127" s="959"/>
      <c r="AC127" s="959"/>
      <c r="AD127" s="959"/>
      <c r="AE127" s="960"/>
      <c r="AF127" s="961" t="s">
        <v>131</v>
      </c>
      <c r="AG127" s="959"/>
      <c r="AH127" s="959"/>
      <c r="AI127" s="959"/>
      <c r="AJ127" s="960"/>
      <c r="AK127" s="961" t="s">
        <v>131</v>
      </c>
      <c r="AL127" s="959"/>
      <c r="AM127" s="959"/>
      <c r="AN127" s="959"/>
      <c r="AO127" s="960"/>
      <c r="AP127" s="962" t="s">
        <v>131</v>
      </c>
      <c r="AQ127" s="963"/>
      <c r="AR127" s="963"/>
      <c r="AS127" s="963"/>
      <c r="AT127" s="964"/>
      <c r="AU127" s="232"/>
      <c r="AV127" s="232"/>
      <c r="AW127" s="232"/>
      <c r="AX127" s="1031" t="s">
        <v>488</v>
      </c>
      <c r="AY127" s="1032"/>
      <c r="AZ127" s="1032"/>
      <c r="BA127" s="1032"/>
      <c r="BB127" s="1032"/>
      <c r="BC127" s="1032"/>
      <c r="BD127" s="1032"/>
      <c r="BE127" s="1033"/>
      <c r="BF127" s="1034" t="s">
        <v>489</v>
      </c>
      <c r="BG127" s="1032"/>
      <c r="BH127" s="1032"/>
      <c r="BI127" s="1032"/>
      <c r="BJ127" s="1032"/>
      <c r="BK127" s="1032"/>
      <c r="BL127" s="1033"/>
      <c r="BM127" s="1034" t="s">
        <v>490</v>
      </c>
      <c r="BN127" s="1032"/>
      <c r="BO127" s="1032"/>
      <c r="BP127" s="1032"/>
      <c r="BQ127" s="1032"/>
      <c r="BR127" s="1032"/>
      <c r="BS127" s="1033"/>
      <c r="BT127" s="1034" t="s">
        <v>491</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492</v>
      </c>
      <c r="CQ127" s="923"/>
      <c r="CR127" s="923"/>
      <c r="CS127" s="923"/>
      <c r="CT127" s="923"/>
      <c r="CU127" s="923"/>
      <c r="CV127" s="923"/>
      <c r="CW127" s="923"/>
      <c r="CX127" s="923"/>
      <c r="CY127" s="923"/>
      <c r="CZ127" s="923"/>
      <c r="DA127" s="923"/>
      <c r="DB127" s="923"/>
      <c r="DC127" s="923"/>
      <c r="DD127" s="923"/>
      <c r="DE127" s="923"/>
      <c r="DF127" s="924"/>
      <c r="DG127" s="925" t="s">
        <v>131</v>
      </c>
      <c r="DH127" s="926"/>
      <c r="DI127" s="926"/>
      <c r="DJ127" s="926"/>
      <c r="DK127" s="926"/>
      <c r="DL127" s="926" t="s">
        <v>131</v>
      </c>
      <c r="DM127" s="926"/>
      <c r="DN127" s="926"/>
      <c r="DO127" s="926"/>
      <c r="DP127" s="926"/>
      <c r="DQ127" s="926" t="s">
        <v>131</v>
      </c>
      <c r="DR127" s="926"/>
      <c r="DS127" s="926"/>
      <c r="DT127" s="926"/>
      <c r="DU127" s="926"/>
      <c r="DV127" s="927" t="s">
        <v>131</v>
      </c>
      <c r="DW127" s="927"/>
      <c r="DX127" s="927"/>
      <c r="DY127" s="927"/>
      <c r="DZ127" s="928"/>
    </row>
    <row r="128" spans="1:130" s="230" customFormat="1" ht="26.25" customHeight="1" thickBot="1" x14ac:dyDescent="0.2">
      <c r="A128" s="1041" t="s">
        <v>493</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494</v>
      </c>
      <c r="X128" s="1043"/>
      <c r="Y128" s="1043"/>
      <c r="Z128" s="1044"/>
      <c r="AA128" s="1045">
        <v>3362</v>
      </c>
      <c r="AB128" s="1046"/>
      <c r="AC128" s="1046"/>
      <c r="AD128" s="1046"/>
      <c r="AE128" s="1047"/>
      <c r="AF128" s="1048">
        <v>1450</v>
      </c>
      <c r="AG128" s="1046"/>
      <c r="AH128" s="1046"/>
      <c r="AI128" s="1046"/>
      <c r="AJ128" s="1047"/>
      <c r="AK128" s="1048">
        <v>1146</v>
      </c>
      <c r="AL128" s="1046"/>
      <c r="AM128" s="1046"/>
      <c r="AN128" s="1046"/>
      <c r="AO128" s="1047"/>
      <c r="AP128" s="1049"/>
      <c r="AQ128" s="1050"/>
      <c r="AR128" s="1050"/>
      <c r="AS128" s="1050"/>
      <c r="AT128" s="1051"/>
      <c r="AU128" s="232"/>
      <c r="AV128" s="232"/>
      <c r="AW128" s="232"/>
      <c r="AX128" s="896" t="s">
        <v>495</v>
      </c>
      <c r="AY128" s="897"/>
      <c r="AZ128" s="897"/>
      <c r="BA128" s="897"/>
      <c r="BB128" s="897"/>
      <c r="BC128" s="897"/>
      <c r="BD128" s="897"/>
      <c r="BE128" s="898"/>
      <c r="BF128" s="1052" t="s">
        <v>131</v>
      </c>
      <c r="BG128" s="1053"/>
      <c r="BH128" s="1053"/>
      <c r="BI128" s="1053"/>
      <c r="BJ128" s="1053"/>
      <c r="BK128" s="1053"/>
      <c r="BL128" s="1054"/>
      <c r="BM128" s="1052">
        <v>15</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496</v>
      </c>
      <c r="CQ128" s="726"/>
      <c r="CR128" s="726"/>
      <c r="CS128" s="726"/>
      <c r="CT128" s="726"/>
      <c r="CU128" s="726"/>
      <c r="CV128" s="726"/>
      <c r="CW128" s="726"/>
      <c r="CX128" s="726"/>
      <c r="CY128" s="726"/>
      <c r="CZ128" s="726"/>
      <c r="DA128" s="726"/>
      <c r="DB128" s="726"/>
      <c r="DC128" s="726"/>
      <c r="DD128" s="726"/>
      <c r="DE128" s="726"/>
      <c r="DF128" s="1036"/>
      <c r="DG128" s="1037" t="s">
        <v>131</v>
      </c>
      <c r="DH128" s="1038"/>
      <c r="DI128" s="1038"/>
      <c r="DJ128" s="1038"/>
      <c r="DK128" s="1038"/>
      <c r="DL128" s="1038" t="s">
        <v>480</v>
      </c>
      <c r="DM128" s="1038"/>
      <c r="DN128" s="1038"/>
      <c r="DO128" s="1038"/>
      <c r="DP128" s="1038"/>
      <c r="DQ128" s="1038" t="s">
        <v>480</v>
      </c>
      <c r="DR128" s="1038"/>
      <c r="DS128" s="1038"/>
      <c r="DT128" s="1038"/>
      <c r="DU128" s="1038"/>
      <c r="DV128" s="1039" t="s">
        <v>131</v>
      </c>
      <c r="DW128" s="1039"/>
      <c r="DX128" s="1039"/>
      <c r="DY128" s="1039"/>
      <c r="DZ128" s="1040"/>
    </row>
    <row r="129" spans="1:131" s="230" customFormat="1" ht="26.25" customHeight="1" x14ac:dyDescent="0.15">
      <c r="A129" s="934" t="s">
        <v>109</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497</v>
      </c>
      <c r="X129" s="1071"/>
      <c r="Y129" s="1071"/>
      <c r="Z129" s="1072"/>
      <c r="AA129" s="958">
        <v>2500198</v>
      </c>
      <c r="AB129" s="959"/>
      <c r="AC129" s="959"/>
      <c r="AD129" s="959"/>
      <c r="AE129" s="960"/>
      <c r="AF129" s="961">
        <v>2701461</v>
      </c>
      <c r="AG129" s="959"/>
      <c r="AH129" s="959"/>
      <c r="AI129" s="959"/>
      <c r="AJ129" s="960"/>
      <c r="AK129" s="961">
        <v>2611894</v>
      </c>
      <c r="AL129" s="959"/>
      <c r="AM129" s="959"/>
      <c r="AN129" s="959"/>
      <c r="AO129" s="960"/>
      <c r="AP129" s="1073"/>
      <c r="AQ129" s="1074"/>
      <c r="AR129" s="1074"/>
      <c r="AS129" s="1074"/>
      <c r="AT129" s="1075"/>
      <c r="AU129" s="233"/>
      <c r="AV129" s="233"/>
      <c r="AW129" s="233"/>
      <c r="AX129" s="1065" t="s">
        <v>498</v>
      </c>
      <c r="AY129" s="923"/>
      <c r="AZ129" s="923"/>
      <c r="BA129" s="923"/>
      <c r="BB129" s="923"/>
      <c r="BC129" s="923"/>
      <c r="BD129" s="923"/>
      <c r="BE129" s="924"/>
      <c r="BF129" s="1066" t="s">
        <v>131</v>
      </c>
      <c r="BG129" s="1067"/>
      <c r="BH129" s="1067"/>
      <c r="BI129" s="1067"/>
      <c r="BJ129" s="1067"/>
      <c r="BK129" s="1067"/>
      <c r="BL129" s="1068"/>
      <c r="BM129" s="1066">
        <v>20</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499</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500</v>
      </c>
      <c r="X130" s="1071"/>
      <c r="Y130" s="1071"/>
      <c r="Z130" s="1072"/>
      <c r="AA130" s="958">
        <v>370565</v>
      </c>
      <c r="AB130" s="959"/>
      <c r="AC130" s="959"/>
      <c r="AD130" s="959"/>
      <c r="AE130" s="960"/>
      <c r="AF130" s="961">
        <v>370445</v>
      </c>
      <c r="AG130" s="959"/>
      <c r="AH130" s="959"/>
      <c r="AI130" s="959"/>
      <c r="AJ130" s="960"/>
      <c r="AK130" s="961">
        <v>356463</v>
      </c>
      <c r="AL130" s="959"/>
      <c r="AM130" s="959"/>
      <c r="AN130" s="959"/>
      <c r="AO130" s="960"/>
      <c r="AP130" s="1073"/>
      <c r="AQ130" s="1074"/>
      <c r="AR130" s="1074"/>
      <c r="AS130" s="1074"/>
      <c r="AT130" s="1075"/>
      <c r="AU130" s="233"/>
      <c r="AV130" s="233"/>
      <c r="AW130" s="233"/>
      <c r="AX130" s="1065" t="s">
        <v>501</v>
      </c>
      <c r="AY130" s="923"/>
      <c r="AZ130" s="923"/>
      <c r="BA130" s="923"/>
      <c r="BB130" s="923"/>
      <c r="BC130" s="923"/>
      <c r="BD130" s="923"/>
      <c r="BE130" s="924"/>
      <c r="BF130" s="1101">
        <v>6.5</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502</v>
      </c>
      <c r="X131" s="1108"/>
      <c r="Y131" s="1108"/>
      <c r="Z131" s="1109"/>
      <c r="AA131" s="1004">
        <v>2129633</v>
      </c>
      <c r="AB131" s="986"/>
      <c r="AC131" s="986"/>
      <c r="AD131" s="986"/>
      <c r="AE131" s="987"/>
      <c r="AF131" s="985">
        <v>2331016</v>
      </c>
      <c r="AG131" s="986"/>
      <c r="AH131" s="986"/>
      <c r="AI131" s="986"/>
      <c r="AJ131" s="987"/>
      <c r="AK131" s="985">
        <v>2255431</v>
      </c>
      <c r="AL131" s="986"/>
      <c r="AM131" s="986"/>
      <c r="AN131" s="986"/>
      <c r="AO131" s="987"/>
      <c r="AP131" s="1110"/>
      <c r="AQ131" s="1111"/>
      <c r="AR131" s="1111"/>
      <c r="AS131" s="1111"/>
      <c r="AT131" s="1112"/>
      <c r="AU131" s="233"/>
      <c r="AV131" s="233"/>
      <c r="AW131" s="233"/>
      <c r="AX131" s="1083" t="s">
        <v>503</v>
      </c>
      <c r="AY131" s="726"/>
      <c r="AZ131" s="726"/>
      <c r="BA131" s="726"/>
      <c r="BB131" s="726"/>
      <c r="BC131" s="726"/>
      <c r="BD131" s="726"/>
      <c r="BE131" s="1036"/>
      <c r="BF131" s="1084" t="s">
        <v>131</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504</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505</v>
      </c>
      <c r="W132" s="1094"/>
      <c r="X132" s="1094"/>
      <c r="Y132" s="1094"/>
      <c r="Z132" s="1095"/>
      <c r="AA132" s="1096">
        <v>6.1253746539999998</v>
      </c>
      <c r="AB132" s="1097"/>
      <c r="AC132" s="1097"/>
      <c r="AD132" s="1097"/>
      <c r="AE132" s="1098"/>
      <c r="AF132" s="1099">
        <v>6.4631902999999999</v>
      </c>
      <c r="AG132" s="1097"/>
      <c r="AH132" s="1097"/>
      <c r="AI132" s="1097"/>
      <c r="AJ132" s="1098"/>
      <c r="AK132" s="1099">
        <v>7.2089547410000003</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506</v>
      </c>
      <c r="W133" s="1077"/>
      <c r="X133" s="1077"/>
      <c r="Y133" s="1077"/>
      <c r="Z133" s="1078"/>
      <c r="AA133" s="1079">
        <v>6.2</v>
      </c>
      <c r="AB133" s="1080"/>
      <c r="AC133" s="1080"/>
      <c r="AD133" s="1080"/>
      <c r="AE133" s="1081"/>
      <c r="AF133" s="1079">
        <v>6.3</v>
      </c>
      <c r="AG133" s="1080"/>
      <c r="AH133" s="1080"/>
      <c r="AI133" s="1080"/>
      <c r="AJ133" s="1081"/>
      <c r="AK133" s="1079">
        <v>6.5</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9lF87VS02+q1PW3i8MbsI9INBDtGvZsBBDRRcHREWXUfqNn0eU6OGKMjLxDj/cSImpWLsnlAH0PqA8bd80OBmw==" saltValue="vGs/ny8JGgf+/FNVllmAl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6"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28" zoomScaleNormal="85" zoomScaleSheetLayoutView="100" workbookViewId="0">
      <selection activeCell="AK81" sqref="AK81:AO81"/>
    </sheetView>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507</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t5AUBkK/KPfQWCgCKEz4pIU270CTNJ6yCJUfN6q+H7AtHi83O/ZZGMJPgd9q4QxWwl3aG4wk6wnyhlDlODzsiQ==" saltValue="xDIehS4c7CY5s2IzYrGT5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BC46" zoomScaleNormal="100" zoomScaleSheetLayoutView="55" workbookViewId="0">
      <selection activeCell="AK81" sqref="AK81:AO81"/>
    </sheetView>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PnKQ9PR3mf3q4tO7bkvachGNhmL++TP1QkKJN/fgStZvbZ2wcMbdwbBYBfnbAuy43p+u3vj99BRWeIBDiCoDSA==" saltValue="xVGz93jHgzTwZ/hk8D97N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election activeCell="AK81" sqref="AK81:AO81"/>
    </sheetView>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508</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509</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510</v>
      </c>
      <c r="AP7" s="272"/>
      <c r="AQ7" s="273" t="s">
        <v>511</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512</v>
      </c>
      <c r="AQ8" s="279" t="s">
        <v>513</v>
      </c>
      <c r="AR8" s="280" t="s">
        <v>514</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515</v>
      </c>
      <c r="AL9" s="1117"/>
      <c r="AM9" s="1117"/>
      <c r="AN9" s="1118"/>
      <c r="AO9" s="281">
        <v>752342</v>
      </c>
      <c r="AP9" s="281">
        <v>173791</v>
      </c>
      <c r="AQ9" s="282">
        <v>239803</v>
      </c>
      <c r="AR9" s="283">
        <v>-27.5</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516</v>
      </c>
      <c r="AL10" s="1117"/>
      <c r="AM10" s="1117"/>
      <c r="AN10" s="1118"/>
      <c r="AO10" s="284">
        <v>134579</v>
      </c>
      <c r="AP10" s="284">
        <v>31088</v>
      </c>
      <c r="AQ10" s="285">
        <v>35073</v>
      </c>
      <c r="AR10" s="286">
        <v>-11.4</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517</v>
      </c>
      <c r="AL11" s="1117"/>
      <c r="AM11" s="1117"/>
      <c r="AN11" s="1118"/>
      <c r="AO11" s="284" t="s">
        <v>518</v>
      </c>
      <c r="AP11" s="284" t="s">
        <v>518</v>
      </c>
      <c r="AQ11" s="285">
        <v>3640</v>
      </c>
      <c r="AR11" s="286" t="s">
        <v>518</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519</v>
      </c>
      <c r="AL12" s="1117"/>
      <c r="AM12" s="1117"/>
      <c r="AN12" s="1118"/>
      <c r="AO12" s="284" t="s">
        <v>518</v>
      </c>
      <c r="AP12" s="284" t="s">
        <v>518</v>
      </c>
      <c r="AQ12" s="285" t="s">
        <v>518</v>
      </c>
      <c r="AR12" s="286" t="s">
        <v>518</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520</v>
      </c>
      <c r="AL13" s="1117"/>
      <c r="AM13" s="1117"/>
      <c r="AN13" s="1118"/>
      <c r="AO13" s="284">
        <v>442</v>
      </c>
      <c r="AP13" s="284">
        <v>102</v>
      </c>
      <c r="AQ13" s="285">
        <v>11407</v>
      </c>
      <c r="AR13" s="286">
        <v>-99.1</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521</v>
      </c>
      <c r="AL14" s="1117"/>
      <c r="AM14" s="1117"/>
      <c r="AN14" s="1118"/>
      <c r="AO14" s="284">
        <v>16272</v>
      </c>
      <c r="AP14" s="284">
        <v>3759</v>
      </c>
      <c r="AQ14" s="285">
        <v>4585</v>
      </c>
      <c r="AR14" s="286">
        <v>-18</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522</v>
      </c>
      <c r="AL15" s="1120"/>
      <c r="AM15" s="1120"/>
      <c r="AN15" s="1121"/>
      <c r="AO15" s="284">
        <v>-43245</v>
      </c>
      <c r="AP15" s="284">
        <v>-9990</v>
      </c>
      <c r="AQ15" s="285">
        <v>-18839</v>
      </c>
      <c r="AR15" s="286">
        <v>-47</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192</v>
      </c>
      <c r="AL16" s="1120"/>
      <c r="AM16" s="1120"/>
      <c r="AN16" s="1121"/>
      <c r="AO16" s="284">
        <v>860390</v>
      </c>
      <c r="AP16" s="284">
        <v>198750</v>
      </c>
      <c r="AQ16" s="285">
        <v>275669</v>
      </c>
      <c r="AR16" s="286">
        <v>-27.9</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523</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524</v>
      </c>
      <c r="AP20" s="293" t="s">
        <v>525</v>
      </c>
      <c r="AQ20" s="294" t="s">
        <v>526</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527</v>
      </c>
      <c r="AL21" s="1123"/>
      <c r="AM21" s="1123"/>
      <c r="AN21" s="1124"/>
      <c r="AO21" s="297">
        <v>13.86</v>
      </c>
      <c r="AP21" s="298">
        <v>23.86</v>
      </c>
      <c r="AQ21" s="299">
        <v>-10</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528</v>
      </c>
      <c r="AL22" s="1123"/>
      <c r="AM22" s="1123"/>
      <c r="AN22" s="1124"/>
      <c r="AO22" s="302">
        <v>95.2</v>
      </c>
      <c r="AP22" s="303">
        <v>95.5</v>
      </c>
      <c r="AQ22" s="304">
        <v>-0.3</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529</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530</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531</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510</v>
      </c>
      <c r="AP30" s="272"/>
      <c r="AQ30" s="273" t="s">
        <v>511</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512</v>
      </c>
      <c r="AQ31" s="279" t="s">
        <v>513</v>
      </c>
      <c r="AR31" s="280" t="s">
        <v>514</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532</v>
      </c>
      <c r="AL32" s="1131"/>
      <c r="AM32" s="1131"/>
      <c r="AN32" s="1132"/>
      <c r="AO32" s="312">
        <v>477341</v>
      </c>
      <c r="AP32" s="312">
        <v>110266</v>
      </c>
      <c r="AQ32" s="313">
        <v>162926</v>
      </c>
      <c r="AR32" s="314">
        <v>-32.299999999999997</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533</v>
      </c>
      <c r="AL33" s="1131"/>
      <c r="AM33" s="1131"/>
      <c r="AN33" s="1132"/>
      <c r="AO33" s="312" t="s">
        <v>518</v>
      </c>
      <c r="AP33" s="312" t="s">
        <v>518</v>
      </c>
      <c r="AQ33" s="313" t="s">
        <v>518</v>
      </c>
      <c r="AR33" s="314" t="s">
        <v>518</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534</v>
      </c>
      <c r="AL34" s="1131"/>
      <c r="AM34" s="1131"/>
      <c r="AN34" s="1132"/>
      <c r="AO34" s="312" t="s">
        <v>518</v>
      </c>
      <c r="AP34" s="312" t="s">
        <v>518</v>
      </c>
      <c r="AQ34" s="313">
        <v>4</v>
      </c>
      <c r="AR34" s="314" t="s">
        <v>518</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535</v>
      </c>
      <c r="AL35" s="1131"/>
      <c r="AM35" s="1131"/>
      <c r="AN35" s="1132"/>
      <c r="AO35" s="312">
        <v>6426</v>
      </c>
      <c r="AP35" s="312">
        <v>1484</v>
      </c>
      <c r="AQ35" s="313">
        <v>33512</v>
      </c>
      <c r="AR35" s="314">
        <v>-95.6</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536</v>
      </c>
      <c r="AL36" s="1131"/>
      <c r="AM36" s="1131"/>
      <c r="AN36" s="1132"/>
      <c r="AO36" s="312">
        <v>36435</v>
      </c>
      <c r="AP36" s="312">
        <v>8416</v>
      </c>
      <c r="AQ36" s="313">
        <v>2866</v>
      </c>
      <c r="AR36" s="314">
        <v>193.6</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537</v>
      </c>
      <c r="AL37" s="1131"/>
      <c r="AM37" s="1131"/>
      <c r="AN37" s="1132"/>
      <c r="AO37" s="312" t="s">
        <v>518</v>
      </c>
      <c r="AP37" s="312" t="s">
        <v>518</v>
      </c>
      <c r="AQ37" s="313">
        <v>1429</v>
      </c>
      <c r="AR37" s="314" t="s">
        <v>518</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538</v>
      </c>
      <c r="AL38" s="1134"/>
      <c r="AM38" s="1134"/>
      <c r="AN38" s="1135"/>
      <c r="AO38" s="315" t="s">
        <v>518</v>
      </c>
      <c r="AP38" s="315" t="s">
        <v>518</v>
      </c>
      <c r="AQ38" s="316">
        <v>30</v>
      </c>
      <c r="AR38" s="304" t="s">
        <v>518</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539</v>
      </c>
      <c r="AL39" s="1134"/>
      <c r="AM39" s="1134"/>
      <c r="AN39" s="1135"/>
      <c r="AO39" s="312">
        <v>-1146</v>
      </c>
      <c r="AP39" s="312">
        <v>-265</v>
      </c>
      <c r="AQ39" s="313">
        <v>-7390</v>
      </c>
      <c r="AR39" s="314">
        <v>-96.4</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540</v>
      </c>
      <c r="AL40" s="1131"/>
      <c r="AM40" s="1131"/>
      <c r="AN40" s="1132"/>
      <c r="AO40" s="312">
        <v>-356463</v>
      </c>
      <c r="AP40" s="312">
        <v>-82343</v>
      </c>
      <c r="AQ40" s="313">
        <v>-136323</v>
      </c>
      <c r="AR40" s="314">
        <v>-39.6</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305</v>
      </c>
      <c r="AL41" s="1137"/>
      <c r="AM41" s="1137"/>
      <c r="AN41" s="1138"/>
      <c r="AO41" s="312">
        <v>162593</v>
      </c>
      <c r="AP41" s="312">
        <v>37559</v>
      </c>
      <c r="AQ41" s="313">
        <v>57054</v>
      </c>
      <c r="AR41" s="314">
        <v>-34.200000000000003</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541</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542</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543</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510</v>
      </c>
      <c r="AN49" s="1127" t="s">
        <v>544</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545</v>
      </c>
      <c r="AO50" s="329" t="s">
        <v>546</v>
      </c>
      <c r="AP50" s="330" t="s">
        <v>547</v>
      </c>
      <c r="AQ50" s="331" t="s">
        <v>548</v>
      </c>
      <c r="AR50" s="332" t="s">
        <v>549</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550</v>
      </c>
      <c r="AL51" s="325"/>
      <c r="AM51" s="333">
        <v>471857</v>
      </c>
      <c r="AN51" s="334">
        <v>101475</v>
      </c>
      <c r="AO51" s="335">
        <v>0</v>
      </c>
      <c r="AP51" s="336">
        <v>271581</v>
      </c>
      <c r="AQ51" s="337">
        <v>-6.7</v>
      </c>
      <c r="AR51" s="338">
        <v>6.7</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551</v>
      </c>
      <c r="AM52" s="341">
        <v>321980</v>
      </c>
      <c r="AN52" s="342">
        <v>69243</v>
      </c>
      <c r="AO52" s="343">
        <v>28.2</v>
      </c>
      <c r="AP52" s="344">
        <v>117844</v>
      </c>
      <c r="AQ52" s="345">
        <v>-1</v>
      </c>
      <c r="AR52" s="346">
        <v>29.2</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552</v>
      </c>
      <c r="AL53" s="325"/>
      <c r="AM53" s="333">
        <v>612471</v>
      </c>
      <c r="AN53" s="334">
        <v>133815</v>
      </c>
      <c r="AO53" s="335">
        <v>31.9</v>
      </c>
      <c r="AP53" s="336">
        <v>268375</v>
      </c>
      <c r="AQ53" s="337">
        <v>-1.2</v>
      </c>
      <c r="AR53" s="338">
        <v>33.1</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551</v>
      </c>
      <c r="AM54" s="341">
        <v>361043</v>
      </c>
      <c r="AN54" s="342">
        <v>78882</v>
      </c>
      <c r="AO54" s="343">
        <v>13.9</v>
      </c>
      <c r="AP54" s="344">
        <v>119602</v>
      </c>
      <c r="AQ54" s="345">
        <v>1.5</v>
      </c>
      <c r="AR54" s="346">
        <v>12.4</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553</v>
      </c>
      <c r="AL55" s="325"/>
      <c r="AM55" s="333">
        <v>566815</v>
      </c>
      <c r="AN55" s="334">
        <v>125875</v>
      </c>
      <c r="AO55" s="335">
        <v>-5.9</v>
      </c>
      <c r="AP55" s="336">
        <v>301035</v>
      </c>
      <c r="AQ55" s="337">
        <v>12.2</v>
      </c>
      <c r="AR55" s="338">
        <v>-18.100000000000001</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551</v>
      </c>
      <c r="AM56" s="341">
        <v>425543</v>
      </c>
      <c r="AN56" s="342">
        <v>94502</v>
      </c>
      <c r="AO56" s="343">
        <v>19.8</v>
      </c>
      <c r="AP56" s="344">
        <v>154376</v>
      </c>
      <c r="AQ56" s="345">
        <v>29.1</v>
      </c>
      <c r="AR56" s="346">
        <v>-9.3000000000000007</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554</v>
      </c>
      <c r="AL57" s="325"/>
      <c r="AM57" s="333">
        <v>525321</v>
      </c>
      <c r="AN57" s="334">
        <v>119012</v>
      </c>
      <c r="AO57" s="335">
        <v>-5.5</v>
      </c>
      <c r="AP57" s="336">
        <v>277467</v>
      </c>
      <c r="AQ57" s="337">
        <v>-7.8</v>
      </c>
      <c r="AR57" s="338">
        <v>2.2999999999999998</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551</v>
      </c>
      <c r="AM58" s="341">
        <v>424212</v>
      </c>
      <c r="AN58" s="342">
        <v>96106</v>
      </c>
      <c r="AO58" s="343">
        <v>1.7</v>
      </c>
      <c r="AP58" s="344">
        <v>128378</v>
      </c>
      <c r="AQ58" s="345">
        <v>-16.8</v>
      </c>
      <c r="AR58" s="346">
        <v>18.5</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555</v>
      </c>
      <c r="AL59" s="325"/>
      <c r="AM59" s="333">
        <v>833992</v>
      </c>
      <c r="AN59" s="334">
        <v>192652</v>
      </c>
      <c r="AO59" s="335">
        <v>61.9</v>
      </c>
      <c r="AP59" s="336">
        <v>282256</v>
      </c>
      <c r="AQ59" s="337">
        <v>1.7</v>
      </c>
      <c r="AR59" s="338">
        <v>60.2</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551</v>
      </c>
      <c r="AM60" s="341">
        <v>373158</v>
      </c>
      <c r="AN60" s="342">
        <v>86200</v>
      </c>
      <c r="AO60" s="343">
        <v>-10.3</v>
      </c>
      <c r="AP60" s="344">
        <v>145453</v>
      </c>
      <c r="AQ60" s="345">
        <v>13.3</v>
      </c>
      <c r="AR60" s="346">
        <v>-23.6</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556</v>
      </c>
      <c r="AL61" s="347"/>
      <c r="AM61" s="348">
        <v>602091</v>
      </c>
      <c r="AN61" s="349">
        <v>134566</v>
      </c>
      <c r="AO61" s="350">
        <v>16.5</v>
      </c>
      <c r="AP61" s="351">
        <v>280143</v>
      </c>
      <c r="AQ61" s="352">
        <v>-0.4</v>
      </c>
      <c r="AR61" s="338">
        <v>16.899999999999999</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551</v>
      </c>
      <c r="AM62" s="341">
        <v>381187</v>
      </c>
      <c r="AN62" s="342">
        <v>84987</v>
      </c>
      <c r="AO62" s="343">
        <v>10.7</v>
      </c>
      <c r="AP62" s="344">
        <v>133131</v>
      </c>
      <c r="AQ62" s="345">
        <v>5.2</v>
      </c>
      <c r="AR62" s="346">
        <v>5.5</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kEexnWoVQh9IvwzsXza1Yteu3n41MRYDjA7OchRq9XEetJT/L0I1fVG1hcsZXwBem5MpaoAStfqYjXkGGxyNHg==" saltValue="63kaCx3FcGUSyulqAolWr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election activeCell="AK81" sqref="AK81:AO81"/>
    </sheetView>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558</v>
      </c>
    </row>
    <row r="121" spans="125:125" ht="13.5" hidden="1" customHeight="1" x14ac:dyDescent="0.15">
      <c r="DU121" s="259"/>
    </row>
  </sheetData>
  <sheetProtection algorithmName="SHA-512" hashValue="H8J2iXPIGFXP0LY2JfdNSUFqQk2ZYd5BT589cvbyYNjXxdcUCt/Qn2EjIkEWt3UpTcw6PLbgePoeeMlpslr3Sg==" saltValue="zXmk8eV5ysJVKOulUAivE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election activeCell="AK81" sqref="AK81:AO81"/>
    </sheetView>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559</v>
      </c>
    </row>
  </sheetData>
  <sheetProtection algorithmName="SHA-512" hashValue="I5fzNXAwpupqMmgKvGH9/E3jKKWw7Ryp98U4P29bpezZuL3HHwfyxscV4+mXM0E/6vGDbuZnNgJUh9lmuJGa3w==" saltValue="x2QzYYEqNIHwFe5/abljX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28" zoomScaleSheetLayoutView="100" workbookViewId="0">
      <selection activeCell="AK81" sqref="AK81:AO81"/>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139" t="s">
        <v>3</v>
      </c>
      <c r="D47" s="1139"/>
      <c r="E47" s="1140"/>
      <c r="F47" s="11">
        <v>94.48</v>
      </c>
      <c r="G47" s="12">
        <v>91.53</v>
      </c>
      <c r="H47" s="12">
        <v>77.56</v>
      </c>
      <c r="I47" s="12">
        <v>67.37</v>
      </c>
      <c r="J47" s="13">
        <v>59.23</v>
      </c>
    </row>
    <row r="48" spans="2:10" ht="57.75" customHeight="1" x14ac:dyDescent="0.15">
      <c r="B48" s="14"/>
      <c r="C48" s="1141" t="s">
        <v>4</v>
      </c>
      <c r="D48" s="1141"/>
      <c r="E48" s="1142"/>
      <c r="F48" s="15">
        <v>8.4600000000000009</v>
      </c>
      <c r="G48" s="16">
        <v>14.29</v>
      </c>
      <c r="H48" s="16">
        <v>15.08</v>
      </c>
      <c r="I48" s="16">
        <v>19.239999999999998</v>
      </c>
      <c r="J48" s="17">
        <v>11.74</v>
      </c>
    </row>
    <row r="49" spans="2:10" ht="57.75" customHeight="1" thickBot="1" x14ac:dyDescent="0.2">
      <c r="B49" s="18"/>
      <c r="C49" s="1143" t="s">
        <v>5</v>
      </c>
      <c r="D49" s="1143"/>
      <c r="E49" s="1144"/>
      <c r="F49" s="19">
        <v>1.45</v>
      </c>
      <c r="G49" s="20">
        <v>2.95</v>
      </c>
      <c r="H49" s="20" t="s">
        <v>565</v>
      </c>
      <c r="I49" s="20">
        <v>0.87</v>
      </c>
      <c r="J49" s="21" t="s">
        <v>566</v>
      </c>
    </row>
    <row r="50" spans="2:10" x14ac:dyDescent="0.15"/>
  </sheetData>
  <sheetProtection algorithmName="SHA-512" hashValue="7ewvuu2YGOD/nF1O5jLBxfwYllYii6N2v+WO+F3e3wSe2+/tPBcEpymjn/cLCwvya1sZ7CmsX1h8GspKb/gS4w==" saltValue="4xcZd13jeCY6riV1u+DSS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2024-03-19T04:49:42Z</cp:lastPrinted>
  <dcterms:created xsi:type="dcterms:W3CDTF">2024-03-14T02:29:14Z</dcterms:created>
  <dcterms:modified xsi:type="dcterms:W3CDTF">2024-03-22T08:14:30Z</dcterms:modified>
  <cp:category/>
</cp:coreProperties>
</file>