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AP23" i="11"/>
  <c r="AA23" i="11"/>
  <c r="Q23" i="11"/>
  <c r="V23" i="1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BE35" i="9"/>
  <c r="C35" i="9"/>
  <c r="C36" i="9" s="1"/>
  <c r="C34" i="9"/>
  <c r="AM34" i="9" l="1"/>
  <c r="AM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l="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<sst xmlns="http://schemas.openxmlformats.org/spreadsheetml/2006/main" count="1053" uniqueCount="571">
  <si>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</si>
  <si>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</si>
  <si>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</si>
  <si>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</si>
  <si>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</si>
  <si>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</si>
  <si>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</si>
  <si>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</si>
  <si>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</si>
  <si>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</si>
  <si>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</si>
  <si>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</si>
  <si>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</si>
  <si>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</si>
  <si>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</si>
  <si>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</si>
  <si>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</si>
  <si>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</si>
  <si>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</si>
  <si>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</si>
  <si>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</si>
  <si>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</si>
  <si>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</si>
  <si>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</si>
  <si>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</si>
  <si>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</si>
  <si>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</si>
  <si>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</si>
  <si>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</si>
  <si>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</si>
  <si>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</si>
  <si>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</si>
  <si>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</si>
  <si>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</si>
  <si>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</si>
  <si>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</si>
  <si>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</si>
  <si>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</si>
  <si>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</si>
  <si>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</si>
  <si>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</si>
  <si>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</si>
  <si>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</si>
  <si>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</si>
  <si>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</si>
  <si>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</si>
  <si>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</si>
  <si>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</si>
  <si>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</si>
  <si>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</si>
  <si>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</si>
  <si>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</si>
  <si>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</si>
  <si>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</si>
  <si>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</si>
  <si>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</si>
  <si>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</si>
  <si>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</si>
  <si>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</si>
  <si>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</si>
  <si>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</si>
  <si>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</si>
  <si>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</si>
  <si>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</si>
  <si>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</si>
  <si>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</si>
  <si>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</si>
  <si>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</si>
  <si>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</si>
  <si>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</si>
  <si>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</si>
  <si>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</si>
  <si>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</si>
  <si>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</si>
  <si>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</si>
  <si>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</si>
  <si>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</si>
  <si>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</si>
  <si>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</si>
  <si>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</si>
  <si>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</si>
  <si>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立科町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</si>
  <si>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</si>
  <si>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</si>
  <si>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</si>
  <si>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</si>
  <si>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</si>
  <si>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</si>
  <si>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</si>
  <si>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</si>
  <si>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</si>
  <si>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</si>
  <si>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</si>
  <si>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</si>
  <si>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</si>
  <si>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</si>
  <si>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</si>
  <si>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</si>
  <si>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</si>
  <si>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</si>
  <si>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</si>
  <si>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</si>
  <si>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</si>
  <si>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</si>
  <si>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</si>
  <si>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</si>
  <si>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</si>
  <si>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</si>
  <si>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</si>
  <si>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</si>
  <si>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</si>
  <si>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</si>
  <si>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</si>
  <si>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</si>
  <si>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</si>
  <si>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</si>
  <si>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</si>
  <si>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</si>
  <si>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</si>
  <si>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</si>
  <si>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</si>
  <si>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</si>
  <si>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</si>
  <si>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</si>
  <si>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</si>
  <si>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</si>
  <si>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</si>
  <si>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</si>
  <si>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</si>
  <si>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</si>
  <si>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</si>
  <si>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</si>
  <si>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</si>
  <si>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</si>
  <si>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</si>
  <si>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</si>
  <si>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</si>
  <si>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</si>
  <si>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</si>
  <si>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</si>
  <si>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</si>
  <si>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</si>
  <si>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</si>
  <si>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</si>
  <si>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</si>
  <si>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</si>
  <si>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</si>
  <si>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</si>
  <si>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</si>
  <si>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</si>
  <si>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</si>
  <si>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</si>
  <si>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</si>
  <si>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</si>
  <si>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</si>
  <si>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</si>
  <si>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</si>
  <si>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</si>
  <si>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</si>
  <si>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</si>
  <si>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</si>
  <si>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</si>
  <si>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</si>
  <si>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</si>
  <si>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</si>
  <si>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</si>
  <si>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</si>
  <si>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</si>
  <si>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</si>
  <si>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</si>
  <si>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</si>
  <si>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</si>
  <si>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</si>
  <si>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</si>
  <si>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</si>
  <si>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</si>
  <si>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</si>
  <si>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</si>
  <si>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</si>
  <si>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</si>
  <si>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</si>
  <si>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</si>
  <si>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</si>
  <si>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</si>
  <si>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</si>
  <si>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</si>
  <si>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</si>
  <si>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</si>
  <si>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</si>
  <si>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</si>
  <si>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</si>
  <si>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</si>
  <si>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</si>
  <si>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</si>
  <si>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長野県立科町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</si>
  <si>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</si>
  <si>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</si>
  <si>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</si>
  <si>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</si>
  <si>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</si>
  <si>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</si>
  <si>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</si>
  <si>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</si>
  <si>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</si>
  <si>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</si>
  <si>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</si>
  <si>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</si>
  <si>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</si>
  <si>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</si>
  <si>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</si>
  <si>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</si>
  <si>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</si>
  <si>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</si>
  <si>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</si>
  <si>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</si>
  <si>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</si>
  <si>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</si>
  <si>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</si>
  <si>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</si>
  <si>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</si>
  <si>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</si>
  <si>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</si>
  <si>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</si>
  <si>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</si>
  <si>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</si>
  <si>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</si>
  <si>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</si>
  <si>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</si>
  <si>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</si>
  <si>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</si>
  <si>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</si>
  <si>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</si>
  <si>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</si>
  <si>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</si>
  <si>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</si>
  <si>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</si>
  <si>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</si>
  <si>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</si>
  <si>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</si>
  <si>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</si>
  <si>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</si>
  <si>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</si>
  <si>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</si>
  <si>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</si>
  <si>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</si>
  <si>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</si>
  <si>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</si>
  <si>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</si>
  <si>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</si>
  <si>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</si>
  <si>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</si>
  <si>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</si>
  <si>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</si>
  <si>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</si>
  <si>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</si>
  <si>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</si>
  <si>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</si>
  <si>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</si>
  <si>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</si>
  <si>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</si>
  <si>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</si>
  <si>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</si>
  <si>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</si>
  <si>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</si>
  <si>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</si>
  <si>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</si>
  <si>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</si>
  <si>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</si>
  <si>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</si>
  <si>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</si>
  <si>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</si>
  <si>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</si>
  <si>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</si>
  <si>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</si>
  <si>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</si>
  <si>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</si>
  <si>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</si>
  <si>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</si>
  <si>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</si>
  <si>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</si>
  <si>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</si>
  <si>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</si>
  <si>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</si>
  <si>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</si>
  <si>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</si>
  <si>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</si>
  <si>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</si>
  <si>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</si>
  <si>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</si>
  <si>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</si>
  <si>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</si>
  <si>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</si>
  <si>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</si>
  <si>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</si>
  <si>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</si>
  <si>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</si>
  <si>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</si>
  <si>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</si>
  <si>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</si>
  <si>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</si>
  <si>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</si>
  <si>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</si>
  <si>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</si>
  <si>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</si>
  <si>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</si>
  <si>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</si>
  <si>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</si>
  <si>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</si>
  <si>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</si>
  <si>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</si>
  <si>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</si>
  <si>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</si>
  <si>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</si>
  <si>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</si>
  <si>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</si>
  <si>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</si>
  <si>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</si>
  <si>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</si>
  <si>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</si>
  <si>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</si>
  <si>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</si>
  <si>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</si>
  <si>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</si>
  <si>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</si>
  <si>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</si>
  <si>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</si>
  <si>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</si>
  <si>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</si>
  <si>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</si>
  <si>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</si>
  <si>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</si>
  <si>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</si>
  <si>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</si>
  <si>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</si>
  <si>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</si>
  <si>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</si>
  <si>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</si>
  <si>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</si>
  <si>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</si>
  <si>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</si>
  <si>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</si>
  <si>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</si>
  <si>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</si>
  <si>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長野県立科町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</si>
  <si>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</si>
  <si>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</si>
  <si>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</si>
  <si>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</si>
  <si>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</si>
  <si>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</si>
  <si>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</si>
  <si>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</si>
  <si>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</si>
  <si>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</si>
  <si>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</si>
  <si>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</si>
  <si>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</si>
  <si>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</si>
  <si>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</si>
  <si>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</si>
  <si>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</si>
  <si>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</si>
  <si>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</si>
  <si>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</si>
  <si>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立科町住宅改修資金特別会計</t>
    <phoneticPr fontId="5"/>
  </si>
  <si>
    <t>立科町白樺高原下水道事業特別会計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</si>
  <si>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</si>
  <si>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</si>
  <si>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</si>
  <si>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</si>
  <si>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</si>
  <si>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</si>
  <si>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</si>
  <si>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</si>
  <si>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</si>
  <si>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</si>
  <si>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</si>
  <si>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</si>
  <si>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</si>
  <si>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立科町国民健康保険特別会計</t>
    <phoneticPr fontId="5"/>
  </si>
  <si>
    <t>立科町介護保険特別会計</t>
    <phoneticPr fontId="5"/>
  </si>
  <si>
    <t>ハートフルケアたてしな事業会計</t>
    <phoneticPr fontId="5"/>
  </si>
  <si>
    <t>立科町後期高齢者医療特別会計</t>
    <phoneticPr fontId="5"/>
  </si>
  <si>
    <t>立科町水道事業会計</t>
    <phoneticPr fontId="5"/>
  </si>
  <si>
    <t>法適用企業</t>
    <phoneticPr fontId="5"/>
  </si>
  <si>
    <t>立科町索道事業特別会計</t>
    <phoneticPr fontId="5"/>
  </si>
  <si>
    <t>立科町下水道事業特別会計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</si>
  <si>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</si>
  <si>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</si>
  <si>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</si>
  <si>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</si>
  <si>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</si>
  <si>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</si>
  <si>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</si>
  <si>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</si>
  <si>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</si>
  <si>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</si>
  <si>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</si>
  <si>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</si>
  <si>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</si>
  <si>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</si>
  <si>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</si>
  <si>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</si>
  <si>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</si>
  <si>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</si>
  <si>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</si>
  <si>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</si>
  <si>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</si>
  <si>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</si>
  <si>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</si>
  <si>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</si>
  <si>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</si>
  <si>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</si>
  <si>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</si>
  <si>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</si>
  <si>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</si>
  <si>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</si>
  <si>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</si>
  <si>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</si>
  <si>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</si>
  <si>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</si>
  <si>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</si>
  <si>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</si>
  <si>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</si>
  <si>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</si>
  <si>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</si>
  <si>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</si>
  <si>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</si>
  <si>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</si>
  <si>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</si>
  <si>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</si>
  <si>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</si>
  <si>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</si>
  <si>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</si>
  <si>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</si>
  <si>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</si>
  <si>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</si>
  <si>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</si>
  <si>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</si>
  <si>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立科町下水道事業特別会計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</si>
  <si>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</si>
  <si>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</si>
  <si>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</si>
  <si>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</si>
  <si>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</si>
  <si>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</si>
  <si>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</si>
  <si>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</si>
  <si>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</si>
  <si>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</si>
  <si>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</si>
  <si>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</si>
  <si>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</si>
  <si>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</si>
  <si>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</si>
  <si>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</si>
  <si>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</si>
  <si>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</si>
  <si>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</si>
  <si>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</si>
  <si>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</si>
  <si>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</si>
  <si>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</si>
  <si>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</si>
  <si>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</si>
  <si>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</si>
  <si>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</si>
  <si>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</si>
  <si>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</si>
  <si>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</si>
  <si>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</si>
  <si>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</si>
  <si>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</si>
  <si>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</si>
  <si>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</si>
  <si>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</si>
  <si>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</si>
  <si>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</si>
  <si>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</si>
  <si>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</si>
  <si>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</si>
  <si>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</si>
  <si>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</si>
  <si>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</si>
  <si>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</si>
  <si>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</si>
  <si>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</si>
  <si>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</si>
  <si>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</si>
  <si>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</si>
  <si>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</si>
  <si>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</si>
  <si>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</si>
  <si>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</si>
  <si>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</si>
  <si>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</si>
  <si>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</si>
  <si>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</si>
  <si>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</si>
  <si>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</si>
  <si>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</si>
  <si>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</si>
  <si>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</si>
  <si>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</si>
  <si>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</si>
  <si>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</si>
  <si>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</si>
  <si>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</si>
  <si>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</si>
  <si>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</si>
  <si>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</si>
  <si>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</si>
  <si>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</si>
  <si>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</si>
  <si>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</si>
  <si>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</si>
  <si>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</si>
  <si>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</si>
  <si>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</si>
  <si>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</si>
  <si>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</si>
  <si>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</si>
  <si>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</si>
  <si>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3.48</t>
  </si>
  <si>
    <t>一般会計</t>
  </si>
  <si>
    <t>立科町水道事業会計</t>
  </si>
  <si>
    <t>立科町索道事業特別会計</t>
  </si>
  <si>
    <t>立科町介護保険特別会計</t>
  </si>
  <si>
    <t>立科町下水道事業特別会計</t>
  </si>
  <si>
    <t>立科町国民健康保険特別会計</t>
  </si>
  <si>
    <t>立科町白樺高原下水道事業特別会計</t>
  </si>
  <si>
    <t>立科町住宅改修資金特別会計</t>
  </si>
  <si>
    <t>その他会計（赤字）</t>
  </si>
  <si>
    <t>その他会計（黒字）</t>
  </si>
  <si>
    <t>-</t>
    <phoneticPr fontId="2"/>
  </si>
  <si>
    <t>佐久広域連合　一般会計</t>
    <rPh sb="0" eb="2">
      <t>サク</t>
    </rPh>
    <rPh sb="2" eb="4">
      <t>コウイキ</t>
    </rPh>
    <rPh sb="4" eb="6">
      <t>レンゴウ</t>
    </rPh>
    <rPh sb="7" eb="9">
      <t>イッパン</t>
    </rPh>
    <rPh sb="9" eb="11">
      <t>カイケイ</t>
    </rPh>
    <phoneticPr fontId="2"/>
  </si>
  <si>
    <t>佐久広域連合　消防特別会計</t>
    <rPh sb="0" eb="2">
      <t>サク</t>
    </rPh>
    <rPh sb="2" eb="4">
      <t>コウイキ</t>
    </rPh>
    <rPh sb="4" eb="6">
      <t>レンゴウ</t>
    </rPh>
    <rPh sb="7" eb="9">
      <t>ショウボウ</t>
    </rPh>
    <rPh sb="9" eb="11">
      <t>トクベツ</t>
    </rPh>
    <rPh sb="11" eb="13">
      <t>カイケイ</t>
    </rPh>
    <phoneticPr fontId="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</si>
  <si>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</si>
  <si>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</si>
  <si>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</si>
  <si>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　養護老人ホーム特別会計</t>
    <rPh sb="0" eb="2">
      <t>サク</t>
    </rPh>
    <rPh sb="2" eb="4">
      <t>コウイキ</t>
    </rPh>
    <rPh sb="4" eb="6">
      <t>レンゴウ</t>
    </rPh>
    <rPh sb="7" eb="9">
      <t>ヨウゴ</t>
    </rPh>
    <rPh sb="9" eb="11">
      <t>ロウジン</t>
    </rPh>
    <rPh sb="14" eb="16">
      <t>トクベツ</t>
    </rPh>
    <rPh sb="16" eb="18">
      <t>カイケイ</t>
    </rPh>
    <phoneticPr fontId="2"/>
  </si>
  <si>
    <t>白樺湖下水道組合　一般会計</t>
    <rPh sb="0" eb="2">
      <t>シラカバ</t>
    </rPh>
    <rPh sb="2" eb="3">
      <t>コ</t>
    </rPh>
    <rPh sb="3" eb="6">
      <t>ゲスイドウ</t>
    </rPh>
    <rPh sb="6" eb="8">
      <t>クミアイ</t>
    </rPh>
    <rPh sb="9" eb="11">
      <t>イッパン</t>
    </rPh>
    <rPh sb="11" eb="13">
      <t>カイケイ</t>
    </rPh>
    <phoneticPr fontId="2"/>
  </si>
  <si>
    <t>川西保健衛生施設組合　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</si>
  <si>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4">
      <t>ゲスイ</t>
    </rPh>
    <rPh sb="24" eb="25">
      <t>ドウ</t>
    </rPh>
    <rPh sb="25" eb="27">
      <t>ジギョウ</t>
    </rPh>
    <rPh sb="27" eb="29">
      <t>トクベツ</t>
    </rPh>
    <rPh sb="29" eb="31">
      <t>カイケイ</t>
    </rPh>
    <phoneticPr fontId="2"/>
  </si>
  <si>
    <t>北佐久郡老人福祉施設組合　一般会計</t>
    <rPh sb="0" eb="3">
      <t>キタサク</t>
    </rPh>
    <rPh sb="3" eb="4">
      <t>グン</t>
    </rPh>
    <rPh sb="4" eb="6">
      <t>ロウジン</t>
    </rPh>
    <rPh sb="6" eb="8">
      <t>フクシ</t>
    </rPh>
    <rPh sb="8" eb="10">
      <t>シセツ</t>
    </rPh>
    <rPh sb="10" eb="12">
      <t>クミアイ</t>
    </rPh>
    <rPh sb="13" eb="15">
      <t>イッパン</t>
    </rPh>
    <rPh sb="15" eb="17">
      <t>カイケイ</t>
    </rPh>
    <phoneticPr fontId="2"/>
  </si>
  <si>
    <t>長野県後期高齢者医療広域連合　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</si>
  <si>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　後期高齢者医療特別会計</t>
    <rPh sb="0" eb="3">
      <t>ナガノケン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</si>
  <si>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東信地区交通災害共済組合　一般会計</t>
    <rPh sb="0" eb="1">
      <t>ヒガシ</t>
    </rPh>
    <rPh sb="1" eb="2">
      <t>シン</t>
    </rPh>
    <rPh sb="2" eb="4">
      <t>チク</t>
    </rPh>
    <rPh sb="4" eb="6">
      <t>コウツウ</t>
    </rPh>
    <rPh sb="6" eb="8">
      <t>サイガイ</t>
    </rPh>
    <rPh sb="8" eb="10">
      <t>キョウサイ</t>
    </rPh>
    <rPh sb="10" eb="12">
      <t>クミアイ</t>
    </rPh>
    <rPh sb="13" eb="15">
      <t>イッパン</t>
    </rPh>
    <rPh sb="15" eb="17">
      <t>カイケイ</t>
    </rPh>
    <phoneticPr fontId="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</si>
  <si>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</si>
  <si>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</si>
  <si>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</si>
  <si>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　一般会計</t>
    <rPh sb="0" eb="3">
      <t>ナガノケン</t>
    </rPh>
    <rPh sb="3" eb="5">
      <t>チホウ</t>
    </rPh>
    <rPh sb="5" eb="6">
      <t>ゼイ</t>
    </rPh>
    <rPh sb="6" eb="8">
      <t>タイノウ</t>
    </rPh>
    <rPh sb="8" eb="10">
      <t>セイリ</t>
    </rPh>
    <rPh sb="10" eb="12">
      <t>キコウ</t>
    </rPh>
    <rPh sb="13" eb="15">
      <t>イッパン</t>
    </rPh>
    <rPh sb="15" eb="17">
      <t>カイケイ</t>
    </rPh>
    <phoneticPr fontId="2"/>
  </si>
  <si>
    <t>立科町土地開発公社</t>
    <rPh sb="0" eb="2">
      <t>タテシナ</t>
    </rPh>
    <rPh sb="2" eb="3">
      <t>マチ</t>
    </rPh>
    <rPh sb="3" eb="5">
      <t>トチ</t>
    </rPh>
    <rPh sb="5" eb="7">
      <t>カイハツ</t>
    </rPh>
    <rPh sb="7" eb="9">
      <t>コウシャ</t>
    </rPh>
    <phoneticPr fontId="2"/>
  </si>
  <si>
    <t>蓼科ケーブルビジョン㈱</t>
    <rPh sb="0" eb="2">
      <t>タテシナ</t>
    </rPh>
    <phoneticPr fontId="2"/>
  </si>
  <si>
    <t>立科町農業振興公社</t>
    <rPh sb="0" eb="2">
      <t>タテシナ</t>
    </rPh>
    <rPh sb="2" eb="3">
      <t>マチ</t>
    </rPh>
    <rPh sb="3" eb="5">
      <t>ノウギョウ</t>
    </rPh>
    <rPh sb="5" eb="7">
      <t>シンコウ</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</si>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</sst>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72888</c:v>
                </c:pt>
                <c:pt idx="1">
                  <c:v>90173</c:v>
                </c:pt>
                <c:pt idx="2">
                  <c:v>70436</c:v>
                </c:pt>
                <c:pt idx="3">
                  <c:v>84954</c:v>
                </c:pt>
                <c:pt idx="4">
                  <c:v>47920</c:v>
                </c:pt>
              </c:numCache>
            </c:numRef>
          </c:val>
          <c:smooth val="0"/>
        </c:ser>
        <c:dLbls>
          <c:showLegendKey val="0"/>
          <c:showVal val="0"/>
          <c:showCatName val="0"/>
          <c:showSerName val="0"/>
          <c:showPercent val="0"/>
          <c:showBubbleSize val="0"/>
        </c:dLbls>
        <c:marker val="1"/>
        <c:smooth val="0"/>
        <c:axId val="79349248"/>
        <c:axId val="79351168"/>
      </c:lineChart>
      <c:catAx>
        <c:axId val="79349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351168"/>
        <c:crosses val="autoZero"/>
        <c:auto val="1"/>
        <c:lblAlgn val="ctr"/>
        <c:lblOffset val="100"/>
        <c:tickLblSkip val="1"/>
        <c:tickMarkSkip val="1"/>
        <c:noMultiLvlLbl val="0"/>
      </c:catAx>
      <c:valAx>
        <c:axId val="793511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349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10.199999999999999</c:v>
                </c:pt>
                <c:pt idx="1">
                  <c:v>16.21</c:v>
                </c:pt>
                <c:pt idx="2">
                  <c:v>12.88</c:v>
                </c:pt>
                <c:pt idx="3">
                  <c:v>19.64</c:v>
                </c:pt>
                <c:pt idx="4">
                  <c:v>30.62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25.58</c:v>
                </c:pt>
                <c:pt idx="1">
                  <c:v>30.86</c:v>
                </c:pt>
                <c:pt idx="2">
                  <c:v>31.41</c:v>
                </c:pt>
                <c:pt idx="3">
                  <c:v>35.950000000000003</c:v>
                </c:pt>
                <c:pt idx="4">
                  <c:v>42.7</c:v>
                </c:pt>
              </c:numCache>
            </c:numRef>
          </c:val>
        </c:ser>
        <c:dLbls>
          <c:showLegendKey val="0"/>
          <c:showVal val="0"/>
          <c:showCatName val="0"/>
          <c:showSerName val="0"/>
          <c:showPercent val="0"/>
          <c:showBubbleSize val="0"/>
        </c:dLbls>
        <c:gapWidth val="250"/>
        <c:overlap val="100"/>
        <c:axId val="90745856"/>
        <c:axId val="90760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5.2</c:v>
                </c:pt>
                <c:pt idx="1">
                  <c:v>13.2</c:v>
                </c:pt>
                <c:pt idx="2">
                  <c:v>-3.48</c:v>
                </c:pt>
                <c:pt idx="3">
                  <c:v>9.89</c:v>
                </c:pt>
                <c:pt idx="4">
                  <c:v>18</c:v>
                </c:pt>
              </c:numCache>
            </c:numRef>
          </c:val>
          <c:smooth val="0"/>
        </c:ser>
        <c:dLbls>
          <c:showLegendKey val="0"/>
          <c:showVal val="0"/>
          <c:showCatName val="0"/>
          <c:showSerName val="0"/>
          <c:showPercent val="0"/>
          <c:showBubbleSize val="0"/>
        </c:dLbls>
        <c:marker val="1"/>
        <c:smooth val="0"/>
        <c:axId val="90745856"/>
        <c:axId val="90760320"/>
      </c:lineChart>
      <c:catAx>
        <c:axId val="9074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760320"/>
        <c:crosses val="autoZero"/>
        <c:auto val="1"/>
        <c:lblAlgn val="ctr"/>
        <c:lblOffset val="100"/>
        <c:tickLblSkip val="1"/>
        <c:tickMarkSkip val="1"/>
        <c:noMultiLvlLbl val="0"/>
      </c:catAx>
      <c:valAx>
        <c:axId val="9076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74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2.04</c:v>
                </c:pt>
                <c:pt idx="2">
                  <c:v>#N/A</c:v>
                </c:pt>
                <c:pt idx="3">
                  <c:v>2.39</c:v>
                </c:pt>
                <c:pt idx="4">
                  <c:v>#N/A</c:v>
                </c:pt>
                <c:pt idx="5">
                  <c:v>2.19</c:v>
                </c:pt>
                <c:pt idx="6">
                  <c:v>#N/A</c:v>
                </c:pt>
                <c:pt idx="7">
                  <c:v>1.75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立科町住宅改修資金特別会計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3"/>
          <c:order val="3"/>
          <c:tx>
            <c:strRef>
              <c:f>データシート!$A$30</c:f>
              <c:strCache>
                <c:ptCount val="1"/>
                <c:pt idx="0">
                  <c:v>立科町白樺高原下水道事業特別会計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0.12</c:v>
                </c:pt>
                <c:pt idx="2">
                  <c:v>#N/A</c:v>
                </c:pt>
                <c:pt idx="3">
                  <c:v>7.0000000000000007E-2</c:v>
                </c:pt>
                <c:pt idx="4">
                  <c:v>#N/A</c:v>
                </c:pt>
                <c:pt idx="5">
                  <c:v>7.0000000000000007E-2</c:v>
                </c:pt>
                <c:pt idx="6">
                  <c:v>#N/A</c:v>
                </c:pt>
                <c:pt idx="7">
                  <c:v>0.08</c:v>
                </c:pt>
                <c:pt idx="8">
                  <c:v>#N/A</c:v>
                </c:pt>
                <c:pt idx="9">
                  <c:v>7.0000000000000007E-2</c:v>
                </c:pt>
              </c:numCache>
            </c:numRef>
          </c:val>
        </c:ser>
        <c:ser>
          <c:idx val="4"/>
          <c:order val="4"/>
          <c:tx>
            <c:strRef>
              <c:f>データシート!$A$31</c:f>
              <c:strCache>
                <c:ptCount val="1"/>
                <c:pt idx="0">
                  <c:v>立科町国民健康保険特別会計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0.22</c:v>
                </c:pt>
                <c:pt idx="2">
                  <c:v>#N/A</c:v>
                </c:pt>
                <c:pt idx="3">
                  <c:v>0.39</c:v>
                </c:pt>
                <c:pt idx="4">
                  <c:v>#N/A</c:v>
                </c:pt>
                <c:pt idx="5">
                  <c:v>0.36</c:v>
                </c:pt>
                <c:pt idx="6">
                  <c:v>#N/A</c:v>
                </c:pt>
                <c:pt idx="7">
                  <c:v>0.23</c:v>
                </c:pt>
                <c:pt idx="8">
                  <c:v>#N/A</c:v>
                </c:pt>
                <c:pt idx="9">
                  <c:v>0.23</c:v>
                </c:pt>
              </c:numCache>
            </c:numRef>
          </c:val>
        </c:ser>
        <c:ser>
          <c:idx val="5"/>
          <c:order val="5"/>
          <c:tx>
            <c:strRef>
              <c:f>データシート!$A$32</c:f>
              <c:strCache>
                <c:ptCount val="1"/>
                <c:pt idx="0">
                  <c:v>立科町下水道事業特別会計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0.24</c:v>
                </c:pt>
                <c:pt idx="2">
                  <c:v>#N/A</c:v>
                </c:pt>
                <c:pt idx="3">
                  <c:v>0.19</c:v>
                </c:pt>
                <c:pt idx="4">
                  <c:v>#N/A</c:v>
                </c:pt>
                <c:pt idx="5">
                  <c:v>0.23</c:v>
                </c:pt>
                <c:pt idx="6">
                  <c:v>#N/A</c:v>
                </c:pt>
                <c:pt idx="7">
                  <c:v>0.22</c:v>
                </c:pt>
                <c:pt idx="8">
                  <c:v>#N/A</c:v>
                </c:pt>
                <c:pt idx="9">
                  <c:v>0.27</c:v>
                </c:pt>
              </c:numCache>
            </c:numRef>
          </c:val>
        </c:ser>
        <c:ser>
          <c:idx val="6"/>
          <c:order val="6"/>
          <c:tx>
            <c:strRef>
              <c:f>データシート!$A$33</c:f>
              <c:strCache>
                <c:ptCount val="1"/>
                <c:pt idx="0">
                  <c:v>立科町介護保険特別会計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c:v>
                </c:pt>
                <c:pt idx="2">
                  <c:v>#N/A</c:v>
                </c:pt>
                <c:pt idx="3">
                  <c:v>0.13</c:v>
                </c:pt>
                <c:pt idx="4">
                  <c:v>#N/A</c:v>
                </c:pt>
                <c:pt idx="5">
                  <c:v>0.06</c:v>
                </c:pt>
                <c:pt idx="6">
                  <c:v>#N/A</c:v>
                </c:pt>
                <c:pt idx="7">
                  <c:v>0.6</c:v>
                </c:pt>
                <c:pt idx="8">
                  <c:v>#N/A</c:v>
                </c:pt>
                <c:pt idx="9">
                  <c:v>0.37</c:v>
                </c:pt>
              </c:numCache>
            </c:numRef>
          </c:val>
        </c:ser>
        <c:ser>
          <c:idx val="7"/>
          <c:order val="7"/>
          <c:tx>
            <c:strRef>
              <c:f>データシート!$A$34</c:f>
              <c:strCache>
                <c:ptCount val="1"/>
                <c:pt idx="0">
                  <c:v>立科町索道事業特別会計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23.01</c:v>
                </c:pt>
                <c:pt idx="2">
                  <c:v>#N/A</c:v>
                </c:pt>
                <c:pt idx="3">
                  <c:v>20</c:v>
                </c:pt>
                <c:pt idx="4">
                  <c:v>#N/A</c:v>
                </c:pt>
                <c:pt idx="5">
                  <c:v>19.149999999999999</c:v>
                </c:pt>
                <c:pt idx="6">
                  <c:v>#N/A</c:v>
                </c:pt>
                <c:pt idx="7">
                  <c:v>18.239999999999998</c:v>
                </c:pt>
                <c:pt idx="8">
                  <c:v>#N/A</c:v>
                </c:pt>
                <c:pt idx="9">
                  <c:v>16.22</c:v>
                </c:pt>
              </c:numCache>
            </c:numRef>
          </c:val>
        </c:ser>
        <c:ser>
          <c:idx val="8"/>
          <c:order val="8"/>
          <c:tx>
            <c:strRef>
              <c:f>データシート!$A$35</c:f>
              <c:strCache>
                <c:ptCount val="1"/>
                <c:pt idx="0">
                  <c:v>立科町水道事業会計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15.68</c:v>
                </c:pt>
                <c:pt idx="2">
                  <c:v>#N/A</c:v>
                </c:pt>
                <c:pt idx="3">
                  <c:v>16.760000000000002</c:v>
                </c:pt>
                <c:pt idx="4">
                  <c:v>#N/A</c:v>
                </c:pt>
                <c:pt idx="5">
                  <c:v>18.61</c:v>
                </c:pt>
                <c:pt idx="6">
                  <c:v>#N/A</c:v>
                </c:pt>
                <c:pt idx="7">
                  <c:v>16.149999999999999</c:v>
                </c:pt>
                <c:pt idx="8">
                  <c:v>#N/A</c:v>
                </c:pt>
                <c:pt idx="9">
                  <c:v>17.5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10.07</c:v>
                </c:pt>
                <c:pt idx="2">
                  <c:v>#N/A</c:v>
                </c:pt>
                <c:pt idx="3">
                  <c:v>16.12</c:v>
                </c:pt>
                <c:pt idx="4">
                  <c:v>#N/A</c:v>
                </c:pt>
                <c:pt idx="5">
                  <c:v>12.8</c:v>
                </c:pt>
                <c:pt idx="6">
                  <c:v>#N/A</c:v>
                </c:pt>
                <c:pt idx="7">
                  <c:v>19.559999999999999</c:v>
                </c:pt>
                <c:pt idx="8">
                  <c:v>#N/A</c:v>
                </c:pt>
                <c:pt idx="9">
                  <c:v>30.54</c:v>
                </c:pt>
              </c:numCache>
            </c:numRef>
          </c:val>
        </c:ser>
        <c:dLbls>
          <c:showLegendKey val="0"/>
          <c:showVal val="0"/>
          <c:showCatName val="0"/>
          <c:showSerName val="0"/>
          <c:showPercent val="0"/>
          <c:showBubbleSize val="0"/>
        </c:dLbls>
        <c:gapWidth val="150"/>
        <c:overlap val="100"/>
        <c:axId val="79398016"/>
        <c:axId val="79399552"/>
      </c:barChart>
      <c:catAx>
        <c:axId val="793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399552"/>
        <c:crosses val="autoZero"/>
        <c:auto val="1"/>
        <c:lblAlgn val="ctr"/>
        <c:lblOffset val="100"/>
        <c:tickLblSkip val="1"/>
        <c:tickMarkSkip val="1"/>
        <c:noMultiLvlLbl val="0"/>
      </c:catAx>
      <c:valAx>
        <c:axId val="7939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39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546</c:v>
                </c:pt>
                <c:pt idx="5">
                  <c:v>616</c:v>
                </c:pt>
                <c:pt idx="8">
                  <c:v>620</c:v>
                </c:pt>
                <c:pt idx="11">
                  <c:v>606</c:v>
                </c:pt>
                <c:pt idx="14">
                  <c:v>594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c:v>
                </c:pt>
                <c:pt idx="3">
                  <c:v>3</c:v>
                </c:pt>
                <c:pt idx="6">
                  <c:v>3</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141</c:v>
                </c:pt>
                <c:pt idx="3">
                  <c:v>225</c:v>
                </c:pt>
                <c:pt idx="6">
                  <c:v>108</c:v>
                </c:pt>
                <c:pt idx="9">
                  <c:v>103</c:v>
                </c:pt>
                <c:pt idx="12">
                  <c:v>100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285</c:v>
                </c:pt>
                <c:pt idx="3">
                  <c:v>257</c:v>
                </c:pt>
                <c:pt idx="6">
                  <c:v>248</c:v>
                </c:pt>
                <c:pt idx="9">
                  <c:v>254</c:v>
                </c:pt>
                <c:pt idx="12">
                  <c:v>244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456</c:v>
                </c:pt>
                <c:pt idx="3">
                  <c:v>384</c:v>
                </c:pt>
                <c:pt idx="6">
                  <c:v>378</c:v>
                </c:pt>
                <c:pt idx="9">
                  <c:v>360</c:v>
                </c:pt>
                <c:pt idx="12">
                  <c:v>346</c:v>
                </c:pt>
              </c:numCache>
            </c:numRef>
          </c:val>
        </c:ser>
        <c:dLbls>
          <c:showLegendKey val="0"/>
          <c:showVal val="0"/>
          <c:showCatName val="0"/>
          <c:showSerName val="0"/>
          <c:showPercent val="0"/>
          <c:showBubbleSize val="0"/>
        </c:dLbls>
        <c:gapWidth val="100"/>
        <c:overlap val="100"/>
        <c:axId val="91644288"/>
        <c:axId val="91646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347</c:v>
                </c:pt>
                <c:pt idx="2">
                  <c:v>#N/A</c:v>
                </c:pt>
                <c:pt idx="3">
                  <c:v>#N/A</c:v>
                </c:pt>
                <c:pt idx="4">
                  <c:v>253</c:v>
                </c:pt>
                <c:pt idx="5">
                  <c:v>#N/A</c:v>
                </c:pt>
                <c:pt idx="6">
                  <c:v>#N/A</c:v>
                </c:pt>
                <c:pt idx="7">
                  <c:v>117</c:v>
                </c:pt>
                <c:pt idx="8">
                  <c:v>#N/A</c:v>
                </c:pt>
                <c:pt idx="9">
                  <c:v>#N/A</c:v>
                </c:pt>
                <c:pt idx="10">
                  <c:v>113</c:v>
                </c:pt>
                <c:pt idx="11">
                  <c:v>#N/A</c:v>
                </c:pt>
                <c:pt idx="12">
                  <c:v>#N/A</c:v>
                </c:pt>
                <c:pt idx="13">
                  <c:v>97</c:v>
                </c:pt>
                <c:pt idx="14">
                  <c:v>#N/A</c:v>
                </c:pt>
              </c:numCache>
            </c:numRef>
          </c:val>
          <c:smooth val="0"/>
        </c:ser>
        <c:dLbls>
          <c:showLegendKey val="0"/>
          <c:showVal val="0"/>
          <c:showCatName val="0"/>
          <c:showSerName val="0"/>
          <c:showPercent val="0"/>
          <c:showBubbleSize val="0"/>
        </c:dLbls>
        <c:marker val="1"/>
        <c:smooth val="0"/>
        <c:axId val="91644288"/>
        <c:axId val="91646208"/>
      </c:lineChart>
      <c:catAx>
        <c:axId val="9164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46208"/>
        <c:crosses val="autoZero"/>
        <c:auto val="1"/>
        <c:lblAlgn val="ctr"/>
        <c:lblOffset val="100"/>
        <c:tickLblSkip val="1"/>
        <c:tickMarkSkip val="1"/>
        <c:noMultiLvlLbl val="0"/>
      </c:catAx>
      <c:valAx>
        <c:axId val="9164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4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4902</c:v>
                </c:pt>
                <c:pt idx="5">
                  <c:v>4565</c:v>
                </c:pt>
                <c:pt idx="8">
                  <c:v>4487</c:v>
                </c:pt>
                <c:pt idx="11">
                  <c:v>4401</c:v>
                </c:pt>
                <c:pt idx="14">
                  <c:v>4203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182</c:v>
                </c:pt>
                <c:pt idx="5">
                  <c:v>46</c:v>
                </c:pt>
                <c:pt idx="8">
                  <c:v>41</c:v>
                </c:pt>
                <c:pt idx="11">
                  <c:v>26</c:v>
                </c:pt>
                <c:pt idx="14">
                  <c:v>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3461</c:v>
                </c:pt>
                <c:pt idx="5">
                  <c:v>3761</c:v>
                </c:pt>
                <c:pt idx="8">
                  <c:v>3786</c:v>
                </c:pt>
                <c:pt idx="11">
                  <c:v>3976</c:v>
                </c:pt>
                <c:pt idx="14">
                  <c:v>3859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140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1085</c:v>
                </c:pt>
                <c:pt idx="3">
                  <c:v>1065</c:v>
                </c:pt>
                <c:pt idx="6">
                  <c:v>1142</c:v>
                </c:pt>
                <c:pt idx="9">
                  <c:v>1176</c:v>
                </c:pt>
                <c:pt idx="12">
                  <c:v>1151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1034</c:v>
                </c:pt>
                <c:pt idx="3">
                  <c:v>860</c:v>
                </c:pt>
                <c:pt idx="6">
                  <c:v>783</c:v>
                </c:pt>
                <c:pt idx="9">
                  <c:v>709</c:v>
                </c:pt>
                <c:pt idx="12">
                  <c:v>635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3365</c:v>
                </c:pt>
                <c:pt idx="3">
                  <c:v>3157</c:v>
                </c:pt>
                <c:pt idx="6">
                  <c:v>2945</c:v>
                </c:pt>
                <c:pt idx="9">
                  <c:v>2680</c:v>
                </c:pt>
                <c:pt idx="12">
                  <c:v>2480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c:v>
                </c:pt>
                <c:pt idx="3">
                  <c:v>3</c:v>
                </c:pt>
                <c:pt idx="6">
                  <c:v>2</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2960</c:v>
                </c:pt>
                <c:pt idx="3">
                  <c:v>2906</c:v>
                </c:pt>
                <c:pt idx="6">
                  <c:v>2922</c:v>
                </c:pt>
                <c:pt idx="9">
                  <c:v>2833</c:v>
                </c:pt>
                <c:pt idx="12">
                  <c:v>2717</c:v>
                </c:pt>
              </c:numCache>
            </c:numRef>
          </c:val>
        </c:ser>
        <c:dLbls>
          <c:showLegendKey val="0"/>
          <c:showVal val="0"/>
          <c:showCatName val="0"/>
          <c:showSerName val="0"/>
          <c:showPercent val="0"/>
          <c:showBubbleSize val="0"/>
        </c:dLbls>
        <c:gapWidth val="100"/>
        <c:overlap val="100"/>
        <c:axId val="90913024"/>
        <c:axId val="9092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0913024"/>
        <c:axId val="90923392"/>
      </c:lineChart>
      <c:catAx>
        <c:axId val="9091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923392"/>
        <c:crosses val="autoZero"/>
        <c:auto val="1"/>
        <c:lblAlgn val="ctr"/>
        <c:lblOffset val="100"/>
        <c:tickLblSkip val="1"/>
        <c:tickMarkSkip val="1"/>
        <c:noMultiLvlLbl val="0"/>
      </c:catAx>
      <c:valAx>
        <c:axId val="9092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1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7,806
7,715
66.82
5,142,782
4,221,995
894,813
2,922,632
2,716,683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類似団体平均値を上回っているものの、長野県平均を</a:t>
          </a:r>
          <a:r>
            <a:rPr kumimoji="1" lang="en-US" altLang="ja-JP" sz="1300">
              <a:latin typeface="ＭＳ Ｐゴシック"/>
            </a:rPr>
            <a:t>0.11</a:t>
          </a:r>
          <a:r>
            <a:rPr kumimoji="1" lang="ja-JP" altLang="en-US" sz="1300">
              <a:latin typeface="ＭＳ Ｐゴシック"/>
            </a:rPr>
            <a:t>ポイント下回り、平成</a:t>
          </a:r>
          <a:r>
            <a:rPr kumimoji="1" lang="en-US" altLang="ja-JP" sz="1300">
              <a:latin typeface="ＭＳ Ｐゴシック"/>
            </a:rPr>
            <a:t>22</a:t>
          </a:r>
          <a:r>
            <a:rPr kumimoji="1" lang="ja-JP" altLang="en-US" sz="1300">
              <a:latin typeface="ＭＳ Ｐゴシック"/>
            </a:rPr>
            <a:t>年度以降低下している。</a:t>
          </a:r>
          <a:endParaRPr kumimoji="1" lang="en-US" altLang="ja-JP" sz="1300">
            <a:latin typeface="ＭＳ Ｐゴシック"/>
          </a:endParaRPr>
        </a:p>
        <a:p>
          <a:r>
            <a:rPr kumimoji="1" lang="ja-JP" altLang="en-US" sz="1300">
              <a:latin typeface="ＭＳ Ｐゴシック"/>
            </a:rPr>
            <a:t>人口減少に歯止めがかからず、少子高齢化も進んでいることに加え、町内の主産業である農業・観光業が景気低迷の影響をうけているため、収入増が見込めない状況にある。公有財産の利活用・税等収入金の確保に努め、引き続き緊急に必要な事業を峻別し、投資的経費の抑制等、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159455</xdr:rowOff>
    </xdr:from>
    <xdr:to>
      <xdr:col>7</xdr:col>
      <xdr:colOff>152400</xdr:colOff>
      <xdr:row>42</xdr:row>
      <xdr:rowOff>159455</xdr:rowOff>
    </xdr:to>
    <xdr:cxnSp macro="">
      <xdr:nvCxnSpPr>
        <xdr:cNvPr id="67" name="直線コネクタ 66"/>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159455</xdr:rowOff>
    </xdr:to>
    <xdr:cxnSp macro="">
      <xdr:nvCxnSpPr>
        <xdr:cNvPr id="70" name="直線コネクタ 69"/>
        <xdr:cNvCxnSpPr/>
      </xdr:nvCxnSpPr>
      <xdr:spPr>
        <a:xfrm>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119239</xdr:rowOff>
    </xdr:from>
    <xdr:to>
      <xdr:col>4</xdr:col>
      <xdr:colOff>482600</xdr:colOff>
      <xdr:row>42</xdr:row>
      <xdr:rowOff>146050</xdr:rowOff>
    </xdr:to>
    <xdr:cxnSp macro="">
      <xdr:nvCxnSpPr>
        <xdr:cNvPr id="73" name="直線コネクタ 72"/>
        <xdr:cNvCxnSpPr/>
      </xdr:nvCxnSpPr>
      <xdr:spPr>
        <a:xfrm>
          <a:off x="2336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119239</xdr:rowOff>
    </xdr:to>
    <xdr:cxnSp macro="">
      <xdr:nvCxnSpPr>
        <xdr:cNvPr id="76" name="直線コネクタ 75"/>
        <xdr:cNvCxnSpPr/>
      </xdr:nvCxnSpPr>
      <xdr:spPr>
        <a:xfrm>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108655</xdr:rowOff>
    </xdr:from>
    <xdr:to>
      <xdr:col>7</xdr:col>
      <xdr:colOff>203200</xdr:colOff>
      <xdr:row>43</xdr:row>
      <xdr:rowOff>38805</xdr:rowOff>
    </xdr:to>
    <xdr:sp macro="" textlink="">
      <xdr:nvSpPr>
        <xdr:cNvPr id="86" name="円/楕円 85"/>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125182</xdr:rowOff>
    </xdr:from>
    <xdr:ext cx="762000" cy="259045"/>
    <xdr:sp macro="" textlink="">
      <xdr:nvSpPr>
        <xdr:cNvPr id="87" name="財政力該当値テキスト"/>
        <xdr:cNvSpPr txBox="1"/>
      </xdr:nvSpPr>
      <xdr:spPr>
        <a:xfrm>
          <a:off x="50419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108655</xdr:rowOff>
    </xdr:from>
    <xdr:to>
      <xdr:col>6</xdr:col>
      <xdr:colOff>50800</xdr:colOff>
      <xdr:row>43</xdr:row>
      <xdr:rowOff>38805</xdr:rowOff>
    </xdr:to>
    <xdr:sp macro="" textlink="">
      <xdr:nvSpPr>
        <xdr:cNvPr id="88" name="円/楕円 87"/>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48982</xdr:rowOff>
    </xdr:from>
    <xdr:ext cx="736600" cy="259045"/>
    <xdr:sp macro="" textlink="">
      <xdr:nvSpPr>
        <xdr:cNvPr id="89" name="テキスト ボックス 88"/>
        <xdr:cNvSpPr txBox="1"/>
      </xdr:nvSpPr>
      <xdr:spPr>
        <a:xfrm>
          <a:off x="3733800" y="707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0" name="円/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1" name="テキスト ボックス 9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2" name="円/楕円 91"/>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93" name="テキスト ボックス 92"/>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4" name="円/楕円 93"/>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5" name="テキスト ボックス 94"/>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長野県平均を</a:t>
          </a:r>
          <a:r>
            <a:rPr kumimoji="1" lang="en-US" altLang="ja-JP" sz="1300">
              <a:latin typeface="ＭＳ Ｐゴシック"/>
            </a:rPr>
            <a:t>3.3</a:t>
          </a:r>
          <a:r>
            <a:rPr kumimoji="1" lang="ja-JP" altLang="en-US" sz="1300">
              <a:latin typeface="ＭＳ Ｐゴシック"/>
            </a:rPr>
            <a:t>ポイント下回り、類似団体平均を</a:t>
          </a:r>
          <a:r>
            <a:rPr kumimoji="1" lang="en-US" altLang="ja-JP" sz="1300">
              <a:latin typeface="ＭＳ Ｐゴシック"/>
            </a:rPr>
            <a:t>0.6</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少子高齢化による扶助費の増加が見込まれるため、事業費の見直しを進めるとともに、全ての事務事業の優先度を点検し、優先度の低い事業については計画的に廃止・縮小を進め、経常経費の削減を図る。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9737</xdr:rowOff>
    </xdr:from>
    <xdr:to>
      <xdr:col>7</xdr:col>
      <xdr:colOff>152400</xdr:colOff>
      <xdr:row>63</xdr:row>
      <xdr:rowOff>37888</xdr:rowOff>
    </xdr:to>
    <xdr:cxnSp macro="">
      <xdr:nvCxnSpPr>
        <xdr:cNvPr id="130" name="直線コネクタ 129"/>
        <xdr:cNvCxnSpPr/>
      </xdr:nvCxnSpPr>
      <xdr:spPr>
        <a:xfrm flipV="1">
          <a:off x="4114800" y="10811087"/>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120862</xdr:rowOff>
    </xdr:from>
    <xdr:to>
      <xdr:col>6</xdr:col>
      <xdr:colOff>0</xdr:colOff>
      <xdr:row>63</xdr:row>
      <xdr:rowOff>37888</xdr:rowOff>
    </xdr:to>
    <xdr:cxnSp macro="">
      <xdr:nvCxnSpPr>
        <xdr:cNvPr id="133" name="直線コネクタ 132"/>
        <xdr:cNvCxnSpPr/>
      </xdr:nvCxnSpPr>
      <xdr:spPr>
        <a:xfrm>
          <a:off x="3225800" y="10750762"/>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120862</xdr:rowOff>
    </xdr:from>
    <xdr:to>
      <xdr:col>4</xdr:col>
      <xdr:colOff>482600</xdr:colOff>
      <xdr:row>62</xdr:row>
      <xdr:rowOff>149013</xdr:rowOff>
    </xdr:to>
    <xdr:cxnSp macro="">
      <xdr:nvCxnSpPr>
        <xdr:cNvPr id="136" name="直線コネクタ 135"/>
        <xdr:cNvCxnSpPr/>
      </xdr:nvCxnSpPr>
      <xdr:spPr>
        <a:xfrm flipV="1">
          <a:off x="2336800" y="1075076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149013</xdr:rowOff>
    </xdr:from>
    <xdr:to>
      <xdr:col>3</xdr:col>
      <xdr:colOff>279400</xdr:colOff>
      <xdr:row>63</xdr:row>
      <xdr:rowOff>134408</xdr:rowOff>
    </xdr:to>
    <xdr:cxnSp macro="">
      <xdr:nvCxnSpPr>
        <xdr:cNvPr id="139" name="直線コネクタ 138"/>
        <xdr:cNvCxnSpPr/>
      </xdr:nvCxnSpPr>
      <xdr:spPr>
        <a:xfrm flipV="1">
          <a:off x="1447800" y="10778913"/>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3" name="テキスト ボックス 14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130387</xdr:rowOff>
    </xdr:from>
    <xdr:to>
      <xdr:col>7</xdr:col>
      <xdr:colOff>203200</xdr:colOff>
      <xdr:row>63</xdr:row>
      <xdr:rowOff>60537</xdr:rowOff>
    </xdr:to>
    <xdr:sp macro="" textlink="">
      <xdr:nvSpPr>
        <xdr:cNvPr id="149" name="円/楕円 148"/>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146914</xdr:rowOff>
    </xdr:from>
    <xdr:ext cx="762000" cy="259045"/>
    <xdr:sp macro="" textlink="">
      <xdr:nvSpPr>
        <xdr:cNvPr id="150" name="財政構造の弾力性該当値テキスト"/>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158538</xdr:rowOff>
    </xdr:from>
    <xdr:to>
      <xdr:col>6</xdr:col>
      <xdr:colOff>50800</xdr:colOff>
      <xdr:row>63</xdr:row>
      <xdr:rowOff>88688</xdr:rowOff>
    </xdr:to>
    <xdr:sp macro="" textlink="">
      <xdr:nvSpPr>
        <xdr:cNvPr id="151" name="円/楕円 150"/>
        <xdr:cNvSpPr/>
      </xdr:nvSpPr>
      <xdr:spPr>
        <a:xfrm>
          <a:off x="4064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73465</xdr:rowOff>
    </xdr:from>
    <xdr:ext cx="736600" cy="259045"/>
    <xdr:sp macro="" textlink="">
      <xdr:nvSpPr>
        <xdr:cNvPr id="152" name="テキスト ボックス 151"/>
        <xdr:cNvSpPr txBox="1"/>
      </xdr:nvSpPr>
      <xdr:spPr>
        <a:xfrm>
          <a:off x="3733800" y="1087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70062</xdr:rowOff>
    </xdr:from>
    <xdr:to>
      <xdr:col>4</xdr:col>
      <xdr:colOff>533400</xdr:colOff>
      <xdr:row>63</xdr:row>
      <xdr:rowOff>212</xdr:rowOff>
    </xdr:to>
    <xdr:sp macro="" textlink="">
      <xdr:nvSpPr>
        <xdr:cNvPr id="153" name="円/楕円 152"/>
        <xdr:cNvSpPr/>
      </xdr:nvSpPr>
      <xdr:spPr>
        <a:xfrm>
          <a:off x="3175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10389</xdr:rowOff>
    </xdr:from>
    <xdr:ext cx="762000" cy="259045"/>
    <xdr:sp macro="" textlink="">
      <xdr:nvSpPr>
        <xdr:cNvPr id="154" name="テキスト ボックス 153"/>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98213</xdr:rowOff>
    </xdr:from>
    <xdr:to>
      <xdr:col>3</xdr:col>
      <xdr:colOff>330200</xdr:colOff>
      <xdr:row>63</xdr:row>
      <xdr:rowOff>28363</xdr:rowOff>
    </xdr:to>
    <xdr:sp macro="" textlink="">
      <xdr:nvSpPr>
        <xdr:cNvPr id="155" name="円/楕円 154"/>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56" name="テキスト ボックス 15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57" name="円/楕円 156"/>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58" name="テキスト ボックス 157"/>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[172,137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a:t>
          </a:r>
          <a:r>
            <a:rPr kumimoji="1" lang="en-US" altLang="ja-JP" sz="1300">
              <a:latin typeface="ＭＳ Ｐゴシック"/>
            </a:rPr>
            <a:t>75,806</a:t>
          </a:r>
          <a:r>
            <a:rPr kumimoji="1" lang="ja-JP" altLang="en-US" sz="1300">
              <a:latin typeface="ＭＳ Ｐゴシック"/>
            </a:rPr>
            <a:t>円下回っているが、長野県平均を</a:t>
          </a:r>
          <a:r>
            <a:rPr kumimoji="1" lang="en-US" altLang="ja-JP" sz="1300">
              <a:latin typeface="ＭＳ Ｐゴシック"/>
            </a:rPr>
            <a:t>46,612</a:t>
          </a:r>
          <a:r>
            <a:rPr kumimoji="1" lang="ja-JP" altLang="en-US" sz="1300">
              <a:latin typeface="ＭＳ Ｐゴシック"/>
            </a:rPr>
            <a:t>円上回っている。主に物件費を要因としており、物品購入や管理の集中化、事務能率の向上等の措置による経費の削減を図る。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104431</xdr:rowOff>
    </xdr:from>
    <xdr:to>
      <xdr:col>7</xdr:col>
      <xdr:colOff>152400</xdr:colOff>
      <xdr:row>81</xdr:row>
      <xdr:rowOff>120535</xdr:rowOff>
    </xdr:to>
    <xdr:cxnSp macro="">
      <xdr:nvCxnSpPr>
        <xdr:cNvPr id="195" name="直線コネクタ 194"/>
        <xdr:cNvCxnSpPr/>
      </xdr:nvCxnSpPr>
      <xdr:spPr>
        <a:xfrm flipV="1">
          <a:off x="4114800" y="13991881"/>
          <a:ext cx="8382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120535</xdr:rowOff>
    </xdr:from>
    <xdr:to>
      <xdr:col>6</xdr:col>
      <xdr:colOff>0</xdr:colOff>
      <xdr:row>81</xdr:row>
      <xdr:rowOff>141515</xdr:rowOff>
    </xdr:to>
    <xdr:cxnSp macro="">
      <xdr:nvCxnSpPr>
        <xdr:cNvPr id="198" name="直線コネクタ 197"/>
        <xdr:cNvCxnSpPr/>
      </xdr:nvCxnSpPr>
      <xdr:spPr>
        <a:xfrm flipV="1">
          <a:off x="3225800" y="14007985"/>
          <a:ext cx="889000" cy="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132418</xdr:rowOff>
    </xdr:from>
    <xdr:to>
      <xdr:col>4</xdr:col>
      <xdr:colOff>482600</xdr:colOff>
      <xdr:row>81</xdr:row>
      <xdr:rowOff>141515</xdr:rowOff>
    </xdr:to>
    <xdr:cxnSp macro="">
      <xdr:nvCxnSpPr>
        <xdr:cNvPr id="201" name="直線コネクタ 200"/>
        <xdr:cNvCxnSpPr/>
      </xdr:nvCxnSpPr>
      <xdr:spPr>
        <a:xfrm>
          <a:off x="2336800" y="14019868"/>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115621</xdr:rowOff>
    </xdr:from>
    <xdr:to>
      <xdr:col>3</xdr:col>
      <xdr:colOff>279400</xdr:colOff>
      <xdr:row>81</xdr:row>
      <xdr:rowOff>132418</xdr:rowOff>
    </xdr:to>
    <xdr:cxnSp macro="">
      <xdr:nvCxnSpPr>
        <xdr:cNvPr id="204" name="直線コネクタ 203"/>
        <xdr:cNvCxnSpPr/>
      </xdr:nvCxnSpPr>
      <xdr:spPr>
        <a:xfrm>
          <a:off x="1447800" y="14003071"/>
          <a:ext cx="889000" cy="1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53631</xdr:rowOff>
    </xdr:from>
    <xdr:to>
      <xdr:col>7</xdr:col>
      <xdr:colOff>203200</xdr:colOff>
      <xdr:row>81</xdr:row>
      <xdr:rowOff>155231</xdr:rowOff>
    </xdr:to>
    <xdr:sp macro="" textlink="">
      <xdr:nvSpPr>
        <xdr:cNvPr id="214" name="円/楕円 213"/>
        <xdr:cNvSpPr/>
      </xdr:nvSpPr>
      <xdr:spPr>
        <a:xfrm>
          <a:off x="4902200" y="1394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70158</xdr:rowOff>
    </xdr:from>
    <xdr:ext cx="762000" cy="259045"/>
    <xdr:sp macro="" textlink="">
      <xdr:nvSpPr>
        <xdr:cNvPr id="215" name="人件費・物件費等の状況該当値テキスト"/>
        <xdr:cNvSpPr txBox="1"/>
      </xdr:nvSpPr>
      <xdr:spPr>
        <a:xfrm>
          <a:off x="5041900" y="1378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172,137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69735</xdr:rowOff>
    </xdr:from>
    <xdr:to>
      <xdr:col>6</xdr:col>
      <xdr:colOff>50800</xdr:colOff>
      <xdr:row>81</xdr:row>
      <xdr:rowOff>171335</xdr:rowOff>
    </xdr:to>
    <xdr:sp macro="" textlink="">
      <xdr:nvSpPr>
        <xdr:cNvPr id="216" name="円/楕円 215"/>
        <xdr:cNvSpPr/>
      </xdr:nvSpPr>
      <xdr:spPr>
        <a:xfrm>
          <a:off x="4064000" y="1395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10062</xdr:rowOff>
    </xdr:from>
    <xdr:ext cx="736600" cy="259045"/>
    <xdr:sp macro="" textlink="">
      <xdr:nvSpPr>
        <xdr:cNvPr id="217" name="テキスト ボックス 216"/>
        <xdr:cNvSpPr txBox="1"/>
      </xdr:nvSpPr>
      <xdr:spPr>
        <a:xfrm>
          <a:off x="3733800" y="13726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176,809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90715</xdr:rowOff>
    </xdr:from>
    <xdr:to>
      <xdr:col>4</xdr:col>
      <xdr:colOff>533400</xdr:colOff>
      <xdr:row>82</xdr:row>
      <xdr:rowOff>20865</xdr:rowOff>
    </xdr:to>
    <xdr:sp macro="" textlink="">
      <xdr:nvSpPr>
        <xdr:cNvPr id="218" name="円/楕円 217"/>
        <xdr:cNvSpPr/>
      </xdr:nvSpPr>
      <xdr:spPr>
        <a:xfrm>
          <a:off x="3175000" y="139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31042</xdr:rowOff>
    </xdr:from>
    <xdr:ext cx="762000" cy="259045"/>
    <xdr:sp macro="" textlink="">
      <xdr:nvSpPr>
        <xdr:cNvPr id="219" name="テキスト ボックス 218"/>
        <xdr:cNvSpPr txBox="1"/>
      </xdr:nvSpPr>
      <xdr:spPr>
        <a:xfrm>
          <a:off x="2844800" y="1374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81618</xdr:rowOff>
    </xdr:from>
    <xdr:to>
      <xdr:col>3</xdr:col>
      <xdr:colOff>330200</xdr:colOff>
      <xdr:row>82</xdr:row>
      <xdr:rowOff>11768</xdr:rowOff>
    </xdr:to>
    <xdr:sp macro="" textlink="">
      <xdr:nvSpPr>
        <xdr:cNvPr id="220" name="円/楕円 219"/>
        <xdr:cNvSpPr/>
      </xdr:nvSpPr>
      <xdr:spPr>
        <a:xfrm>
          <a:off x="2286000" y="139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21945</xdr:rowOff>
    </xdr:from>
    <xdr:ext cx="762000" cy="259045"/>
    <xdr:sp macro="" textlink="">
      <xdr:nvSpPr>
        <xdr:cNvPr id="221" name="テキスト ボックス 220"/>
        <xdr:cNvSpPr txBox="1"/>
      </xdr:nvSpPr>
      <xdr:spPr>
        <a:xfrm>
          <a:off x="1955800" y="1373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64821</xdr:rowOff>
    </xdr:from>
    <xdr:to>
      <xdr:col>2</xdr:col>
      <xdr:colOff>127000</xdr:colOff>
      <xdr:row>81</xdr:row>
      <xdr:rowOff>166421</xdr:rowOff>
    </xdr:to>
    <xdr:sp macro="" textlink="">
      <xdr:nvSpPr>
        <xdr:cNvPr id="222" name="円/楕円 221"/>
        <xdr:cNvSpPr/>
      </xdr:nvSpPr>
      <xdr:spPr>
        <a:xfrm>
          <a:off x="1397000" y="1395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5148</xdr:rowOff>
    </xdr:from>
    <xdr:ext cx="762000" cy="259045"/>
    <xdr:sp macro="" textlink="">
      <xdr:nvSpPr>
        <xdr:cNvPr id="223" name="テキスト ボックス 222"/>
        <xdr:cNvSpPr txBox="1"/>
      </xdr:nvSpPr>
      <xdr:spPr>
        <a:xfrm>
          <a:off x="1066800" y="1372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国家公務員給与改定特例法による措置の影響で昨年は</a:t>
          </a:r>
          <a:r>
            <a:rPr kumimoji="1" lang="en-US" altLang="ja-JP" sz="1300">
              <a:latin typeface="ＭＳ Ｐゴシック"/>
            </a:rPr>
            <a:t>100</a:t>
          </a:r>
          <a:r>
            <a:rPr kumimoji="1" lang="ja-JP" altLang="en-US" sz="1300">
              <a:latin typeface="ＭＳ Ｐゴシック"/>
            </a:rPr>
            <a:t>ポイントを上回ったが、平成</a:t>
          </a:r>
          <a:r>
            <a:rPr kumimoji="1" lang="en-US" altLang="ja-JP" sz="1300">
              <a:latin typeface="ＭＳ Ｐゴシック"/>
            </a:rPr>
            <a:t>25</a:t>
          </a:r>
          <a:r>
            <a:rPr kumimoji="1" lang="ja-JP" altLang="en-US" sz="1300">
              <a:latin typeface="ＭＳ Ｐゴシック"/>
            </a:rPr>
            <a:t>年度は全国町村平均</a:t>
          </a:r>
          <a:r>
            <a:rPr kumimoji="1" lang="en-US" altLang="ja-JP" sz="1300">
              <a:latin typeface="ＭＳ Ｐゴシック"/>
            </a:rPr>
            <a:t>0.3</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今後も公務員給与制度の動向を踏まえ、給与の適正化に努める。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88</xdr:row>
      <xdr:rowOff>144780</xdr:rowOff>
    </xdr:to>
    <xdr:cxnSp macro="">
      <xdr:nvCxnSpPr>
        <xdr:cNvPr id="257" name="直線コネクタ 256"/>
        <xdr:cNvCxnSpPr/>
      </xdr:nvCxnSpPr>
      <xdr:spPr>
        <a:xfrm flipV="1">
          <a:off x="16179800" y="14637173"/>
          <a:ext cx="8382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144780</xdr:rowOff>
    </xdr:from>
    <xdr:to>
      <xdr:col>23</xdr:col>
      <xdr:colOff>406400</xdr:colOff>
      <xdr:row>88</xdr:row>
      <xdr:rowOff>160866</xdr:rowOff>
    </xdr:to>
    <xdr:cxnSp macro="">
      <xdr:nvCxnSpPr>
        <xdr:cNvPr id="260" name="直線コネクタ 259"/>
        <xdr:cNvCxnSpPr/>
      </xdr:nvCxnSpPr>
      <xdr:spPr>
        <a:xfrm flipV="1">
          <a:off x="15290800" y="152323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15663</xdr:rowOff>
    </xdr:from>
    <xdr:to>
      <xdr:col>22</xdr:col>
      <xdr:colOff>203200</xdr:colOff>
      <xdr:row>88</xdr:row>
      <xdr:rowOff>160866</xdr:rowOff>
    </xdr:to>
    <xdr:cxnSp macro="">
      <xdr:nvCxnSpPr>
        <xdr:cNvPr id="263" name="直線コネクタ 262"/>
        <xdr:cNvCxnSpPr/>
      </xdr:nvCxnSpPr>
      <xdr:spPr>
        <a:xfrm>
          <a:off x="14401800" y="1458891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85</xdr:row>
      <xdr:rowOff>15663</xdr:rowOff>
    </xdr:to>
    <xdr:cxnSp macro="">
      <xdr:nvCxnSpPr>
        <xdr:cNvPr id="266" name="直線コネクタ 265"/>
        <xdr:cNvCxnSpPr/>
      </xdr:nvCxnSpPr>
      <xdr:spPr>
        <a:xfrm>
          <a:off x="13512800" y="145647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6" name="円/楕円 275"/>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29650</xdr:rowOff>
    </xdr:from>
    <xdr:ext cx="762000" cy="259045"/>
    <xdr:sp macro="" textlink="">
      <xdr:nvSpPr>
        <xdr:cNvPr id="277" name="給与水準   （国との比較）該当値テキスト"/>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93980</xdr:rowOff>
    </xdr:from>
    <xdr:to>
      <xdr:col>23</xdr:col>
      <xdr:colOff>457200</xdr:colOff>
      <xdr:row>89</xdr:row>
      <xdr:rowOff>24130</xdr:rowOff>
    </xdr:to>
    <xdr:sp macro="" textlink="">
      <xdr:nvSpPr>
        <xdr:cNvPr id="278" name="円/楕円 277"/>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34307</xdr:rowOff>
    </xdr:from>
    <xdr:ext cx="736600" cy="259045"/>
    <xdr:sp macro="" textlink="">
      <xdr:nvSpPr>
        <xdr:cNvPr id="279" name="テキスト ボックス 278"/>
        <xdr:cNvSpPr txBox="1"/>
      </xdr:nvSpPr>
      <xdr:spPr>
        <a:xfrm>
          <a:off x="15798800" y="1495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80" name="円/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81" name="テキスト ボックス 280"/>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136313</xdr:rowOff>
    </xdr:from>
    <xdr:to>
      <xdr:col>21</xdr:col>
      <xdr:colOff>50800</xdr:colOff>
      <xdr:row>85</xdr:row>
      <xdr:rowOff>66463</xdr:rowOff>
    </xdr:to>
    <xdr:sp macro="" textlink="">
      <xdr:nvSpPr>
        <xdr:cNvPr id="282" name="円/楕円 281"/>
        <xdr:cNvSpPr/>
      </xdr:nvSpPr>
      <xdr:spPr>
        <a:xfrm>
          <a:off x="14351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83" name="テキスト ボックス 282"/>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112184</xdr:rowOff>
    </xdr:from>
    <xdr:to>
      <xdr:col>19</xdr:col>
      <xdr:colOff>533400</xdr:colOff>
      <xdr:row>85</xdr:row>
      <xdr:rowOff>42334</xdr:rowOff>
    </xdr:to>
    <xdr:sp macro="" textlink="">
      <xdr:nvSpPr>
        <xdr:cNvPr id="284" name="円/楕円 283"/>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52511</xdr:rowOff>
    </xdr:from>
    <xdr:ext cx="762000" cy="259045"/>
    <xdr:sp macro="" textlink="">
      <xdr:nvSpPr>
        <xdr:cNvPr id="285" name="テキスト ボックス 284"/>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15</a:t>
          </a:r>
          <a:r>
            <a:rPr kumimoji="1" lang="ja-JP" altLang="en-US" sz="1300">
              <a:latin typeface="ＭＳ Ｐゴシック"/>
            </a:rPr>
            <a:t>年度から平成</a:t>
          </a:r>
          <a:r>
            <a:rPr kumimoji="1" lang="en-US" altLang="ja-JP" sz="1300">
              <a:latin typeface="ＭＳ Ｐゴシック"/>
            </a:rPr>
            <a:t>19</a:t>
          </a:r>
          <a:r>
            <a:rPr kumimoji="1" lang="ja-JP" altLang="en-US" sz="1300">
              <a:latin typeface="ＭＳ Ｐゴシック"/>
            </a:rPr>
            <a:t>年度まで退職者不補充（新規採用抑制）が行われたため、自立計画で目標とされた職員数以上の減少となっている。</a:t>
          </a:r>
          <a:endParaRPr kumimoji="1" lang="en-US" altLang="ja-JP" sz="1300">
            <a:latin typeface="ＭＳ Ｐゴシック"/>
          </a:endParaRPr>
        </a:p>
        <a:p>
          <a:r>
            <a:rPr kumimoji="1" lang="ja-JP" altLang="en-US" sz="1300">
              <a:latin typeface="ＭＳ Ｐゴシック"/>
            </a:rPr>
            <a:t>退職者より少ない職員の採用が続いており、数年は定年退職者が多く、さらには中途退職者も増加している状況である。</a:t>
          </a:r>
          <a:endParaRPr kumimoji="1" lang="en-US" altLang="ja-JP" sz="1300">
            <a:latin typeface="ＭＳ Ｐゴシック"/>
          </a:endParaRPr>
        </a:p>
        <a:p>
          <a:r>
            <a:rPr kumimoji="1" lang="ja-JP" altLang="en-US" sz="1300">
              <a:latin typeface="ＭＳ Ｐゴシック"/>
            </a:rPr>
            <a:t>行政の効率化等を進め、行政サービスの低下につながることのないよう対策を講じるとともに、引き続き適正な定員管理に努める。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126528</xdr:rowOff>
    </xdr:from>
    <xdr:to>
      <xdr:col>24</xdr:col>
      <xdr:colOff>558800</xdr:colOff>
      <xdr:row>59</xdr:row>
      <xdr:rowOff>141006</xdr:rowOff>
    </xdr:to>
    <xdr:cxnSp macro="">
      <xdr:nvCxnSpPr>
        <xdr:cNvPr id="322" name="直線コネクタ 321"/>
        <xdr:cNvCxnSpPr/>
      </xdr:nvCxnSpPr>
      <xdr:spPr>
        <a:xfrm flipV="1">
          <a:off x="16179800" y="1024207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141006</xdr:rowOff>
    </xdr:from>
    <xdr:to>
      <xdr:col>23</xdr:col>
      <xdr:colOff>406400</xdr:colOff>
      <xdr:row>60</xdr:row>
      <xdr:rowOff>37810</xdr:rowOff>
    </xdr:to>
    <xdr:cxnSp macro="">
      <xdr:nvCxnSpPr>
        <xdr:cNvPr id="325" name="直線コネクタ 324"/>
        <xdr:cNvCxnSpPr/>
      </xdr:nvCxnSpPr>
      <xdr:spPr>
        <a:xfrm flipV="1">
          <a:off x="15290800" y="10256556"/>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37810</xdr:rowOff>
    </xdr:from>
    <xdr:to>
      <xdr:col>22</xdr:col>
      <xdr:colOff>203200</xdr:colOff>
      <xdr:row>60</xdr:row>
      <xdr:rowOff>42635</xdr:rowOff>
    </xdr:to>
    <xdr:cxnSp macro="">
      <xdr:nvCxnSpPr>
        <xdr:cNvPr id="328" name="直線コネクタ 327"/>
        <xdr:cNvCxnSpPr/>
      </xdr:nvCxnSpPr>
      <xdr:spPr>
        <a:xfrm flipV="1">
          <a:off x="14401800" y="10324810"/>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42635</xdr:rowOff>
    </xdr:from>
    <xdr:to>
      <xdr:col>21</xdr:col>
      <xdr:colOff>0</xdr:colOff>
      <xdr:row>60</xdr:row>
      <xdr:rowOff>65387</xdr:rowOff>
    </xdr:to>
    <xdr:cxnSp macro="">
      <xdr:nvCxnSpPr>
        <xdr:cNvPr id="331" name="直線コネクタ 330"/>
        <xdr:cNvCxnSpPr/>
      </xdr:nvCxnSpPr>
      <xdr:spPr>
        <a:xfrm flipV="1">
          <a:off x="13512800" y="10329635"/>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2" name="フローチャート : 判断 331"/>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3" name="テキスト ボックス 332"/>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4" name="フローチャート : 判断 333"/>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5" name="テキスト ボックス 334"/>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75728</xdr:rowOff>
    </xdr:from>
    <xdr:to>
      <xdr:col>24</xdr:col>
      <xdr:colOff>609600</xdr:colOff>
      <xdr:row>60</xdr:row>
      <xdr:rowOff>5878</xdr:rowOff>
    </xdr:to>
    <xdr:sp macro="" textlink="">
      <xdr:nvSpPr>
        <xdr:cNvPr id="341" name="円/楕円 340"/>
        <xdr:cNvSpPr/>
      </xdr:nvSpPr>
      <xdr:spPr>
        <a:xfrm>
          <a:off x="16967200" y="101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168455</xdr:rowOff>
    </xdr:from>
    <xdr:ext cx="762000" cy="259045"/>
    <xdr:sp macro="" textlink="">
      <xdr:nvSpPr>
        <xdr:cNvPr id="342" name="定員管理の状況該当値テキスト"/>
        <xdr:cNvSpPr txBox="1"/>
      </xdr:nvSpPr>
      <xdr:spPr>
        <a:xfrm>
          <a:off x="17106900" y="1011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90206</xdr:rowOff>
    </xdr:from>
    <xdr:to>
      <xdr:col>23</xdr:col>
      <xdr:colOff>457200</xdr:colOff>
      <xdr:row>60</xdr:row>
      <xdr:rowOff>20356</xdr:rowOff>
    </xdr:to>
    <xdr:sp macro="" textlink="">
      <xdr:nvSpPr>
        <xdr:cNvPr id="343" name="円/楕円 342"/>
        <xdr:cNvSpPr/>
      </xdr:nvSpPr>
      <xdr:spPr>
        <a:xfrm>
          <a:off x="16129000" y="1020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30533</xdr:rowOff>
    </xdr:from>
    <xdr:ext cx="736600" cy="259045"/>
    <xdr:sp macro="" textlink="">
      <xdr:nvSpPr>
        <xdr:cNvPr id="344" name="テキスト ボックス 343"/>
        <xdr:cNvSpPr txBox="1"/>
      </xdr:nvSpPr>
      <xdr:spPr>
        <a:xfrm>
          <a:off x="15798800" y="997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158460</xdr:rowOff>
    </xdr:from>
    <xdr:to>
      <xdr:col>22</xdr:col>
      <xdr:colOff>254000</xdr:colOff>
      <xdr:row>60</xdr:row>
      <xdr:rowOff>88610</xdr:rowOff>
    </xdr:to>
    <xdr:sp macro="" textlink="">
      <xdr:nvSpPr>
        <xdr:cNvPr id="345" name="円/楕円 344"/>
        <xdr:cNvSpPr/>
      </xdr:nvSpPr>
      <xdr:spPr>
        <a:xfrm>
          <a:off x="15240000" y="102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98787</xdr:rowOff>
    </xdr:from>
    <xdr:ext cx="762000" cy="259045"/>
    <xdr:sp macro="" textlink="">
      <xdr:nvSpPr>
        <xdr:cNvPr id="346" name="テキスト ボックス 345"/>
        <xdr:cNvSpPr txBox="1"/>
      </xdr:nvSpPr>
      <xdr:spPr>
        <a:xfrm>
          <a:off x="14909800" y="100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163285</xdr:rowOff>
    </xdr:from>
    <xdr:to>
      <xdr:col>21</xdr:col>
      <xdr:colOff>50800</xdr:colOff>
      <xdr:row>60</xdr:row>
      <xdr:rowOff>93435</xdr:rowOff>
    </xdr:to>
    <xdr:sp macro="" textlink="">
      <xdr:nvSpPr>
        <xdr:cNvPr id="347" name="円/楕円 346"/>
        <xdr:cNvSpPr/>
      </xdr:nvSpPr>
      <xdr:spPr>
        <a:xfrm>
          <a:off x="14351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103612</xdr:rowOff>
    </xdr:from>
    <xdr:ext cx="762000" cy="259045"/>
    <xdr:sp macro="" textlink="">
      <xdr:nvSpPr>
        <xdr:cNvPr id="348" name="テキスト ボックス 347"/>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14587</xdr:rowOff>
    </xdr:from>
    <xdr:to>
      <xdr:col>19</xdr:col>
      <xdr:colOff>533400</xdr:colOff>
      <xdr:row>60</xdr:row>
      <xdr:rowOff>116187</xdr:rowOff>
    </xdr:to>
    <xdr:sp macro="" textlink="">
      <xdr:nvSpPr>
        <xdr:cNvPr id="349" name="円/楕円 348"/>
        <xdr:cNvSpPr/>
      </xdr:nvSpPr>
      <xdr:spPr>
        <a:xfrm>
          <a:off x="13462000" y="103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126364</xdr:rowOff>
    </xdr:from>
    <xdr:ext cx="762000" cy="259045"/>
    <xdr:sp macro="" textlink="">
      <xdr:nvSpPr>
        <xdr:cNvPr id="350" name="テキスト ボックス 349"/>
        <xdr:cNvSpPr txBox="1"/>
      </xdr:nvSpPr>
      <xdr:spPr>
        <a:xfrm>
          <a:off x="13131800" y="100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年度を境に減少を続けている。平成</a:t>
          </a:r>
          <a:r>
            <a:rPr kumimoji="1" lang="en-US" altLang="ja-JP" sz="1300">
              <a:latin typeface="ＭＳ Ｐゴシック"/>
            </a:rPr>
            <a:t>25</a:t>
          </a:r>
          <a:r>
            <a:rPr kumimoji="1" lang="ja-JP" altLang="en-US" sz="1300">
              <a:latin typeface="ＭＳ Ｐゴシック"/>
            </a:rPr>
            <a:t>年度においては類似団体平均を</a:t>
          </a:r>
          <a:r>
            <a:rPr kumimoji="1" lang="en-US" altLang="ja-JP" sz="1300">
              <a:latin typeface="ＭＳ Ｐゴシック"/>
            </a:rPr>
            <a:t>5.2</a:t>
          </a:r>
          <a:r>
            <a:rPr kumimoji="1" lang="ja-JP" altLang="en-US" sz="1300">
              <a:latin typeface="ＭＳ Ｐゴシック"/>
            </a:rPr>
            <a:t>ポイント、長野県平均を</a:t>
          </a:r>
          <a:r>
            <a:rPr kumimoji="1" lang="en-US" altLang="ja-JP" sz="1300">
              <a:latin typeface="ＭＳ Ｐゴシック"/>
            </a:rPr>
            <a:t>3.9</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当町は下水道施設整備に係る借入金が多く、下水道事業への繰出金が実質公債比率悪化の一因である。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年度から実施された公的資金補償金免除繰上償還を活用したことにより、数値は改善傾向にある。今後も新規の地方債借入の抑制を行うとともに、実質公債比率</a:t>
          </a:r>
          <a:r>
            <a:rPr kumimoji="1" lang="en-US" altLang="ja-JP" sz="1300">
              <a:latin typeface="ＭＳ Ｐゴシック"/>
            </a:rPr>
            <a:t>15</a:t>
          </a:r>
          <a:r>
            <a:rPr kumimoji="1" lang="ja-JP" altLang="en-US" sz="1300">
              <a:latin typeface="ＭＳ Ｐゴシック"/>
            </a:rPr>
            <a:t>％以下を堅持した起債に大きく頼ることのない財政運営に努める。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144145</xdr:rowOff>
    </xdr:from>
    <xdr:to>
      <xdr:col>24</xdr:col>
      <xdr:colOff>558800</xdr:colOff>
      <xdr:row>39</xdr:row>
      <xdr:rowOff>99378</xdr:rowOff>
    </xdr:to>
    <xdr:cxnSp macro="">
      <xdr:nvCxnSpPr>
        <xdr:cNvPr id="380" name="直線コネクタ 379"/>
        <xdr:cNvCxnSpPr/>
      </xdr:nvCxnSpPr>
      <xdr:spPr>
        <a:xfrm flipV="1">
          <a:off x="16179800" y="6659245"/>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81"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99378</xdr:rowOff>
    </xdr:from>
    <xdr:to>
      <xdr:col>23</xdr:col>
      <xdr:colOff>406400</xdr:colOff>
      <xdr:row>40</xdr:row>
      <xdr:rowOff>120968</xdr:rowOff>
    </xdr:to>
    <xdr:cxnSp macro="">
      <xdr:nvCxnSpPr>
        <xdr:cNvPr id="383" name="直線コネクタ 382"/>
        <xdr:cNvCxnSpPr/>
      </xdr:nvCxnSpPr>
      <xdr:spPr>
        <a:xfrm flipV="1">
          <a:off x="15290800" y="678592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120968</xdr:rowOff>
    </xdr:from>
    <xdr:to>
      <xdr:col>22</xdr:col>
      <xdr:colOff>203200</xdr:colOff>
      <xdr:row>42</xdr:row>
      <xdr:rowOff>7303</xdr:rowOff>
    </xdr:to>
    <xdr:cxnSp macro="">
      <xdr:nvCxnSpPr>
        <xdr:cNvPr id="386" name="直線コネクタ 385"/>
        <xdr:cNvCxnSpPr/>
      </xdr:nvCxnSpPr>
      <xdr:spPr>
        <a:xfrm flipV="1">
          <a:off x="14401800" y="6978968"/>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8" name="テキスト ボックス 387"/>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7303</xdr:rowOff>
    </xdr:from>
    <xdr:to>
      <xdr:col>21</xdr:col>
      <xdr:colOff>0</xdr:colOff>
      <xdr:row>43</xdr:row>
      <xdr:rowOff>22860</xdr:rowOff>
    </xdr:to>
    <xdr:cxnSp macro="">
      <xdr:nvCxnSpPr>
        <xdr:cNvPr id="389" name="直線コネクタ 388"/>
        <xdr:cNvCxnSpPr/>
      </xdr:nvCxnSpPr>
      <xdr:spPr>
        <a:xfrm flipV="1">
          <a:off x="13512800" y="7208203"/>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90" name="フローチャート : 判断 389"/>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56215</xdr:rowOff>
    </xdr:from>
    <xdr:ext cx="762000" cy="259045"/>
    <xdr:sp macro="" textlink="">
      <xdr:nvSpPr>
        <xdr:cNvPr id="391" name="テキスト ボックス 390"/>
        <xdr:cNvSpPr txBox="1"/>
      </xdr:nvSpPr>
      <xdr:spPr>
        <a:xfrm>
          <a:off x="14020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2" name="フローチャート : 判断 39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3" name="テキスト ボックス 392"/>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93345</xdr:rowOff>
    </xdr:from>
    <xdr:to>
      <xdr:col>24</xdr:col>
      <xdr:colOff>609600</xdr:colOff>
      <xdr:row>39</xdr:row>
      <xdr:rowOff>23495</xdr:rowOff>
    </xdr:to>
    <xdr:sp macro="" textlink="">
      <xdr:nvSpPr>
        <xdr:cNvPr id="399" name="円/楕円 398"/>
        <xdr:cNvSpPr/>
      </xdr:nvSpPr>
      <xdr:spPr>
        <a:xfrm>
          <a:off x="169672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109872</xdr:rowOff>
    </xdr:from>
    <xdr:ext cx="762000" cy="259045"/>
    <xdr:sp macro="" textlink="">
      <xdr:nvSpPr>
        <xdr:cNvPr id="400" name="公債費負担の状況該当値テキスト"/>
        <xdr:cNvSpPr txBox="1"/>
      </xdr:nvSpPr>
      <xdr:spPr>
        <a:xfrm>
          <a:off x="171069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48578</xdr:rowOff>
    </xdr:from>
    <xdr:to>
      <xdr:col>23</xdr:col>
      <xdr:colOff>457200</xdr:colOff>
      <xdr:row>39</xdr:row>
      <xdr:rowOff>150178</xdr:rowOff>
    </xdr:to>
    <xdr:sp macro="" textlink="">
      <xdr:nvSpPr>
        <xdr:cNvPr id="401" name="円/楕円 400"/>
        <xdr:cNvSpPr/>
      </xdr:nvSpPr>
      <xdr:spPr>
        <a:xfrm>
          <a:off x="16129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160355</xdr:rowOff>
    </xdr:from>
    <xdr:ext cx="736600" cy="259045"/>
    <xdr:sp macro="" textlink="">
      <xdr:nvSpPr>
        <xdr:cNvPr id="402" name="テキスト ボックス 401"/>
        <xdr:cNvSpPr txBox="1"/>
      </xdr:nvSpPr>
      <xdr:spPr>
        <a:xfrm>
          <a:off x="15798800" y="650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70168</xdr:rowOff>
    </xdr:from>
    <xdr:to>
      <xdr:col>22</xdr:col>
      <xdr:colOff>254000</xdr:colOff>
      <xdr:row>41</xdr:row>
      <xdr:rowOff>318</xdr:rowOff>
    </xdr:to>
    <xdr:sp macro="" textlink="">
      <xdr:nvSpPr>
        <xdr:cNvPr id="403" name="円/楕円 402"/>
        <xdr:cNvSpPr/>
      </xdr:nvSpPr>
      <xdr:spPr>
        <a:xfrm>
          <a:off x="15240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10495</xdr:rowOff>
    </xdr:from>
    <xdr:ext cx="762000" cy="259045"/>
    <xdr:sp macro="" textlink="">
      <xdr:nvSpPr>
        <xdr:cNvPr id="404" name="テキスト ボックス 403"/>
        <xdr:cNvSpPr txBox="1"/>
      </xdr:nvSpPr>
      <xdr:spPr>
        <a:xfrm>
          <a:off x="14909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127953</xdr:rowOff>
    </xdr:from>
    <xdr:to>
      <xdr:col>21</xdr:col>
      <xdr:colOff>50800</xdr:colOff>
      <xdr:row>42</xdr:row>
      <xdr:rowOff>58103</xdr:rowOff>
    </xdr:to>
    <xdr:sp macro="" textlink="">
      <xdr:nvSpPr>
        <xdr:cNvPr id="405" name="円/楕円 404"/>
        <xdr:cNvSpPr/>
      </xdr:nvSpPr>
      <xdr:spPr>
        <a:xfrm>
          <a:off x="14351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42880</xdr:rowOff>
    </xdr:from>
    <xdr:ext cx="762000" cy="259045"/>
    <xdr:sp macro="" textlink="">
      <xdr:nvSpPr>
        <xdr:cNvPr id="406" name="テキスト ボックス 405"/>
        <xdr:cNvSpPr txBox="1"/>
      </xdr:nvSpPr>
      <xdr:spPr>
        <a:xfrm>
          <a:off x="14020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407" name="円/楕円 406"/>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408" name="テキスト ボックス 40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地方債残高や公営企業債等繰入見込額の減少や充当可能基金の積み増しにより、平成</a:t>
          </a:r>
          <a:r>
            <a:rPr kumimoji="1" lang="en-US" altLang="ja-JP" sz="1300">
              <a:latin typeface="ＭＳ Ｐゴシック"/>
            </a:rPr>
            <a:t>21</a:t>
          </a:r>
          <a:r>
            <a:rPr kumimoji="1" lang="ja-JP" altLang="en-US" sz="1300">
              <a:latin typeface="ＭＳ Ｐゴシック"/>
            </a:rPr>
            <a:t>年度から数値なしとなった。</a:t>
          </a:r>
          <a:endParaRPr kumimoji="1" lang="en-US" altLang="ja-JP" sz="1300">
            <a:latin typeface="ＭＳ Ｐゴシック"/>
          </a:endParaRPr>
        </a:p>
        <a:p>
          <a:r>
            <a:rPr kumimoji="1" lang="ja-JP" altLang="en-US" sz="1300">
              <a:latin typeface="ＭＳ Ｐゴシック"/>
            </a:rPr>
            <a:t>今後も地方債残高の減少、充当可能財源等の確保に努める。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0"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1" name="フローチャート :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6" name="フローチャート : 判断 445"/>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7" name="テキスト ボックス 446"/>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8" name="フローチャート : 判断 447"/>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49" name="テキスト ボックス 448"/>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7,806
7,715
66.82
5,142,782
4,221,995
894,813
2,922,632
2,716,683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年度から</a:t>
          </a:r>
          <a:r>
            <a:rPr kumimoji="1" lang="en-US" altLang="ja-JP" sz="1300">
              <a:latin typeface="ＭＳ Ｐゴシック"/>
            </a:rPr>
            <a:t>3</a:t>
          </a:r>
          <a:r>
            <a:rPr kumimoji="1" lang="ja-JP" altLang="en-US" sz="1300">
              <a:latin typeface="ＭＳ Ｐゴシック"/>
            </a:rPr>
            <a:t>年間給与削減を行ったこと、平成</a:t>
          </a:r>
          <a:r>
            <a:rPr kumimoji="1" lang="en-US" altLang="ja-JP" sz="1300">
              <a:latin typeface="ＭＳ Ｐゴシック"/>
            </a:rPr>
            <a:t>19</a:t>
          </a:r>
          <a:r>
            <a:rPr kumimoji="1" lang="ja-JP" altLang="en-US" sz="1300">
              <a:latin typeface="ＭＳ Ｐゴシック"/>
            </a:rPr>
            <a:t>年度まで新規採用抑制を実施していたことから平成</a:t>
          </a:r>
          <a:r>
            <a:rPr kumimoji="1" lang="en-US" altLang="ja-JP" sz="1300">
              <a:latin typeface="ＭＳ Ｐゴシック"/>
            </a:rPr>
            <a:t>20</a:t>
          </a:r>
          <a:r>
            <a:rPr kumimoji="1" lang="ja-JP" altLang="en-US" sz="1300">
              <a:latin typeface="ＭＳ Ｐゴシック"/>
            </a:rPr>
            <a:t>年度に人件費の割合が伸びたが、それ以降は定年退職者、中途退職者の増により、人件費は減少傾向にある。</a:t>
          </a:r>
          <a:endParaRPr kumimoji="1" lang="en-US" altLang="ja-JP" sz="1300">
            <a:latin typeface="ＭＳ Ｐゴシック"/>
          </a:endParaRPr>
        </a:p>
        <a:p>
          <a:r>
            <a:rPr kumimoji="1" lang="ja-JP" altLang="en-US" sz="1300">
              <a:latin typeface="ＭＳ Ｐゴシック"/>
            </a:rPr>
            <a:t>引き続き、適正な定員管理に努める。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xdr:rowOff>
    </xdr:from>
    <xdr:to>
      <xdr:col>7</xdr:col>
      <xdr:colOff>15875</xdr:colOff>
      <xdr:row>36</xdr:row>
      <xdr:rowOff>76708</xdr:rowOff>
    </xdr:to>
    <xdr:cxnSp macro="">
      <xdr:nvCxnSpPr>
        <xdr:cNvPr id="63" name="直線コネクタ 62"/>
        <xdr:cNvCxnSpPr/>
      </xdr:nvCxnSpPr>
      <xdr:spPr>
        <a:xfrm flipV="1">
          <a:off x="3987800" y="61803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76708</xdr:rowOff>
    </xdr:from>
    <xdr:to>
      <xdr:col>5</xdr:col>
      <xdr:colOff>549275</xdr:colOff>
      <xdr:row>36</xdr:row>
      <xdr:rowOff>90424</xdr:rowOff>
    </xdr:to>
    <xdr:cxnSp macro="">
      <xdr:nvCxnSpPr>
        <xdr:cNvPr id="66" name="直線コネクタ 65"/>
        <xdr:cNvCxnSpPr/>
      </xdr:nvCxnSpPr>
      <xdr:spPr>
        <a:xfrm flipV="1">
          <a:off x="3098800" y="6248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85852</xdr:rowOff>
    </xdr:from>
    <xdr:to>
      <xdr:col>4</xdr:col>
      <xdr:colOff>346075</xdr:colOff>
      <xdr:row>36</xdr:row>
      <xdr:rowOff>90424</xdr:rowOff>
    </xdr:to>
    <xdr:cxnSp macro="">
      <xdr:nvCxnSpPr>
        <xdr:cNvPr id="69" name="直線コネクタ 68"/>
        <xdr:cNvCxnSpPr/>
      </xdr:nvCxnSpPr>
      <xdr:spPr>
        <a:xfrm>
          <a:off x="2209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85852</xdr:rowOff>
    </xdr:from>
    <xdr:to>
      <xdr:col>3</xdr:col>
      <xdr:colOff>142875</xdr:colOff>
      <xdr:row>37</xdr:row>
      <xdr:rowOff>14986</xdr:rowOff>
    </xdr:to>
    <xdr:cxnSp macro="">
      <xdr:nvCxnSpPr>
        <xdr:cNvPr id="72" name="直線コネクタ 71"/>
        <xdr:cNvCxnSpPr/>
      </xdr:nvCxnSpPr>
      <xdr:spPr>
        <a:xfrm flipV="1">
          <a:off x="1320800" y="62580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76" name="テキスト ボックス 75"/>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128778</xdr:rowOff>
    </xdr:from>
    <xdr:to>
      <xdr:col>7</xdr:col>
      <xdr:colOff>66675</xdr:colOff>
      <xdr:row>36</xdr:row>
      <xdr:rowOff>58928</xdr:rowOff>
    </xdr:to>
    <xdr:sp macro="" textlink="">
      <xdr:nvSpPr>
        <xdr:cNvPr id="82" name="円/楕円 81"/>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145305</xdr:rowOff>
    </xdr:from>
    <xdr:ext cx="762000" cy="259045"/>
    <xdr:sp macro="" textlink="">
      <xdr:nvSpPr>
        <xdr:cNvPr id="83" name="人件費該当値テキスト"/>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4" name="円/楕円 83"/>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5" name="テキスト ボックス 84"/>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39624</xdr:rowOff>
    </xdr:from>
    <xdr:to>
      <xdr:col>4</xdr:col>
      <xdr:colOff>396875</xdr:colOff>
      <xdr:row>36</xdr:row>
      <xdr:rowOff>141224</xdr:rowOff>
    </xdr:to>
    <xdr:sp macro="" textlink="">
      <xdr:nvSpPr>
        <xdr:cNvPr id="86" name="円/楕円 85"/>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151401</xdr:rowOff>
    </xdr:from>
    <xdr:ext cx="762000" cy="259045"/>
    <xdr:sp macro="" textlink="">
      <xdr:nvSpPr>
        <xdr:cNvPr id="87" name="テキスト ボックス 86"/>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35052</xdr:rowOff>
    </xdr:from>
    <xdr:to>
      <xdr:col>3</xdr:col>
      <xdr:colOff>193675</xdr:colOff>
      <xdr:row>36</xdr:row>
      <xdr:rowOff>136652</xdr:rowOff>
    </xdr:to>
    <xdr:sp macro="" textlink="">
      <xdr:nvSpPr>
        <xdr:cNvPr id="88" name="円/楕円 87"/>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146829</xdr:rowOff>
    </xdr:from>
    <xdr:ext cx="762000" cy="259045"/>
    <xdr:sp macro="" textlink="">
      <xdr:nvSpPr>
        <xdr:cNvPr id="89" name="テキスト ボックス 88"/>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90" name="円/楕円 89"/>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91" name="テキスト ボックス 90"/>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数値は類似団体平均を下回っているものの、平成</a:t>
          </a:r>
          <a:r>
            <a:rPr kumimoji="1" lang="en-US" altLang="ja-JP" sz="1300">
              <a:latin typeface="ＭＳ Ｐゴシック"/>
            </a:rPr>
            <a:t>23</a:t>
          </a:r>
          <a:r>
            <a:rPr kumimoji="1" lang="ja-JP" altLang="en-US" sz="1300">
              <a:latin typeface="ＭＳ Ｐゴシック"/>
            </a:rPr>
            <a:t>年度から増加傾向にある。以前より委託の見直し等により物件費の抑制を図ってきたが、今後も物品購入や管理の集中化、事務能率の向上等の措置による経費の削減に努める。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110998</xdr:rowOff>
    </xdr:from>
    <xdr:to>
      <xdr:col>24</xdr:col>
      <xdr:colOff>31750</xdr:colOff>
      <xdr:row>16</xdr:row>
      <xdr:rowOff>62992</xdr:rowOff>
    </xdr:to>
    <xdr:cxnSp macro="">
      <xdr:nvCxnSpPr>
        <xdr:cNvPr id="121" name="直線コネクタ 120"/>
        <xdr:cNvCxnSpPr/>
      </xdr:nvCxnSpPr>
      <xdr:spPr>
        <a:xfrm>
          <a:off x="15671800" y="268274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101854</xdr:rowOff>
    </xdr:from>
    <xdr:to>
      <xdr:col>22</xdr:col>
      <xdr:colOff>565150</xdr:colOff>
      <xdr:row>15</xdr:row>
      <xdr:rowOff>110998</xdr:rowOff>
    </xdr:to>
    <xdr:cxnSp macro="">
      <xdr:nvCxnSpPr>
        <xdr:cNvPr id="124" name="直線コネクタ 123"/>
        <xdr:cNvCxnSpPr/>
      </xdr:nvCxnSpPr>
      <xdr:spPr>
        <a:xfrm>
          <a:off x="14782800" y="2673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60706</xdr:rowOff>
    </xdr:from>
    <xdr:to>
      <xdr:col>21</xdr:col>
      <xdr:colOff>361950</xdr:colOff>
      <xdr:row>15</xdr:row>
      <xdr:rowOff>101854</xdr:rowOff>
    </xdr:to>
    <xdr:cxnSp macro="">
      <xdr:nvCxnSpPr>
        <xdr:cNvPr id="127" name="直線コネクタ 126"/>
        <xdr:cNvCxnSpPr/>
      </xdr:nvCxnSpPr>
      <xdr:spPr>
        <a:xfrm>
          <a:off x="13893800" y="2632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60706</xdr:rowOff>
    </xdr:from>
    <xdr:to>
      <xdr:col>20</xdr:col>
      <xdr:colOff>158750</xdr:colOff>
      <xdr:row>15</xdr:row>
      <xdr:rowOff>69850</xdr:rowOff>
    </xdr:to>
    <xdr:cxnSp macro="">
      <xdr:nvCxnSpPr>
        <xdr:cNvPr id="130" name="直線コネクタ 129"/>
        <xdr:cNvCxnSpPr/>
      </xdr:nvCxnSpPr>
      <xdr:spPr>
        <a:xfrm flipV="1">
          <a:off x="13004800" y="2632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80281</xdr:rowOff>
    </xdr:from>
    <xdr:ext cx="762000" cy="259045"/>
    <xdr:sp macro="" textlink="">
      <xdr:nvSpPr>
        <xdr:cNvPr id="132" name="テキスト ボックス 131"/>
        <xdr:cNvSpPr txBox="1"/>
      </xdr:nvSpPr>
      <xdr:spPr>
        <a:xfrm>
          <a:off x="13512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34" name="テキスト ボックス 133"/>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12192</xdr:rowOff>
    </xdr:from>
    <xdr:to>
      <xdr:col>24</xdr:col>
      <xdr:colOff>82550</xdr:colOff>
      <xdr:row>16</xdr:row>
      <xdr:rowOff>113792</xdr:rowOff>
    </xdr:to>
    <xdr:sp macro="" textlink="">
      <xdr:nvSpPr>
        <xdr:cNvPr id="140" name="円/楕円 139"/>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28719</xdr:rowOff>
    </xdr:from>
    <xdr:ext cx="762000" cy="259045"/>
    <xdr:sp macro="" textlink="">
      <xdr:nvSpPr>
        <xdr:cNvPr id="141" name="物件費該当値テキスト"/>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60198</xdr:rowOff>
    </xdr:from>
    <xdr:to>
      <xdr:col>22</xdr:col>
      <xdr:colOff>615950</xdr:colOff>
      <xdr:row>15</xdr:row>
      <xdr:rowOff>161798</xdr:rowOff>
    </xdr:to>
    <xdr:sp macro="" textlink="">
      <xdr:nvSpPr>
        <xdr:cNvPr id="142" name="円/楕円 141"/>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525</xdr:rowOff>
    </xdr:from>
    <xdr:ext cx="736600" cy="259045"/>
    <xdr:sp macro="" textlink="">
      <xdr:nvSpPr>
        <xdr:cNvPr id="143" name="テキスト ボックス 142"/>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51054</xdr:rowOff>
    </xdr:from>
    <xdr:to>
      <xdr:col>21</xdr:col>
      <xdr:colOff>412750</xdr:colOff>
      <xdr:row>15</xdr:row>
      <xdr:rowOff>152654</xdr:rowOff>
    </xdr:to>
    <xdr:sp macro="" textlink="">
      <xdr:nvSpPr>
        <xdr:cNvPr id="144" name="円/楕円 143"/>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162831</xdr:rowOff>
    </xdr:from>
    <xdr:ext cx="762000" cy="259045"/>
    <xdr:sp macro="" textlink="">
      <xdr:nvSpPr>
        <xdr:cNvPr id="145" name="テキスト ボックス 144"/>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9906</xdr:rowOff>
    </xdr:from>
    <xdr:to>
      <xdr:col>20</xdr:col>
      <xdr:colOff>209550</xdr:colOff>
      <xdr:row>15</xdr:row>
      <xdr:rowOff>111506</xdr:rowOff>
    </xdr:to>
    <xdr:sp macro="" textlink="">
      <xdr:nvSpPr>
        <xdr:cNvPr id="146" name="円/楕円 145"/>
        <xdr:cNvSpPr/>
      </xdr:nvSpPr>
      <xdr:spPr>
        <a:xfrm>
          <a:off x="13843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121683</xdr:rowOff>
    </xdr:from>
    <xdr:ext cx="762000" cy="259045"/>
    <xdr:sp macro="" textlink="">
      <xdr:nvSpPr>
        <xdr:cNvPr id="147" name="テキスト ボックス 146"/>
        <xdr:cNvSpPr txBox="1"/>
      </xdr:nvSpPr>
      <xdr:spPr>
        <a:xfrm>
          <a:off x="135128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8" name="円/楕円 147"/>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49" name="テキスト ボックス 148"/>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年度に引き続き、平成</a:t>
          </a:r>
          <a:r>
            <a:rPr kumimoji="1" lang="en-US" altLang="ja-JP" sz="1300">
              <a:latin typeface="ＭＳ Ｐゴシック"/>
            </a:rPr>
            <a:t>25</a:t>
          </a:r>
          <a:r>
            <a:rPr kumimoji="1" lang="ja-JP" altLang="en-US" sz="1300">
              <a:latin typeface="ＭＳ Ｐゴシック"/>
            </a:rPr>
            <a:t>年度では類似団体平均より</a:t>
          </a:r>
          <a:r>
            <a:rPr kumimoji="1" lang="en-US" altLang="ja-JP" sz="1300">
              <a:latin typeface="ＭＳ Ｐゴシック"/>
            </a:rPr>
            <a:t>0.6</a:t>
          </a:r>
          <a:r>
            <a:rPr kumimoji="1" lang="ja-JP" altLang="en-US" sz="1300">
              <a:latin typeface="ＭＳ Ｐゴシック"/>
            </a:rPr>
            <a:t>ポイントの低くなっているが、平成</a:t>
          </a:r>
          <a:r>
            <a:rPr kumimoji="1" lang="en-US" altLang="ja-JP" sz="1300">
              <a:latin typeface="ＭＳ Ｐゴシック"/>
            </a:rPr>
            <a:t>22</a:t>
          </a:r>
          <a:r>
            <a:rPr kumimoji="1" lang="ja-JP" altLang="en-US" sz="1300">
              <a:latin typeface="ＭＳ Ｐゴシック"/>
            </a:rPr>
            <a:t>年度以降数値は伸びている。</a:t>
          </a:r>
          <a:endParaRPr kumimoji="1" lang="en-US" altLang="ja-JP" sz="1300">
            <a:latin typeface="ＭＳ Ｐゴシック"/>
          </a:endParaRPr>
        </a:p>
        <a:p>
          <a:r>
            <a:rPr kumimoji="1" lang="ja-JP" altLang="en-US" sz="1300">
              <a:latin typeface="ＭＳ Ｐゴシック"/>
            </a:rPr>
            <a:t>少子高齢化に対応する社会保障制度の影響により今後も増加が見込まれる。増加する扶助制度に対応できる財政運営に努める。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53</xdr:row>
      <xdr:rowOff>146050</xdr:rowOff>
    </xdr:to>
    <xdr:cxnSp macro="">
      <xdr:nvCxnSpPr>
        <xdr:cNvPr id="182" name="直線コネクタ 181"/>
        <xdr:cNvCxnSpPr/>
      </xdr:nvCxnSpPr>
      <xdr:spPr>
        <a:xfrm>
          <a:off x="3987800" y="9213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53</xdr:row>
      <xdr:rowOff>127000</xdr:rowOff>
    </xdr:to>
    <xdr:cxnSp macro="">
      <xdr:nvCxnSpPr>
        <xdr:cNvPr id="185" name="直線コネクタ 184"/>
        <xdr:cNvCxnSpPr/>
      </xdr:nvCxnSpPr>
      <xdr:spPr>
        <a:xfrm>
          <a:off x="3098800" y="9137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xdr:rowOff>
    </xdr:from>
    <xdr:to>
      <xdr:col>4</xdr:col>
      <xdr:colOff>346075</xdr:colOff>
      <xdr:row>53</xdr:row>
      <xdr:rowOff>50800</xdr:rowOff>
    </xdr:to>
    <xdr:cxnSp macro="">
      <xdr:nvCxnSpPr>
        <xdr:cNvPr id="188" name="直線コネクタ 187"/>
        <xdr:cNvCxnSpPr/>
      </xdr:nvCxnSpPr>
      <xdr:spPr>
        <a:xfrm>
          <a:off x="2209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12700</xdr:rowOff>
    </xdr:to>
    <xdr:cxnSp macro="">
      <xdr:nvCxnSpPr>
        <xdr:cNvPr id="191" name="直線コネクタ 190"/>
        <xdr:cNvCxnSpPr/>
      </xdr:nvCxnSpPr>
      <xdr:spPr>
        <a:xfrm>
          <a:off x="1320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67327</xdr:rowOff>
    </xdr:from>
    <xdr:ext cx="762000" cy="259045"/>
    <xdr:sp macro="" textlink="">
      <xdr:nvSpPr>
        <xdr:cNvPr id="193" name="テキスト ボックス 192"/>
        <xdr:cNvSpPr txBox="1"/>
      </xdr:nvSpPr>
      <xdr:spPr>
        <a:xfrm>
          <a:off x="1828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29227</xdr:rowOff>
    </xdr:from>
    <xdr:ext cx="762000" cy="259045"/>
    <xdr:sp macro="" textlink="">
      <xdr:nvSpPr>
        <xdr:cNvPr id="195" name="テキスト ボックス 194"/>
        <xdr:cNvSpPr txBox="1"/>
      </xdr:nvSpPr>
      <xdr:spPr>
        <a:xfrm>
          <a:off x="9398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1" name="円/楕円 200"/>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2"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03" name="円/楕円 202"/>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04" name="テキスト ボックス 203"/>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05" name="円/楕円 204"/>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111777</xdr:rowOff>
    </xdr:from>
    <xdr:ext cx="762000" cy="259045"/>
    <xdr:sp macro="" textlink="">
      <xdr:nvSpPr>
        <xdr:cNvPr id="206" name="テキスト ボックス 205"/>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133350</xdr:rowOff>
    </xdr:from>
    <xdr:to>
      <xdr:col>3</xdr:col>
      <xdr:colOff>193675</xdr:colOff>
      <xdr:row>53</xdr:row>
      <xdr:rowOff>63500</xdr:rowOff>
    </xdr:to>
    <xdr:sp macro="" textlink="">
      <xdr:nvSpPr>
        <xdr:cNvPr id="207" name="円/楕円 206"/>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73677</xdr:rowOff>
    </xdr:from>
    <xdr:ext cx="762000" cy="259045"/>
    <xdr:sp macro="" textlink="">
      <xdr:nvSpPr>
        <xdr:cNvPr id="208" name="テキスト ボックス 207"/>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09" name="円/楕円 208"/>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0" name="テキスト ボックス 209"/>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数値が大きな要因は繰出金であり、下水道事業維持管理経費の増加や諏訪湖流域下水道接続に伴う費用の影響が大きい。</a:t>
          </a:r>
          <a:endParaRPr kumimoji="1" lang="en-US" altLang="ja-JP" sz="1300">
            <a:latin typeface="ＭＳ Ｐゴシック"/>
          </a:endParaRPr>
        </a:p>
        <a:p>
          <a:r>
            <a:rPr kumimoji="1" lang="ja-JP" altLang="en-US" sz="1300">
              <a:latin typeface="ＭＳ Ｐゴシック"/>
            </a:rPr>
            <a:t>下水道事業維持管理経費の削減を極力図り、健全な財政運営を行う。</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138430</xdr:rowOff>
    </xdr:from>
    <xdr:to>
      <xdr:col>24</xdr:col>
      <xdr:colOff>31750</xdr:colOff>
      <xdr:row>59</xdr:row>
      <xdr:rowOff>146050</xdr:rowOff>
    </xdr:to>
    <xdr:cxnSp macro="">
      <xdr:nvCxnSpPr>
        <xdr:cNvPr id="243" name="直線コネクタ 242"/>
        <xdr:cNvCxnSpPr/>
      </xdr:nvCxnSpPr>
      <xdr:spPr>
        <a:xfrm flipV="1">
          <a:off x="15671800" y="10253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146050</xdr:rowOff>
    </xdr:from>
    <xdr:to>
      <xdr:col>22</xdr:col>
      <xdr:colOff>565150</xdr:colOff>
      <xdr:row>59</xdr:row>
      <xdr:rowOff>153670</xdr:rowOff>
    </xdr:to>
    <xdr:cxnSp macro="">
      <xdr:nvCxnSpPr>
        <xdr:cNvPr id="246" name="直線コネクタ 245"/>
        <xdr:cNvCxnSpPr/>
      </xdr:nvCxnSpPr>
      <xdr:spPr>
        <a:xfrm flipV="1">
          <a:off x="14782800" y="1026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153670</xdr:rowOff>
    </xdr:from>
    <xdr:to>
      <xdr:col>21</xdr:col>
      <xdr:colOff>361950</xdr:colOff>
      <xdr:row>60</xdr:row>
      <xdr:rowOff>12700</xdr:rowOff>
    </xdr:to>
    <xdr:cxnSp macro="">
      <xdr:nvCxnSpPr>
        <xdr:cNvPr id="249" name="直線コネクタ 248"/>
        <xdr:cNvCxnSpPr/>
      </xdr:nvCxnSpPr>
      <xdr:spPr>
        <a:xfrm flipV="1">
          <a:off x="13893800" y="1026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12700</xdr:rowOff>
    </xdr:from>
    <xdr:to>
      <xdr:col>20</xdr:col>
      <xdr:colOff>158750</xdr:colOff>
      <xdr:row>60</xdr:row>
      <xdr:rowOff>157480</xdr:rowOff>
    </xdr:to>
    <xdr:cxnSp macro="">
      <xdr:nvCxnSpPr>
        <xdr:cNvPr id="252" name="直線コネクタ 251"/>
        <xdr:cNvCxnSpPr/>
      </xdr:nvCxnSpPr>
      <xdr:spPr>
        <a:xfrm flipV="1">
          <a:off x="13004800" y="102997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56" name="テキスト ボックス 25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87630</xdr:rowOff>
    </xdr:from>
    <xdr:to>
      <xdr:col>24</xdr:col>
      <xdr:colOff>82550</xdr:colOff>
      <xdr:row>60</xdr:row>
      <xdr:rowOff>17780</xdr:rowOff>
    </xdr:to>
    <xdr:sp macro="" textlink="">
      <xdr:nvSpPr>
        <xdr:cNvPr id="262" name="円/楕円 261"/>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59707</xdr:rowOff>
    </xdr:from>
    <xdr:ext cx="762000" cy="259045"/>
    <xdr:sp macro="" textlink="">
      <xdr:nvSpPr>
        <xdr:cNvPr id="263" name="その他該当値テキスト"/>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64" name="円/楕円 263"/>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10177</xdr:rowOff>
    </xdr:from>
    <xdr:ext cx="736600" cy="259045"/>
    <xdr:sp macro="" textlink="">
      <xdr:nvSpPr>
        <xdr:cNvPr id="265" name="テキスト ボックス 264"/>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102870</xdr:rowOff>
    </xdr:from>
    <xdr:to>
      <xdr:col>21</xdr:col>
      <xdr:colOff>412750</xdr:colOff>
      <xdr:row>60</xdr:row>
      <xdr:rowOff>33020</xdr:rowOff>
    </xdr:to>
    <xdr:sp macro="" textlink="">
      <xdr:nvSpPr>
        <xdr:cNvPr id="266" name="円/楕円 265"/>
        <xdr:cNvSpPr/>
      </xdr:nvSpPr>
      <xdr:spPr>
        <a:xfrm>
          <a:off x="14732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17797</xdr:rowOff>
    </xdr:from>
    <xdr:ext cx="762000" cy="259045"/>
    <xdr:sp macro="" textlink="">
      <xdr:nvSpPr>
        <xdr:cNvPr id="267" name="テキスト ボックス 266"/>
        <xdr:cNvSpPr txBox="1"/>
      </xdr:nvSpPr>
      <xdr:spPr>
        <a:xfrm>
          <a:off x="14401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68" name="円/楕円 267"/>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69" name="テキスト ボックス 268"/>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106680</xdr:rowOff>
    </xdr:from>
    <xdr:to>
      <xdr:col>19</xdr:col>
      <xdr:colOff>6350</xdr:colOff>
      <xdr:row>61</xdr:row>
      <xdr:rowOff>36830</xdr:rowOff>
    </xdr:to>
    <xdr:sp macro="" textlink="">
      <xdr:nvSpPr>
        <xdr:cNvPr id="270" name="円/楕円 269"/>
        <xdr:cNvSpPr/>
      </xdr:nvSpPr>
      <xdr:spPr>
        <a:xfrm>
          <a:off x="12954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21607</xdr:rowOff>
    </xdr:from>
    <xdr:ext cx="762000" cy="259045"/>
    <xdr:sp macro="" textlink="">
      <xdr:nvSpPr>
        <xdr:cNvPr id="271" name="テキスト ボックス 270"/>
        <xdr:cNvSpPr txBox="1"/>
      </xdr:nvSpPr>
      <xdr:spPr>
        <a:xfrm>
          <a:off x="12623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川西保健衛生施設組合）の構成市町村の内、団体の長が組合長を兼ねており、同組合に係る普通交付税の一部を一括して当町が受け、その同額を同組合へ補助費等として支出していること、その他佐久広域連合への負担金の増加などにより例年、数値が同水準で推移してい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156718</xdr:rowOff>
    </xdr:to>
    <xdr:cxnSp macro="">
      <xdr:nvCxnSpPr>
        <xdr:cNvPr id="301" name="直線コネクタ 300"/>
        <xdr:cNvCxnSpPr/>
      </xdr:nvCxnSpPr>
      <xdr:spPr>
        <a:xfrm flipV="1">
          <a:off x="15671800" y="64500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156718</xdr:rowOff>
    </xdr:to>
    <xdr:cxnSp macro="">
      <xdr:nvCxnSpPr>
        <xdr:cNvPr id="304" name="直線コネクタ 303"/>
        <xdr:cNvCxnSpPr/>
      </xdr:nvCxnSpPr>
      <xdr:spPr>
        <a:xfrm>
          <a:off x="14782800" y="64043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6" name="テキスト ボックス 30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120142</xdr:rowOff>
    </xdr:to>
    <xdr:cxnSp macro="">
      <xdr:nvCxnSpPr>
        <xdr:cNvPr id="307" name="直線コネクタ 306"/>
        <xdr:cNvCxnSpPr/>
      </xdr:nvCxnSpPr>
      <xdr:spPr>
        <a:xfrm flipV="1">
          <a:off x="13893800" y="6404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120142</xdr:rowOff>
    </xdr:to>
    <xdr:cxnSp macro="">
      <xdr:nvCxnSpPr>
        <xdr:cNvPr id="310" name="直線コネクタ 309"/>
        <xdr:cNvCxnSpPr/>
      </xdr:nvCxnSpPr>
      <xdr:spPr>
        <a:xfrm>
          <a:off x="13004800" y="631291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2" name="テキスト ボックス 311"/>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0" name="円/楕円 319"/>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1"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105918</xdr:rowOff>
    </xdr:from>
    <xdr:to>
      <xdr:col>22</xdr:col>
      <xdr:colOff>615950</xdr:colOff>
      <xdr:row>38</xdr:row>
      <xdr:rowOff>36068</xdr:rowOff>
    </xdr:to>
    <xdr:sp macro="" textlink="">
      <xdr:nvSpPr>
        <xdr:cNvPr id="322" name="円/楕円 321"/>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20845</xdr:rowOff>
    </xdr:from>
    <xdr:ext cx="736600" cy="259045"/>
    <xdr:sp macro="" textlink="">
      <xdr:nvSpPr>
        <xdr:cNvPr id="323" name="テキスト ボックス 322"/>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24" name="円/楕円 323"/>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25" name="テキスト ボックス 324"/>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69342</xdr:rowOff>
    </xdr:from>
    <xdr:to>
      <xdr:col>20</xdr:col>
      <xdr:colOff>209550</xdr:colOff>
      <xdr:row>37</xdr:row>
      <xdr:rowOff>170942</xdr:rowOff>
    </xdr:to>
    <xdr:sp macro="" textlink="">
      <xdr:nvSpPr>
        <xdr:cNvPr id="326" name="円/楕円 325"/>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155719</xdr:rowOff>
    </xdr:from>
    <xdr:ext cx="762000" cy="259045"/>
    <xdr:sp macro="" textlink="">
      <xdr:nvSpPr>
        <xdr:cNvPr id="327" name="テキスト ボックス 326"/>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28" name="円/楕円 327"/>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30243</xdr:rowOff>
    </xdr:from>
    <xdr:ext cx="762000" cy="259045"/>
    <xdr:sp macro="" textlink="">
      <xdr:nvSpPr>
        <xdr:cNvPr id="329" name="テキスト ボックス 328"/>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公債費に係る経常収支比率は類似団体平均より</a:t>
          </a:r>
          <a:r>
            <a:rPr kumimoji="1" lang="en-US" altLang="ja-JP" sz="1300">
              <a:latin typeface="ＭＳ Ｐゴシック"/>
            </a:rPr>
            <a:t>8.3</a:t>
          </a:r>
          <a:r>
            <a:rPr kumimoji="1" lang="ja-JP" altLang="en-US" sz="1300">
              <a:latin typeface="ＭＳ Ｐゴシック"/>
            </a:rPr>
            <a:t>ポイント、長野県平均より、</a:t>
          </a:r>
          <a:r>
            <a:rPr kumimoji="1" lang="en-US" altLang="ja-JP" sz="1300">
              <a:latin typeface="ＭＳ Ｐゴシック"/>
            </a:rPr>
            <a:t>6.8</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20</a:t>
          </a:r>
          <a:r>
            <a:rPr kumimoji="1" lang="ja-JP" altLang="en-US" sz="1300">
              <a:latin typeface="ＭＳ Ｐゴシック"/>
            </a:rPr>
            <a:t>年度、平成</a:t>
          </a:r>
          <a:r>
            <a:rPr kumimoji="1" lang="en-US" altLang="ja-JP" sz="1300">
              <a:latin typeface="ＭＳ Ｐゴシック"/>
            </a:rPr>
            <a:t>21</a:t>
          </a:r>
          <a:r>
            <a:rPr kumimoji="1" lang="ja-JP" altLang="en-US" sz="1300">
              <a:latin typeface="ＭＳ Ｐゴシック"/>
            </a:rPr>
            <a:t>年度並びに平成</a:t>
          </a:r>
          <a:r>
            <a:rPr kumimoji="1" lang="en-US" altLang="ja-JP" sz="1300">
              <a:latin typeface="ＭＳ Ｐゴシック"/>
            </a:rPr>
            <a:t>25</a:t>
          </a:r>
          <a:r>
            <a:rPr kumimoji="1" lang="ja-JP" altLang="en-US" sz="1300">
              <a:latin typeface="ＭＳ Ｐゴシック"/>
            </a:rPr>
            <a:t>年度に公的資金補償金免除繰上償還制度を活用したため、数値が減少した。</a:t>
          </a:r>
          <a:endParaRPr kumimoji="1" lang="en-US" altLang="ja-JP" sz="1300">
            <a:latin typeface="ＭＳ Ｐゴシック"/>
          </a:endParaRPr>
        </a:p>
        <a:p>
          <a:r>
            <a:rPr kumimoji="1" lang="ja-JP" altLang="en-US" sz="1300">
              <a:latin typeface="ＭＳ Ｐゴシック"/>
            </a:rPr>
            <a:t>引き続き、新規借入の抑制を図り、数値は減少を見込む。</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67563</xdr:rowOff>
    </xdr:to>
    <xdr:cxnSp macro="">
      <xdr:nvCxnSpPr>
        <xdr:cNvPr id="359" name="直線コネクタ 358"/>
        <xdr:cNvCxnSpPr/>
      </xdr:nvCxnSpPr>
      <xdr:spPr>
        <a:xfrm flipV="1">
          <a:off x="3987800" y="130611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72137</xdr:rowOff>
    </xdr:to>
    <xdr:cxnSp macro="">
      <xdr:nvCxnSpPr>
        <xdr:cNvPr id="362" name="直線コネクタ 361"/>
        <xdr:cNvCxnSpPr/>
      </xdr:nvCxnSpPr>
      <xdr:spPr>
        <a:xfrm flipV="1">
          <a:off x="3098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72137</xdr:rowOff>
    </xdr:from>
    <xdr:to>
      <xdr:col>4</xdr:col>
      <xdr:colOff>346075</xdr:colOff>
      <xdr:row>76</xdr:row>
      <xdr:rowOff>81280</xdr:rowOff>
    </xdr:to>
    <xdr:cxnSp macro="">
      <xdr:nvCxnSpPr>
        <xdr:cNvPr id="365" name="直線コネクタ 364"/>
        <xdr:cNvCxnSpPr/>
      </xdr:nvCxnSpPr>
      <xdr:spPr>
        <a:xfrm flipV="1">
          <a:off x="2209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77</xdr:row>
      <xdr:rowOff>46989</xdr:rowOff>
    </xdr:to>
    <xdr:cxnSp macro="">
      <xdr:nvCxnSpPr>
        <xdr:cNvPr id="368" name="直線コネクタ 367"/>
        <xdr:cNvCxnSpPr/>
      </xdr:nvCxnSpPr>
      <xdr:spPr>
        <a:xfrm flipV="1">
          <a:off x="1320800" y="131114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78" name="円/楕円 377"/>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79"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80" name="円/楕円 379"/>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81" name="テキスト ボックス 380"/>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21337</xdr:rowOff>
    </xdr:from>
    <xdr:to>
      <xdr:col>4</xdr:col>
      <xdr:colOff>396875</xdr:colOff>
      <xdr:row>76</xdr:row>
      <xdr:rowOff>122937</xdr:rowOff>
    </xdr:to>
    <xdr:sp macro="" textlink="">
      <xdr:nvSpPr>
        <xdr:cNvPr id="382" name="円/楕円 381"/>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133113</xdr:rowOff>
    </xdr:from>
    <xdr:ext cx="762000" cy="259045"/>
    <xdr:sp macro="" textlink="">
      <xdr:nvSpPr>
        <xdr:cNvPr id="383" name="テキスト ボックス 382"/>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84" name="円/楕円 383"/>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85" name="テキスト ボックス 384"/>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86" name="円/楕円 385"/>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87" name="テキスト ボックス 386"/>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補助費、その他の経費の比率が、類似団体・長野県平均より高い水準にあることが要因と考えられる。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74749</xdr:rowOff>
    </xdr:from>
    <xdr:to>
      <xdr:col>24</xdr:col>
      <xdr:colOff>31750</xdr:colOff>
      <xdr:row>76</xdr:row>
      <xdr:rowOff>78014</xdr:rowOff>
    </xdr:to>
    <xdr:cxnSp macro="">
      <xdr:nvCxnSpPr>
        <xdr:cNvPr id="422" name="直線コネクタ 421"/>
        <xdr:cNvCxnSpPr/>
      </xdr:nvCxnSpPr>
      <xdr:spPr>
        <a:xfrm>
          <a:off x="15671800" y="131049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171087</xdr:rowOff>
    </xdr:from>
    <xdr:to>
      <xdr:col>22</xdr:col>
      <xdr:colOff>565150</xdr:colOff>
      <xdr:row>76</xdr:row>
      <xdr:rowOff>74749</xdr:rowOff>
    </xdr:to>
    <xdr:cxnSp macro="">
      <xdr:nvCxnSpPr>
        <xdr:cNvPr id="425" name="直線コネクタ 424"/>
        <xdr:cNvCxnSpPr/>
      </xdr:nvCxnSpPr>
      <xdr:spPr>
        <a:xfrm>
          <a:off x="14782800" y="130298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171087</xdr:rowOff>
    </xdr:from>
    <xdr:to>
      <xdr:col>21</xdr:col>
      <xdr:colOff>361950</xdr:colOff>
      <xdr:row>76</xdr:row>
      <xdr:rowOff>15966</xdr:rowOff>
    </xdr:to>
    <xdr:cxnSp macro="">
      <xdr:nvCxnSpPr>
        <xdr:cNvPr id="428" name="直線コネクタ 427"/>
        <xdr:cNvCxnSpPr/>
      </xdr:nvCxnSpPr>
      <xdr:spPr>
        <a:xfrm flipV="1">
          <a:off x="13893800" y="130298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15966</xdr:rowOff>
    </xdr:from>
    <xdr:to>
      <xdr:col>20</xdr:col>
      <xdr:colOff>158750</xdr:colOff>
      <xdr:row>76</xdr:row>
      <xdr:rowOff>45357</xdr:rowOff>
    </xdr:to>
    <xdr:cxnSp macro="">
      <xdr:nvCxnSpPr>
        <xdr:cNvPr id="431" name="直線コネクタ 430"/>
        <xdr:cNvCxnSpPr/>
      </xdr:nvCxnSpPr>
      <xdr:spPr>
        <a:xfrm flipV="1">
          <a:off x="13004800" y="130461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27214</xdr:rowOff>
    </xdr:from>
    <xdr:to>
      <xdr:col>24</xdr:col>
      <xdr:colOff>82550</xdr:colOff>
      <xdr:row>76</xdr:row>
      <xdr:rowOff>128814</xdr:rowOff>
    </xdr:to>
    <xdr:sp macro="" textlink="">
      <xdr:nvSpPr>
        <xdr:cNvPr id="441" name="円/楕円 440"/>
        <xdr:cNvSpPr/>
      </xdr:nvSpPr>
      <xdr:spPr>
        <a:xfrm>
          <a:off x="16459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170741</xdr:rowOff>
    </xdr:from>
    <xdr:ext cx="762000" cy="259045"/>
    <xdr:sp macro="" textlink="">
      <xdr:nvSpPr>
        <xdr:cNvPr id="442" name="公債費以外該当値テキスト"/>
        <xdr:cNvSpPr txBox="1"/>
      </xdr:nvSpPr>
      <xdr:spPr>
        <a:xfrm>
          <a:off x="16598900" y="1302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23949</xdr:rowOff>
    </xdr:from>
    <xdr:to>
      <xdr:col>22</xdr:col>
      <xdr:colOff>615950</xdr:colOff>
      <xdr:row>76</xdr:row>
      <xdr:rowOff>125549</xdr:rowOff>
    </xdr:to>
    <xdr:sp macro="" textlink="">
      <xdr:nvSpPr>
        <xdr:cNvPr id="443" name="円/楕円 442"/>
        <xdr:cNvSpPr/>
      </xdr:nvSpPr>
      <xdr:spPr>
        <a:xfrm>
          <a:off x="15621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110326</xdr:rowOff>
    </xdr:from>
    <xdr:ext cx="736600" cy="259045"/>
    <xdr:sp macro="" textlink="">
      <xdr:nvSpPr>
        <xdr:cNvPr id="444" name="テキスト ボックス 443"/>
        <xdr:cNvSpPr txBox="1"/>
      </xdr:nvSpPr>
      <xdr:spPr>
        <a:xfrm>
          <a:off x="15290800" y="1314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120287</xdr:rowOff>
    </xdr:from>
    <xdr:to>
      <xdr:col>21</xdr:col>
      <xdr:colOff>412750</xdr:colOff>
      <xdr:row>76</xdr:row>
      <xdr:rowOff>50437</xdr:rowOff>
    </xdr:to>
    <xdr:sp macro="" textlink="">
      <xdr:nvSpPr>
        <xdr:cNvPr id="445" name="円/楕円 444"/>
        <xdr:cNvSpPr/>
      </xdr:nvSpPr>
      <xdr:spPr>
        <a:xfrm>
          <a:off x="14732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35214</xdr:rowOff>
    </xdr:from>
    <xdr:ext cx="762000" cy="259045"/>
    <xdr:sp macro="" textlink="">
      <xdr:nvSpPr>
        <xdr:cNvPr id="446" name="テキスト ボックス 445"/>
        <xdr:cNvSpPr txBox="1"/>
      </xdr:nvSpPr>
      <xdr:spPr>
        <a:xfrm>
          <a:off x="14401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136616</xdr:rowOff>
    </xdr:from>
    <xdr:to>
      <xdr:col>20</xdr:col>
      <xdr:colOff>209550</xdr:colOff>
      <xdr:row>76</xdr:row>
      <xdr:rowOff>66765</xdr:rowOff>
    </xdr:to>
    <xdr:sp macro="" textlink="">
      <xdr:nvSpPr>
        <xdr:cNvPr id="447" name="円/楕円 446"/>
        <xdr:cNvSpPr/>
      </xdr:nvSpPr>
      <xdr:spPr>
        <a:xfrm>
          <a:off x="13843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51543</xdr:rowOff>
    </xdr:from>
    <xdr:ext cx="762000" cy="259045"/>
    <xdr:sp macro="" textlink="">
      <xdr:nvSpPr>
        <xdr:cNvPr id="448" name="テキスト ボックス 447"/>
        <xdr:cNvSpPr txBox="1"/>
      </xdr:nvSpPr>
      <xdr:spPr>
        <a:xfrm>
          <a:off x="13512800" y="1308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166007</xdr:rowOff>
    </xdr:from>
    <xdr:to>
      <xdr:col>19</xdr:col>
      <xdr:colOff>6350</xdr:colOff>
      <xdr:row>76</xdr:row>
      <xdr:rowOff>96157</xdr:rowOff>
    </xdr:to>
    <xdr:sp macro="" textlink="">
      <xdr:nvSpPr>
        <xdr:cNvPr id="449" name="円/楕円 448"/>
        <xdr:cNvSpPr/>
      </xdr:nvSpPr>
      <xdr:spPr>
        <a:xfrm>
          <a:off x="12954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80934</xdr:rowOff>
    </xdr:from>
    <xdr:ext cx="762000" cy="259045"/>
    <xdr:sp macro="" textlink="">
      <xdr:nvSpPr>
        <xdr:cNvPr id="450" name="テキスト ボックス 449"/>
        <xdr:cNvSpPr txBox="1"/>
      </xdr:nvSpPr>
      <xdr:spPr>
        <a:xfrm>
          <a:off x="126238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長野県立科町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43329</xdr:rowOff>
    </xdr:from>
    <xdr:to>
      <xdr:col>4</xdr:col>
      <xdr:colOff>1117600</xdr:colOff>
      <xdr:row>18</xdr:row>
      <xdr:rowOff>119069</xdr:rowOff>
    </xdr:to>
    <xdr:cxnSp macro="">
      <xdr:nvCxnSpPr>
        <xdr:cNvPr id="46" name="直線コネクタ 45"/>
        <xdr:cNvCxnSpPr/>
      </xdr:nvCxnSpPr>
      <xdr:spPr bwMode="auto">
        <a:xfrm>
          <a:off x="5003800" y="3177054"/>
          <a:ext cx="647700" cy="7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24098</xdr:rowOff>
    </xdr:from>
    <xdr:to>
      <xdr:col>4</xdr:col>
      <xdr:colOff>469900</xdr:colOff>
      <xdr:row>18</xdr:row>
      <xdr:rowOff>43329</xdr:rowOff>
    </xdr:to>
    <xdr:cxnSp macro="">
      <xdr:nvCxnSpPr>
        <xdr:cNvPr id="49" name="直線コネクタ 48"/>
        <xdr:cNvCxnSpPr/>
      </xdr:nvCxnSpPr>
      <xdr:spPr bwMode="auto">
        <a:xfrm>
          <a:off x="4305300" y="3157823"/>
          <a:ext cx="698500" cy="1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24098</xdr:rowOff>
    </xdr:from>
    <xdr:to>
      <xdr:col>3</xdr:col>
      <xdr:colOff>904875</xdr:colOff>
      <xdr:row>18</xdr:row>
      <xdr:rowOff>57627</xdr:rowOff>
    </xdr:to>
    <xdr:cxnSp macro="">
      <xdr:nvCxnSpPr>
        <xdr:cNvPr id="52" name="直線コネクタ 51"/>
        <xdr:cNvCxnSpPr/>
      </xdr:nvCxnSpPr>
      <xdr:spPr bwMode="auto">
        <a:xfrm flipV="1">
          <a:off x="3606800" y="3157823"/>
          <a:ext cx="698500" cy="3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56776</xdr:rowOff>
    </xdr:from>
    <xdr:to>
      <xdr:col>3</xdr:col>
      <xdr:colOff>206375</xdr:colOff>
      <xdr:row>18</xdr:row>
      <xdr:rowOff>57627</xdr:rowOff>
    </xdr:to>
    <xdr:cxnSp macro="">
      <xdr:nvCxnSpPr>
        <xdr:cNvPr id="55" name="直線コネクタ 54"/>
        <xdr:cNvCxnSpPr/>
      </xdr:nvCxnSpPr>
      <xdr:spPr bwMode="auto">
        <a:xfrm>
          <a:off x="2908300" y="3190501"/>
          <a:ext cx="698500" cy="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68269</xdr:rowOff>
    </xdr:from>
    <xdr:to>
      <xdr:col>5</xdr:col>
      <xdr:colOff>34925</xdr:colOff>
      <xdr:row>18</xdr:row>
      <xdr:rowOff>169869</xdr:rowOff>
    </xdr:to>
    <xdr:sp macro="" textlink="">
      <xdr:nvSpPr>
        <xdr:cNvPr id="65" name="円/楕円 64"/>
        <xdr:cNvSpPr/>
      </xdr:nvSpPr>
      <xdr:spPr bwMode="auto">
        <a:xfrm>
          <a:off x="5600700" y="320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40346</xdr:rowOff>
    </xdr:from>
    <xdr:ext cx="762000" cy="259045"/>
    <xdr:sp macro="" textlink="">
      <xdr:nvSpPr>
        <xdr:cNvPr id="66" name="人口1人当たり決算額の推移該当値テキスト130"/>
        <xdr:cNvSpPr txBox="1"/>
      </xdr:nvSpPr>
      <xdr:spPr>
        <a:xfrm>
          <a:off x="5740400" y="317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119,721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163979</xdr:rowOff>
    </xdr:from>
    <xdr:to>
      <xdr:col>4</xdr:col>
      <xdr:colOff>520700</xdr:colOff>
      <xdr:row>18</xdr:row>
      <xdr:rowOff>94129</xdr:rowOff>
    </xdr:to>
    <xdr:sp macro="" textlink="">
      <xdr:nvSpPr>
        <xdr:cNvPr id="67" name="円/楕円 66"/>
        <xdr:cNvSpPr/>
      </xdr:nvSpPr>
      <xdr:spPr bwMode="auto">
        <a:xfrm>
          <a:off x="4953000" y="312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78906</xdr:rowOff>
    </xdr:from>
    <xdr:ext cx="736600" cy="259045"/>
    <xdr:sp macro="" textlink="">
      <xdr:nvSpPr>
        <xdr:cNvPr id="68" name="テキスト ボックス 67"/>
        <xdr:cNvSpPr txBox="1"/>
      </xdr:nvSpPr>
      <xdr:spPr>
        <a:xfrm>
          <a:off x="4622800" y="321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144748</xdr:rowOff>
    </xdr:from>
    <xdr:to>
      <xdr:col>3</xdr:col>
      <xdr:colOff>955675</xdr:colOff>
      <xdr:row>18</xdr:row>
      <xdr:rowOff>74898</xdr:rowOff>
    </xdr:to>
    <xdr:sp macro="" textlink="">
      <xdr:nvSpPr>
        <xdr:cNvPr id="69" name="円/楕円 68"/>
        <xdr:cNvSpPr/>
      </xdr:nvSpPr>
      <xdr:spPr bwMode="auto">
        <a:xfrm>
          <a:off x="4254500" y="3107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59675</xdr:rowOff>
    </xdr:from>
    <xdr:ext cx="762000" cy="259045"/>
    <xdr:sp macro="" textlink="">
      <xdr:nvSpPr>
        <xdr:cNvPr id="70" name="テキスト ボックス 69"/>
        <xdr:cNvSpPr txBox="1"/>
      </xdr:nvSpPr>
      <xdr:spPr>
        <a:xfrm>
          <a:off x="3924300" y="31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136,339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6827</xdr:rowOff>
    </xdr:from>
    <xdr:to>
      <xdr:col>3</xdr:col>
      <xdr:colOff>257175</xdr:colOff>
      <xdr:row>18</xdr:row>
      <xdr:rowOff>108427</xdr:rowOff>
    </xdr:to>
    <xdr:sp macro="" textlink="">
      <xdr:nvSpPr>
        <xdr:cNvPr id="71" name="円/楕円 70"/>
        <xdr:cNvSpPr/>
      </xdr:nvSpPr>
      <xdr:spPr bwMode="auto">
        <a:xfrm>
          <a:off x="3556000" y="314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93204</xdr:rowOff>
    </xdr:from>
    <xdr:ext cx="762000" cy="259045"/>
    <xdr:sp macro="" textlink="">
      <xdr:nvSpPr>
        <xdr:cNvPr id="72" name="テキスト ボックス 71"/>
        <xdr:cNvSpPr txBox="1"/>
      </xdr:nvSpPr>
      <xdr:spPr>
        <a:xfrm>
          <a:off x="3225800" y="322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130,472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5976</xdr:rowOff>
    </xdr:from>
    <xdr:to>
      <xdr:col>2</xdr:col>
      <xdr:colOff>692150</xdr:colOff>
      <xdr:row>18</xdr:row>
      <xdr:rowOff>107576</xdr:rowOff>
    </xdr:to>
    <xdr:sp macro="" textlink="">
      <xdr:nvSpPr>
        <xdr:cNvPr id="73" name="円/楕円 72"/>
        <xdr:cNvSpPr/>
      </xdr:nvSpPr>
      <xdr:spPr bwMode="auto">
        <a:xfrm>
          <a:off x="2857500" y="3139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92353</xdr:rowOff>
    </xdr:from>
    <xdr:ext cx="762000" cy="259045"/>
    <xdr:sp macro="" textlink="">
      <xdr:nvSpPr>
        <xdr:cNvPr id="74" name="テキスト ボックス 73"/>
        <xdr:cNvSpPr txBox="1"/>
      </xdr:nvSpPr>
      <xdr:spPr>
        <a:xfrm>
          <a:off x="2527300" y="322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38176</xdr:rowOff>
    </xdr:from>
    <xdr:to>
      <xdr:col>4</xdr:col>
      <xdr:colOff>1117600</xdr:colOff>
      <xdr:row>36</xdr:row>
      <xdr:rowOff>63805</xdr:rowOff>
    </xdr:to>
    <xdr:cxnSp macro="">
      <xdr:nvCxnSpPr>
        <xdr:cNvPr id="107" name="直線コネクタ 106"/>
        <xdr:cNvCxnSpPr/>
      </xdr:nvCxnSpPr>
      <xdr:spPr bwMode="auto">
        <a:xfrm>
          <a:off x="5003800" y="6991426"/>
          <a:ext cx="647700" cy="25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33451</xdr:rowOff>
    </xdr:from>
    <xdr:to>
      <xdr:col>4</xdr:col>
      <xdr:colOff>469900</xdr:colOff>
      <xdr:row>36</xdr:row>
      <xdr:rowOff>38176</xdr:rowOff>
    </xdr:to>
    <xdr:cxnSp macro="">
      <xdr:nvCxnSpPr>
        <xdr:cNvPr id="110" name="直線コネクタ 109"/>
        <xdr:cNvCxnSpPr/>
      </xdr:nvCxnSpPr>
      <xdr:spPr bwMode="auto">
        <a:xfrm>
          <a:off x="4305300" y="6986701"/>
          <a:ext cx="698500" cy="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157290</xdr:rowOff>
    </xdr:from>
    <xdr:to>
      <xdr:col>3</xdr:col>
      <xdr:colOff>904875</xdr:colOff>
      <xdr:row>36</xdr:row>
      <xdr:rowOff>33451</xdr:rowOff>
    </xdr:to>
    <xdr:cxnSp macro="">
      <xdr:nvCxnSpPr>
        <xdr:cNvPr id="113" name="直線コネクタ 112"/>
        <xdr:cNvCxnSpPr/>
      </xdr:nvCxnSpPr>
      <xdr:spPr bwMode="auto">
        <a:xfrm>
          <a:off x="3606800" y="6767640"/>
          <a:ext cx="698500" cy="21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16929</xdr:rowOff>
    </xdr:from>
    <xdr:to>
      <xdr:col>3</xdr:col>
      <xdr:colOff>206375</xdr:colOff>
      <xdr:row>35</xdr:row>
      <xdr:rowOff>157290</xdr:rowOff>
    </xdr:to>
    <xdr:cxnSp macro="">
      <xdr:nvCxnSpPr>
        <xdr:cNvPr id="116" name="直線コネクタ 115"/>
        <xdr:cNvCxnSpPr/>
      </xdr:nvCxnSpPr>
      <xdr:spPr bwMode="auto">
        <a:xfrm>
          <a:off x="2908300" y="6627279"/>
          <a:ext cx="698500" cy="140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13005</xdr:rowOff>
    </xdr:from>
    <xdr:to>
      <xdr:col>5</xdr:col>
      <xdr:colOff>34925</xdr:colOff>
      <xdr:row>36</xdr:row>
      <xdr:rowOff>114605</xdr:rowOff>
    </xdr:to>
    <xdr:sp macro="" textlink="">
      <xdr:nvSpPr>
        <xdr:cNvPr id="126" name="円/楕円 125"/>
        <xdr:cNvSpPr/>
      </xdr:nvSpPr>
      <xdr:spPr bwMode="auto">
        <a:xfrm>
          <a:off x="5600700" y="696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327982</xdr:rowOff>
    </xdr:from>
    <xdr:ext cx="762000" cy="259045"/>
    <xdr:sp macro="" textlink="">
      <xdr:nvSpPr>
        <xdr:cNvPr id="127" name="人口1人当たり決算額の推移該当値テキスト445"/>
        <xdr:cNvSpPr txBox="1"/>
      </xdr:nvSpPr>
      <xdr:spPr>
        <a:xfrm>
          <a:off x="5740400" y="693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330276</xdr:rowOff>
    </xdr:from>
    <xdr:to>
      <xdr:col>4</xdr:col>
      <xdr:colOff>520700</xdr:colOff>
      <xdr:row>36</xdr:row>
      <xdr:rowOff>88976</xdr:rowOff>
    </xdr:to>
    <xdr:sp macro="" textlink="">
      <xdr:nvSpPr>
        <xdr:cNvPr id="128" name="円/楕円 127"/>
        <xdr:cNvSpPr/>
      </xdr:nvSpPr>
      <xdr:spPr bwMode="auto">
        <a:xfrm>
          <a:off x="4953000" y="694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73753</xdr:rowOff>
    </xdr:from>
    <xdr:ext cx="736600" cy="259045"/>
    <xdr:sp macro="" textlink="">
      <xdr:nvSpPr>
        <xdr:cNvPr id="129" name="テキスト ボックス 128"/>
        <xdr:cNvSpPr txBox="1"/>
      </xdr:nvSpPr>
      <xdr:spPr>
        <a:xfrm>
          <a:off x="4622800" y="7027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325551</xdr:rowOff>
    </xdr:from>
    <xdr:to>
      <xdr:col>3</xdr:col>
      <xdr:colOff>955675</xdr:colOff>
      <xdr:row>36</xdr:row>
      <xdr:rowOff>84251</xdr:rowOff>
    </xdr:to>
    <xdr:sp macro="" textlink="">
      <xdr:nvSpPr>
        <xdr:cNvPr id="130" name="円/楕円 129"/>
        <xdr:cNvSpPr/>
      </xdr:nvSpPr>
      <xdr:spPr bwMode="auto">
        <a:xfrm>
          <a:off x="4254500" y="6935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69028</xdr:rowOff>
    </xdr:from>
    <xdr:ext cx="762000" cy="259045"/>
    <xdr:sp macro="" textlink="">
      <xdr:nvSpPr>
        <xdr:cNvPr id="131" name="テキスト ボックス 130"/>
        <xdr:cNvSpPr txBox="1"/>
      </xdr:nvSpPr>
      <xdr:spPr>
        <a:xfrm>
          <a:off x="3924300" y="702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106490</xdr:rowOff>
    </xdr:from>
    <xdr:to>
      <xdr:col>3</xdr:col>
      <xdr:colOff>257175</xdr:colOff>
      <xdr:row>35</xdr:row>
      <xdr:rowOff>208090</xdr:rowOff>
    </xdr:to>
    <xdr:sp macro="" textlink="">
      <xdr:nvSpPr>
        <xdr:cNvPr id="132" name="円/楕円 131"/>
        <xdr:cNvSpPr/>
      </xdr:nvSpPr>
      <xdr:spPr bwMode="auto">
        <a:xfrm>
          <a:off x="3556000" y="6716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192867</xdr:rowOff>
    </xdr:from>
    <xdr:ext cx="762000" cy="259045"/>
    <xdr:sp macro="" textlink="">
      <xdr:nvSpPr>
        <xdr:cNvPr id="133" name="テキスト ボックス 132"/>
        <xdr:cNvSpPr txBox="1"/>
      </xdr:nvSpPr>
      <xdr:spPr>
        <a:xfrm>
          <a:off x="3225800" y="68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32,115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309029</xdr:rowOff>
    </xdr:from>
    <xdr:to>
      <xdr:col>2</xdr:col>
      <xdr:colOff>692150</xdr:colOff>
      <xdr:row>35</xdr:row>
      <xdr:rowOff>67729</xdr:rowOff>
    </xdr:to>
    <xdr:sp macro="" textlink="">
      <xdr:nvSpPr>
        <xdr:cNvPr id="134" name="円/楕円 133"/>
        <xdr:cNvSpPr/>
      </xdr:nvSpPr>
      <xdr:spPr bwMode="auto">
        <a:xfrm>
          <a:off x="2857500" y="6576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52506</xdr:rowOff>
    </xdr:from>
    <xdr:ext cx="762000" cy="259045"/>
    <xdr:sp macro="" textlink="">
      <xdr:nvSpPr>
        <xdr:cNvPr id="135" name="テキスト ボックス 134"/>
        <xdr:cNvSpPr txBox="1"/>
      </xdr:nvSpPr>
      <xdr:spPr>
        <a:xfrm>
          <a:off x="2527300" y="666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財政調整基金残高：財政調整基金の積み増し行い、平成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ポイント増となった。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年度は繰越明許費の減等により前年度と比較し、</a:t>
          </a:r>
          <a:r>
            <a:rPr kumimoji="1" lang="en-US" altLang="ja-JP" sz="1400">
              <a:latin typeface="ＭＳ ゴシック" pitchFamily="49" charset="-128"/>
              <a:ea typeface="ＭＳ ゴシック" pitchFamily="49" charset="-128"/>
            </a:rPr>
            <a:t>10.98</a:t>
          </a:r>
          <a:r>
            <a:rPr kumimoji="1" lang="ja-JP" altLang="en-US" sz="1400">
              <a:latin typeface="ＭＳ ゴシック" pitchFamily="49" charset="-128"/>
              <a:ea typeface="ＭＳ ゴシック" pitchFamily="49" charset="-128"/>
            </a:rPr>
            <a:t>ポイント増となった。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年度と比較し、基金取壊しが減少したこと等により</a:t>
          </a:r>
          <a:r>
            <a:rPr kumimoji="1" lang="en-US" altLang="ja-JP" sz="1400">
              <a:latin typeface="ＭＳ ゴシック" pitchFamily="49" charset="-128"/>
              <a:ea typeface="ＭＳ ゴシック" pitchFamily="49" charset="-128"/>
            </a:rPr>
            <a:t>8.11</a:t>
          </a:r>
          <a:r>
            <a:rPr kumimoji="1" lang="ja-JP" altLang="en-US" sz="1400">
              <a:latin typeface="ＭＳ ゴシック" pitchFamily="49" charset="-128"/>
              <a:ea typeface="ＭＳ ゴシック" pitchFamily="49" charset="-128"/>
            </a:rPr>
            <a:t>ポイント増となった。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全体：実質赤字や資金不足がなく連結実質赤字比率は数値なし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一般会計：索道事業、水道事業を比率で上回る。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索道事業特別会計：観光業の冷え込みにより厳しい経営が続いている。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年度に料金値下げを行い、以降総収益は減少傾向にある。経費削減、事業の選択による効率的な経営に努める。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国民健康保険特別会計：厳しい運営状況が続いており、平成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年度から税率の引上げを実施。</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下水道事業会計：一般会計からの繰入で財政運営を行っているため、推移変動は少ない。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介護保険特別会計：介護給付費の増加により厳しい財政運営が続いている。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年度に公的資金補償金免除繰上償還を実施したこと、新規借入の抑制を行っていることなどから減少している。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公営企業債の元利償還金に対する繰入金：下水道事業は平成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年度と平成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年度に、水道事業は平成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年度において、繰上償還を実施したため元利償還金が減少している。公営企業においては、今後施設の老朽化に対応した大規模な改修事業では起債が必要と見込まれる。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算入公債費等：臨時財政対策債を除く起債の新規借入を抑制しているため、今後は減少する見込みである。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全体：将来負担は地方債に係る数値の減少及び財政調整基金をはじめとする充当可能基金の増加により、平成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年度から将来負担額より充当可能財源等の方が大きくなり、将来負担比率が数値なしとなった。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一般会計等に係る地方債現在高：補償金免除繰上償還制度を活用したことや新規借入を抑制したことにより減少傾向にある。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債務負担行為に基づく支出予定額：教員住宅に係るものついて繰上償還を実施したため、平成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年度から支出予定額が減少し、平成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年度には数値なしとなった。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充当可能基金：例年同額レベルの積み増しとなっている。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5142782</v>
      </c>
      <c r="BO4" s="379"/>
      <c r="BP4" s="379"/>
      <c r="BQ4" s="379"/>
      <c r="BR4" s="379"/>
      <c r="BS4" s="379"/>
      <c r="BT4" s="379"/>
      <c r="BU4" s="380"/>
      <c r="BV4" s="378">
        <v>5037521</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30.6</v>
      </c>
      <c r="CU4" s="554"/>
      <c r="CV4" s="554"/>
      <c r="CW4" s="554"/>
      <c r="CX4" s="554"/>
      <c r="CY4" s="554"/>
      <c r="CZ4" s="554"/>
      <c r="DA4" s="555"/>
      <c r="DB4" s="553">
        <v>19.600000000000001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4221995</v>
      </c>
      <c r="BO5" s="384"/>
      <c r="BP5" s="384"/>
      <c r="BQ5" s="384"/>
      <c r="BR5" s="384"/>
      <c r="BS5" s="384"/>
      <c r="BT5" s="384"/>
      <c r="BU5" s="385"/>
      <c r="BV5" s="383">
        <v>4462398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80.400000000000006</v>
      </c>
      <c r="CU5" s="354"/>
      <c r="CV5" s="354"/>
      <c r="CW5" s="354"/>
      <c r="CX5" s="354"/>
      <c r="CY5" s="354"/>
      <c r="CZ5" s="354"/>
      <c r="DA5" s="355"/>
      <c r="DB5" s="353">
        <v>81.099999999999994</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920787</v>
      </c>
      <c r="BO6" s="384"/>
      <c r="BP6" s="384"/>
      <c r="BQ6" s="384"/>
      <c r="BR6" s="384"/>
      <c r="BS6" s="384"/>
      <c r="BT6" s="384"/>
      <c r="BU6" s="385"/>
      <c r="BV6" s="383">
        <v>575123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85.5</v>
      </c>
      <c r="CU6" s="528"/>
      <c r="CV6" s="528"/>
      <c r="CW6" s="528"/>
      <c r="CX6" s="528"/>
      <c r="CY6" s="528"/>
      <c r="CZ6" s="528"/>
      <c r="DA6" s="529"/>
      <c r="DB6" s="527">
        <v>86.3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25974</v>
      </c>
      <c r="BO7" s="384"/>
      <c r="BP7" s="384"/>
      <c r="BQ7" s="384"/>
      <c r="BR7" s="384"/>
      <c r="BS7" s="384"/>
      <c r="BT7" s="384"/>
      <c r="BU7" s="385"/>
      <c r="BV7" s="383">
        <v>3838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2922632</v>
      </c>
      <c r="CU7" s="384"/>
      <c r="CV7" s="384"/>
      <c r="CW7" s="384"/>
      <c r="CX7" s="384"/>
      <c r="CY7" s="384"/>
      <c r="CZ7" s="384"/>
      <c r="DA7" s="385"/>
      <c r="DB7" s="383">
        <v>2908170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894813</v>
      </c>
      <c r="BO8" s="384"/>
      <c r="BP8" s="384"/>
      <c r="BQ8" s="384"/>
      <c r="BR8" s="384"/>
      <c r="BS8" s="384"/>
      <c r="BT8" s="384"/>
      <c r="BU8" s="385"/>
      <c r="BV8" s="383">
        <v>571285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0.32</v>
      </c>
      <c r="CU8" s="491"/>
      <c r="CV8" s="491"/>
      <c r="CW8" s="491"/>
      <c r="CX8" s="491"/>
      <c r="CY8" s="491"/>
      <c r="CZ8" s="491"/>
      <c r="DA8" s="492"/>
      <c r="DB8" s="490">
        <v>0.32</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7707</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323528</v>
      </c>
      <c r="BO9" s="384"/>
      <c r="BP9" s="384"/>
      <c r="BQ9" s="384"/>
      <c r="BR9" s="384"/>
      <c r="BS9" s="384"/>
      <c r="BT9" s="384"/>
      <c r="BU9" s="385"/>
      <c r="BV9" s="383">
        <v>184822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7.3</v>
      </c>
      <c r="CU9" s="354"/>
      <c r="CV9" s="354"/>
      <c r="CW9" s="354"/>
      <c r="CX9" s="354"/>
      <c r="CY9" s="354"/>
      <c r="CZ9" s="354"/>
      <c r="DA9" s="355"/>
      <c r="DB9" s="353">
        <v>8.8000000000000007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8237</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202665</v>
      </c>
      <c r="BO10" s="384"/>
      <c r="BP10" s="384"/>
      <c r="BQ10" s="384"/>
      <c r="BR10" s="384"/>
      <c r="BS10" s="384"/>
      <c r="BT10" s="384"/>
      <c r="BU10" s="385"/>
      <c r="BV10" s="383">
        <v>102669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99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7806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7715</v>
      </c>
      <c r="S13" s="483"/>
      <c r="T13" s="483"/>
      <c r="U13" s="483"/>
      <c r="V13" s="484"/>
      <c r="W13" s="470" t="s">
        <v>123</v>
      </c>
      <c r="X13" s="396"/>
      <c r="Y13" s="396"/>
      <c r="Z13" s="396"/>
      <c r="AA13" s="396"/>
      <c r="AB13" s="397"/>
      <c r="AC13" s="359">
        <v>968</v>
      </c>
      <c r="AD13" s="360"/>
      <c r="AE13" s="360"/>
      <c r="AF13" s="360"/>
      <c r="AG13" s="361"/>
      <c r="AH13" s="359">
        <v>1145</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526193</v>
      </c>
      <c r="BO13" s="384"/>
      <c r="BP13" s="384"/>
      <c r="BQ13" s="384"/>
      <c r="BR13" s="384"/>
      <c r="BS13" s="384"/>
      <c r="BT13" s="384"/>
      <c r="BU13" s="385"/>
      <c r="BV13" s="383">
        <v>287491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4.5999999999999996</v>
      </c>
      <c r="CU13" s="354"/>
      <c r="CV13" s="354"/>
      <c r="CW13" s="354"/>
      <c r="CX13" s="354"/>
      <c r="CY13" s="354"/>
      <c r="CZ13" s="354"/>
      <c r="DA13" s="355"/>
      <c r="DB13" s="353">
        <v>6.7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7846</v>
      </c>
      <c r="S14" s="483"/>
      <c r="T14" s="483"/>
      <c r="U14" s="483"/>
      <c r="V14" s="484"/>
      <c r="W14" s="485"/>
      <c r="X14" s="399"/>
      <c r="Y14" s="399"/>
      <c r="Z14" s="399"/>
      <c r="AA14" s="399"/>
      <c r="AB14" s="400"/>
      <c r="AC14" s="475">
        <v>22.5</v>
      </c>
      <c r="AD14" s="476"/>
      <c r="AE14" s="476"/>
      <c r="AF14" s="476"/>
      <c r="AG14" s="477"/>
      <c r="AH14" s="475">
        <v>24.1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7755</v>
      </c>
      <c r="S15" s="483"/>
      <c r="T15" s="483"/>
      <c r="U15" s="483"/>
      <c r="V15" s="484"/>
      <c r="W15" s="470" t="s">
        <v>130</v>
      </c>
      <c r="X15" s="396"/>
      <c r="Y15" s="396"/>
      <c r="Z15" s="396"/>
      <c r="AA15" s="396"/>
      <c r="AB15" s="397"/>
      <c r="AC15" s="359">
        <v>1093</v>
      </c>
      <c r="AD15" s="360"/>
      <c r="AE15" s="360"/>
      <c r="AF15" s="360"/>
      <c r="AG15" s="361"/>
      <c r="AH15" s="359">
        <v>1345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793824</v>
      </c>
      <c r="BO15" s="379"/>
      <c r="BP15" s="379"/>
      <c r="BQ15" s="379"/>
      <c r="BR15" s="379"/>
      <c r="BS15" s="379"/>
      <c r="BT15" s="379"/>
      <c r="BU15" s="380"/>
      <c r="BV15" s="378">
        <v>811392</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25.4</v>
      </c>
      <c r="AD16" s="476"/>
      <c r="AE16" s="476"/>
      <c r="AF16" s="476"/>
      <c r="AG16" s="477"/>
      <c r="AH16" s="475">
        <v>28.3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2516429</v>
      </c>
      <c r="BO16" s="384"/>
      <c r="BP16" s="384"/>
      <c r="BQ16" s="384"/>
      <c r="BR16" s="384"/>
      <c r="BS16" s="384"/>
      <c r="BT16" s="384"/>
      <c r="BU16" s="385"/>
      <c r="BV16" s="383">
        <v>2496525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2241</v>
      </c>
      <c r="AD17" s="360"/>
      <c r="AE17" s="360"/>
      <c r="AF17" s="360"/>
      <c r="AG17" s="361"/>
      <c r="AH17" s="359">
        <v>2261</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1016746</v>
      </c>
      <c r="BO17" s="384"/>
      <c r="BP17" s="384"/>
      <c r="BQ17" s="384"/>
      <c r="BR17" s="384"/>
      <c r="BS17" s="384"/>
      <c r="BT17" s="384"/>
      <c r="BU17" s="385"/>
      <c r="BV17" s="383">
        <v>1037076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66.819999999999993</v>
      </c>
      <c r="M18" s="446"/>
      <c r="N18" s="446"/>
      <c r="O18" s="446"/>
      <c r="P18" s="446"/>
      <c r="Q18" s="446"/>
      <c r="R18" s="447"/>
      <c r="S18" s="447"/>
      <c r="T18" s="447"/>
      <c r="U18" s="447"/>
      <c r="V18" s="448"/>
      <c r="W18" s="462"/>
      <c r="X18" s="463"/>
      <c r="Y18" s="463"/>
      <c r="Z18" s="463"/>
      <c r="AA18" s="463"/>
      <c r="AB18" s="471"/>
      <c r="AC18" s="347">
        <v>52.1</v>
      </c>
      <c r="AD18" s="348"/>
      <c r="AE18" s="348"/>
      <c r="AF18" s="348"/>
      <c r="AG18" s="449"/>
      <c r="AH18" s="347">
        <v>47.5</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2471911</v>
      </c>
      <c r="BO18" s="384"/>
      <c r="BP18" s="384"/>
      <c r="BQ18" s="384"/>
      <c r="BR18" s="384"/>
      <c r="BS18" s="384"/>
      <c r="BT18" s="384"/>
      <c r="BU18" s="385"/>
      <c r="BV18" s="383">
        <v>2465743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115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4369445</v>
      </c>
      <c r="BO19" s="384"/>
      <c r="BP19" s="384"/>
      <c r="BQ19" s="384"/>
      <c r="BR19" s="384"/>
      <c r="BS19" s="384"/>
      <c r="BT19" s="384"/>
      <c r="BU19" s="385"/>
      <c r="BV19" s="383">
        <v>3865898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2672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2716683</v>
      </c>
      <c r="BO23" s="384"/>
      <c r="BP23" s="384"/>
      <c r="BQ23" s="384"/>
      <c r="BR23" s="384"/>
      <c r="BS23" s="384"/>
      <c r="BT23" s="384"/>
      <c r="BU23" s="385"/>
      <c r="BV23" s="383">
        <v>2833496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5299</v>
      </c>
      <c r="R24" s="360"/>
      <c r="S24" s="360"/>
      <c r="T24" s="360"/>
      <c r="U24" s="360"/>
      <c r="V24" s="361"/>
      <c r="W24" s="425"/>
      <c r="X24" s="416"/>
      <c r="Y24" s="417"/>
      <c r="Z24" s="356" t="s">
        <v>153</v>
      </c>
      <c r="AA24" s="357"/>
      <c r="AB24" s="357"/>
      <c r="AC24" s="357"/>
      <c r="AD24" s="357"/>
      <c r="AE24" s="357"/>
      <c r="AF24" s="357"/>
      <c r="AG24" s="358"/>
      <c r="AH24" s="359">
        <v>74</v>
      </c>
      <c r="AI24" s="360"/>
      <c r="AJ24" s="360"/>
      <c r="AK24" s="360"/>
      <c r="AL24" s="361"/>
      <c r="AM24" s="359">
        <v>231250</v>
      </c>
      <c r="AN24" s="360"/>
      <c r="AO24" s="360"/>
      <c r="AP24" s="360"/>
      <c r="AQ24" s="360"/>
      <c r="AR24" s="361"/>
      <c r="AS24" s="359">
        <v>3125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914707</v>
      </c>
      <c r="BO24" s="384"/>
      <c r="BP24" s="384"/>
      <c r="BQ24" s="384"/>
      <c r="BR24" s="384"/>
      <c r="BS24" s="384"/>
      <c r="BT24" s="384"/>
      <c r="BU24" s="385"/>
      <c r="BV24" s="383">
        <v>1094448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5100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v>1206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4800</v>
      </c>
      <c r="R26" s="360"/>
      <c r="S26" s="360"/>
      <c r="T26" s="360"/>
      <c r="U26" s="360"/>
      <c r="V26" s="361"/>
      <c r="W26" s="425"/>
      <c r="X26" s="416"/>
      <c r="Y26" s="417"/>
      <c r="Z26" s="356" t="s">
        <v>159</v>
      </c>
      <c r="AA26" s="436"/>
      <c r="AB26" s="436"/>
      <c r="AC26" s="436"/>
      <c r="AD26" s="436"/>
      <c r="AE26" s="436"/>
      <c r="AF26" s="436"/>
      <c r="AG26" s="437"/>
      <c r="AH26" s="359">
        <v>2</v>
      </c>
      <c r="AI26" s="360"/>
      <c r="AJ26" s="360"/>
      <c r="AK26" s="360"/>
      <c r="AL26" s="361"/>
      <c r="AM26" s="359">
        <v>7266</v>
      </c>
      <c r="AN26" s="360"/>
      <c r="AO26" s="360"/>
      <c r="AP26" s="360"/>
      <c r="AQ26" s="360"/>
      <c r="AR26" s="361"/>
      <c r="AS26" s="359">
        <v>3633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2890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429858</v>
      </c>
      <c r="BO27" s="387"/>
      <c r="BP27" s="387"/>
      <c r="BQ27" s="387"/>
      <c r="BR27" s="387"/>
      <c r="BS27" s="387"/>
      <c r="BT27" s="387"/>
      <c r="BU27" s="388"/>
      <c r="BV27" s="386">
        <v>428726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2110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1248107</v>
      </c>
      <c r="BO28" s="379"/>
      <c r="BP28" s="379"/>
      <c r="BQ28" s="379"/>
      <c r="BR28" s="379"/>
      <c r="BS28" s="379"/>
      <c r="BT28" s="379"/>
      <c r="BU28" s="380"/>
      <c r="BV28" s="378">
        <v>1045442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1960</v>
      </c>
      <c r="R29" s="360"/>
      <c r="S29" s="360"/>
      <c r="T29" s="360"/>
      <c r="U29" s="360"/>
      <c r="V29" s="361"/>
      <c r="W29" s="425"/>
      <c r="X29" s="416"/>
      <c r="Y29" s="417"/>
      <c r="Z29" s="356" t="s">
        <v>169</v>
      </c>
      <c r="AA29" s="357"/>
      <c r="AB29" s="357"/>
      <c r="AC29" s="357"/>
      <c r="AD29" s="357"/>
      <c r="AE29" s="357"/>
      <c r="AF29" s="357"/>
      <c r="AG29" s="358"/>
      <c r="AH29" s="359">
        <v>74</v>
      </c>
      <c r="AI29" s="360"/>
      <c r="AJ29" s="360"/>
      <c r="AK29" s="360"/>
      <c r="AL29" s="361"/>
      <c r="AM29" s="359">
        <v>231250</v>
      </c>
      <c r="AN29" s="360"/>
      <c r="AO29" s="360"/>
      <c r="AP29" s="360"/>
      <c r="AQ29" s="360"/>
      <c r="AR29" s="361"/>
      <c r="AS29" s="359">
        <v>3125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78294</v>
      </c>
      <c r="BO29" s="384"/>
      <c r="BP29" s="384"/>
      <c r="BQ29" s="384"/>
      <c r="BR29" s="384"/>
      <c r="BS29" s="384"/>
      <c r="BT29" s="384"/>
      <c r="BU29" s="385"/>
      <c r="BV29" s="383">
        <v>78106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95.4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1985079</v>
      </c>
      <c r="BO30" s="387"/>
      <c r="BP30" s="387"/>
      <c r="BQ30" s="387"/>
      <c r="BR30" s="387"/>
      <c r="BS30" s="387"/>
      <c r="BT30" s="387"/>
      <c r="BU30" s="388"/>
      <c r="BV30" s="386">
        <v>2271824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立科町国民健康保険特別会計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立科町水道事業会計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立科町下水道事業特別会計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佐久広域連合　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立科町土地開発公社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立科町住宅改修資金特別会計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立科町介護保険特別会計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立科町索道事業特別会計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佐久広域連合　消防特別会計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蓼科ケーブルビジョン㈱</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立科町白樺高原下水道事業特別会計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ハートフルケアたてしな事業会計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佐久広域連合　特別養護老人ホーム特別会計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立科町農業振興公社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立科町後期高齢者医療特別会計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佐久広域連合　食肉流通センター特別会計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佐久広域連合　救護施設特別会計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佐久広域連合　養護老人ホーム特別会計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白樺湖下水道組合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川西保健衛生施設組合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川西保健衛生施設組合　茂田井特定環境保全公共下水道事業特別会計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北佐久郡老人福祉施設組合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1" zoomScaleSheetLayoutView="100" workbookViewId="0">
      <selection activeCell="P42" sqref="P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78" t="s">
        <v>23</v>
      </c>
      <c r="C41" s="1179"/>
      <c r="D41" s="81"/>
      <c r="E41" s="1180" t="s">
        <v>24</v>
      </c>
      <c r="F41" s="1180"/>
      <c r="G41" s="1180"/>
      <c r="H41" s="1181"/>
      <c r="I41" s="82">
        <v>2960</v>
      </c>
      <c r="J41" s="83">
        <v>2906</v>
      </c>
      <c r="K41" s="83">
        <v>2922</v>
      </c>
      <c r="L41" s="83">
        <v>2833</v>
      </c>
      <c r="M41" s="84">
        <v>2717</v>
      </c>
    </row>
    <row r="42" spans="2:13" ht="27.75" customHeight="1">
      <c r="B42" s="1168"/>
      <c r="C42" s="1169"/>
      <c r="D42" s="85"/>
      <c r="E42" s="1172" t="s">
        <v>25</v>
      </c>
      <c r="F42" s="1172"/>
      <c r="G42" s="1172"/>
      <c r="H42" s="1173"/>
      <c r="I42" s="86">
        <v>9</v>
      </c>
      <c r="J42" s="87">
        <v>3</v>
      </c>
      <c r="K42" s="87">
        <v>2</v>
      </c>
      <c r="L42" s="87">
        <v>1</v>
      </c>
      <c r="M42" s="88" t="s">
        <v>478</v>
      </c>
    </row>
    <row r="43" spans="2:13" ht="27.75" customHeight="1">
      <c r="B43" s="1168"/>
      <c r="C43" s="1169"/>
      <c r="D43" s="85"/>
      <c r="E43" s="1172" t="s">
        <v>26</v>
      </c>
      <c r="F43" s="1172"/>
      <c r="G43" s="1172"/>
      <c r="H43" s="1173"/>
      <c r="I43" s="86">
        <v>3365</v>
      </c>
      <c r="J43" s="87">
        <v>3157</v>
      </c>
      <c r="K43" s="87">
        <v>2945</v>
      </c>
      <c r="L43" s="87">
        <v>2680</v>
      </c>
      <c r="M43" s="88">
        <v>2480</v>
      </c>
    </row>
    <row r="44" spans="2:13" ht="27.75" customHeight="1">
      <c r="B44" s="1168"/>
      <c r="C44" s="1169"/>
      <c r="D44" s="85"/>
      <c r="E44" s="1172" t="s">
        <v>27</v>
      </c>
      <c r="F44" s="1172"/>
      <c r="G44" s="1172"/>
      <c r="H44" s="1173"/>
      <c r="I44" s="86">
        <v>1034</v>
      </c>
      <c r="J44" s="87">
        <v>860</v>
      </c>
      <c r="K44" s="87">
        <v>783</v>
      </c>
      <c r="L44" s="87">
        <v>709</v>
      </c>
      <c r="M44" s="88">
        <v>635</v>
      </c>
    </row>
    <row r="45" spans="2:13" ht="27.75" customHeight="1">
      <c r="B45" s="1168"/>
      <c r="C45" s="1169"/>
      <c r="D45" s="85"/>
      <c r="E45" s="1172" t="s">
        <v>28</v>
      </c>
      <c r="F45" s="1172"/>
      <c r="G45" s="1172"/>
      <c r="H45" s="1173"/>
      <c r="I45" s="86">
        <v>1085</v>
      </c>
      <c r="J45" s="87">
        <v>1065</v>
      </c>
      <c r="K45" s="87">
        <v>1142</v>
      </c>
      <c r="L45" s="87">
        <v>1176</v>
      </c>
      <c r="M45" s="88">
        <v>1151</v>
      </c>
    </row>
    <row r="46" spans="2:13" ht="27.75" customHeight="1">
      <c r="B46" s="1168"/>
      <c r="C46" s="1169"/>
      <c r="D46" s="85"/>
      <c r="E46" s="1172" t="s">
        <v>29</v>
      </c>
      <c r="F46" s="1172"/>
      <c r="G46" s="1172"/>
      <c r="H46" s="1173"/>
      <c r="I46" s="86" t="s">
        <v>478</v>
      </c>
      <c r="J46" s="87" t="s">
        <v>478</v>
      </c>
      <c r="K46" s="87" t="s">
        <v>478</v>
      </c>
      <c r="L46" s="87" t="s">
        <v>478</v>
      </c>
      <c r="M46" s="88">
        <v>140</v>
      </c>
    </row>
    <row r="47" spans="2:13" ht="27.75" customHeight="1">
      <c r="B47" s="1168"/>
      <c r="C47" s="1169"/>
      <c r="D47" s="85"/>
      <c r="E47" s="1172" t="s">
        <v>30</v>
      </c>
      <c r="F47" s="1172"/>
      <c r="G47" s="1172"/>
      <c r="H47" s="1173"/>
      <c r="I47" s="86" t="s">
        <v>478</v>
      </c>
      <c r="J47" s="87" t="s">
        <v>478</v>
      </c>
      <c r="K47" s="87" t="s">
        <v>478</v>
      </c>
      <c r="L47" s="87" t="s">
        <v>478</v>
      </c>
      <c r="M47" s="88" t="s">
        <v>478</v>
      </c>
    </row>
    <row r="48" spans="2:13" ht="27.75" customHeight="1">
      <c r="B48" s="1170"/>
      <c r="C48" s="1171"/>
      <c r="D48" s="85"/>
      <c r="E48" s="1172" t="s">
        <v>31</v>
      </c>
      <c r="F48" s="1172"/>
      <c r="G48" s="1172"/>
      <c r="H48" s="1173"/>
      <c r="I48" s="86" t="s">
        <v>478</v>
      </c>
      <c r="J48" s="87" t="s">
        <v>478</v>
      </c>
      <c r="K48" s="87" t="s">
        <v>478</v>
      </c>
      <c r="L48" s="87" t="s">
        <v>478</v>
      </c>
      <c r="M48" s="88" t="s">
        <v>478</v>
      </c>
    </row>
    <row r="49" spans="2:13" ht="27.75" customHeight="1">
      <c r="B49" s="1166" t="s">
        <v>32</v>
      </c>
      <c r="C49" s="1167"/>
      <c r="D49" s="89"/>
      <c r="E49" s="1172" t="s">
        <v>33</v>
      </c>
      <c r="F49" s="1172"/>
      <c r="G49" s="1172"/>
      <c r="H49" s="1173"/>
      <c r="I49" s="86">
        <v>3461</v>
      </c>
      <c r="J49" s="87">
        <v>3761</v>
      </c>
      <c r="K49" s="87">
        <v>3786</v>
      </c>
      <c r="L49" s="87">
        <v>3976</v>
      </c>
      <c r="M49" s="88">
        <v>3859</v>
      </c>
    </row>
    <row r="50" spans="2:13" ht="27.75" customHeight="1">
      <c r="B50" s="1168"/>
      <c r="C50" s="1169"/>
      <c r="D50" s="85"/>
      <c r="E50" s="1172" t="s">
        <v>34</v>
      </c>
      <c r="F50" s="1172"/>
      <c r="G50" s="1172"/>
      <c r="H50" s="1173"/>
      <c r="I50" s="86">
        <v>182</v>
      </c>
      <c r="J50" s="87">
        <v>46</v>
      </c>
      <c r="K50" s="87">
        <v>41</v>
      </c>
      <c r="L50" s="87">
        <v>26</v>
      </c>
      <c r="M50" s="88">
        <v>23</v>
      </c>
    </row>
    <row r="51" spans="2:13" ht="27.75" customHeight="1">
      <c r="B51" s="1170"/>
      <c r="C51" s="1171"/>
      <c r="D51" s="85"/>
      <c r="E51" s="1172" t="s">
        <v>35</v>
      </c>
      <c r="F51" s="1172"/>
      <c r="G51" s="1172"/>
      <c r="H51" s="1173"/>
      <c r="I51" s="86">
        <v>4902</v>
      </c>
      <c r="J51" s="87">
        <v>4565</v>
      </c>
      <c r="K51" s="87">
        <v>4487</v>
      </c>
      <c r="L51" s="87">
        <v>4401</v>
      </c>
      <c r="M51" s="88">
        <v>4203</v>
      </c>
    </row>
    <row r="52" spans="2:13" ht="27.75" customHeight="1" thickBot="1">
      <c r="B52" s="1174" t="s">
        <v>36</v>
      </c>
      <c r="C52" s="1175"/>
      <c r="D52" s="90"/>
      <c r="E52" s="1176" t="s">
        <v>37</v>
      </c>
      <c r="F52" s="1176"/>
      <c r="G52" s="1176"/>
      <c r="H52" s="1177"/>
      <c r="I52" s="91">
        <v>-93</v>
      </c>
      <c r="J52" s="92">
        <v>-381</v>
      </c>
      <c r="K52" s="92">
        <v>-519</v>
      </c>
      <c r="L52" s="92">
        <v>-1004</v>
      </c>
      <c r="M52" s="93">
        <v>-962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72888</v>
      </c>
      <c r="E3" s="116"/>
      <c r="F3" s="117">
        <v>174443</v>
      </c>
      <c r="G3" s="118"/>
      <c r="H3" s="119"/>
    </row>
    <row r="4" spans="1:8">
      <c r="A4" s="120"/>
      <c r="B4" s="121"/>
      <c r="C4" s="122"/>
      <c r="D4" s="123">
        <v>63897</v>
      </c>
      <c r="E4" s="124"/>
      <c r="F4" s="125">
        <v>89518</v>
      </c>
      <c r="G4" s="126"/>
      <c r="H4" s="127"/>
    </row>
    <row r="5" spans="1:8">
      <c r="A5" s="108" t="s">
        <v>512</v>
      </c>
      <c r="B5" s="113"/>
      <c r="C5" s="114"/>
      <c r="D5" s="115">
        <v>90173</v>
      </c>
      <c r="E5" s="116"/>
      <c r="F5" s="117">
        <v>192544</v>
      </c>
      <c r="G5" s="118"/>
      <c r="H5" s="119"/>
    </row>
    <row r="6" spans="1:8">
      <c r="A6" s="120"/>
      <c r="B6" s="121"/>
      <c r="C6" s="122"/>
      <c r="D6" s="123">
        <v>34895</v>
      </c>
      <c r="E6" s="124"/>
      <c r="F6" s="125">
        <v>82235</v>
      </c>
      <c r="G6" s="126"/>
      <c r="H6" s="127"/>
    </row>
    <row r="7" spans="1:8">
      <c r="A7" s="108" t="s">
        <v>513</v>
      </c>
      <c r="B7" s="113"/>
      <c r="C7" s="114"/>
      <c r="D7" s="115">
        <v>70436</v>
      </c>
      <c r="E7" s="116"/>
      <c r="F7" s="117">
        <v>146140</v>
      </c>
      <c r="G7" s="118"/>
      <c r="H7" s="119"/>
    </row>
    <row r="8" spans="1:8">
      <c r="A8" s="120"/>
      <c r="B8" s="121"/>
      <c r="C8" s="122"/>
      <c r="D8" s="123">
        <v>66840</v>
      </c>
      <c r="E8" s="124"/>
      <c r="F8" s="125">
        <v>75451</v>
      </c>
      <c r="G8" s="126"/>
      <c r="H8" s="127"/>
    </row>
    <row r="9" spans="1:8">
      <c r="A9" s="108" t="s">
        <v>514</v>
      </c>
      <c r="B9" s="113"/>
      <c r="C9" s="114"/>
      <c r="D9" s="115">
        <v>84954</v>
      </c>
      <c r="E9" s="116"/>
      <c r="F9" s="117">
        <v>146641</v>
      </c>
      <c r="G9" s="118"/>
      <c r="H9" s="119"/>
    </row>
    <row r="10" spans="1:8">
      <c r="A10" s="120"/>
      <c r="B10" s="121"/>
      <c r="C10" s="122"/>
      <c r="D10" s="123">
        <v>51689</v>
      </c>
      <c r="E10" s="124"/>
      <c r="F10" s="125">
        <v>68142</v>
      </c>
      <c r="G10" s="126"/>
      <c r="H10" s="127"/>
    </row>
    <row r="11" spans="1:8">
      <c r="A11" s="108" t="s">
        <v>515</v>
      </c>
      <c r="B11" s="113"/>
      <c r="C11" s="114"/>
      <c r="D11" s="115">
        <v>47920</v>
      </c>
      <c r="E11" s="116"/>
      <c r="F11" s="117">
        <v>174587</v>
      </c>
      <c r="G11" s="118"/>
      <c r="H11" s="119"/>
    </row>
    <row r="12" spans="1:8">
      <c r="A12" s="120"/>
      <c r="B12" s="121"/>
      <c r="C12" s="128"/>
      <c r="D12" s="123">
        <v>39736</v>
      </c>
      <c r="E12" s="124"/>
      <c r="F12" s="125">
        <v>79695</v>
      </c>
      <c r="G12" s="126"/>
      <c r="H12" s="127"/>
    </row>
    <row r="13" spans="1:8">
      <c r="A13" s="108"/>
      <c r="B13" s="113"/>
      <c r="C13" s="129"/>
      <c r="D13" s="130">
        <v>73274</v>
      </c>
      <c r="E13" s="131"/>
      <c r="F13" s="132">
        <v>166871</v>
      </c>
      <c r="G13" s="133"/>
      <c r="H13" s="119"/>
    </row>
    <row r="14" spans="1:8">
      <c r="A14" s="120"/>
      <c r="B14" s="121"/>
      <c r="C14" s="122"/>
      <c r="D14" s="123">
        <v>51411</v>
      </c>
      <c r="E14" s="124"/>
      <c r="F14" s="125">
        <v>79008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10.199999999999999</v>
      </c>
      <c r="C19" s="134">
        <f>ROUND(VALUE(SUBSTITUTE(実質収支比率等に係る経年分析!G$48,"▲","-")),2)</f>
        <v>16.21</v>
      </c>
      <c r="D19" s="134">
        <f>ROUND(VALUE(SUBSTITUTE(実質収支比率等に係る経年分析!H$48,"▲","-")),2)</f>
        <v>12.88</v>
      </c>
      <c r="E19" s="134">
        <f>ROUND(VALUE(SUBSTITUTE(実質収支比率等に係る経年分析!I$48,"▲","-")),2)</f>
        <v>19.64</v>
      </c>
      <c r="F19" s="134">
        <f>ROUND(VALUE(SUBSTITUTE(実質収支比率等に係る経年分析!J$48,"▲","-")),2)</f>
        <v>30.62</v>
      </c>
    </row>
    <row r="20" spans="1:11">
      <c r="A20" s="134" t="s">
        <v>42</v>
      </c>
      <c r="B20" s="134">
        <f>ROUND(VALUE(SUBSTITUTE(実質収支比率等に係る経年分析!F$47,"▲","-")),2)</f>
        <v>25.58</v>
      </c>
      <c r="C20" s="134">
        <f>ROUND(VALUE(SUBSTITUTE(実質収支比率等に係る経年分析!G$47,"▲","-")),2)</f>
        <v>30.86</v>
      </c>
      <c r="D20" s="134">
        <f>ROUND(VALUE(SUBSTITUTE(実質収支比率等に係る経年分析!H$47,"▲","-")),2)</f>
        <v>31.41</v>
      </c>
      <c r="E20" s="134">
        <f>ROUND(VALUE(SUBSTITUTE(実質収支比率等に係る経年分析!I$47,"▲","-")),2)</f>
        <v>35.950000000000003</v>
      </c>
      <c r="F20" s="134">
        <f>ROUND(VALUE(SUBSTITUTE(実質収支比率等に係る経年分析!J$47,"▲","-")),2)</f>
        <v>42.7</v>
      </c>
    </row>
    <row r="21" spans="1:11">
      <c r="A21" s="134" t="s">
        <v>43</v>
      </c>
      <c r="B21" s="134">
        <f>IF(ISNUMBER(VALUE(SUBSTITUTE(実質収支比率等に係る経年分析!F$49,"▲","-"))),ROUND(VALUE(SUBSTITUTE(実質収支比率等に係る経年分析!F$49,"▲","-")),2),NA())</f>
        <v>5.2</v>
      </c>
      <c r="C21" s="134">
        <f>IF(ISNUMBER(VALUE(SUBSTITUTE(実質収支比率等に係る経年分析!G$49,"▲","-"))),ROUND(VALUE(SUBSTITUTE(実質収支比率等に係る経年分析!G$49,"▲","-")),2),NA())</f>
        <v>13.2</v>
      </c>
      <c r="D21" s="134">
        <f>IF(ISNUMBER(VALUE(SUBSTITUTE(実質収支比率等に係る経年分析!H$49,"▲","-"))),ROUND(VALUE(SUBSTITUTE(実質収支比率等に係る経年分析!H$49,"▲","-")),2),NA())</f>
        <v>-3.48</v>
      </c>
      <c r="E21" s="134">
        <f>IF(ISNUMBER(VALUE(SUBSTITUTE(実質収支比率等に係る経年分析!I$49,"▲","-"))),ROUND(VALUE(SUBSTITUTE(実質収支比率等に係る経年分析!I$49,"▲","-")),2),NA())</f>
        <v>9.89</v>
      </c>
      <c r="F21" s="134">
        <f>IF(ISNUMBER(VALUE(SUBSTITUTE(実質収支比率等に係る経年分析!J$49,"▲","-"))),ROUND(VALUE(SUBSTITUTE(実質収支比率等に係る経年分析!J$49,"▲","-")),2),NA())</f>
        <v>18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2.39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1.75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立科町住宅改修資金特別会計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立科町白樺高原下水道事業特別会計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立科町国民健康保険特別会計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立科町下水道事業特別会計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c r="A33" s="135" t="str">
        <f>IF(連結実質赤字比率に係る赤字・黒字の構成分析!C$37="",NA(),連結実質赤字比率に係る赤字・黒字の構成分析!C$37)</f>
        <v>立科町介護保険特別会計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立科町索道事業特別会計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19.149999999999999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18.239999999999998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16.22</v>
      </c>
    </row>
    <row r="35" spans="1:16">
      <c r="A35" s="135" t="str">
        <f>IF(連結実質赤字比率に係る赤字・黒字の構成分析!C$35="",NA(),連結実質赤字比率に係る赤字・黒字の構成分析!C$35)</f>
        <v>立科町水道事業会計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16.760000000000002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16.149999999999999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19.559999999999999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30.54</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546</v>
      </c>
      <c r="E42" s="136"/>
      <c r="F42" s="136"/>
      <c r="G42" s="136">
        <f>'実質公債費比率（分子）の構造'!L$52</f>
        <v>616</v>
      </c>
      <c r="H42" s="136"/>
      <c r="I42" s="136"/>
      <c r="J42" s="136">
        <f>'実質公債費比率（分子）の構造'!M$52</f>
        <v>620</v>
      </c>
      <c r="K42" s="136"/>
      <c r="L42" s="136"/>
      <c r="M42" s="136">
        <f>'実質公債費比率（分子）の構造'!N$52</f>
        <v>606</v>
      </c>
      <c r="N42" s="136"/>
      <c r="O42" s="136"/>
      <c r="P42" s="136">
        <f>'実質公債費比率（分子）の構造'!O$52</f>
        <v>594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11</v>
      </c>
      <c r="C44" s="136"/>
      <c r="D44" s="136"/>
      <c r="E44" s="136">
        <f>'実質公債費比率（分子）の構造'!L$50</f>
        <v>3</v>
      </c>
      <c r="F44" s="136"/>
      <c r="G44" s="136"/>
      <c r="H44" s="136">
        <f>'実質公債費比率（分子）の構造'!M$50</f>
        <v>3</v>
      </c>
      <c r="I44" s="136"/>
      <c r="J44" s="136"/>
      <c r="K44" s="136">
        <f>'実質公債費比率（分子）の構造'!N$50</f>
        <v>2</v>
      </c>
      <c r="L44" s="136"/>
      <c r="M44" s="136"/>
      <c r="N44" s="136">
        <f>'実質公債費比率（分子）の構造'!O$50</f>
        <v>1</v>
      </c>
      <c r="O44" s="136"/>
      <c r="P44" s="136"/>
    </row>
    <row r="45" spans="1:16">
      <c r="A45" s="136" t="s">
        <v>53</v>
      </c>
      <c r="B45" s="136">
        <f>'実質公債費比率（分子）の構造'!K$49</f>
        <v>141</v>
      </c>
      <c r="C45" s="136"/>
      <c r="D45" s="136"/>
      <c r="E45" s="136">
        <f>'実質公債費比率（分子）の構造'!L$49</f>
        <v>225</v>
      </c>
      <c r="F45" s="136"/>
      <c r="G45" s="136"/>
      <c r="H45" s="136">
        <f>'実質公債費比率（分子）の構造'!M$49</f>
        <v>108</v>
      </c>
      <c r="I45" s="136"/>
      <c r="J45" s="136"/>
      <c r="K45" s="136">
        <f>'実質公債費比率（分子）の構造'!N$49</f>
        <v>103</v>
      </c>
      <c r="L45" s="136"/>
      <c r="M45" s="136"/>
      <c r="N45" s="136">
        <f>'実質公債費比率（分子）の構造'!O$49</f>
        <v>100</v>
      </c>
      <c r="O45" s="136"/>
      <c r="P45" s="136"/>
    </row>
    <row r="46" spans="1:16">
      <c r="A46" s="136" t="s">
        <v>54</v>
      </c>
      <c r="B46" s="136">
        <f>'実質公債費比率（分子）の構造'!K$48</f>
        <v>285</v>
      </c>
      <c r="C46" s="136"/>
      <c r="D46" s="136"/>
      <c r="E46" s="136">
        <f>'実質公債費比率（分子）の構造'!L$48</f>
        <v>257</v>
      </c>
      <c r="F46" s="136"/>
      <c r="G46" s="136"/>
      <c r="H46" s="136">
        <f>'実質公債費比率（分子）の構造'!M$48</f>
        <v>248</v>
      </c>
      <c r="I46" s="136"/>
      <c r="J46" s="136"/>
      <c r="K46" s="136">
        <f>'実質公債費比率（分子）の構造'!N$48</f>
        <v>254</v>
      </c>
      <c r="L46" s="136"/>
      <c r="M46" s="136"/>
      <c r="N46" s="136">
        <f>'実質公債費比率（分子）の構造'!O$48</f>
        <v>244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456</v>
      </c>
      <c r="C49" s="136"/>
      <c r="D49" s="136"/>
      <c r="E49" s="136">
        <f>'実質公債費比率（分子）の構造'!L$45</f>
        <v>384</v>
      </c>
      <c r="F49" s="136"/>
      <c r="G49" s="136"/>
      <c r="H49" s="136">
        <f>'実質公債費比率（分子）の構造'!M$45</f>
        <v>378</v>
      </c>
      <c r="I49" s="136"/>
      <c r="J49" s="136"/>
      <c r="K49" s="136">
        <f>'実質公債費比率（分子）の構造'!N$45</f>
        <v>360</v>
      </c>
      <c r="L49" s="136"/>
      <c r="M49" s="136"/>
      <c r="N49" s="136">
        <f>'実質公債費比率（分子）の構造'!O$45</f>
        <v>346</v>
      </c>
      <c r="O49" s="136"/>
      <c r="P49" s="136"/>
    </row>
    <row r="50" spans="1:16">
      <c r="A50" s="136" t="s">
        <v>58</v>
      </c>
      <c r="B50" s="136" t="e">
        <f>NA()</f>
        <v>#N/A</v>
      </c>
      <c r="C50" s="136">
        <f>IF(ISNUMBER('実質公債費比率（分子）の構造'!K$53),'実質公債費比率（分子）の構造'!K$53,NA())</f>
        <v>347</v>
      </c>
      <c r="D50" s="136" t="e">
        <f>NA()</f>
        <v>#N/A</v>
      </c>
      <c r="E50" s="136" t="e">
        <f>NA()</f>
        <v>#N/A</v>
      </c>
      <c r="F50" s="136">
        <f>IF(ISNUMBER('実質公債費比率（分子）の構造'!L$53),'実質公債費比率（分子）の構造'!L$53,NA())</f>
        <v>253</v>
      </c>
      <c r="G50" s="136" t="e">
        <f>NA()</f>
        <v>#N/A</v>
      </c>
      <c r="H50" s="136" t="e">
        <f>NA()</f>
        <v>#N/A</v>
      </c>
      <c r="I50" s="136">
        <f>IF(ISNUMBER('実質公債費比率（分子）の構造'!M$53),'実質公債費比率（分子）の構造'!M$53,NA())</f>
        <v>117</v>
      </c>
      <c r="J50" s="136" t="e">
        <f>NA()</f>
        <v>#N/A</v>
      </c>
      <c r="K50" s="136" t="e">
        <f>NA()</f>
        <v>#N/A</v>
      </c>
      <c r="L50" s="136">
        <f>IF(ISNUMBER('実質公債費比率（分子）の構造'!N$53),'実質公債費比率（分子）の構造'!N$53,NA())</f>
        <v>113</v>
      </c>
      <c r="M50" s="136" t="e">
        <f>NA()</f>
        <v>#N/A</v>
      </c>
      <c r="N50" s="136" t="e">
        <f>NA()</f>
        <v>#N/A</v>
      </c>
      <c r="O50" s="136">
        <f>IF(ISNUMBER('実質公債費比率（分子）の構造'!O$53),'実質公債費比率（分子）の構造'!O$53,NA())</f>
        <v>97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4902</v>
      </c>
      <c r="E56" s="135"/>
      <c r="F56" s="135"/>
      <c r="G56" s="135">
        <f>'将来負担比率（分子）の構造'!J$51</f>
        <v>4565</v>
      </c>
      <c r="H56" s="135"/>
      <c r="I56" s="135"/>
      <c r="J56" s="135">
        <f>'将来負担比率（分子）の構造'!K$51</f>
        <v>4487</v>
      </c>
      <c r="K56" s="135"/>
      <c r="L56" s="135"/>
      <c r="M56" s="135">
        <f>'将来負担比率（分子）の構造'!L$51</f>
        <v>4401</v>
      </c>
      <c r="N56" s="135"/>
      <c r="O56" s="135"/>
      <c r="P56" s="135">
        <f>'将来負担比率（分子）の構造'!M$51</f>
        <v>4203</v>
      </c>
    </row>
    <row r="57" spans="1:16">
      <c r="A57" s="135" t="s">
        <v>34</v>
      </c>
      <c r="B57" s="135"/>
      <c r="C57" s="135"/>
      <c r="D57" s="135">
        <f>'将来負担比率（分子）の構造'!I$50</f>
        <v>182</v>
      </c>
      <c r="E57" s="135"/>
      <c r="F57" s="135"/>
      <c r="G57" s="135">
        <f>'将来負担比率（分子）の構造'!J$50</f>
        <v>46</v>
      </c>
      <c r="H57" s="135"/>
      <c r="I57" s="135"/>
      <c r="J57" s="135">
        <f>'将来負担比率（分子）の構造'!K$50</f>
        <v>41</v>
      </c>
      <c r="K57" s="135"/>
      <c r="L57" s="135"/>
      <c r="M57" s="135">
        <f>'将来負担比率（分子）の構造'!L$50</f>
        <v>26</v>
      </c>
      <c r="N57" s="135"/>
      <c r="O57" s="135"/>
      <c r="P57" s="135">
        <f>'将来負担比率（分子）の構造'!M$50</f>
        <v>23</v>
      </c>
    </row>
    <row r="58" spans="1:16">
      <c r="A58" s="135" t="s">
        <v>33</v>
      </c>
      <c r="B58" s="135"/>
      <c r="C58" s="135"/>
      <c r="D58" s="135">
        <f>'将来負担比率（分子）の構造'!I$49</f>
        <v>3461</v>
      </c>
      <c r="E58" s="135"/>
      <c r="F58" s="135"/>
      <c r="G58" s="135">
        <f>'将来負担比率（分子）の構造'!J$49</f>
        <v>3761</v>
      </c>
      <c r="H58" s="135"/>
      <c r="I58" s="135"/>
      <c r="J58" s="135">
        <f>'将来負担比率（分子）の構造'!K$49</f>
        <v>3786</v>
      </c>
      <c r="K58" s="135"/>
      <c r="L58" s="135"/>
      <c r="M58" s="135">
        <f>'将来負担比率（分子）の構造'!L$49</f>
        <v>3976</v>
      </c>
      <c r="N58" s="135"/>
      <c r="O58" s="135"/>
      <c r="P58" s="135">
        <f>'将来負担比率（分子）の構造'!M$49</f>
        <v>3859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140</v>
      </c>
      <c r="O61" s="135"/>
      <c r="P61" s="135"/>
    </row>
    <row r="62" spans="1:16">
      <c r="A62" s="135" t="s">
        <v>28</v>
      </c>
      <c r="B62" s="135">
        <f>'将来負担比率（分子）の構造'!I$45</f>
        <v>1085</v>
      </c>
      <c r="C62" s="135"/>
      <c r="D62" s="135"/>
      <c r="E62" s="135">
        <f>'将来負担比率（分子）の構造'!J$45</f>
        <v>1065</v>
      </c>
      <c r="F62" s="135"/>
      <c r="G62" s="135"/>
      <c r="H62" s="135">
        <f>'将来負担比率（分子）の構造'!K$45</f>
        <v>1142</v>
      </c>
      <c r="I62" s="135"/>
      <c r="J62" s="135"/>
      <c r="K62" s="135">
        <f>'将来負担比率（分子）の構造'!L$45</f>
        <v>1176</v>
      </c>
      <c r="L62" s="135"/>
      <c r="M62" s="135"/>
      <c r="N62" s="135">
        <f>'将来負担比率（分子）の構造'!M$45</f>
        <v>1151</v>
      </c>
      <c r="O62" s="135"/>
      <c r="P62" s="135"/>
    </row>
    <row r="63" spans="1:16">
      <c r="A63" s="135" t="s">
        <v>27</v>
      </c>
      <c r="B63" s="135">
        <f>'将来負担比率（分子）の構造'!I$44</f>
        <v>1034</v>
      </c>
      <c r="C63" s="135"/>
      <c r="D63" s="135"/>
      <c r="E63" s="135">
        <f>'将来負担比率（分子）の構造'!J$44</f>
        <v>860</v>
      </c>
      <c r="F63" s="135"/>
      <c r="G63" s="135"/>
      <c r="H63" s="135">
        <f>'将来負担比率（分子）の構造'!K$44</f>
        <v>783</v>
      </c>
      <c r="I63" s="135"/>
      <c r="J63" s="135"/>
      <c r="K63" s="135">
        <f>'将来負担比率（分子）の構造'!L$44</f>
        <v>709</v>
      </c>
      <c r="L63" s="135"/>
      <c r="M63" s="135"/>
      <c r="N63" s="135">
        <f>'将来負担比率（分子）の構造'!M$44</f>
        <v>635</v>
      </c>
      <c r="O63" s="135"/>
      <c r="P63" s="135"/>
    </row>
    <row r="64" spans="1:16">
      <c r="A64" s="135" t="s">
        <v>26</v>
      </c>
      <c r="B64" s="135">
        <f>'将来負担比率（分子）の構造'!I$43</f>
        <v>3365</v>
      </c>
      <c r="C64" s="135"/>
      <c r="D64" s="135"/>
      <c r="E64" s="135">
        <f>'将来負担比率（分子）の構造'!J$43</f>
        <v>3157</v>
      </c>
      <c r="F64" s="135"/>
      <c r="G64" s="135"/>
      <c r="H64" s="135">
        <f>'将来負担比率（分子）の構造'!K$43</f>
        <v>2945</v>
      </c>
      <c r="I64" s="135"/>
      <c r="J64" s="135"/>
      <c r="K64" s="135">
        <f>'将来負担比率（分子）の構造'!L$43</f>
        <v>2680</v>
      </c>
      <c r="L64" s="135"/>
      <c r="M64" s="135"/>
      <c r="N64" s="135">
        <f>'将来負担比率（分子）の構造'!M$43</f>
        <v>2480</v>
      </c>
      <c r="O64" s="135"/>
      <c r="P64" s="135"/>
    </row>
    <row r="65" spans="1:16">
      <c r="A65" s="135" t="s">
        <v>25</v>
      </c>
      <c r="B65" s="135">
        <f>'将来負担比率（分子）の構造'!I$42</f>
        <v>9</v>
      </c>
      <c r="C65" s="135"/>
      <c r="D65" s="135"/>
      <c r="E65" s="135">
        <f>'将来負担比率（分子）の構造'!J$42</f>
        <v>3</v>
      </c>
      <c r="F65" s="135"/>
      <c r="G65" s="135"/>
      <c r="H65" s="135">
        <f>'将来負担比率（分子）の構造'!K$42</f>
        <v>2</v>
      </c>
      <c r="I65" s="135"/>
      <c r="J65" s="135"/>
      <c r="K65" s="135">
        <f>'将来負担比率（分子）の構造'!L$42</f>
        <v>1</v>
      </c>
      <c r="L65" s="135"/>
      <c r="M65" s="135"/>
      <c r="N65" s="135" t="str">
        <f>'将来負担比率（分子）の構造'!M$42</f>
        <v>-</v>
      </c>
      <c r="O65" s="135"/>
      <c r="P65" s="135"/>
    </row>
    <row r="66" spans="1:16">
      <c r="A66" s="135" t="s">
        <v>24</v>
      </c>
      <c r="B66" s="135">
        <f>'将来負担比率（分子）の構造'!I$41</f>
        <v>2960</v>
      </c>
      <c r="C66" s="135"/>
      <c r="D66" s="135"/>
      <c r="E66" s="135">
        <f>'将来負担比率（分子）の構造'!J$41</f>
        <v>2906</v>
      </c>
      <c r="F66" s="135"/>
      <c r="G66" s="135"/>
      <c r="H66" s="135">
        <f>'将来負担比率（分子）の構造'!K$41</f>
        <v>2922</v>
      </c>
      <c r="I66" s="135"/>
      <c r="J66" s="135"/>
      <c r="K66" s="135">
        <f>'将来負担比率（分子）の構造'!L$41</f>
        <v>2833</v>
      </c>
      <c r="L66" s="135"/>
      <c r="M66" s="135"/>
      <c r="N66" s="135">
        <f>'将来負担比率（分子）の構造'!M$41</f>
        <v>2717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859810</v>
      </c>
      <c r="S5" s="637"/>
      <c r="T5" s="637"/>
      <c r="U5" s="637"/>
      <c r="V5" s="637"/>
      <c r="W5" s="637"/>
      <c r="X5" s="637"/>
      <c r="Y5" s="684"/>
      <c r="Z5" s="697">
        <v>16.7</v>
      </c>
      <c r="AA5" s="697"/>
      <c r="AB5" s="697"/>
      <c r="AC5" s="697"/>
      <c r="AD5" s="698">
        <v>859810</v>
      </c>
      <c r="AE5" s="698"/>
      <c r="AF5" s="698"/>
      <c r="AG5" s="698"/>
      <c r="AH5" s="698"/>
      <c r="AI5" s="698"/>
      <c r="AJ5" s="698"/>
      <c r="AK5" s="698"/>
      <c r="AL5" s="685">
        <v>29.7</v>
      </c>
      <c r="AM5" s="654"/>
      <c r="AN5" s="654"/>
      <c r="AO5" s="686"/>
      <c r="AP5" s="673" t="s">
        <v>207</v>
      </c>
      <c r="AQ5" s="674"/>
      <c r="AR5" s="674"/>
      <c r="AS5" s="674"/>
      <c r="AT5" s="674"/>
      <c r="AU5" s="674"/>
      <c r="AV5" s="674"/>
      <c r="AW5" s="674"/>
      <c r="AX5" s="674"/>
      <c r="AY5" s="674"/>
      <c r="AZ5" s="674"/>
      <c r="BA5" s="674"/>
      <c r="BB5" s="674"/>
      <c r="BC5" s="674"/>
      <c r="BD5" s="674"/>
      <c r="BE5" s="674"/>
      <c r="BF5" s="675"/>
      <c r="BG5" s="586">
        <v>843845</v>
      </c>
      <c r="BH5" s="587"/>
      <c r="BI5" s="587"/>
      <c r="BJ5" s="587"/>
      <c r="BK5" s="587"/>
      <c r="BL5" s="587"/>
      <c r="BM5" s="587"/>
      <c r="BN5" s="588"/>
      <c r="BO5" s="639">
        <v>98.1</v>
      </c>
      <c r="BP5" s="639"/>
      <c r="BQ5" s="639"/>
      <c r="BR5" s="639"/>
      <c r="BS5" s="640">
        <v>6649</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62450</v>
      </c>
      <c r="S6" s="587"/>
      <c r="T6" s="587"/>
      <c r="U6" s="587"/>
      <c r="V6" s="587"/>
      <c r="W6" s="587"/>
      <c r="X6" s="587"/>
      <c r="Y6" s="588"/>
      <c r="Z6" s="639">
        <v>1.2</v>
      </c>
      <c r="AA6" s="639"/>
      <c r="AB6" s="639"/>
      <c r="AC6" s="639"/>
      <c r="AD6" s="640">
        <v>62450</v>
      </c>
      <c r="AE6" s="640"/>
      <c r="AF6" s="640"/>
      <c r="AG6" s="640"/>
      <c r="AH6" s="640"/>
      <c r="AI6" s="640"/>
      <c r="AJ6" s="640"/>
      <c r="AK6" s="640"/>
      <c r="AL6" s="609">
        <v>2.2000000000000002</v>
      </c>
      <c r="AM6" s="641"/>
      <c r="AN6" s="641"/>
      <c r="AO6" s="642"/>
      <c r="AP6" s="583" t="s">
        <v>212</v>
      </c>
      <c r="AQ6" s="584"/>
      <c r="AR6" s="584"/>
      <c r="AS6" s="584"/>
      <c r="AT6" s="584"/>
      <c r="AU6" s="584"/>
      <c r="AV6" s="584"/>
      <c r="AW6" s="584"/>
      <c r="AX6" s="584"/>
      <c r="AY6" s="584"/>
      <c r="AZ6" s="584"/>
      <c r="BA6" s="584"/>
      <c r="BB6" s="584"/>
      <c r="BC6" s="584"/>
      <c r="BD6" s="584"/>
      <c r="BE6" s="584"/>
      <c r="BF6" s="585"/>
      <c r="BG6" s="586">
        <v>843845</v>
      </c>
      <c r="BH6" s="587"/>
      <c r="BI6" s="587"/>
      <c r="BJ6" s="587"/>
      <c r="BK6" s="587"/>
      <c r="BL6" s="587"/>
      <c r="BM6" s="587"/>
      <c r="BN6" s="588"/>
      <c r="BO6" s="639">
        <v>98.1</v>
      </c>
      <c r="BP6" s="639"/>
      <c r="BQ6" s="639"/>
      <c r="BR6" s="639"/>
      <c r="BS6" s="640">
        <v>6649</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68919</v>
      </c>
      <c r="CS6" s="587"/>
      <c r="CT6" s="587"/>
      <c r="CU6" s="587"/>
      <c r="CV6" s="587"/>
      <c r="CW6" s="587"/>
      <c r="CX6" s="587"/>
      <c r="CY6" s="588"/>
      <c r="CZ6" s="639">
        <v>1.6</v>
      </c>
      <c r="DA6" s="639"/>
      <c r="DB6" s="639"/>
      <c r="DC6" s="639"/>
      <c r="DD6" s="592" t="s">
        <v>214</v>
      </c>
      <c r="DE6" s="587"/>
      <c r="DF6" s="587"/>
      <c r="DG6" s="587"/>
      <c r="DH6" s="587"/>
      <c r="DI6" s="587"/>
      <c r="DJ6" s="587"/>
      <c r="DK6" s="587"/>
      <c r="DL6" s="587"/>
      <c r="DM6" s="587"/>
      <c r="DN6" s="587"/>
      <c r="DO6" s="587"/>
      <c r="DP6" s="588"/>
      <c r="DQ6" s="592">
        <v>68919</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1476</v>
      </c>
      <c r="S7" s="587"/>
      <c r="T7" s="587"/>
      <c r="U7" s="587"/>
      <c r="V7" s="587"/>
      <c r="W7" s="587"/>
      <c r="X7" s="587"/>
      <c r="Y7" s="588"/>
      <c r="Z7" s="639">
        <v>0</v>
      </c>
      <c r="AA7" s="639"/>
      <c r="AB7" s="639"/>
      <c r="AC7" s="639"/>
      <c r="AD7" s="640">
        <v>1476</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324498</v>
      </c>
      <c r="BH7" s="587"/>
      <c r="BI7" s="587"/>
      <c r="BJ7" s="587"/>
      <c r="BK7" s="587"/>
      <c r="BL7" s="587"/>
      <c r="BM7" s="587"/>
      <c r="BN7" s="588"/>
      <c r="BO7" s="639">
        <v>37.700000000000003</v>
      </c>
      <c r="BP7" s="639"/>
      <c r="BQ7" s="639"/>
      <c r="BR7" s="639"/>
      <c r="BS7" s="640">
        <v>6649</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766669</v>
      </c>
      <c r="CS7" s="587"/>
      <c r="CT7" s="587"/>
      <c r="CU7" s="587"/>
      <c r="CV7" s="587"/>
      <c r="CW7" s="587"/>
      <c r="CX7" s="587"/>
      <c r="CY7" s="588"/>
      <c r="CZ7" s="639">
        <v>18.2</v>
      </c>
      <c r="DA7" s="639"/>
      <c r="DB7" s="639"/>
      <c r="DC7" s="639"/>
      <c r="DD7" s="592">
        <v>41582</v>
      </c>
      <c r="DE7" s="587"/>
      <c r="DF7" s="587"/>
      <c r="DG7" s="587"/>
      <c r="DH7" s="587"/>
      <c r="DI7" s="587"/>
      <c r="DJ7" s="587"/>
      <c r="DK7" s="587"/>
      <c r="DL7" s="587"/>
      <c r="DM7" s="587"/>
      <c r="DN7" s="587"/>
      <c r="DO7" s="587"/>
      <c r="DP7" s="588"/>
      <c r="DQ7" s="592">
        <v>719672</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2164</v>
      </c>
      <c r="S8" s="587"/>
      <c r="T8" s="587"/>
      <c r="U8" s="587"/>
      <c r="V8" s="587"/>
      <c r="W8" s="587"/>
      <c r="X8" s="587"/>
      <c r="Y8" s="588"/>
      <c r="Z8" s="639">
        <v>0</v>
      </c>
      <c r="AA8" s="639"/>
      <c r="AB8" s="639"/>
      <c r="AC8" s="639"/>
      <c r="AD8" s="640">
        <v>2164</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13263</v>
      </c>
      <c r="BH8" s="587"/>
      <c r="BI8" s="587"/>
      <c r="BJ8" s="587"/>
      <c r="BK8" s="587"/>
      <c r="BL8" s="587"/>
      <c r="BM8" s="587"/>
      <c r="BN8" s="588"/>
      <c r="BO8" s="639">
        <v>1.5</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1014141</v>
      </c>
      <c r="CS8" s="587"/>
      <c r="CT8" s="587"/>
      <c r="CU8" s="587"/>
      <c r="CV8" s="587"/>
      <c r="CW8" s="587"/>
      <c r="CX8" s="587"/>
      <c r="CY8" s="588"/>
      <c r="CZ8" s="639">
        <v>24</v>
      </c>
      <c r="DA8" s="639"/>
      <c r="DB8" s="639"/>
      <c r="DC8" s="639"/>
      <c r="DD8" s="592">
        <v>4759</v>
      </c>
      <c r="DE8" s="587"/>
      <c r="DF8" s="587"/>
      <c r="DG8" s="587"/>
      <c r="DH8" s="587"/>
      <c r="DI8" s="587"/>
      <c r="DJ8" s="587"/>
      <c r="DK8" s="587"/>
      <c r="DL8" s="587"/>
      <c r="DM8" s="587"/>
      <c r="DN8" s="587"/>
      <c r="DO8" s="587"/>
      <c r="DP8" s="588"/>
      <c r="DQ8" s="592">
        <v>628958</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3649</v>
      </c>
      <c r="S9" s="587"/>
      <c r="T9" s="587"/>
      <c r="U9" s="587"/>
      <c r="V9" s="587"/>
      <c r="W9" s="587"/>
      <c r="X9" s="587"/>
      <c r="Y9" s="588"/>
      <c r="Z9" s="639">
        <v>0.1</v>
      </c>
      <c r="AA9" s="639"/>
      <c r="AB9" s="639"/>
      <c r="AC9" s="639"/>
      <c r="AD9" s="640">
        <v>3649</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251986</v>
      </c>
      <c r="BH9" s="587"/>
      <c r="BI9" s="587"/>
      <c r="BJ9" s="587"/>
      <c r="BK9" s="587"/>
      <c r="BL9" s="587"/>
      <c r="BM9" s="587"/>
      <c r="BN9" s="588"/>
      <c r="BO9" s="639">
        <v>29.3</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418643</v>
      </c>
      <c r="CS9" s="587"/>
      <c r="CT9" s="587"/>
      <c r="CU9" s="587"/>
      <c r="CV9" s="587"/>
      <c r="CW9" s="587"/>
      <c r="CX9" s="587"/>
      <c r="CY9" s="588"/>
      <c r="CZ9" s="639">
        <v>9.9</v>
      </c>
      <c r="DA9" s="639"/>
      <c r="DB9" s="639"/>
      <c r="DC9" s="639"/>
      <c r="DD9" s="592">
        <v>24949</v>
      </c>
      <c r="DE9" s="587"/>
      <c r="DF9" s="587"/>
      <c r="DG9" s="587"/>
      <c r="DH9" s="587"/>
      <c r="DI9" s="587"/>
      <c r="DJ9" s="587"/>
      <c r="DK9" s="587"/>
      <c r="DL9" s="587"/>
      <c r="DM9" s="587"/>
      <c r="DN9" s="587"/>
      <c r="DO9" s="587"/>
      <c r="DP9" s="588"/>
      <c r="DQ9" s="592">
        <v>360195</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73057</v>
      </c>
      <c r="S10" s="587"/>
      <c r="T10" s="587"/>
      <c r="U10" s="587"/>
      <c r="V10" s="587"/>
      <c r="W10" s="587"/>
      <c r="X10" s="587"/>
      <c r="Y10" s="588"/>
      <c r="Z10" s="639">
        <v>1.4</v>
      </c>
      <c r="AA10" s="639"/>
      <c r="AB10" s="639"/>
      <c r="AC10" s="639"/>
      <c r="AD10" s="640">
        <v>73057</v>
      </c>
      <c r="AE10" s="640"/>
      <c r="AF10" s="640"/>
      <c r="AG10" s="640"/>
      <c r="AH10" s="640"/>
      <c r="AI10" s="640"/>
      <c r="AJ10" s="640"/>
      <c r="AK10" s="640"/>
      <c r="AL10" s="609">
        <v>2.5</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36663</v>
      </c>
      <c r="BH10" s="587"/>
      <c r="BI10" s="587"/>
      <c r="BJ10" s="587"/>
      <c r="BK10" s="587"/>
      <c r="BL10" s="587"/>
      <c r="BM10" s="587"/>
      <c r="BN10" s="588"/>
      <c r="BO10" s="639">
        <v>4.3</v>
      </c>
      <c r="BP10" s="639"/>
      <c r="BQ10" s="639"/>
      <c r="BR10" s="639"/>
      <c r="BS10" s="592">
        <v>6649</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9360</v>
      </c>
      <c r="S11" s="587"/>
      <c r="T11" s="587"/>
      <c r="U11" s="587"/>
      <c r="V11" s="587"/>
      <c r="W11" s="587"/>
      <c r="X11" s="587"/>
      <c r="Y11" s="588"/>
      <c r="Z11" s="639">
        <v>0.2</v>
      </c>
      <c r="AA11" s="639"/>
      <c r="AB11" s="639"/>
      <c r="AC11" s="639"/>
      <c r="AD11" s="640">
        <v>9360</v>
      </c>
      <c r="AE11" s="640"/>
      <c r="AF11" s="640"/>
      <c r="AG11" s="640"/>
      <c r="AH11" s="640"/>
      <c r="AI11" s="640"/>
      <c r="AJ11" s="640"/>
      <c r="AK11" s="640"/>
      <c r="AL11" s="609">
        <v>0.3</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22586</v>
      </c>
      <c r="BH11" s="587"/>
      <c r="BI11" s="587"/>
      <c r="BJ11" s="587"/>
      <c r="BK11" s="587"/>
      <c r="BL11" s="587"/>
      <c r="BM11" s="587"/>
      <c r="BN11" s="588"/>
      <c r="BO11" s="639">
        <v>2.6</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289674</v>
      </c>
      <c r="CS11" s="587"/>
      <c r="CT11" s="587"/>
      <c r="CU11" s="587"/>
      <c r="CV11" s="587"/>
      <c r="CW11" s="587"/>
      <c r="CX11" s="587"/>
      <c r="CY11" s="588"/>
      <c r="CZ11" s="639">
        <v>6.9</v>
      </c>
      <c r="DA11" s="639"/>
      <c r="DB11" s="639"/>
      <c r="DC11" s="639"/>
      <c r="DD11" s="592">
        <v>47921</v>
      </c>
      <c r="DE11" s="587"/>
      <c r="DF11" s="587"/>
      <c r="DG11" s="587"/>
      <c r="DH11" s="587"/>
      <c r="DI11" s="587"/>
      <c r="DJ11" s="587"/>
      <c r="DK11" s="587"/>
      <c r="DL11" s="587"/>
      <c r="DM11" s="587"/>
      <c r="DN11" s="587"/>
      <c r="DO11" s="587"/>
      <c r="DP11" s="588"/>
      <c r="DQ11" s="592">
        <v>216624</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450415</v>
      </c>
      <c r="BH12" s="587"/>
      <c r="BI12" s="587"/>
      <c r="BJ12" s="587"/>
      <c r="BK12" s="587"/>
      <c r="BL12" s="587"/>
      <c r="BM12" s="587"/>
      <c r="BN12" s="588"/>
      <c r="BO12" s="639">
        <v>52.4</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279880</v>
      </c>
      <c r="CS12" s="587"/>
      <c r="CT12" s="587"/>
      <c r="CU12" s="587"/>
      <c r="CV12" s="587"/>
      <c r="CW12" s="587"/>
      <c r="CX12" s="587"/>
      <c r="CY12" s="588"/>
      <c r="CZ12" s="639">
        <v>6.6</v>
      </c>
      <c r="DA12" s="639"/>
      <c r="DB12" s="639"/>
      <c r="DC12" s="639"/>
      <c r="DD12" s="592">
        <v>27536</v>
      </c>
      <c r="DE12" s="587"/>
      <c r="DF12" s="587"/>
      <c r="DG12" s="587"/>
      <c r="DH12" s="587"/>
      <c r="DI12" s="587"/>
      <c r="DJ12" s="587"/>
      <c r="DK12" s="587"/>
      <c r="DL12" s="587"/>
      <c r="DM12" s="587"/>
      <c r="DN12" s="587"/>
      <c r="DO12" s="587"/>
      <c r="DP12" s="588"/>
      <c r="DQ12" s="592">
        <v>167645</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17446</v>
      </c>
      <c r="S13" s="587"/>
      <c r="T13" s="587"/>
      <c r="U13" s="587"/>
      <c r="V13" s="587"/>
      <c r="W13" s="587"/>
      <c r="X13" s="587"/>
      <c r="Y13" s="588"/>
      <c r="Z13" s="639">
        <v>0.3</v>
      </c>
      <c r="AA13" s="639"/>
      <c r="AB13" s="639"/>
      <c r="AC13" s="639"/>
      <c r="AD13" s="640">
        <v>17446</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449680</v>
      </c>
      <c r="BH13" s="587"/>
      <c r="BI13" s="587"/>
      <c r="BJ13" s="587"/>
      <c r="BK13" s="587"/>
      <c r="BL13" s="587"/>
      <c r="BM13" s="587"/>
      <c r="BN13" s="588"/>
      <c r="BO13" s="639">
        <v>52.3</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498423</v>
      </c>
      <c r="CS13" s="587"/>
      <c r="CT13" s="587"/>
      <c r="CU13" s="587"/>
      <c r="CV13" s="587"/>
      <c r="CW13" s="587"/>
      <c r="CX13" s="587"/>
      <c r="CY13" s="588"/>
      <c r="CZ13" s="639">
        <v>11.8</v>
      </c>
      <c r="DA13" s="639"/>
      <c r="DB13" s="639"/>
      <c r="DC13" s="639"/>
      <c r="DD13" s="592">
        <v>141589</v>
      </c>
      <c r="DE13" s="587"/>
      <c r="DF13" s="587"/>
      <c r="DG13" s="587"/>
      <c r="DH13" s="587"/>
      <c r="DI13" s="587"/>
      <c r="DJ13" s="587"/>
      <c r="DK13" s="587"/>
      <c r="DL13" s="587"/>
      <c r="DM13" s="587"/>
      <c r="DN13" s="587"/>
      <c r="DO13" s="587"/>
      <c r="DP13" s="588"/>
      <c r="DQ13" s="592">
        <v>473308</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23574</v>
      </c>
      <c r="BH14" s="587"/>
      <c r="BI14" s="587"/>
      <c r="BJ14" s="587"/>
      <c r="BK14" s="587"/>
      <c r="BL14" s="587"/>
      <c r="BM14" s="587"/>
      <c r="BN14" s="588"/>
      <c r="BO14" s="639">
        <v>2.7</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139513</v>
      </c>
      <c r="CS14" s="587"/>
      <c r="CT14" s="587"/>
      <c r="CU14" s="587"/>
      <c r="CV14" s="587"/>
      <c r="CW14" s="587"/>
      <c r="CX14" s="587"/>
      <c r="CY14" s="588"/>
      <c r="CZ14" s="639">
        <v>3.3</v>
      </c>
      <c r="DA14" s="639"/>
      <c r="DB14" s="639"/>
      <c r="DC14" s="639"/>
      <c r="DD14" s="592">
        <v>16370</v>
      </c>
      <c r="DE14" s="587"/>
      <c r="DF14" s="587"/>
      <c r="DG14" s="587"/>
      <c r="DH14" s="587"/>
      <c r="DI14" s="587"/>
      <c r="DJ14" s="587"/>
      <c r="DK14" s="587"/>
      <c r="DL14" s="587"/>
      <c r="DM14" s="587"/>
      <c r="DN14" s="587"/>
      <c r="DO14" s="587"/>
      <c r="DP14" s="588"/>
      <c r="DQ14" s="592">
        <v>123767</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2236</v>
      </c>
      <c r="S15" s="587"/>
      <c r="T15" s="587"/>
      <c r="U15" s="587"/>
      <c r="V15" s="587"/>
      <c r="W15" s="587"/>
      <c r="X15" s="587"/>
      <c r="Y15" s="588"/>
      <c r="Z15" s="639">
        <v>0</v>
      </c>
      <c r="AA15" s="639"/>
      <c r="AB15" s="639"/>
      <c r="AC15" s="639"/>
      <c r="AD15" s="640">
        <v>2236</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45358</v>
      </c>
      <c r="BH15" s="587"/>
      <c r="BI15" s="587"/>
      <c r="BJ15" s="587"/>
      <c r="BK15" s="587"/>
      <c r="BL15" s="587"/>
      <c r="BM15" s="587"/>
      <c r="BN15" s="588"/>
      <c r="BO15" s="639">
        <v>5.3</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353751</v>
      </c>
      <c r="CS15" s="587"/>
      <c r="CT15" s="587"/>
      <c r="CU15" s="587"/>
      <c r="CV15" s="587"/>
      <c r="CW15" s="587"/>
      <c r="CX15" s="587"/>
      <c r="CY15" s="588"/>
      <c r="CZ15" s="639">
        <v>8.4</v>
      </c>
      <c r="DA15" s="639"/>
      <c r="DB15" s="639"/>
      <c r="DC15" s="639"/>
      <c r="DD15" s="592">
        <v>69361</v>
      </c>
      <c r="DE15" s="587"/>
      <c r="DF15" s="587"/>
      <c r="DG15" s="587"/>
      <c r="DH15" s="587"/>
      <c r="DI15" s="587"/>
      <c r="DJ15" s="587"/>
      <c r="DK15" s="587"/>
      <c r="DL15" s="587"/>
      <c r="DM15" s="587"/>
      <c r="DN15" s="587"/>
      <c r="DO15" s="587"/>
      <c r="DP15" s="588"/>
      <c r="DQ15" s="592">
        <v>328779</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1893316</v>
      </c>
      <c r="S16" s="587"/>
      <c r="T16" s="587"/>
      <c r="U16" s="587"/>
      <c r="V16" s="587"/>
      <c r="W16" s="587"/>
      <c r="X16" s="587"/>
      <c r="Y16" s="588"/>
      <c r="Z16" s="639">
        <v>36.799999999999997</v>
      </c>
      <c r="AA16" s="639"/>
      <c r="AB16" s="639"/>
      <c r="AC16" s="639"/>
      <c r="AD16" s="640">
        <v>1722605</v>
      </c>
      <c r="AE16" s="640"/>
      <c r="AF16" s="640"/>
      <c r="AG16" s="640"/>
      <c r="AH16" s="640"/>
      <c r="AI16" s="640"/>
      <c r="AJ16" s="640"/>
      <c r="AK16" s="640"/>
      <c r="AL16" s="609">
        <v>59.6</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46552</v>
      </c>
      <c r="CS16" s="587"/>
      <c r="CT16" s="587"/>
      <c r="CU16" s="587"/>
      <c r="CV16" s="587"/>
      <c r="CW16" s="587"/>
      <c r="CX16" s="587"/>
      <c r="CY16" s="588"/>
      <c r="CZ16" s="639">
        <v>1.1000000000000001</v>
      </c>
      <c r="DA16" s="639"/>
      <c r="DB16" s="639"/>
      <c r="DC16" s="639"/>
      <c r="DD16" s="592" t="s">
        <v>111</v>
      </c>
      <c r="DE16" s="587"/>
      <c r="DF16" s="587"/>
      <c r="DG16" s="587"/>
      <c r="DH16" s="587"/>
      <c r="DI16" s="587"/>
      <c r="DJ16" s="587"/>
      <c r="DK16" s="587"/>
      <c r="DL16" s="587"/>
      <c r="DM16" s="587"/>
      <c r="DN16" s="587"/>
      <c r="DO16" s="587"/>
      <c r="DP16" s="588"/>
      <c r="DQ16" s="592">
        <v>41127</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1722605</v>
      </c>
      <c r="S17" s="587"/>
      <c r="T17" s="587"/>
      <c r="U17" s="587"/>
      <c r="V17" s="587"/>
      <c r="W17" s="587"/>
      <c r="X17" s="587"/>
      <c r="Y17" s="588"/>
      <c r="Z17" s="639">
        <v>33.5</v>
      </c>
      <c r="AA17" s="639"/>
      <c r="AB17" s="639"/>
      <c r="AC17" s="639"/>
      <c r="AD17" s="640">
        <v>1722605</v>
      </c>
      <c r="AE17" s="640"/>
      <c r="AF17" s="640"/>
      <c r="AG17" s="640"/>
      <c r="AH17" s="640"/>
      <c r="AI17" s="640"/>
      <c r="AJ17" s="640"/>
      <c r="AK17" s="640"/>
      <c r="AL17" s="609">
        <v>59.6</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345830</v>
      </c>
      <c r="CS17" s="587"/>
      <c r="CT17" s="587"/>
      <c r="CU17" s="587"/>
      <c r="CV17" s="587"/>
      <c r="CW17" s="587"/>
      <c r="CX17" s="587"/>
      <c r="CY17" s="588"/>
      <c r="CZ17" s="639">
        <v>8.1999999999999993</v>
      </c>
      <c r="DA17" s="639"/>
      <c r="DB17" s="639"/>
      <c r="DC17" s="639"/>
      <c r="DD17" s="592" t="s">
        <v>111</v>
      </c>
      <c r="DE17" s="587"/>
      <c r="DF17" s="587"/>
      <c r="DG17" s="587"/>
      <c r="DH17" s="587"/>
      <c r="DI17" s="587"/>
      <c r="DJ17" s="587"/>
      <c r="DK17" s="587"/>
      <c r="DL17" s="587"/>
      <c r="DM17" s="587"/>
      <c r="DN17" s="587"/>
      <c r="DO17" s="587"/>
      <c r="DP17" s="588"/>
      <c r="DQ17" s="592">
        <v>319754</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152910</v>
      </c>
      <c r="S18" s="587"/>
      <c r="T18" s="587"/>
      <c r="U18" s="587"/>
      <c r="V18" s="587"/>
      <c r="W18" s="587"/>
      <c r="X18" s="587"/>
      <c r="Y18" s="588"/>
      <c r="Z18" s="639">
        <v>3</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17801</v>
      </c>
      <c r="S19" s="587"/>
      <c r="T19" s="587"/>
      <c r="U19" s="587"/>
      <c r="V19" s="587"/>
      <c r="W19" s="587"/>
      <c r="X19" s="587"/>
      <c r="Y19" s="588"/>
      <c r="Z19" s="639">
        <v>0.3</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15965</v>
      </c>
      <c r="BH19" s="587"/>
      <c r="BI19" s="587"/>
      <c r="BJ19" s="587"/>
      <c r="BK19" s="587"/>
      <c r="BL19" s="587"/>
      <c r="BM19" s="587"/>
      <c r="BN19" s="588"/>
      <c r="BO19" s="639">
        <v>1.9</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2924964</v>
      </c>
      <c r="S20" s="587"/>
      <c r="T20" s="587"/>
      <c r="U20" s="587"/>
      <c r="V20" s="587"/>
      <c r="W20" s="587"/>
      <c r="X20" s="587"/>
      <c r="Y20" s="588"/>
      <c r="Z20" s="639">
        <v>56.9</v>
      </c>
      <c r="AA20" s="639"/>
      <c r="AB20" s="639"/>
      <c r="AC20" s="639"/>
      <c r="AD20" s="640">
        <v>2754253</v>
      </c>
      <c r="AE20" s="640"/>
      <c r="AF20" s="640"/>
      <c r="AG20" s="640"/>
      <c r="AH20" s="640"/>
      <c r="AI20" s="640"/>
      <c r="AJ20" s="640"/>
      <c r="AK20" s="640"/>
      <c r="AL20" s="609">
        <v>95.2</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15965</v>
      </c>
      <c r="BH20" s="587"/>
      <c r="BI20" s="587"/>
      <c r="BJ20" s="587"/>
      <c r="BK20" s="587"/>
      <c r="BL20" s="587"/>
      <c r="BM20" s="587"/>
      <c r="BN20" s="588"/>
      <c r="BO20" s="639">
        <v>1.9</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4221995</v>
      </c>
      <c r="CS20" s="587"/>
      <c r="CT20" s="587"/>
      <c r="CU20" s="587"/>
      <c r="CV20" s="587"/>
      <c r="CW20" s="587"/>
      <c r="CX20" s="587"/>
      <c r="CY20" s="588"/>
      <c r="CZ20" s="639">
        <v>100</v>
      </c>
      <c r="DA20" s="639"/>
      <c r="DB20" s="639"/>
      <c r="DC20" s="639"/>
      <c r="DD20" s="592">
        <v>374067</v>
      </c>
      <c r="DE20" s="587"/>
      <c r="DF20" s="587"/>
      <c r="DG20" s="587"/>
      <c r="DH20" s="587"/>
      <c r="DI20" s="587"/>
      <c r="DJ20" s="587"/>
      <c r="DK20" s="587"/>
      <c r="DL20" s="587"/>
      <c r="DM20" s="587"/>
      <c r="DN20" s="587"/>
      <c r="DO20" s="587"/>
      <c r="DP20" s="588"/>
      <c r="DQ20" s="592">
        <v>3448748</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907</v>
      </c>
      <c r="S21" s="587"/>
      <c r="T21" s="587"/>
      <c r="U21" s="587"/>
      <c r="V21" s="587"/>
      <c r="W21" s="587"/>
      <c r="X21" s="587"/>
      <c r="Y21" s="588"/>
      <c r="Z21" s="639">
        <v>0</v>
      </c>
      <c r="AA21" s="639"/>
      <c r="AB21" s="639"/>
      <c r="AC21" s="639"/>
      <c r="AD21" s="640">
        <v>907</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15965</v>
      </c>
      <c r="BH21" s="587"/>
      <c r="BI21" s="587"/>
      <c r="BJ21" s="587"/>
      <c r="BK21" s="587"/>
      <c r="BL21" s="587"/>
      <c r="BM21" s="587"/>
      <c r="BN21" s="588"/>
      <c r="BO21" s="639">
        <v>1.9</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9052</v>
      </c>
      <c r="S22" s="587"/>
      <c r="T22" s="587"/>
      <c r="U22" s="587"/>
      <c r="V22" s="587"/>
      <c r="W22" s="587"/>
      <c r="X22" s="587"/>
      <c r="Y22" s="588"/>
      <c r="Z22" s="639">
        <v>0.2</v>
      </c>
      <c r="AA22" s="639"/>
      <c r="AB22" s="639"/>
      <c r="AC22" s="639"/>
      <c r="AD22" s="640">
        <v>99</v>
      </c>
      <c r="AE22" s="640"/>
      <c r="AF22" s="640"/>
      <c r="AG22" s="640"/>
      <c r="AH22" s="640"/>
      <c r="AI22" s="640"/>
      <c r="AJ22" s="640"/>
      <c r="AK22" s="640"/>
      <c r="AL22" s="609">
        <v>0</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227099</v>
      </c>
      <c r="S23" s="587"/>
      <c r="T23" s="587"/>
      <c r="U23" s="587"/>
      <c r="V23" s="587"/>
      <c r="W23" s="587"/>
      <c r="X23" s="587"/>
      <c r="Y23" s="588"/>
      <c r="Z23" s="639">
        <v>4.4000000000000004</v>
      </c>
      <c r="AA23" s="639"/>
      <c r="AB23" s="639"/>
      <c r="AC23" s="639"/>
      <c r="AD23" s="640">
        <v>4903</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11010</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1322178</v>
      </c>
      <c r="CS24" s="637"/>
      <c r="CT24" s="637"/>
      <c r="CU24" s="637"/>
      <c r="CV24" s="637"/>
      <c r="CW24" s="637"/>
      <c r="CX24" s="637"/>
      <c r="CY24" s="684"/>
      <c r="CZ24" s="688">
        <v>31.3</v>
      </c>
      <c r="DA24" s="689"/>
      <c r="DB24" s="689"/>
      <c r="DC24" s="690"/>
      <c r="DD24" s="683">
        <v>1017220</v>
      </c>
      <c r="DE24" s="637"/>
      <c r="DF24" s="637"/>
      <c r="DG24" s="637"/>
      <c r="DH24" s="637"/>
      <c r="DI24" s="637"/>
      <c r="DJ24" s="637"/>
      <c r="DK24" s="684"/>
      <c r="DL24" s="683">
        <v>1017194</v>
      </c>
      <c r="DM24" s="637"/>
      <c r="DN24" s="637"/>
      <c r="DO24" s="637"/>
      <c r="DP24" s="637"/>
      <c r="DQ24" s="637"/>
      <c r="DR24" s="637"/>
      <c r="DS24" s="637"/>
      <c r="DT24" s="637"/>
      <c r="DU24" s="637"/>
      <c r="DV24" s="684"/>
      <c r="DW24" s="685">
        <v>33.1</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175418</v>
      </c>
      <c r="S25" s="587"/>
      <c r="T25" s="587"/>
      <c r="U25" s="587"/>
      <c r="V25" s="587"/>
      <c r="W25" s="587"/>
      <c r="X25" s="587"/>
      <c r="Y25" s="588"/>
      <c r="Z25" s="639">
        <v>3.4</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674671</v>
      </c>
      <c r="CS25" s="605"/>
      <c r="CT25" s="605"/>
      <c r="CU25" s="605"/>
      <c r="CV25" s="605"/>
      <c r="CW25" s="605"/>
      <c r="CX25" s="605"/>
      <c r="CY25" s="606"/>
      <c r="CZ25" s="589">
        <v>16</v>
      </c>
      <c r="DA25" s="607"/>
      <c r="DB25" s="607"/>
      <c r="DC25" s="608"/>
      <c r="DD25" s="592">
        <v>611163</v>
      </c>
      <c r="DE25" s="605"/>
      <c r="DF25" s="605"/>
      <c r="DG25" s="605"/>
      <c r="DH25" s="605"/>
      <c r="DI25" s="605"/>
      <c r="DJ25" s="605"/>
      <c r="DK25" s="606"/>
      <c r="DL25" s="592">
        <v>611137</v>
      </c>
      <c r="DM25" s="605"/>
      <c r="DN25" s="605"/>
      <c r="DO25" s="605"/>
      <c r="DP25" s="605"/>
      <c r="DQ25" s="605"/>
      <c r="DR25" s="605"/>
      <c r="DS25" s="605"/>
      <c r="DT25" s="605"/>
      <c r="DU25" s="605"/>
      <c r="DV25" s="606"/>
      <c r="DW25" s="609">
        <v>19.899999999999999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408090</v>
      </c>
      <c r="CS26" s="587"/>
      <c r="CT26" s="587"/>
      <c r="CU26" s="587"/>
      <c r="CV26" s="587"/>
      <c r="CW26" s="587"/>
      <c r="CX26" s="587"/>
      <c r="CY26" s="588"/>
      <c r="CZ26" s="589">
        <v>9.6999999999999993</v>
      </c>
      <c r="DA26" s="607"/>
      <c r="DB26" s="607"/>
      <c r="DC26" s="608"/>
      <c r="DD26" s="592">
        <v>351660</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186681</v>
      </c>
      <c r="S27" s="587"/>
      <c r="T27" s="587"/>
      <c r="U27" s="587"/>
      <c r="V27" s="587"/>
      <c r="W27" s="587"/>
      <c r="X27" s="587"/>
      <c r="Y27" s="588"/>
      <c r="Z27" s="639">
        <v>3.6</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859810</v>
      </c>
      <c r="BH27" s="587"/>
      <c r="BI27" s="587"/>
      <c r="BJ27" s="587"/>
      <c r="BK27" s="587"/>
      <c r="BL27" s="587"/>
      <c r="BM27" s="587"/>
      <c r="BN27" s="588"/>
      <c r="BO27" s="639">
        <v>100</v>
      </c>
      <c r="BP27" s="639"/>
      <c r="BQ27" s="639"/>
      <c r="BR27" s="639"/>
      <c r="BS27" s="592">
        <v>6649</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301677</v>
      </c>
      <c r="CS27" s="605"/>
      <c r="CT27" s="605"/>
      <c r="CU27" s="605"/>
      <c r="CV27" s="605"/>
      <c r="CW27" s="605"/>
      <c r="CX27" s="605"/>
      <c r="CY27" s="606"/>
      <c r="CZ27" s="589">
        <v>7.1</v>
      </c>
      <c r="DA27" s="607"/>
      <c r="DB27" s="607"/>
      <c r="DC27" s="608"/>
      <c r="DD27" s="592">
        <v>86303</v>
      </c>
      <c r="DE27" s="605"/>
      <c r="DF27" s="605"/>
      <c r="DG27" s="605"/>
      <c r="DH27" s="605"/>
      <c r="DI27" s="605"/>
      <c r="DJ27" s="605"/>
      <c r="DK27" s="606"/>
      <c r="DL27" s="592">
        <v>86303</v>
      </c>
      <c r="DM27" s="605"/>
      <c r="DN27" s="605"/>
      <c r="DO27" s="605"/>
      <c r="DP27" s="605"/>
      <c r="DQ27" s="605"/>
      <c r="DR27" s="605"/>
      <c r="DS27" s="605"/>
      <c r="DT27" s="605"/>
      <c r="DU27" s="605"/>
      <c r="DV27" s="606"/>
      <c r="DW27" s="609">
        <v>2.8</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143113</v>
      </c>
      <c r="S28" s="587"/>
      <c r="T28" s="587"/>
      <c r="U28" s="587"/>
      <c r="V28" s="587"/>
      <c r="W28" s="587"/>
      <c r="X28" s="587"/>
      <c r="Y28" s="588"/>
      <c r="Z28" s="639">
        <v>2.8</v>
      </c>
      <c r="AA28" s="639"/>
      <c r="AB28" s="639"/>
      <c r="AC28" s="639"/>
      <c r="AD28" s="640">
        <v>108943</v>
      </c>
      <c r="AE28" s="640"/>
      <c r="AF28" s="640"/>
      <c r="AG28" s="640"/>
      <c r="AH28" s="640"/>
      <c r="AI28" s="640"/>
      <c r="AJ28" s="640"/>
      <c r="AK28" s="640"/>
      <c r="AL28" s="609">
        <v>3.8</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345830</v>
      </c>
      <c r="CS28" s="587"/>
      <c r="CT28" s="587"/>
      <c r="CU28" s="587"/>
      <c r="CV28" s="587"/>
      <c r="CW28" s="587"/>
      <c r="CX28" s="587"/>
      <c r="CY28" s="588"/>
      <c r="CZ28" s="589">
        <v>8.1999999999999993</v>
      </c>
      <c r="DA28" s="607"/>
      <c r="DB28" s="607"/>
      <c r="DC28" s="608"/>
      <c r="DD28" s="592">
        <v>319754</v>
      </c>
      <c r="DE28" s="587"/>
      <c r="DF28" s="587"/>
      <c r="DG28" s="587"/>
      <c r="DH28" s="587"/>
      <c r="DI28" s="587"/>
      <c r="DJ28" s="587"/>
      <c r="DK28" s="588"/>
      <c r="DL28" s="592">
        <v>319754</v>
      </c>
      <c r="DM28" s="587"/>
      <c r="DN28" s="587"/>
      <c r="DO28" s="587"/>
      <c r="DP28" s="587"/>
      <c r="DQ28" s="587"/>
      <c r="DR28" s="587"/>
      <c r="DS28" s="587"/>
      <c r="DT28" s="587"/>
      <c r="DU28" s="587"/>
      <c r="DV28" s="588"/>
      <c r="DW28" s="609">
        <v>10.4</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12296</v>
      </c>
      <c r="S29" s="587"/>
      <c r="T29" s="587"/>
      <c r="U29" s="587"/>
      <c r="V29" s="587"/>
      <c r="W29" s="587"/>
      <c r="X29" s="587"/>
      <c r="Y29" s="588"/>
      <c r="Z29" s="639">
        <v>0.2</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57</v>
      </c>
      <c r="CG29" s="620"/>
      <c r="CH29" s="620"/>
      <c r="CI29" s="620"/>
      <c r="CJ29" s="620"/>
      <c r="CK29" s="620"/>
      <c r="CL29" s="620"/>
      <c r="CM29" s="620"/>
      <c r="CN29" s="620"/>
      <c r="CO29" s="620"/>
      <c r="CP29" s="620"/>
      <c r="CQ29" s="621"/>
      <c r="CR29" s="586">
        <v>345830</v>
      </c>
      <c r="CS29" s="605"/>
      <c r="CT29" s="605"/>
      <c r="CU29" s="605"/>
      <c r="CV29" s="605"/>
      <c r="CW29" s="605"/>
      <c r="CX29" s="605"/>
      <c r="CY29" s="606"/>
      <c r="CZ29" s="589">
        <v>8.1999999999999993</v>
      </c>
      <c r="DA29" s="607"/>
      <c r="DB29" s="607"/>
      <c r="DC29" s="608"/>
      <c r="DD29" s="592">
        <v>319754</v>
      </c>
      <c r="DE29" s="605"/>
      <c r="DF29" s="605"/>
      <c r="DG29" s="605"/>
      <c r="DH29" s="605"/>
      <c r="DI29" s="605"/>
      <c r="DJ29" s="605"/>
      <c r="DK29" s="606"/>
      <c r="DL29" s="592">
        <v>319754</v>
      </c>
      <c r="DM29" s="605"/>
      <c r="DN29" s="605"/>
      <c r="DO29" s="605"/>
      <c r="DP29" s="605"/>
      <c r="DQ29" s="605"/>
      <c r="DR29" s="605"/>
      <c r="DS29" s="605"/>
      <c r="DT29" s="605"/>
      <c r="DU29" s="605"/>
      <c r="DV29" s="606"/>
      <c r="DW29" s="609">
        <v>10.4</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531998</v>
      </c>
      <c r="S30" s="587"/>
      <c r="T30" s="587"/>
      <c r="U30" s="587"/>
      <c r="V30" s="587"/>
      <c r="W30" s="587"/>
      <c r="X30" s="587"/>
      <c r="Y30" s="588"/>
      <c r="Z30" s="639">
        <v>10.3</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97.7</v>
      </c>
      <c r="BH30" s="653"/>
      <c r="BI30" s="653"/>
      <c r="BJ30" s="653"/>
      <c r="BK30" s="653"/>
      <c r="BL30" s="653"/>
      <c r="BM30" s="654">
        <v>82.4</v>
      </c>
      <c r="BN30" s="653"/>
      <c r="BO30" s="653"/>
      <c r="BP30" s="653"/>
      <c r="BQ30" s="655"/>
      <c r="BR30" s="652">
        <v>97.6</v>
      </c>
      <c r="BS30" s="653"/>
      <c r="BT30" s="653"/>
      <c r="BU30" s="653"/>
      <c r="BV30" s="653"/>
      <c r="BW30" s="653"/>
      <c r="BX30" s="654">
        <v>81.599999999999994</v>
      </c>
      <c r="BY30" s="653"/>
      <c r="BZ30" s="653"/>
      <c r="CA30" s="653"/>
      <c r="CB30" s="655"/>
      <c r="CD30" s="658"/>
      <c r="CE30" s="659"/>
      <c r="CF30" s="623" t="s">
        <v>290</v>
      </c>
      <c r="CG30" s="620"/>
      <c r="CH30" s="620"/>
      <c r="CI30" s="620"/>
      <c r="CJ30" s="620"/>
      <c r="CK30" s="620"/>
      <c r="CL30" s="620"/>
      <c r="CM30" s="620"/>
      <c r="CN30" s="620"/>
      <c r="CO30" s="620"/>
      <c r="CP30" s="620"/>
      <c r="CQ30" s="621"/>
      <c r="CR30" s="586">
        <v>314913</v>
      </c>
      <c r="CS30" s="587"/>
      <c r="CT30" s="587"/>
      <c r="CU30" s="587"/>
      <c r="CV30" s="587"/>
      <c r="CW30" s="587"/>
      <c r="CX30" s="587"/>
      <c r="CY30" s="588"/>
      <c r="CZ30" s="589">
        <v>7.5</v>
      </c>
      <c r="DA30" s="607"/>
      <c r="DB30" s="607"/>
      <c r="DC30" s="608"/>
      <c r="DD30" s="592">
        <v>288982</v>
      </c>
      <c r="DE30" s="587"/>
      <c r="DF30" s="587"/>
      <c r="DG30" s="587"/>
      <c r="DH30" s="587"/>
      <c r="DI30" s="587"/>
      <c r="DJ30" s="587"/>
      <c r="DK30" s="588"/>
      <c r="DL30" s="592">
        <v>288982</v>
      </c>
      <c r="DM30" s="587"/>
      <c r="DN30" s="587"/>
      <c r="DO30" s="587"/>
      <c r="DP30" s="587"/>
      <c r="DQ30" s="587"/>
      <c r="DR30" s="587"/>
      <c r="DS30" s="587"/>
      <c r="DT30" s="587"/>
      <c r="DU30" s="587"/>
      <c r="DV30" s="588"/>
      <c r="DW30" s="609">
        <v>9.4</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575123</v>
      </c>
      <c r="S31" s="587"/>
      <c r="T31" s="587"/>
      <c r="U31" s="587"/>
      <c r="V31" s="587"/>
      <c r="W31" s="587"/>
      <c r="X31" s="587"/>
      <c r="Y31" s="588"/>
      <c r="Z31" s="639">
        <v>11.2</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99</v>
      </c>
      <c r="BH31" s="605"/>
      <c r="BI31" s="605"/>
      <c r="BJ31" s="605"/>
      <c r="BK31" s="605"/>
      <c r="BL31" s="605"/>
      <c r="BM31" s="641">
        <v>93.1</v>
      </c>
      <c r="BN31" s="651"/>
      <c r="BO31" s="651"/>
      <c r="BP31" s="651"/>
      <c r="BQ31" s="615"/>
      <c r="BR31" s="650">
        <v>99.1</v>
      </c>
      <c r="BS31" s="605"/>
      <c r="BT31" s="605"/>
      <c r="BU31" s="605"/>
      <c r="BV31" s="605"/>
      <c r="BW31" s="605"/>
      <c r="BX31" s="641">
        <v>92.9</v>
      </c>
      <c r="BY31" s="651"/>
      <c r="BZ31" s="651"/>
      <c r="CA31" s="651"/>
      <c r="CB31" s="615"/>
      <c r="CD31" s="658"/>
      <c r="CE31" s="659"/>
      <c r="CF31" s="623" t="s">
        <v>294</v>
      </c>
      <c r="CG31" s="620"/>
      <c r="CH31" s="620"/>
      <c r="CI31" s="620"/>
      <c r="CJ31" s="620"/>
      <c r="CK31" s="620"/>
      <c r="CL31" s="620"/>
      <c r="CM31" s="620"/>
      <c r="CN31" s="620"/>
      <c r="CO31" s="620"/>
      <c r="CP31" s="620"/>
      <c r="CQ31" s="621"/>
      <c r="CR31" s="586">
        <v>30917</v>
      </c>
      <c r="CS31" s="605"/>
      <c r="CT31" s="605"/>
      <c r="CU31" s="605"/>
      <c r="CV31" s="605"/>
      <c r="CW31" s="605"/>
      <c r="CX31" s="605"/>
      <c r="CY31" s="606"/>
      <c r="CZ31" s="589">
        <v>0.7</v>
      </c>
      <c r="DA31" s="607"/>
      <c r="DB31" s="607"/>
      <c r="DC31" s="608"/>
      <c r="DD31" s="592">
        <v>30772</v>
      </c>
      <c r="DE31" s="605"/>
      <c r="DF31" s="605"/>
      <c r="DG31" s="605"/>
      <c r="DH31" s="605"/>
      <c r="DI31" s="605"/>
      <c r="DJ31" s="605"/>
      <c r="DK31" s="606"/>
      <c r="DL31" s="592">
        <v>30772</v>
      </c>
      <c r="DM31" s="605"/>
      <c r="DN31" s="605"/>
      <c r="DO31" s="605"/>
      <c r="DP31" s="605"/>
      <c r="DQ31" s="605"/>
      <c r="DR31" s="605"/>
      <c r="DS31" s="605"/>
      <c r="DT31" s="605"/>
      <c r="DU31" s="605"/>
      <c r="DV31" s="606"/>
      <c r="DW31" s="609">
        <v>1</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147021</v>
      </c>
      <c r="S32" s="587"/>
      <c r="T32" s="587"/>
      <c r="U32" s="587"/>
      <c r="V32" s="587"/>
      <c r="W32" s="587"/>
      <c r="X32" s="587"/>
      <c r="Y32" s="588"/>
      <c r="Z32" s="639">
        <v>2.9</v>
      </c>
      <c r="AA32" s="639"/>
      <c r="AB32" s="639"/>
      <c r="AC32" s="639"/>
      <c r="AD32" s="640">
        <v>23079</v>
      </c>
      <c r="AE32" s="640"/>
      <c r="AF32" s="640"/>
      <c r="AG32" s="640"/>
      <c r="AH32" s="640"/>
      <c r="AI32" s="640"/>
      <c r="AJ32" s="640"/>
      <c r="AK32" s="640"/>
      <c r="AL32" s="609">
        <v>0.8</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96.3</v>
      </c>
      <c r="BH32" s="571"/>
      <c r="BI32" s="571"/>
      <c r="BJ32" s="571"/>
      <c r="BK32" s="571"/>
      <c r="BL32" s="571"/>
      <c r="BM32" s="634">
        <v>74</v>
      </c>
      <c r="BN32" s="571"/>
      <c r="BO32" s="571"/>
      <c r="BP32" s="571"/>
      <c r="BQ32" s="628"/>
      <c r="BR32" s="649">
        <v>96.2</v>
      </c>
      <c r="BS32" s="571"/>
      <c r="BT32" s="571"/>
      <c r="BU32" s="571"/>
      <c r="BV32" s="571"/>
      <c r="BW32" s="571"/>
      <c r="BX32" s="634">
        <v>73.3</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198100</v>
      </c>
      <c r="S33" s="587"/>
      <c r="T33" s="587"/>
      <c r="U33" s="587"/>
      <c r="V33" s="587"/>
      <c r="W33" s="587"/>
      <c r="X33" s="587"/>
      <c r="Y33" s="588"/>
      <c r="Z33" s="639">
        <v>3.9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2479198</v>
      </c>
      <c r="CS33" s="605"/>
      <c r="CT33" s="605"/>
      <c r="CU33" s="605"/>
      <c r="CV33" s="605"/>
      <c r="CW33" s="605"/>
      <c r="CX33" s="605"/>
      <c r="CY33" s="606"/>
      <c r="CZ33" s="589">
        <v>58.7</v>
      </c>
      <c r="DA33" s="607"/>
      <c r="DB33" s="607"/>
      <c r="DC33" s="608"/>
      <c r="DD33" s="592">
        <v>2096304</v>
      </c>
      <c r="DE33" s="605"/>
      <c r="DF33" s="605"/>
      <c r="DG33" s="605"/>
      <c r="DH33" s="605"/>
      <c r="DI33" s="605"/>
      <c r="DJ33" s="605"/>
      <c r="DK33" s="606"/>
      <c r="DL33" s="592">
        <v>1454717</v>
      </c>
      <c r="DM33" s="605"/>
      <c r="DN33" s="605"/>
      <c r="DO33" s="605"/>
      <c r="DP33" s="605"/>
      <c r="DQ33" s="605"/>
      <c r="DR33" s="605"/>
      <c r="DS33" s="605"/>
      <c r="DT33" s="605"/>
      <c r="DU33" s="605"/>
      <c r="DV33" s="606"/>
      <c r="DW33" s="609">
        <v>47.3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688712</v>
      </c>
      <c r="CS34" s="587"/>
      <c r="CT34" s="587"/>
      <c r="CU34" s="587"/>
      <c r="CV34" s="587"/>
      <c r="CW34" s="587"/>
      <c r="CX34" s="587"/>
      <c r="CY34" s="588"/>
      <c r="CZ34" s="589">
        <v>16.3</v>
      </c>
      <c r="DA34" s="607"/>
      <c r="DB34" s="607"/>
      <c r="DC34" s="608"/>
      <c r="DD34" s="592">
        <v>530032</v>
      </c>
      <c r="DE34" s="587"/>
      <c r="DF34" s="587"/>
      <c r="DG34" s="587"/>
      <c r="DH34" s="587"/>
      <c r="DI34" s="587"/>
      <c r="DJ34" s="587"/>
      <c r="DK34" s="588"/>
      <c r="DL34" s="592">
        <v>341592</v>
      </c>
      <c r="DM34" s="587"/>
      <c r="DN34" s="587"/>
      <c r="DO34" s="587"/>
      <c r="DP34" s="587"/>
      <c r="DQ34" s="587"/>
      <c r="DR34" s="587"/>
      <c r="DS34" s="587"/>
      <c r="DT34" s="587"/>
      <c r="DU34" s="587"/>
      <c r="DV34" s="588"/>
      <c r="DW34" s="609">
        <v>11.1</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183000</v>
      </c>
      <c r="S35" s="587"/>
      <c r="T35" s="587"/>
      <c r="U35" s="587"/>
      <c r="V35" s="587"/>
      <c r="W35" s="587"/>
      <c r="X35" s="587"/>
      <c r="Y35" s="588"/>
      <c r="Z35" s="639">
        <v>3.6</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682895</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6852</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37985</v>
      </c>
      <c r="CS35" s="605"/>
      <c r="CT35" s="605"/>
      <c r="CU35" s="605"/>
      <c r="CV35" s="605"/>
      <c r="CW35" s="605"/>
      <c r="CX35" s="605"/>
      <c r="CY35" s="606"/>
      <c r="CZ35" s="589">
        <v>0.9</v>
      </c>
      <c r="DA35" s="607"/>
      <c r="DB35" s="607"/>
      <c r="DC35" s="608"/>
      <c r="DD35" s="592">
        <v>30050</v>
      </c>
      <c r="DE35" s="605"/>
      <c r="DF35" s="605"/>
      <c r="DG35" s="605"/>
      <c r="DH35" s="605"/>
      <c r="DI35" s="605"/>
      <c r="DJ35" s="605"/>
      <c r="DK35" s="606"/>
      <c r="DL35" s="592">
        <v>28628</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5142782</v>
      </c>
      <c r="S36" s="627"/>
      <c r="T36" s="627"/>
      <c r="U36" s="627"/>
      <c r="V36" s="627"/>
      <c r="W36" s="627"/>
      <c r="X36" s="627"/>
      <c r="Y36" s="630"/>
      <c r="Z36" s="631">
        <v>100</v>
      </c>
      <c r="AA36" s="631"/>
      <c r="AB36" s="631"/>
      <c r="AC36" s="631"/>
      <c r="AD36" s="632">
        <v>2892184</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379053</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6852</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763688</v>
      </c>
      <c r="CS36" s="587"/>
      <c r="CT36" s="587"/>
      <c r="CU36" s="587"/>
      <c r="CV36" s="587"/>
      <c r="CW36" s="587"/>
      <c r="CX36" s="587"/>
      <c r="CY36" s="588"/>
      <c r="CZ36" s="589">
        <v>18.100000000000001</v>
      </c>
      <c r="DA36" s="607"/>
      <c r="DB36" s="607"/>
      <c r="DC36" s="608"/>
      <c r="DD36" s="592">
        <v>694547</v>
      </c>
      <c r="DE36" s="587"/>
      <c r="DF36" s="587"/>
      <c r="DG36" s="587"/>
      <c r="DH36" s="587"/>
      <c r="DI36" s="587"/>
      <c r="DJ36" s="587"/>
      <c r="DK36" s="588"/>
      <c r="DL36" s="592">
        <v>487282</v>
      </c>
      <c r="DM36" s="587"/>
      <c r="DN36" s="587"/>
      <c r="DO36" s="587"/>
      <c r="DP36" s="587"/>
      <c r="DQ36" s="587"/>
      <c r="DR36" s="587"/>
      <c r="DS36" s="587"/>
      <c r="DT36" s="587"/>
      <c r="DU36" s="587"/>
      <c r="DV36" s="588"/>
      <c r="DW36" s="609">
        <v>15.8</v>
      </c>
      <c r="DX36" s="610"/>
      <c r="DY36" s="610"/>
      <c r="DZ36" s="610"/>
      <c r="EA36" s="610"/>
      <c r="EB36" s="610"/>
      <c r="EC36" s="611"/>
    </row>
    <row r="37" spans="2:133" ht="11.25" customHeight="1">
      <c r="AQ37" s="612" t="s">
        <v>312</v>
      </c>
      <c r="AR37" s="613"/>
      <c r="AS37" s="613"/>
      <c r="AT37" s="613"/>
      <c r="AU37" s="613"/>
      <c r="AV37" s="613"/>
      <c r="AW37" s="613"/>
      <c r="AX37" s="613"/>
      <c r="AY37" s="614"/>
      <c r="AZ37" s="586">
        <v>20583</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1247</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375961</v>
      </c>
      <c r="CS37" s="605"/>
      <c r="CT37" s="605"/>
      <c r="CU37" s="605"/>
      <c r="CV37" s="605"/>
      <c r="CW37" s="605"/>
      <c r="CX37" s="605"/>
      <c r="CY37" s="606"/>
      <c r="CZ37" s="589">
        <v>8.9</v>
      </c>
      <c r="DA37" s="607"/>
      <c r="DB37" s="607"/>
      <c r="DC37" s="608"/>
      <c r="DD37" s="592">
        <v>373026</v>
      </c>
      <c r="DE37" s="605"/>
      <c r="DF37" s="605"/>
      <c r="DG37" s="605"/>
      <c r="DH37" s="605"/>
      <c r="DI37" s="605"/>
      <c r="DJ37" s="605"/>
      <c r="DK37" s="606"/>
      <c r="DL37" s="592">
        <v>296713</v>
      </c>
      <c r="DM37" s="605"/>
      <c r="DN37" s="605"/>
      <c r="DO37" s="605"/>
      <c r="DP37" s="605"/>
      <c r="DQ37" s="605"/>
      <c r="DR37" s="605"/>
      <c r="DS37" s="605"/>
      <c r="DT37" s="605"/>
      <c r="DU37" s="605"/>
      <c r="DV37" s="606"/>
      <c r="DW37" s="609">
        <v>9.6</v>
      </c>
      <c r="DX37" s="610"/>
      <c r="DY37" s="610"/>
      <c r="DZ37" s="610"/>
      <c r="EA37" s="610"/>
      <c r="EB37" s="610"/>
      <c r="EC37" s="611"/>
    </row>
    <row r="38" spans="2:133" ht="11.25" customHeight="1">
      <c r="AQ38" s="612" t="s">
        <v>315</v>
      </c>
      <c r="AR38" s="613"/>
      <c r="AS38" s="613"/>
      <c r="AT38" s="613"/>
      <c r="AU38" s="613"/>
      <c r="AV38" s="613"/>
      <c r="AW38" s="613"/>
      <c r="AX38" s="613"/>
      <c r="AY38" s="614"/>
      <c r="AZ38" s="586">
        <v>12400</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2250</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670495</v>
      </c>
      <c r="CS38" s="587"/>
      <c r="CT38" s="587"/>
      <c r="CU38" s="587"/>
      <c r="CV38" s="587"/>
      <c r="CW38" s="587"/>
      <c r="CX38" s="587"/>
      <c r="CY38" s="588"/>
      <c r="CZ38" s="589">
        <v>15.9</v>
      </c>
      <c r="DA38" s="607"/>
      <c r="DB38" s="607"/>
      <c r="DC38" s="608"/>
      <c r="DD38" s="592">
        <v>633674</v>
      </c>
      <c r="DE38" s="587"/>
      <c r="DF38" s="587"/>
      <c r="DG38" s="587"/>
      <c r="DH38" s="587"/>
      <c r="DI38" s="587"/>
      <c r="DJ38" s="587"/>
      <c r="DK38" s="588"/>
      <c r="DL38" s="592">
        <v>597215</v>
      </c>
      <c r="DM38" s="587"/>
      <c r="DN38" s="587"/>
      <c r="DO38" s="587"/>
      <c r="DP38" s="587"/>
      <c r="DQ38" s="587"/>
      <c r="DR38" s="587"/>
      <c r="DS38" s="587"/>
      <c r="DT38" s="587"/>
      <c r="DU38" s="587"/>
      <c r="DV38" s="588"/>
      <c r="DW38" s="609">
        <v>19.399999999999999</v>
      </c>
      <c r="DX38" s="610"/>
      <c r="DY38" s="610"/>
      <c r="DZ38" s="610"/>
      <c r="EA38" s="610"/>
      <c r="EB38" s="610"/>
      <c r="EC38" s="611"/>
    </row>
    <row r="39" spans="2:133" ht="11.25" customHeight="1">
      <c r="AQ39" s="612" t="s">
        <v>318</v>
      </c>
      <c r="AR39" s="613"/>
      <c r="AS39" s="613"/>
      <c r="AT39" s="613"/>
      <c r="AU39" s="613"/>
      <c r="AV39" s="613"/>
      <c r="AW39" s="613"/>
      <c r="AX39" s="613"/>
      <c r="AY39" s="614"/>
      <c r="AZ39" s="586">
        <v>3545</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78</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238087</v>
      </c>
      <c r="CS39" s="605"/>
      <c r="CT39" s="605"/>
      <c r="CU39" s="605"/>
      <c r="CV39" s="605"/>
      <c r="CW39" s="605"/>
      <c r="CX39" s="605"/>
      <c r="CY39" s="606"/>
      <c r="CZ39" s="589">
        <v>5.6</v>
      </c>
      <c r="DA39" s="607"/>
      <c r="DB39" s="607"/>
      <c r="DC39" s="608"/>
      <c r="DD39" s="592">
        <v>208001</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52581</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81</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80231</v>
      </c>
      <c r="CS40" s="587"/>
      <c r="CT40" s="587"/>
      <c r="CU40" s="587"/>
      <c r="CV40" s="587"/>
      <c r="CW40" s="587"/>
      <c r="CX40" s="587"/>
      <c r="CY40" s="588"/>
      <c r="CZ40" s="589">
        <v>1.9</v>
      </c>
      <c r="DA40" s="607"/>
      <c r="DB40" s="607"/>
      <c r="DC40" s="608"/>
      <c r="DD40" s="592" t="s">
        <v>322</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214733</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246</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420619</v>
      </c>
      <c r="CS42" s="587"/>
      <c r="CT42" s="587"/>
      <c r="CU42" s="587"/>
      <c r="CV42" s="587"/>
      <c r="CW42" s="587"/>
      <c r="CX42" s="587"/>
      <c r="CY42" s="588"/>
      <c r="CZ42" s="589">
        <v>10</v>
      </c>
      <c r="DA42" s="590"/>
      <c r="DB42" s="590"/>
      <c r="DC42" s="591"/>
      <c r="DD42" s="592">
        <v>335224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t="s">
        <v>322</v>
      </c>
      <c r="CS43" s="605"/>
      <c r="CT43" s="605"/>
      <c r="CU43" s="605"/>
      <c r="CV43" s="605"/>
      <c r="CW43" s="605"/>
      <c r="CX43" s="605"/>
      <c r="CY43" s="606"/>
      <c r="CZ43" s="589" t="s">
        <v>322</v>
      </c>
      <c r="DA43" s="607"/>
      <c r="DB43" s="607"/>
      <c r="DC43" s="608"/>
      <c r="DD43" s="592" t="s">
        <v>322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374067</v>
      </c>
      <c r="CS44" s="587"/>
      <c r="CT44" s="587"/>
      <c r="CU44" s="587"/>
      <c r="CV44" s="587"/>
      <c r="CW44" s="587"/>
      <c r="CX44" s="587"/>
      <c r="CY44" s="588"/>
      <c r="CZ44" s="589">
        <v>8.9</v>
      </c>
      <c r="DA44" s="590"/>
      <c r="DB44" s="590"/>
      <c r="DC44" s="591"/>
      <c r="DD44" s="592">
        <v>294097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63796</v>
      </c>
      <c r="CS45" s="605"/>
      <c r="CT45" s="605"/>
      <c r="CU45" s="605"/>
      <c r="CV45" s="605"/>
      <c r="CW45" s="605"/>
      <c r="CX45" s="605"/>
      <c r="CY45" s="606"/>
      <c r="CZ45" s="589">
        <v>1.5</v>
      </c>
      <c r="DA45" s="607"/>
      <c r="DB45" s="607"/>
      <c r="DC45" s="608"/>
      <c r="DD45" s="592">
        <v>25145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310181</v>
      </c>
      <c r="CS46" s="587"/>
      <c r="CT46" s="587"/>
      <c r="CU46" s="587"/>
      <c r="CV46" s="587"/>
      <c r="CW46" s="587"/>
      <c r="CX46" s="587"/>
      <c r="CY46" s="588"/>
      <c r="CZ46" s="589">
        <v>7.3</v>
      </c>
      <c r="DA46" s="590"/>
      <c r="DB46" s="590"/>
      <c r="DC46" s="591"/>
      <c r="DD46" s="592">
        <v>268862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46552</v>
      </c>
      <c r="CS47" s="605"/>
      <c r="CT47" s="605"/>
      <c r="CU47" s="605"/>
      <c r="CV47" s="605"/>
      <c r="CW47" s="605"/>
      <c r="CX47" s="605"/>
      <c r="CY47" s="606"/>
      <c r="CZ47" s="589">
        <v>1.1000000000000001</v>
      </c>
      <c r="DA47" s="607"/>
      <c r="DB47" s="607"/>
      <c r="DC47" s="608"/>
      <c r="DD47" s="592">
        <v>41127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4221995</v>
      </c>
      <c r="CS49" s="571"/>
      <c r="CT49" s="571"/>
      <c r="CU49" s="571"/>
      <c r="CV49" s="571"/>
      <c r="CW49" s="571"/>
      <c r="CX49" s="571"/>
      <c r="CY49" s="572"/>
      <c r="CZ49" s="573">
        <v>100</v>
      </c>
      <c r="DA49" s="574"/>
      <c r="DB49" s="574"/>
      <c r="DC49" s="575"/>
      <c r="DD49" s="576">
        <v>3448748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73" zoomScale="70" zoomScaleNormal="2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342</v>
      </c>
      <c r="DK2" s="1104"/>
      <c r="DL2" s="1104"/>
      <c r="DM2" s="1104"/>
      <c r="DN2" s="1104"/>
      <c r="DO2" s="1105"/>
      <c r="DP2" s="200"/>
      <c r="DQ2" s="1103" t="s">
        <v>343</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6"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1" t="s">
        <v>360</v>
      </c>
      <c r="DH5" s="1092"/>
      <c r="DI5" s="1092"/>
      <c r="DJ5" s="1092"/>
      <c r="DK5" s="1093"/>
      <c r="DL5" s="1091" t="s">
        <v>361</v>
      </c>
      <c r="DM5" s="1092"/>
      <c r="DN5" s="1092"/>
      <c r="DO5" s="1092"/>
      <c r="DP5" s="1093"/>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7">
        <v>5089</v>
      </c>
      <c r="R7" s="1098"/>
      <c r="S7" s="1098"/>
      <c r="T7" s="1098"/>
      <c r="U7" s="1098"/>
      <c r="V7" s="1098">
        <v>4171</v>
      </c>
      <c r="W7" s="1098"/>
      <c r="X7" s="1098"/>
      <c r="Y7" s="1098"/>
      <c r="Z7" s="1098"/>
      <c r="AA7" s="1098">
        <v>918</v>
      </c>
      <c r="AB7" s="1098"/>
      <c r="AC7" s="1098"/>
      <c r="AD7" s="1098"/>
      <c r="AE7" s="1099"/>
      <c r="AF7" s="1100">
        <v>892</v>
      </c>
      <c r="AG7" s="1101"/>
      <c r="AH7" s="1101"/>
      <c r="AI7" s="1101"/>
      <c r="AJ7" s="1102"/>
      <c r="AK7" s="1084">
        <v>534</v>
      </c>
      <c r="AL7" s="1085"/>
      <c r="AM7" s="1085"/>
      <c r="AN7" s="1085"/>
      <c r="AO7" s="1085"/>
      <c r="AP7" s="1085">
        <v>2713</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552</v>
      </c>
      <c r="BT7" s="1089"/>
      <c r="BU7" s="1089"/>
      <c r="BV7" s="1089"/>
      <c r="BW7" s="1089"/>
      <c r="BX7" s="1089"/>
      <c r="BY7" s="1089"/>
      <c r="BZ7" s="1089"/>
      <c r="CA7" s="1089"/>
      <c r="CB7" s="1089"/>
      <c r="CC7" s="1089"/>
      <c r="CD7" s="1089"/>
      <c r="CE7" s="1089"/>
      <c r="CF7" s="1089"/>
      <c r="CG7" s="1090"/>
      <c r="CH7" s="1081">
        <v>0</v>
      </c>
      <c r="CI7" s="1082"/>
      <c r="CJ7" s="1082"/>
      <c r="CK7" s="1082"/>
      <c r="CL7" s="1083"/>
      <c r="CM7" s="1081">
        <v>132</v>
      </c>
      <c r="CN7" s="1082"/>
      <c r="CO7" s="1082"/>
      <c r="CP7" s="1082"/>
      <c r="CQ7" s="1083"/>
      <c r="CR7" s="1081">
        <v>3</v>
      </c>
      <c r="CS7" s="1082"/>
      <c r="CT7" s="1082"/>
      <c r="CU7" s="1082"/>
      <c r="CV7" s="1083"/>
      <c r="CW7" s="1081">
        <v>0</v>
      </c>
      <c r="CX7" s="1082"/>
      <c r="CY7" s="1082"/>
      <c r="CZ7" s="1082"/>
      <c r="DA7" s="1083"/>
      <c r="DB7" s="1081" t="s">
        <v>534</v>
      </c>
      <c r="DC7" s="1082"/>
      <c r="DD7" s="1082"/>
      <c r="DE7" s="1082"/>
      <c r="DF7" s="1083"/>
      <c r="DG7" s="1081" t="s">
        <v>534</v>
      </c>
      <c r="DH7" s="1082"/>
      <c r="DI7" s="1082"/>
      <c r="DJ7" s="1082"/>
      <c r="DK7" s="1083"/>
      <c r="DL7" s="1081" t="s">
        <v>534</v>
      </c>
      <c r="DM7" s="1082"/>
      <c r="DN7" s="1082"/>
      <c r="DO7" s="1082"/>
      <c r="DP7" s="1083"/>
      <c r="DQ7" s="1081" t="s">
        <v>534</v>
      </c>
      <c r="DR7" s="1082"/>
      <c r="DS7" s="1082"/>
      <c r="DT7" s="1082"/>
      <c r="DU7" s="1083"/>
      <c r="DV7" s="1108"/>
      <c r="DW7" s="1109"/>
      <c r="DX7" s="1109"/>
      <c r="DY7" s="1109"/>
      <c r="DZ7" s="1110"/>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3</v>
      </c>
      <c r="R8" s="1038"/>
      <c r="S8" s="1038"/>
      <c r="T8" s="1038"/>
      <c r="U8" s="1038"/>
      <c r="V8" s="1038">
        <v>3</v>
      </c>
      <c r="W8" s="1038"/>
      <c r="X8" s="1038"/>
      <c r="Y8" s="1038"/>
      <c r="Z8" s="1038"/>
      <c r="AA8" s="1038">
        <v>0</v>
      </c>
      <c r="AB8" s="1038"/>
      <c r="AC8" s="1038"/>
      <c r="AD8" s="1038"/>
      <c r="AE8" s="1039"/>
      <c r="AF8" s="1013">
        <v>0</v>
      </c>
      <c r="AG8" s="1014"/>
      <c r="AH8" s="1014"/>
      <c r="AI8" s="1014"/>
      <c r="AJ8" s="1015"/>
      <c r="AK8" s="1079">
        <v>0</v>
      </c>
      <c r="AL8" s="1080"/>
      <c r="AM8" s="1080"/>
      <c r="AN8" s="1080"/>
      <c r="AO8" s="1080"/>
      <c r="AP8" s="1080">
        <v>4</v>
      </c>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8" t="s">
        <v>553</v>
      </c>
      <c r="BT8" s="1009"/>
      <c r="BU8" s="1009"/>
      <c r="BV8" s="1009"/>
      <c r="BW8" s="1009"/>
      <c r="BX8" s="1009"/>
      <c r="BY8" s="1009"/>
      <c r="BZ8" s="1009"/>
      <c r="CA8" s="1009"/>
      <c r="CB8" s="1009"/>
      <c r="CC8" s="1009"/>
      <c r="CD8" s="1009"/>
      <c r="CE8" s="1009"/>
      <c r="CF8" s="1009"/>
      <c r="CG8" s="1010"/>
      <c r="CH8" s="983">
        <v>9</v>
      </c>
      <c r="CI8" s="984"/>
      <c r="CJ8" s="984"/>
      <c r="CK8" s="984"/>
      <c r="CL8" s="985"/>
      <c r="CM8" s="983">
        <v>90</v>
      </c>
      <c r="CN8" s="984"/>
      <c r="CO8" s="984"/>
      <c r="CP8" s="984"/>
      <c r="CQ8" s="985"/>
      <c r="CR8" s="983">
        <v>41</v>
      </c>
      <c r="CS8" s="984"/>
      <c r="CT8" s="984"/>
      <c r="CU8" s="984"/>
      <c r="CV8" s="985"/>
      <c r="CW8" s="983">
        <v>0</v>
      </c>
      <c r="CX8" s="984"/>
      <c r="CY8" s="984"/>
      <c r="CZ8" s="984"/>
      <c r="DA8" s="985"/>
      <c r="DB8" s="983" t="s">
        <v>534</v>
      </c>
      <c r="DC8" s="984"/>
      <c r="DD8" s="984"/>
      <c r="DE8" s="984"/>
      <c r="DF8" s="985"/>
      <c r="DG8" s="983" t="s">
        <v>534</v>
      </c>
      <c r="DH8" s="984"/>
      <c r="DI8" s="984"/>
      <c r="DJ8" s="984"/>
      <c r="DK8" s="985"/>
      <c r="DL8" s="983" t="s">
        <v>534</v>
      </c>
      <c r="DM8" s="984"/>
      <c r="DN8" s="984"/>
      <c r="DO8" s="984"/>
      <c r="DP8" s="985"/>
      <c r="DQ8" s="983" t="s">
        <v>534</v>
      </c>
      <c r="DR8" s="984"/>
      <c r="DS8" s="984"/>
      <c r="DT8" s="984"/>
      <c r="DU8" s="985"/>
      <c r="DV8" s="986"/>
      <c r="DW8" s="987"/>
      <c r="DX8" s="987"/>
      <c r="DY8" s="987"/>
      <c r="DZ8" s="988"/>
      <c r="EA8" s="205"/>
    </row>
    <row r="9" spans="1:131" s="206" customFormat="1" ht="26.25" customHeight="1">
      <c r="A9" s="212">
        <v>3</v>
      </c>
      <c r="B9" s="1031" t="s">
        <v>365</v>
      </c>
      <c r="C9" s="1032"/>
      <c r="D9" s="1032"/>
      <c r="E9" s="1032"/>
      <c r="F9" s="1032"/>
      <c r="G9" s="1032"/>
      <c r="H9" s="1032"/>
      <c r="I9" s="1032"/>
      <c r="J9" s="1032"/>
      <c r="K9" s="1032"/>
      <c r="L9" s="1032"/>
      <c r="M9" s="1032"/>
      <c r="N9" s="1032"/>
      <c r="O9" s="1032"/>
      <c r="P9" s="1033"/>
      <c r="Q9" s="1037">
        <v>46</v>
      </c>
      <c r="R9" s="1038"/>
      <c r="S9" s="1038"/>
      <c r="T9" s="1038"/>
      <c r="U9" s="1038"/>
      <c r="V9" s="1038">
        <v>44</v>
      </c>
      <c r="W9" s="1038"/>
      <c r="X9" s="1038"/>
      <c r="Y9" s="1038"/>
      <c r="Z9" s="1038"/>
      <c r="AA9" s="1038">
        <v>2</v>
      </c>
      <c r="AB9" s="1038"/>
      <c r="AC9" s="1038"/>
      <c r="AD9" s="1038"/>
      <c r="AE9" s="1039"/>
      <c r="AF9" s="1013">
        <v>2</v>
      </c>
      <c r="AG9" s="1014"/>
      <c r="AH9" s="1014"/>
      <c r="AI9" s="1014"/>
      <c r="AJ9" s="1015"/>
      <c r="AK9" s="1079" t="s">
        <v>534</v>
      </c>
      <c r="AL9" s="1080"/>
      <c r="AM9" s="1080"/>
      <c r="AN9" s="1080"/>
      <c r="AO9" s="1080"/>
      <c r="AP9" s="1080">
        <v>0</v>
      </c>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t="s">
        <v>554</v>
      </c>
      <c r="BT9" s="1009"/>
      <c r="BU9" s="1009"/>
      <c r="BV9" s="1009"/>
      <c r="BW9" s="1009"/>
      <c r="BX9" s="1009"/>
      <c r="BY9" s="1009"/>
      <c r="BZ9" s="1009"/>
      <c r="CA9" s="1009"/>
      <c r="CB9" s="1009"/>
      <c r="CC9" s="1009"/>
      <c r="CD9" s="1009"/>
      <c r="CE9" s="1009"/>
      <c r="CF9" s="1009"/>
      <c r="CG9" s="1010"/>
      <c r="CH9" s="983">
        <v>3</v>
      </c>
      <c r="CI9" s="984"/>
      <c r="CJ9" s="984"/>
      <c r="CK9" s="984"/>
      <c r="CL9" s="985"/>
      <c r="CM9" s="983">
        <v>12</v>
      </c>
      <c r="CN9" s="984"/>
      <c r="CO9" s="984"/>
      <c r="CP9" s="984"/>
      <c r="CQ9" s="985"/>
      <c r="CR9" s="983">
        <v>6</v>
      </c>
      <c r="CS9" s="984"/>
      <c r="CT9" s="984"/>
      <c r="CU9" s="984"/>
      <c r="CV9" s="985"/>
      <c r="CW9" s="983">
        <v>8</v>
      </c>
      <c r="CX9" s="984"/>
      <c r="CY9" s="984"/>
      <c r="CZ9" s="984"/>
      <c r="DA9" s="985"/>
      <c r="DB9" s="983" t="s">
        <v>534</v>
      </c>
      <c r="DC9" s="984"/>
      <c r="DD9" s="984"/>
      <c r="DE9" s="984"/>
      <c r="DF9" s="985"/>
      <c r="DG9" s="983" t="s">
        <v>534</v>
      </c>
      <c r="DH9" s="984"/>
      <c r="DI9" s="984"/>
      <c r="DJ9" s="984"/>
      <c r="DK9" s="985"/>
      <c r="DL9" s="983" t="s">
        <v>534</v>
      </c>
      <c r="DM9" s="984"/>
      <c r="DN9" s="984"/>
      <c r="DO9" s="984"/>
      <c r="DP9" s="985"/>
      <c r="DQ9" s="983" t="s">
        <v>555</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13"/>
      <c r="AG22" s="1014"/>
      <c r="AH22" s="1014"/>
      <c r="AI22" s="1014"/>
      <c r="AJ22" s="1015"/>
      <c r="AK22" s="1070"/>
      <c r="AL22" s="1071"/>
      <c r="AM22" s="1071"/>
      <c r="AN22" s="1071"/>
      <c r="AO22" s="1071"/>
      <c r="AP22" s="1071"/>
      <c r="AQ22" s="1071"/>
      <c r="AR22" s="1071"/>
      <c r="AS22" s="1071"/>
      <c r="AT22" s="1071"/>
      <c r="AU22" s="1072"/>
      <c r="AV22" s="1072"/>
      <c r="AW22" s="1072"/>
      <c r="AX22" s="1072"/>
      <c r="AY22" s="1073"/>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f>SUM(Q7:Q22)</f>
        <v>5138</v>
      </c>
      <c r="R23" s="1063"/>
      <c r="S23" s="1063"/>
      <c r="T23" s="1063"/>
      <c r="U23" s="1063"/>
      <c r="V23" s="1062">
        <f>SUM(V7:V22)</f>
        <v>4218</v>
      </c>
      <c r="W23" s="1063"/>
      <c r="X23" s="1063"/>
      <c r="Y23" s="1063"/>
      <c r="Z23" s="1063"/>
      <c r="AA23" s="1062">
        <f>SUM(AA7:AA22)</f>
        <v>920</v>
      </c>
      <c r="AB23" s="1063"/>
      <c r="AC23" s="1063"/>
      <c r="AD23" s="1063"/>
      <c r="AE23" s="1063"/>
      <c r="AF23" s="1064">
        <v>895</v>
      </c>
      <c r="AG23" s="1063"/>
      <c r="AH23" s="1063"/>
      <c r="AI23" s="1063"/>
      <c r="AJ23" s="1065"/>
      <c r="AK23" s="1066"/>
      <c r="AL23" s="1067"/>
      <c r="AM23" s="1067"/>
      <c r="AN23" s="1067"/>
      <c r="AO23" s="1067"/>
      <c r="AP23" s="1062">
        <f>SUM(AP7:AP22)</f>
        <v>2717</v>
      </c>
      <c r="AQ23" s="1063"/>
      <c r="AR23" s="1063"/>
      <c r="AS23" s="1063"/>
      <c r="AT23" s="1063"/>
      <c r="AU23" s="1068"/>
      <c r="AV23" s="1068"/>
      <c r="AW23" s="1068"/>
      <c r="AX23" s="1068"/>
      <c r="AY23" s="1069"/>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840</v>
      </c>
      <c r="R28" s="1048"/>
      <c r="S28" s="1048"/>
      <c r="T28" s="1048"/>
      <c r="U28" s="1048"/>
      <c r="V28" s="1048">
        <v>833</v>
      </c>
      <c r="W28" s="1048"/>
      <c r="X28" s="1048"/>
      <c r="Y28" s="1048"/>
      <c r="Z28" s="1048"/>
      <c r="AA28" s="1048">
        <v>7</v>
      </c>
      <c r="AB28" s="1048"/>
      <c r="AC28" s="1048"/>
      <c r="AD28" s="1048"/>
      <c r="AE28" s="1049"/>
      <c r="AF28" s="1050">
        <v>7</v>
      </c>
      <c r="AG28" s="1048"/>
      <c r="AH28" s="1048"/>
      <c r="AI28" s="1048"/>
      <c r="AJ28" s="1051"/>
      <c r="AK28" s="1052">
        <v>73</v>
      </c>
      <c r="AL28" s="1040"/>
      <c r="AM28" s="1040"/>
      <c r="AN28" s="1040"/>
      <c r="AO28" s="1040"/>
      <c r="AP28" s="1040" t="s">
        <v>566</v>
      </c>
      <c r="AQ28" s="1040"/>
      <c r="AR28" s="1040"/>
      <c r="AS28" s="1040"/>
      <c r="AT28" s="1040"/>
      <c r="AU28" s="1040" t="s">
        <v>567</v>
      </c>
      <c r="AV28" s="1040"/>
      <c r="AW28" s="1040"/>
      <c r="AX28" s="1040"/>
      <c r="AY28" s="1040"/>
      <c r="AZ28" s="1041" t="s">
        <v>556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763</v>
      </c>
      <c r="R29" s="1038"/>
      <c r="S29" s="1038"/>
      <c r="T29" s="1038"/>
      <c r="U29" s="1038"/>
      <c r="V29" s="1038">
        <v>752</v>
      </c>
      <c r="W29" s="1038"/>
      <c r="X29" s="1038"/>
      <c r="Y29" s="1038"/>
      <c r="Z29" s="1038"/>
      <c r="AA29" s="1038">
        <v>11</v>
      </c>
      <c r="AB29" s="1038"/>
      <c r="AC29" s="1038"/>
      <c r="AD29" s="1038"/>
      <c r="AE29" s="1039"/>
      <c r="AF29" s="1013">
        <v>11</v>
      </c>
      <c r="AG29" s="1014"/>
      <c r="AH29" s="1014"/>
      <c r="AI29" s="1014"/>
      <c r="AJ29" s="1015"/>
      <c r="AK29" s="974">
        <v>100</v>
      </c>
      <c r="AL29" s="965"/>
      <c r="AM29" s="965"/>
      <c r="AN29" s="965"/>
      <c r="AO29" s="965"/>
      <c r="AP29" s="965" t="s">
        <v>566</v>
      </c>
      <c r="AQ29" s="965"/>
      <c r="AR29" s="965"/>
      <c r="AS29" s="965"/>
      <c r="AT29" s="965"/>
      <c r="AU29" s="965" t="s">
        <v>568</v>
      </c>
      <c r="AV29" s="965"/>
      <c r="AW29" s="965"/>
      <c r="AX29" s="965"/>
      <c r="AY29" s="965"/>
      <c r="AZ29" s="1036" t="s">
        <v>557</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256</v>
      </c>
      <c r="R30" s="1038"/>
      <c r="S30" s="1038"/>
      <c r="T30" s="1038"/>
      <c r="U30" s="1038"/>
      <c r="V30" s="1038">
        <v>256</v>
      </c>
      <c r="W30" s="1038"/>
      <c r="X30" s="1038"/>
      <c r="Y30" s="1038"/>
      <c r="Z30" s="1038"/>
      <c r="AA30" s="1038" t="s">
        <v>534</v>
      </c>
      <c r="AB30" s="1038"/>
      <c r="AC30" s="1038"/>
      <c r="AD30" s="1038"/>
      <c r="AE30" s="1039"/>
      <c r="AF30" s="1013" t="s">
        <v>111</v>
      </c>
      <c r="AG30" s="1014"/>
      <c r="AH30" s="1014"/>
      <c r="AI30" s="1014"/>
      <c r="AJ30" s="1015"/>
      <c r="AK30" s="974">
        <v>203</v>
      </c>
      <c r="AL30" s="965"/>
      <c r="AM30" s="965"/>
      <c r="AN30" s="965"/>
      <c r="AO30" s="965"/>
      <c r="AP30" s="965" t="s">
        <v>557</v>
      </c>
      <c r="AQ30" s="965"/>
      <c r="AR30" s="965"/>
      <c r="AS30" s="965"/>
      <c r="AT30" s="965"/>
      <c r="AU30" s="965" t="s">
        <v>557</v>
      </c>
      <c r="AV30" s="965"/>
      <c r="AW30" s="965"/>
      <c r="AX30" s="965"/>
      <c r="AY30" s="965"/>
      <c r="AZ30" s="1036" t="s">
        <v>557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64</v>
      </c>
      <c r="R31" s="1038"/>
      <c r="S31" s="1038"/>
      <c r="T31" s="1038"/>
      <c r="U31" s="1038"/>
      <c r="V31" s="1038">
        <v>63</v>
      </c>
      <c r="W31" s="1038"/>
      <c r="X31" s="1038"/>
      <c r="Y31" s="1038"/>
      <c r="Z31" s="1038"/>
      <c r="AA31" s="1038">
        <v>0</v>
      </c>
      <c r="AB31" s="1038"/>
      <c r="AC31" s="1038"/>
      <c r="AD31" s="1038"/>
      <c r="AE31" s="1039"/>
      <c r="AF31" s="1013">
        <v>0</v>
      </c>
      <c r="AG31" s="1014"/>
      <c r="AH31" s="1014"/>
      <c r="AI31" s="1014"/>
      <c r="AJ31" s="1015"/>
      <c r="AK31" s="974">
        <v>23</v>
      </c>
      <c r="AL31" s="965"/>
      <c r="AM31" s="965"/>
      <c r="AN31" s="965"/>
      <c r="AO31" s="965"/>
      <c r="AP31" s="965" t="s">
        <v>566</v>
      </c>
      <c r="AQ31" s="965"/>
      <c r="AR31" s="965"/>
      <c r="AS31" s="965"/>
      <c r="AT31" s="965"/>
      <c r="AU31" s="965" t="s">
        <v>566</v>
      </c>
      <c r="AV31" s="965"/>
      <c r="AW31" s="965"/>
      <c r="AX31" s="965"/>
      <c r="AY31" s="965"/>
      <c r="AZ31" s="1036" t="s">
        <v>558</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258</v>
      </c>
      <c r="R32" s="1038"/>
      <c r="S32" s="1038"/>
      <c r="T32" s="1038"/>
      <c r="U32" s="1038"/>
      <c r="V32" s="1038">
        <v>245</v>
      </c>
      <c r="W32" s="1038"/>
      <c r="X32" s="1038"/>
      <c r="Y32" s="1038"/>
      <c r="Z32" s="1038"/>
      <c r="AA32" s="1038">
        <v>13</v>
      </c>
      <c r="AB32" s="1038"/>
      <c r="AC32" s="1038"/>
      <c r="AD32" s="1038"/>
      <c r="AE32" s="1039"/>
      <c r="AF32" s="1013">
        <v>511</v>
      </c>
      <c r="AG32" s="1014"/>
      <c r="AH32" s="1014"/>
      <c r="AI32" s="1014"/>
      <c r="AJ32" s="1015"/>
      <c r="AK32" s="974">
        <v>12</v>
      </c>
      <c r="AL32" s="965"/>
      <c r="AM32" s="965"/>
      <c r="AN32" s="965"/>
      <c r="AO32" s="965"/>
      <c r="AP32" s="965">
        <v>736</v>
      </c>
      <c r="AQ32" s="965"/>
      <c r="AR32" s="965"/>
      <c r="AS32" s="965"/>
      <c r="AT32" s="965"/>
      <c r="AU32" s="965">
        <v>81</v>
      </c>
      <c r="AV32" s="965"/>
      <c r="AW32" s="965"/>
      <c r="AX32" s="965"/>
      <c r="AY32" s="965"/>
      <c r="AZ32" s="1036" t="s">
        <v>557</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297</v>
      </c>
      <c r="R33" s="1038"/>
      <c r="S33" s="1038"/>
      <c r="T33" s="1038"/>
      <c r="U33" s="1038"/>
      <c r="V33" s="1038">
        <v>443</v>
      </c>
      <c r="W33" s="1038"/>
      <c r="X33" s="1038"/>
      <c r="Y33" s="1038"/>
      <c r="Z33" s="1038"/>
      <c r="AA33" s="1038">
        <v>-146</v>
      </c>
      <c r="AB33" s="1038"/>
      <c r="AC33" s="1038"/>
      <c r="AD33" s="1038"/>
      <c r="AE33" s="1039"/>
      <c r="AF33" s="1013">
        <v>474</v>
      </c>
      <c r="AG33" s="1014"/>
      <c r="AH33" s="1014"/>
      <c r="AI33" s="1014"/>
      <c r="AJ33" s="1015"/>
      <c r="AK33" s="974" t="s">
        <v>557</v>
      </c>
      <c r="AL33" s="965"/>
      <c r="AM33" s="965"/>
      <c r="AN33" s="965"/>
      <c r="AO33" s="965"/>
      <c r="AP33" s="965" t="s">
        <v>559</v>
      </c>
      <c r="AQ33" s="965"/>
      <c r="AR33" s="965"/>
      <c r="AS33" s="965"/>
      <c r="AT33" s="965"/>
      <c r="AU33" s="965" t="s">
        <v>557</v>
      </c>
      <c r="AV33" s="965"/>
      <c r="AW33" s="965"/>
      <c r="AX33" s="965"/>
      <c r="AY33" s="965"/>
      <c r="AZ33" s="1036" t="s">
        <v>557</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396</v>
      </c>
      <c r="R34" s="1038"/>
      <c r="S34" s="1038"/>
      <c r="T34" s="1038"/>
      <c r="U34" s="1038"/>
      <c r="V34" s="1038">
        <v>388</v>
      </c>
      <c r="W34" s="1038"/>
      <c r="X34" s="1038"/>
      <c r="Y34" s="1038"/>
      <c r="Z34" s="1038"/>
      <c r="AA34" s="1038">
        <v>8</v>
      </c>
      <c r="AB34" s="1038"/>
      <c r="AC34" s="1038"/>
      <c r="AD34" s="1038"/>
      <c r="AE34" s="1039"/>
      <c r="AF34" s="1013">
        <v>8</v>
      </c>
      <c r="AG34" s="1014"/>
      <c r="AH34" s="1014"/>
      <c r="AI34" s="1014"/>
      <c r="AJ34" s="1015"/>
      <c r="AK34" s="974">
        <v>233</v>
      </c>
      <c r="AL34" s="965"/>
      <c r="AM34" s="965"/>
      <c r="AN34" s="965"/>
      <c r="AO34" s="965"/>
      <c r="AP34" s="965">
        <v>2604</v>
      </c>
      <c r="AQ34" s="965"/>
      <c r="AR34" s="965"/>
      <c r="AS34" s="965"/>
      <c r="AT34" s="965"/>
      <c r="AU34" s="965">
        <v>2399</v>
      </c>
      <c r="AV34" s="965"/>
      <c r="AW34" s="965"/>
      <c r="AX34" s="965"/>
      <c r="AY34" s="965"/>
      <c r="AZ34" s="1036" t="s">
        <v>557</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1011</v>
      </c>
      <c r="AG63" s="953"/>
      <c r="AH63" s="953"/>
      <c r="AI63" s="953"/>
      <c r="AJ63" s="1024"/>
      <c r="AK63" s="1025"/>
      <c r="AL63" s="957"/>
      <c r="AM63" s="957"/>
      <c r="AN63" s="957"/>
      <c r="AO63" s="957"/>
      <c r="AP63" s="953">
        <v>3340</v>
      </c>
      <c r="AQ63" s="953"/>
      <c r="AR63" s="953"/>
      <c r="AS63" s="953"/>
      <c r="AT63" s="953"/>
      <c r="AU63" s="953">
        <v>2480</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392</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1739</v>
      </c>
      <c r="R68" s="976"/>
      <c r="S68" s="976"/>
      <c r="T68" s="976"/>
      <c r="U68" s="976"/>
      <c r="V68" s="976">
        <v>1738</v>
      </c>
      <c r="W68" s="976"/>
      <c r="X68" s="976"/>
      <c r="Y68" s="976"/>
      <c r="Z68" s="976"/>
      <c r="AA68" s="976">
        <v>1</v>
      </c>
      <c r="AB68" s="976"/>
      <c r="AC68" s="976"/>
      <c r="AD68" s="976"/>
      <c r="AE68" s="976"/>
      <c r="AF68" s="976">
        <v>1</v>
      </c>
      <c r="AG68" s="976"/>
      <c r="AH68" s="976"/>
      <c r="AI68" s="976"/>
      <c r="AJ68" s="976"/>
      <c r="AK68" s="976">
        <v>0</v>
      </c>
      <c r="AL68" s="976"/>
      <c r="AM68" s="976"/>
      <c r="AN68" s="976"/>
      <c r="AO68" s="976"/>
      <c r="AP68" s="976" t="s">
        <v>560</v>
      </c>
      <c r="AQ68" s="976"/>
      <c r="AR68" s="976"/>
      <c r="AS68" s="976"/>
      <c r="AT68" s="976"/>
      <c r="AU68" s="976" t="s">
        <v>560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2464</v>
      </c>
      <c r="R69" s="965"/>
      <c r="S69" s="965"/>
      <c r="T69" s="965"/>
      <c r="U69" s="965"/>
      <c r="V69" s="965">
        <v>2355</v>
      </c>
      <c r="W69" s="965"/>
      <c r="X69" s="965"/>
      <c r="Y69" s="965"/>
      <c r="Z69" s="965"/>
      <c r="AA69" s="965">
        <v>109</v>
      </c>
      <c r="AB69" s="965"/>
      <c r="AC69" s="965"/>
      <c r="AD69" s="965"/>
      <c r="AE69" s="965"/>
      <c r="AF69" s="965">
        <v>3</v>
      </c>
      <c r="AG69" s="965"/>
      <c r="AH69" s="965"/>
      <c r="AI69" s="965"/>
      <c r="AJ69" s="965"/>
      <c r="AK69" s="965">
        <v>0</v>
      </c>
      <c r="AL69" s="965"/>
      <c r="AM69" s="965"/>
      <c r="AN69" s="965"/>
      <c r="AO69" s="965"/>
      <c r="AP69" s="965">
        <v>1</v>
      </c>
      <c r="AQ69" s="965"/>
      <c r="AR69" s="965"/>
      <c r="AS69" s="965"/>
      <c r="AT69" s="965"/>
      <c r="AU69" s="965" t="s">
        <v>534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920</v>
      </c>
      <c r="R70" s="965"/>
      <c r="S70" s="965"/>
      <c r="T70" s="965"/>
      <c r="U70" s="965"/>
      <c r="V70" s="965">
        <v>916</v>
      </c>
      <c r="W70" s="965"/>
      <c r="X70" s="965"/>
      <c r="Y70" s="965"/>
      <c r="Z70" s="965"/>
      <c r="AA70" s="965">
        <v>4</v>
      </c>
      <c r="AB70" s="965"/>
      <c r="AC70" s="965"/>
      <c r="AD70" s="965"/>
      <c r="AE70" s="965"/>
      <c r="AF70" s="965">
        <v>4</v>
      </c>
      <c r="AG70" s="965"/>
      <c r="AH70" s="965"/>
      <c r="AI70" s="965"/>
      <c r="AJ70" s="965"/>
      <c r="AK70" s="965">
        <v>22</v>
      </c>
      <c r="AL70" s="965"/>
      <c r="AM70" s="965"/>
      <c r="AN70" s="965"/>
      <c r="AO70" s="965"/>
      <c r="AP70" s="965" t="s">
        <v>565</v>
      </c>
      <c r="AQ70" s="965"/>
      <c r="AR70" s="965"/>
      <c r="AS70" s="965"/>
      <c r="AT70" s="965"/>
      <c r="AU70" s="965" t="s">
        <v>565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131</v>
      </c>
      <c r="R71" s="965"/>
      <c r="S71" s="965"/>
      <c r="T71" s="965"/>
      <c r="U71" s="965"/>
      <c r="V71" s="965">
        <v>131</v>
      </c>
      <c r="W71" s="965"/>
      <c r="X71" s="965"/>
      <c r="Y71" s="965"/>
      <c r="Z71" s="965"/>
      <c r="AA71" s="965">
        <v>0</v>
      </c>
      <c r="AB71" s="965"/>
      <c r="AC71" s="965"/>
      <c r="AD71" s="965"/>
      <c r="AE71" s="965"/>
      <c r="AF71" s="965">
        <v>0</v>
      </c>
      <c r="AG71" s="965"/>
      <c r="AH71" s="965"/>
      <c r="AI71" s="965"/>
      <c r="AJ71" s="965"/>
      <c r="AK71" s="965">
        <v>83</v>
      </c>
      <c r="AL71" s="965"/>
      <c r="AM71" s="965"/>
      <c r="AN71" s="965"/>
      <c r="AO71" s="965"/>
      <c r="AP71" s="965">
        <v>165</v>
      </c>
      <c r="AQ71" s="965"/>
      <c r="AR71" s="965"/>
      <c r="AS71" s="965"/>
      <c r="AT71" s="965"/>
      <c r="AU71" s="965">
        <v>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196</v>
      </c>
      <c r="R72" s="965"/>
      <c r="S72" s="965"/>
      <c r="T72" s="965"/>
      <c r="U72" s="965"/>
      <c r="V72" s="965">
        <v>195</v>
      </c>
      <c r="W72" s="965"/>
      <c r="X72" s="965"/>
      <c r="Y72" s="965"/>
      <c r="Z72" s="965"/>
      <c r="AA72" s="965">
        <v>1</v>
      </c>
      <c r="AB72" s="965"/>
      <c r="AC72" s="965"/>
      <c r="AD72" s="965"/>
      <c r="AE72" s="965"/>
      <c r="AF72" s="965">
        <v>1</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224</v>
      </c>
      <c r="R73" s="965"/>
      <c r="S73" s="965"/>
      <c r="T73" s="965"/>
      <c r="U73" s="965"/>
      <c r="V73" s="965">
        <v>223</v>
      </c>
      <c r="W73" s="965"/>
      <c r="X73" s="965"/>
      <c r="Y73" s="965"/>
      <c r="Z73" s="965"/>
      <c r="AA73" s="965">
        <v>1</v>
      </c>
      <c r="AB73" s="965"/>
      <c r="AC73" s="965"/>
      <c r="AD73" s="965"/>
      <c r="AE73" s="965"/>
      <c r="AF73" s="965">
        <v>1</v>
      </c>
      <c r="AG73" s="965"/>
      <c r="AH73" s="965"/>
      <c r="AI73" s="965"/>
      <c r="AJ73" s="965"/>
      <c r="AK73" s="965">
        <v>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v>232</v>
      </c>
      <c r="R74" s="965"/>
      <c r="S74" s="965"/>
      <c r="T74" s="965"/>
      <c r="U74" s="965"/>
      <c r="V74" s="965">
        <v>168</v>
      </c>
      <c r="W74" s="965"/>
      <c r="X74" s="965"/>
      <c r="Y74" s="965"/>
      <c r="Z74" s="965"/>
      <c r="AA74" s="965">
        <v>64</v>
      </c>
      <c r="AB74" s="965"/>
      <c r="AC74" s="965"/>
      <c r="AD74" s="965"/>
      <c r="AE74" s="965"/>
      <c r="AF74" s="965">
        <v>64</v>
      </c>
      <c r="AG74" s="965"/>
      <c r="AH74" s="965"/>
      <c r="AI74" s="965"/>
      <c r="AJ74" s="965"/>
      <c r="AK74" s="965">
        <v>0</v>
      </c>
      <c r="AL74" s="965"/>
      <c r="AM74" s="965"/>
      <c r="AN74" s="965"/>
      <c r="AO74" s="965"/>
      <c r="AP74" s="965">
        <v>273</v>
      </c>
      <c r="AQ74" s="965"/>
      <c r="AR74" s="965"/>
      <c r="AS74" s="965"/>
      <c r="AT74" s="965"/>
      <c r="AU74" s="965">
        <v>46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542</v>
      </c>
      <c r="C75" s="969"/>
      <c r="D75" s="969"/>
      <c r="E75" s="969"/>
      <c r="F75" s="969"/>
      <c r="G75" s="969"/>
      <c r="H75" s="969"/>
      <c r="I75" s="969"/>
      <c r="J75" s="969"/>
      <c r="K75" s="969"/>
      <c r="L75" s="969"/>
      <c r="M75" s="969"/>
      <c r="N75" s="969"/>
      <c r="O75" s="969"/>
      <c r="P75" s="970"/>
      <c r="Q75" s="972">
        <v>474</v>
      </c>
      <c r="R75" s="973"/>
      <c r="S75" s="973"/>
      <c r="T75" s="973"/>
      <c r="U75" s="974"/>
      <c r="V75" s="975">
        <v>459</v>
      </c>
      <c r="W75" s="973"/>
      <c r="X75" s="973"/>
      <c r="Y75" s="973"/>
      <c r="Z75" s="974"/>
      <c r="AA75" s="975">
        <v>15</v>
      </c>
      <c r="AB75" s="973"/>
      <c r="AC75" s="973"/>
      <c r="AD75" s="973"/>
      <c r="AE75" s="974"/>
      <c r="AF75" s="975">
        <v>15</v>
      </c>
      <c r="AG75" s="973"/>
      <c r="AH75" s="973"/>
      <c r="AI75" s="973"/>
      <c r="AJ75" s="974"/>
      <c r="AK75" s="975">
        <v>0</v>
      </c>
      <c r="AL75" s="973"/>
      <c r="AM75" s="973"/>
      <c r="AN75" s="973"/>
      <c r="AO75" s="974"/>
      <c r="AP75" s="975">
        <v>21</v>
      </c>
      <c r="AQ75" s="973"/>
      <c r="AR75" s="973"/>
      <c r="AS75" s="973"/>
      <c r="AT75" s="974"/>
      <c r="AU75" s="975">
        <v>6</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543</v>
      </c>
      <c r="C76" s="969"/>
      <c r="D76" s="969"/>
      <c r="E76" s="969"/>
      <c r="F76" s="969"/>
      <c r="G76" s="969"/>
      <c r="H76" s="969"/>
      <c r="I76" s="969"/>
      <c r="J76" s="969"/>
      <c r="K76" s="969"/>
      <c r="L76" s="969"/>
      <c r="M76" s="969"/>
      <c r="N76" s="969"/>
      <c r="O76" s="969"/>
      <c r="P76" s="970"/>
      <c r="Q76" s="972">
        <v>252</v>
      </c>
      <c r="R76" s="973"/>
      <c r="S76" s="973"/>
      <c r="T76" s="973"/>
      <c r="U76" s="974"/>
      <c r="V76" s="975">
        <v>239</v>
      </c>
      <c r="W76" s="973"/>
      <c r="X76" s="973"/>
      <c r="Y76" s="973"/>
      <c r="Z76" s="974"/>
      <c r="AA76" s="975">
        <v>13</v>
      </c>
      <c r="AB76" s="973"/>
      <c r="AC76" s="973"/>
      <c r="AD76" s="973"/>
      <c r="AE76" s="974"/>
      <c r="AF76" s="975">
        <v>13</v>
      </c>
      <c r="AG76" s="973"/>
      <c r="AH76" s="973"/>
      <c r="AI76" s="973"/>
      <c r="AJ76" s="974"/>
      <c r="AK76" s="975">
        <v>5</v>
      </c>
      <c r="AL76" s="973"/>
      <c r="AM76" s="973"/>
      <c r="AN76" s="973"/>
      <c r="AO76" s="974"/>
      <c r="AP76" s="975">
        <v>1171</v>
      </c>
      <c r="AQ76" s="973"/>
      <c r="AR76" s="973"/>
      <c r="AS76" s="973"/>
      <c r="AT76" s="974"/>
      <c r="AU76" s="975">
        <v>531</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544</v>
      </c>
      <c r="C77" s="969"/>
      <c r="D77" s="969"/>
      <c r="E77" s="969"/>
      <c r="F77" s="969"/>
      <c r="G77" s="969"/>
      <c r="H77" s="969"/>
      <c r="I77" s="969"/>
      <c r="J77" s="969"/>
      <c r="K77" s="969"/>
      <c r="L77" s="969"/>
      <c r="M77" s="969"/>
      <c r="N77" s="969"/>
      <c r="O77" s="969"/>
      <c r="P77" s="970"/>
      <c r="Q77" s="972">
        <v>278</v>
      </c>
      <c r="R77" s="973"/>
      <c r="S77" s="973"/>
      <c r="T77" s="973"/>
      <c r="U77" s="974"/>
      <c r="V77" s="975">
        <v>250</v>
      </c>
      <c r="W77" s="973"/>
      <c r="X77" s="973"/>
      <c r="Y77" s="973"/>
      <c r="Z77" s="974"/>
      <c r="AA77" s="975">
        <v>28</v>
      </c>
      <c r="AB77" s="973"/>
      <c r="AC77" s="973"/>
      <c r="AD77" s="973"/>
      <c r="AE77" s="974"/>
      <c r="AF77" s="975">
        <v>28</v>
      </c>
      <c r="AG77" s="973"/>
      <c r="AH77" s="973"/>
      <c r="AI77" s="973"/>
      <c r="AJ77" s="974"/>
      <c r="AK77" s="975">
        <v>12</v>
      </c>
      <c r="AL77" s="973"/>
      <c r="AM77" s="973"/>
      <c r="AN77" s="973"/>
      <c r="AO77" s="974"/>
      <c r="AP77" s="975">
        <v>398</v>
      </c>
      <c r="AQ77" s="973"/>
      <c r="AR77" s="973"/>
      <c r="AS77" s="973"/>
      <c r="AT77" s="974"/>
      <c r="AU77" s="975">
        <v>46</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545</v>
      </c>
      <c r="C78" s="969"/>
      <c r="D78" s="969"/>
      <c r="E78" s="969"/>
      <c r="F78" s="969"/>
      <c r="G78" s="969"/>
      <c r="H78" s="969"/>
      <c r="I78" s="969"/>
      <c r="J78" s="969"/>
      <c r="K78" s="969"/>
      <c r="L78" s="969"/>
      <c r="M78" s="969"/>
      <c r="N78" s="969"/>
      <c r="O78" s="969"/>
      <c r="P78" s="970"/>
      <c r="Q78" s="971">
        <v>388</v>
      </c>
      <c r="R78" s="965"/>
      <c r="S78" s="965"/>
      <c r="T78" s="965"/>
      <c r="U78" s="965"/>
      <c r="V78" s="965">
        <v>283</v>
      </c>
      <c r="W78" s="965"/>
      <c r="X78" s="965"/>
      <c r="Y78" s="965"/>
      <c r="Z78" s="965"/>
      <c r="AA78" s="965">
        <v>104</v>
      </c>
      <c r="AB78" s="965"/>
      <c r="AC78" s="965"/>
      <c r="AD78" s="965"/>
      <c r="AE78" s="965"/>
      <c r="AF78" s="965">
        <v>104</v>
      </c>
      <c r="AG78" s="965"/>
      <c r="AH78" s="965"/>
      <c r="AI78" s="965"/>
      <c r="AJ78" s="965"/>
      <c r="AK78" s="965">
        <v>153</v>
      </c>
      <c r="AL78" s="965"/>
      <c r="AM78" s="965"/>
      <c r="AN78" s="965"/>
      <c r="AO78" s="965"/>
      <c r="AP78" s="965" t="s">
        <v>561</v>
      </c>
      <c r="AQ78" s="965"/>
      <c r="AR78" s="965"/>
      <c r="AS78" s="965"/>
      <c r="AT78" s="965"/>
      <c r="AU78" s="965" t="s">
        <v>561</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546</v>
      </c>
      <c r="C79" s="969"/>
      <c r="D79" s="969"/>
      <c r="E79" s="969"/>
      <c r="F79" s="969"/>
      <c r="G79" s="969"/>
      <c r="H79" s="969"/>
      <c r="I79" s="969"/>
      <c r="J79" s="969"/>
      <c r="K79" s="969"/>
      <c r="L79" s="969"/>
      <c r="M79" s="969"/>
      <c r="N79" s="969"/>
      <c r="O79" s="969"/>
      <c r="P79" s="970"/>
      <c r="Q79" s="971">
        <v>256025</v>
      </c>
      <c r="R79" s="965"/>
      <c r="S79" s="965"/>
      <c r="T79" s="965"/>
      <c r="U79" s="965"/>
      <c r="V79" s="965">
        <v>245776</v>
      </c>
      <c r="W79" s="965"/>
      <c r="X79" s="965"/>
      <c r="Y79" s="965"/>
      <c r="Z79" s="965"/>
      <c r="AA79" s="965">
        <v>10249</v>
      </c>
      <c r="AB79" s="965"/>
      <c r="AC79" s="965"/>
      <c r="AD79" s="965"/>
      <c r="AE79" s="965"/>
      <c r="AF79" s="965">
        <v>10249</v>
      </c>
      <c r="AG79" s="965"/>
      <c r="AH79" s="965"/>
      <c r="AI79" s="965"/>
      <c r="AJ79" s="965"/>
      <c r="AK79" s="965">
        <v>1593</v>
      </c>
      <c r="AL79" s="965"/>
      <c r="AM79" s="965"/>
      <c r="AN79" s="965"/>
      <c r="AO79" s="965"/>
      <c r="AP79" s="965" t="s">
        <v>561</v>
      </c>
      <c r="AQ79" s="965"/>
      <c r="AR79" s="965"/>
      <c r="AS79" s="965"/>
      <c r="AT79" s="965"/>
      <c r="AU79" s="965" t="s">
        <v>562</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547</v>
      </c>
      <c r="C80" s="969"/>
      <c r="D80" s="969"/>
      <c r="E80" s="969"/>
      <c r="F80" s="969"/>
      <c r="G80" s="969"/>
      <c r="H80" s="969"/>
      <c r="I80" s="969"/>
      <c r="J80" s="969"/>
      <c r="K80" s="969"/>
      <c r="L80" s="969"/>
      <c r="M80" s="969"/>
      <c r="N80" s="969"/>
      <c r="O80" s="969"/>
      <c r="P80" s="970"/>
      <c r="Q80" s="971">
        <v>55</v>
      </c>
      <c r="R80" s="965"/>
      <c r="S80" s="965"/>
      <c r="T80" s="965"/>
      <c r="U80" s="965"/>
      <c r="V80" s="965">
        <v>28</v>
      </c>
      <c r="W80" s="965"/>
      <c r="X80" s="965"/>
      <c r="Y80" s="965"/>
      <c r="Z80" s="965"/>
      <c r="AA80" s="965">
        <v>27</v>
      </c>
      <c r="AB80" s="965"/>
      <c r="AC80" s="965"/>
      <c r="AD80" s="965"/>
      <c r="AE80" s="965"/>
      <c r="AF80" s="965">
        <v>27</v>
      </c>
      <c r="AG80" s="965"/>
      <c r="AH80" s="965"/>
      <c r="AI80" s="965"/>
      <c r="AJ80" s="965"/>
      <c r="AK80" s="965">
        <v>0</v>
      </c>
      <c r="AL80" s="965"/>
      <c r="AM80" s="965"/>
      <c r="AN80" s="965"/>
      <c r="AO80" s="965"/>
      <c r="AP80" s="965" t="s">
        <v>564</v>
      </c>
      <c r="AQ80" s="965"/>
      <c r="AR80" s="965"/>
      <c r="AS80" s="965"/>
      <c r="AT80" s="965"/>
      <c r="AU80" s="965" t="s">
        <v>564</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548</v>
      </c>
      <c r="C81" s="969"/>
      <c r="D81" s="969"/>
      <c r="E81" s="969"/>
      <c r="F81" s="969"/>
      <c r="G81" s="969"/>
      <c r="H81" s="969"/>
      <c r="I81" s="969"/>
      <c r="J81" s="969"/>
      <c r="K81" s="969"/>
      <c r="L81" s="969"/>
      <c r="M81" s="969"/>
      <c r="N81" s="969"/>
      <c r="O81" s="969"/>
      <c r="P81" s="970"/>
      <c r="Q81" s="971">
        <v>8349</v>
      </c>
      <c r="R81" s="965"/>
      <c r="S81" s="965"/>
      <c r="T81" s="965"/>
      <c r="U81" s="965"/>
      <c r="V81" s="965">
        <v>8162</v>
      </c>
      <c r="W81" s="965"/>
      <c r="X81" s="965"/>
      <c r="Y81" s="965"/>
      <c r="Z81" s="965"/>
      <c r="AA81" s="965">
        <v>187</v>
      </c>
      <c r="AB81" s="965"/>
      <c r="AC81" s="965"/>
      <c r="AD81" s="965"/>
      <c r="AE81" s="965"/>
      <c r="AF81" s="965">
        <v>187</v>
      </c>
      <c r="AG81" s="965"/>
      <c r="AH81" s="965"/>
      <c r="AI81" s="965"/>
      <c r="AJ81" s="965"/>
      <c r="AK81" s="965">
        <v>1670</v>
      </c>
      <c r="AL81" s="965"/>
      <c r="AM81" s="965"/>
      <c r="AN81" s="965"/>
      <c r="AO81" s="965"/>
      <c r="AP81" s="965" t="s">
        <v>561</v>
      </c>
      <c r="AQ81" s="965"/>
      <c r="AR81" s="965"/>
      <c r="AS81" s="965"/>
      <c r="AT81" s="965"/>
      <c r="AU81" s="965" t="s">
        <v>561</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549</v>
      </c>
      <c r="C82" s="969"/>
      <c r="D82" s="969"/>
      <c r="E82" s="969"/>
      <c r="F82" s="969"/>
      <c r="G82" s="969"/>
      <c r="H82" s="969"/>
      <c r="I82" s="969"/>
      <c r="J82" s="969"/>
      <c r="K82" s="969"/>
      <c r="L82" s="969"/>
      <c r="M82" s="969"/>
      <c r="N82" s="969"/>
      <c r="O82" s="969"/>
      <c r="P82" s="970"/>
      <c r="Q82" s="971">
        <v>13</v>
      </c>
      <c r="R82" s="965"/>
      <c r="S82" s="965"/>
      <c r="T82" s="965"/>
      <c r="U82" s="965"/>
      <c r="V82" s="965">
        <v>12</v>
      </c>
      <c r="W82" s="965"/>
      <c r="X82" s="965"/>
      <c r="Y82" s="965"/>
      <c r="Z82" s="965"/>
      <c r="AA82" s="965">
        <v>2</v>
      </c>
      <c r="AB82" s="965"/>
      <c r="AC82" s="965"/>
      <c r="AD82" s="965"/>
      <c r="AE82" s="965"/>
      <c r="AF82" s="965">
        <v>2</v>
      </c>
      <c r="AG82" s="965"/>
      <c r="AH82" s="965"/>
      <c r="AI82" s="965"/>
      <c r="AJ82" s="965"/>
      <c r="AK82" s="965">
        <v>7</v>
      </c>
      <c r="AL82" s="965"/>
      <c r="AM82" s="965"/>
      <c r="AN82" s="965"/>
      <c r="AO82" s="965"/>
      <c r="AP82" s="965" t="s">
        <v>561</v>
      </c>
      <c r="AQ82" s="965"/>
      <c r="AR82" s="965"/>
      <c r="AS82" s="965"/>
      <c r="AT82" s="965"/>
      <c r="AU82" s="965" t="s">
        <v>563</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550</v>
      </c>
      <c r="C83" s="969"/>
      <c r="D83" s="969"/>
      <c r="E83" s="969"/>
      <c r="F83" s="969"/>
      <c r="G83" s="969"/>
      <c r="H83" s="969"/>
      <c r="I83" s="969"/>
      <c r="J83" s="969"/>
      <c r="K83" s="969"/>
      <c r="L83" s="969"/>
      <c r="M83" s="969"/>
      <c r="N83" s="969"/>
      <c r="O83" s="969"/>
      <c r="P83" s="970"/>
      <c r="Q83" s="971">
        <v>195</v>
      </c>
      <c r="R83" s="965"/>
      <c r="S83" s="965"/>
      <c r="T83" s="965"/>
      <c r="U83" s="965"/>
      <c r="V83" s="965">
        <v>192</v>
      </c>
      <c r="W83" s="965"/>
      <c r="X83" s="965"/>
      <c r="Y83" s="965"/>
      <c r="Z83" s="965"/>
      <c r="AA83" s="965">
        <v>3</v>
      </c>
      <c r="AB83" s="965"/>
      <c r="AC83" s="965"/>
      <c r="AD83" s="965"/>
      <c r="AE83" s="965"/>
      <c r="AF83" s="965">
        <v>3</v>
      </c>
      <c r="AG83" s="965"/>
      <c r="AH83" s="965"/>
      <c r="AI83" s="965"/>
      <c r="AJ83" s="965"/>
      <c r="AK83" s="965" t="s">
        <v>561</v>
      </c>
      <c r="AL83" s="965"/>
      <c r="AM83" s="965"/>
      <c r="AN83" s="965"/>
      <c r="AO83" s="965"/>
      <c r="AP83" s="965" t="s">
        <v>561</v>
      </c>
      <c r="AQ83" s="965"/>
      <c r="AR83" s="965"/>
      <c r="AS83" s="965"/>
      <c r="AT83" s="965"/>
      <c r="AU83" s="965" t="s">
        <v>561</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551</v>
      </c>
      <c r="C84" s="969"/>
      <c r="D84" s="969"/>
      <c r="E84" s="969"/>
      <c r="F84" s="969"/>
      <c r="G84" s="969"/>
      <c r="H84" s="969"/>
      <c r="I84" s="969"/>
      <c r="J84" s="969"/>
      <c r="K84" s="969"/>
      <c r="L84" s="969"/>
      <c r="M84" s="969"/>
      <c r="N84" s="969"/>
      <c r="O84" s="969"/>
      <c r="P84" s="970"/>
      <c r="Q84" s="971">
        <v>201</v>
      </c>
      <c r="R84" s="965"/>
      <c r="S84" s="965"/>
      <c r="T84" s="965"/>
      <c r="U84" s="965"/>
      <c r="V84" s="965">
        <v>175</v>
      </c>
      <c r="W84" s="965"/>
      <c r="X84" s="965"/>
      <c r="Y84" s="965"/>
      <c r="Z84" s="965"/>
      <c r="AA84" s="965">
        <v>26</v>
      </c>
      <c r="AB84" s="965"/>
      <c r="AC84" s="965"/>
      <c r="AD84" s="965"/>
      <c r="AE84" s="965"/>
      <c r="AF84" s="965">
        <v>26</v>
      </c>
      <c r="AG84" s="965"/>
      <c r="AH84" s="965"/>
      <c r="AI84" s="965"/>
      <c r="AJ84" s="965"/>
      <c r="AK84" s="965" t="s">
        <v>561</v>
      </c>
      <c r="AL84" s="965"/>
      <c r="AM84" s="965"/>
      <c r="AN84" s="965"/>
      <c r="AO84" s="965"/>
      <c r="AP84" s="965" t="s">
        <v>561</v>
      </c>
      <c r="AQ84" s="965"/>
      <c r="AR84" s="965"/>
      <c r="AS84" s="965"/>
      <c r="AT84" s="965"/>
      <c r="AU84" s="965" t="s">
        <v>561</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SUM(AF68:AF87)</f>
        <v>10728</v>
      </c>
      <c r="AG88" s="953"/>
      <c r="AH88" s="953"/>
      <c r="AI88" s="953"/>
      <c r="AJ88" s="953"/>
      <c r="AK88" s="957"/>
      <c r="AL88" s="957"/>
      <c r="AM88" s="957"/>
      <c r="AN88" s="957"/>
      <c r="AO88" s="957"/>
      <c r="AP88" s="953">
        <v>2029</v>
      </c>
      <c r="AQ88" s="953"/>
      <c r="AR88" s="953"/>
      <c r="AS88" s="953"/>
      <c r="AT88" s="953"/>
      <c r="AU88" s="953">
        <v>635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50</v>
      </c>
      <c r="CS102" s="945"/>
      <c r="CT102" s="945"/>
      <c r="CU102" s="945"/>
      <c r="CV102" s="946"/>
      <c r="CW102" s="944">
        <v>8</v>
      </c>
      <c r="CX102" s="945"/>
      <c r="CY102" s="945"/>
      <c r="CZ102" s="945"/>
      <c r="DA102" s="946"/>
      <c r="DB102" s="944" t="s">
        <v>569</v>
      </c>
      <c r="DC102" s="945"/>
      <c r="DD102" s="945"/>
      <c r="DE102" s="945"/>
      <c r="DF102" s="946"/>
      <c r="DG102" s="944" t="s">
        <v>570</v>
      </c>
      <c r="DH102" s="945"/>
      <c r="DI102" s="945"/>
      <c r="DJ102" s="945"/>
      <c r="DK102" s="946"/>
      <c r="DL102" s="944" t="s">
        <v>569</v>
      </c>
      <c r="DM102" s="945"/>
      <c r="DN102" s="945"/>
      <c r="DO102" s="945"/>
      <c r="DP102" s="946"/>
      <c r="DQ102" s="944" t="s">
        <v>569</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285</v>
      </c>
      <c r="AG109" s="886"/>
      <c r="AH109" s="886"/>
      <c r="AI109" s="886"/>
      <c r="AJ109" s="887"/>
      <c r="AK109" s="888" t="s">
        <v>284</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285</v>
      </c>
      <c r="BW109" s="886"/>
      <c r="BX109" s="886"/>
      <c r="BY109" s="886"/>
      <c r="BZ109" s="887"/>
      <c r="CA109" s="888" t="s">
        <v>284</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285</v>
      </c>
      <c r="DM109" s="886"/>
      <c r="DN109" s="886"/>
      <c r="DO109" s="886"/>
      <c r="DP109" s="887"/>
      <c r="DQ109" s="888" t="s">
        <v>284</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377669</v>
      </c>
      <c r="AB110" s="871"/>
      <c r="AC110" s="871"/>
      <c r="AD110" s="871"/>
      <c r="AE110" s="872"/>
      <c r="AF110" s="873">
        <v>359818</v>
      </c>
      <c r="AG110" s="871"/>
      <c r="AH110" s="871"/>
      <c r="AI110" s="871"/>
      <c r="AJ110" s="872"/>
      <c r="AK110" s="873">
        <v>345830</v>
      </c>
      <c r="AL110" s="871"/>
      <c r="AM110" s="871"/>
      <c r="AN110" s="871"/>
      <c r="AO110" s="872"/>
      <c r="AP110" s="874">
        <v>14.7</v>
      </c>
      <c r="AQ110" s="875"/>
      <c r="AR110" s="875"/>
      <c r="AS110" s="875"/>
      <c r="AT110" s="876"/>
      <c r="AU110" s="918" t="s">
        <v>60</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2922483</v>
      </c>
      <c r="BR110" s="798"/>
      <c r="BS110" s="798"/>
      <c r="BT110" s="798"/>
      <c r="BU110" s="798"/>
      <c r="BV110" s="798">
        <v>2833496</v>
      </c>
      <c r="BW110" s="798"/>
      <c r="BX110" s="798"/>
      <c r="BY110" s="798"/>
      <c r="BZ110" s="798"/>
      <c r="CA110" s="798">
        <v>2716683</v>
      </c>
      <c r="CB110" s="798"/>
      <c r="CC110" s="798"/>
      <c r="CD110" s="798"/>
      <c r="CE110" s="798"/>
      <c r="CF110" s="859">
        <v>115.4</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2142</v>
      </c>
      <c r="BR111" s="769"/>
      <c r="BS111" s="769"/>
      <c r="BT111" s="769"/>
      <c r="BU111" s="769"/>
      <c r="BV111" s="769">
        <v>1165</v>
      </c>
      <c r="BW111" s="769"/>
      <c r="BX111" s="769"/>
      <c r="BY111" s="769"/>
      <c r="BZ111" s="769"/>
      <c r="CA111" s="769" t="s">
        <v>111</v>
      </c>
      <c r="CB111" s="769"/>
      <c r="CC111" s="769"/>
      <c r="CD111" s="769"/>
      <c r="CE111" s="769"/>
      <c r="CF111" s="846" t="s">
        <v>111</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2944668</v>
      </c>
      <c r="BR112" s="769"/>
      <c r="BS112" s="769"/>
      <c r="BT112" s="769"/>
      <c r="BU112" s="769"/>
      <c r="BV112" s="769">
        <v>2679835</v>
      </c>
      <c r="BW112" s="769"/>
      <c r="BX112" s="769"/>
      <c r="BY112" s="769"/>
      <c r="BZ112" s="769"/>
      <c r="CA112" s="769">
        <v>2479636</v>
      </c>
      <c r="CB112" s="769"/>
      <c r="CC112" s="769"/>
      <c r="CD112" s="769"/>
      <c r="CE112" s="769"/>
      <c r="CF112" s="846">
        <v>105.3</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248449</v>
      </c>
      <c r="AB113" s="907"/>
      <c r="AC113" s="907"/>
      <c r="AD113" s="907"/>
      <c r="AE113" s="908"/>
      <c r="AF113" s="909">
        <v>254295</v>
      </c>
      <c r="AG113" s="907"/>
      <c r="AH113" s="907"/>
      <c r="AI113" s="907"/>
      <c r="AJ113" s="908"/>
      <c r="AK113" s="909">
        <v>244423</v>
      </c>
      <c r="AL113" s="907"/>
      <c r="AM113" s="907"/>
      <c r="AN113" s="907"/>
      <c r="AO113" s="908"/>
      <c r="AP113" s="910">
        <v>10.4</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782638</v>
      </c>
      <c r="BR113" s="769"/>
      <c r="BS113" s="769"/>
      <c r="BT113" s="769"/>
      <c r="BU113" s="769"/>
      <c r="BV113" s="769">
        <v>708570</v>
      </c>
      <c r="BW113" s="769"/>
      <c r="BX113" s="769"/>
      <c r="BY113" s="769"/>
      <c r="BZ113" s="769"/>
      <c r="CA113" s="769">
        <v>635244</v>
      </c>
      <c r="CB113" s="769"/>
      <c r="CC113" s="769"/>
      <c r="CD113" s="769"/>
      <c r="CE113" s="769"/>
      <c r="CF113" s="846">
        <v>27</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107677</v>
      </c>
      <c r="AB114" s="782"/>
      <c r="AC114" s="782"/>
      <c r="AD114" s="782"/>
      <c r="AE114" s="783"/>
      <c r="AF114" s="784">
        <v>102954</v>
      </c>
      <c r="AG114" s="782"/>
      <c r="AH114" s="782"/>
      <c r="AI114" s="782"/>
      <c r="AJ114" s="783"/>
      <c r="AK114" s="784">
        <v>99653</v>
      </c>
      <c r="AL114" s="782"/>
      <c r="AM114" s="782"/>
      <c r="AN114" s="782"/>
      <c r="AO114" s="783"/>
      <c r="AP114" s="752">
        <v>4.2</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1142318</v>
      </c>
      <c r="BR114" s="769"/>
      <c r="BS114" s="769"/>
      <c r="BT114" s="769"/>
      <c r="BU114" s="769"/>
      <c r="BV114" s="769">
        <v>1176478</v>
      </c>
      <c r="BW114" s="769"/>
      <c r="BX114" s="769"/>
      <c r="BY114" s="769"/>
      <c r="BZ114" s="769"/>
      <c r="CA114" s="769">
        <v>1151085</v>
      </c>
      <c r="CB114" s="769"/>
      <c r="CC114" s="769"/>
      <c r="CD114" s="769"/>
      <c r="CE114" s="769"/>
      <c r="CF114" s="846">
        <v>48.9</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2994</v>
      </c>
      <c r="AB115" s="907"/>
      <c r="AC115" s="907"/>
      <c r="AD115" s="907"/>
      <c r="AE115" s="908"/>
      <c r="AF115" s="909">
        <v>2258</v>
      </c>
      <c r="AG115" s="907"/>
      <c r="AH115" s="907"/>
      <c r="AI115" s="907"/>
      <c r="AJ115" s="908"/>
      <c r="AK115" s="909">
        <v>1206</v>
      </c>
      <c r="AL115" s="907"/>
      <c r="AM115" s="907"/>
      <c r="AN115" s="907"/>
      <c r="AO115" s="908"/>
      <c r="AP115" s="910">
        <v>0.1</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v>140000</v>
      </c>
      <c r="CB115" s="769"/>
      <c r="CC115" s="769"/>
      <c r="CD115" s="769"/>
      <c r="CE115" s="769"/>
      <c r="CF115" s="846">
        <v>5.9</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736789</v>
      </c>
      <c r="AB117" s="893"/>
      <c r="AC117" s="893"/>
      <c r="AD117" s="893"/>
      <c r="AE117" s="894"/>
      <c r="AF117" s="896">
        <v>719325</v>
      </c>
      <c r="AG117" s="893"/>
      <c r="AH117" s="893"/>
      <c r="AI117" s="893"/>
      <c r="AJ117" s="894"/>
      <c r="AK117" s="896">
        <v>691112</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285</v>
      </c>
      <c r="AG118" s="886"/>
      <c r="AH118" s="886"/>
      <c r="AI118" s="886"/>
      <c r="AJ118" s="887"/>
      <c r="AK118" s="888" t="s">
        <v>284</v>
      </c>
      <c r="AL118" s="886"/>
      <c r="AM118" s="886"/>
      <c r="AN118" s="886"/>
      <c r="AO118" s="887"/>
      <c r="AP118" s="889" t="s">
        <v>403</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431</v>
      </c>
      <c r="BP118" s="836"/>
      <c r="BQ118" s="855">
        <v>7794249</v>
      </c>
      <c r="BR118" s="856"/>
      <c r="BS118" s="856"/>
      <c r="BT118" s="856"/>
      <c r="BU118" s="856"/>
      <c r="BV118" s="856">
        <v>7399544</v>
      </c>
      <c r="BW118" s="856"/>
      <c r="BX118" s="856"/>
      <c r="BY118" s="856"/>
      <c r="BZ118" s="856"/>
      <c r="CA118" s="856">
        <v>7122648</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433</v>
      </c>
      <c r="DH118" s="782"/>
      <c r="DI118" s="782"/>
      <c r="DJ118" s="782"/>
      <c r="DK118" s="783"/>
      <c r="DL118" s="784" t="s">
        <v>433</v>
      </c>
      <c r="DM118" s="782"/>
      <c r="DN118" s="782"/>
      <c r="DO118" s="782"/>
      <c r="DP118" s="783"/>
      <c r="DQ118" s="784" t="s">
        <v>433</v>
      </c>
      <c r="DR118" s="782"/>
      <c r="DS118" s="782"/>
      <c r="DT118" s="782"/>
      <c r="DU118" s="783"/>
      <c r="DV118" s="752" t="s">
        <v>433</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433</v>
      </c>
      <c r="AB119" s="871"/>
      <c r="AC119" s="871"/>
      <c r="AD119" s="871"/>
      <c r="AE119" s="872"/>
      <c r="AF119" s="873" t="s">
        <v>433</v>
      </c>
      <c r="AG119" s="871"/>
      <c r="AH119" s="871"/>
      <c r="AI119" s="871"/>
      <c r="AJ119" s="872"/>
      <c r="AK119" s="873" t="s">
        <v>433</v>
      </c>
      <c r="AL119" s="871"/>
      <c r="AM119" s="871"/>
      <c r="AN119" s="871"/>
      <c r="AO119" s="872"/>
      <c r="AP119" s="874" t="s">
        <v>433</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3786017</v>
      </c>
      <c r="BR119" s="798"/>
      <c r="BS119" s="798"/>
      <c r="BT119" s="798"/>
      <c r="BU119" s="798"/>
      <c r="BV119" s="798">
        <v>3976466</v>
      </c>
      <c r="BW119" s="798"/>
      <c r="BX119" s="798"/>
      <c r="BY119" s="798"/>
      <c r="BZ119" s="798"/>
      <c r="CA119" s="798">
        <v>3859109</v>
      </c>
      <c r="CB119" s="798"/>
      <c r="CC119" s="798"/>
      <c r="CD119" s="798"/>
      <c r="CE119" s="798"/>
      <c r="CF119" s="859">
        <v>163.9</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2142</v>
      </c>
      <c r="DH119" s="715"/>
      <c r="DI119" s="715"/>
      <c r="DJ119" s="715"/>
      <c r="DK119" s="716"/>
      <c r="DL119" s="717">
        <v>1165</v>
      </c>
      <c r="DM119" s="715"/>
      <c r="DN119" s="715"/>
      <c r="DO119" s="715"/>
      <c r="DP119" s="716"/>
      <c r="DQ119" s="717" t="s">
        <v>433</v>
      </c>
      <c r="DR119" s="715"/>
      <c r="DS119" s="715"/>
      <c r="DT119" s="715"/>
      <c r="DU119" s="716"/>
      <c r="DV119" s="805" t="s">
        <v>433</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433</v>
      </c>
      <c r="AB120" s="782"/>
      <c r="AC120" s="782"/>
      <c r="AD120" s="782"/>
      <c r="AE120" s="783"/>
      <c r="AF120" s="784" t="s">
        <v>433</v>
      </c>
      <c r="AG120" s="782"/>
      <c r="AH120" s="782"/>
      <c r="AI120" s="782"/>
      <c r="AJ120" s="783"/>
      <c r="AK120" s="784" t="s">
        <v>433</v>
      </c>
      <c r="AL120" s="782"/>
      <c r="AM120" s="782"/>
      <c r="AN120" s="782"/>
      <c r="AO120" s="783"/>
      <c r="AP120" s="752" t="s">
        <v>433</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40506</v>
      </c>
      <c r="BR120" s="769"/>
      <c r="BS120" s="769"/>
      <c r="BT120" s="769"/>
      <c r="BU120" s="769"/>
      <c r="BV120" s="769">
        <v>26124</v>
      </c>
      <c r="BW120" s="769"/>
      <c r="BX120" s="769"/>
      <c r="BY120" s="769"/>
      <c r="BZ120" s="769"/>
      <c r="CA120" s="769">
        <v>22717</v>
      </c>
      <c r="CB120" s="769"/>
      <c r="CC120" s="769"/>
      <c r="CD120" s="769"/>
      <c r="CE120" s="769"/>
      <c r="CF120" s="846">
        <v>1</v>
      </c>
      <c r="CG120" s="847"/>
      <c r="CH120" s="847"/>
      <c r="CI120" s="847"/>
      <c r="CJ120" s="847"/>
      <c r="CK120" s="848" t="s">
        <v>438</v>
      </c>
      <c r="CL120" s="808"/>
      <c r="CM120" s="808"/>
      <c r="CN120" s="808"/>
      <c r="CO120" s="809"/>
      <c r="CP120" s="852" t="s">
        <v>439</v>
      </c>
      <c r="CQ120" s="853"/>
      <c r="CR120" s="853"/>
      <c r="CS120" s="853"/>
      <c r="CT120" s="853"/>
      <c r="CU120" s="853"/>
      <c r="CV120" s="853"/>
      <c r="CW120" s="853"/>
      <c r="CX120" s="853"/>
      <c r="CY120" s="853"/>
      <c r="CZ120" s="853"/>
      <c r="DA120" s="853"/>
      <c r="DB120" s="853"/>
      <c r="DC120" s="853"/>
      <c r="DD120" s="853"/>
      <c r="DE120" s="853"/>
      <c r="DF120" s="854"/>
      <c r="DG120" s="797">
        <v>2811138</v>
      </c>
      <c r="DH120" s="798"/>
      <c r="DI120" s="798"/>
      <c r="DJ120" s="798"/>
      <c r="DK120" s="798"/>
      <c r="DL120" s="798">
        <v>2590805</v>
      </c>
      <c r="DM120" s="798"/>
      <c r="DN120" s="798"/>
      <c r="DO120" s="798"/>
      <c r="DP120" s="798"/>
      <c r="DQ120" s="798">
        <v>2398626</v>
      </c>
      <c r="DR120" s="798"/>
      <c r="DS120" s="798"/>
      <c r="DT120" s="798"/>
      <c r="DU120" s="798"/>
      <c r="DV120" s="799">
        <v>101.9</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433</v>
      </c>
      <c r="AB121" s="782"/>
      <c r="AC121" s="782"/>
      <c r="AD121" s="782"/>
      <c r="AE121" s="783"/>
      <c r="AF121" s="784" t="s">
        <v>433</v>
      </c>
      <c r="AG121" s="782"/>
      <c r="AH121" s="782"/>
      <c r="AI121" s="782"/>
      <c r="AJ121" s="783"/>
      <c r="AK121" s="784" t="s">
        <v>433</v>
      </c>
      <c r="AL121" s="782"/>
      <c r="AM121" s="782"/>
      <c r="AN121" s="782"/>
      <c r="AO121" s="783"/>
      <c r="AP121" s="752" t="s">
        <v>433</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4486672</v>
      </c>
      <c r="BR121" s="856"/>
      <c r="BS121" s="856"/>
      <c r="BT121" s="856"/>
      <c r="BU121" s="856"/>
      <c r="BV121" s="856">
        <v>4401109</v>
      </c>
      <c r="BW121" s="856"/>
      <c r="BX121" s="856"/>
      <c r="BY121" s="856"/>
      <c r="BZ121" s="856"/>
      <c r="CA121" s="856">
        <v>4203108</v>
      </c>
      <c r="CB121" s="856"/>
      <c r="CC121" s="856"/>
      <c r="CD121" s="856"/>
      <c r="CE121" s="856"/>
      <c r="CF121" s="857">
        <v>178.5</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130928</v>
      </c>
      <c r="DH121" s="769"/>
      <c r="DI121" s="769"/>
      <c r="DJ121" s="769"/>
      <c r="DK121" s="769"/>
      <c r="DL121" s="769">
        <v>87531</v>
      </c>
      <c r="DM121" s="769"/>
      <c r="DN121" s="769"/>
      <c r="DO121" s="769"/>
      <c r="DP121" s="769"/>
      <c r="DQ121" s="769">
        <v>81010</v>
      </c>
      <c r="DR121" s="769"/>
      <c r="DS121" s="769"/>
      <c r="DT121" s="769"/>
      <c r="DU121" s="769"/>
      <c r="DV121" s="821">
        <v>3.4</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442</v>
      </c>
      <c r="BP122" s="836"/>
      <c r="BQ122" s="837">
        <v>8313195</v>
      </c>
      <c r="BR122" s="838"/>
      <c r="BS122" s="838"/>
      <c r="BT122" s="838"/>
      <c r="BU122" s="838"/>
      <c r="BV122" s="838">
        <v>8403699</v>
      </c>
      <c r="BW122" s="838"/>
      <c r="BX122" s="838"/>
      <c r="BY122" s="838"/>
      <c r="BZ122" s="838"/>
      <c r="CA122" s="838">
        <v>8084934</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2994</v>
      </c>
      <c r="AB126" s="782"/>
      <c r="AC126" s="782"/>
      <c r="AD126" s="782"/>
      <c r="AE126" s="783"/>
      <c r="AF126" s="784">
        <v>2258</v>
      </c>
      <c r="AG126" s="782"/>
      <c r="AH126" s="782"/>
      <c r="AI126" s="782"/>
      <c r="AJ126" s="783"/>
      <c r="AK126" s="784">
        <v>1206</v>
      </c>
      <c r="AL126" s="782"/>
      <c r="AM126" s="782"/>
      <c r="AN126" s="782"/>
      <c r="AO126" s="783"/>
      <c r="AP126" s="752">
        <v>0.1</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453</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v>140000</v>
      </c>
      <c r="DR127" s="818"/>
      <c r="DS127" s="818"/>
      <c r="DT127" s="818"/>
      <c r="DU127" s="818"/>
      <c r="DV127" s="819">
        <v>5.9</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19615</v>
      </c>
      <c r="AB128" s="722"/>
      <c r="AC128" s="722"/>
      <c r="AD128" s="722"/>
      <c r="AE128" s="723"/>
      <c r="AF128" s="724">
        <v>20346</v>
      </c>
      <c r="AG128" s="722"/>
      <c r="AH128" s="722"/>
      <c r="AI128" s="722"/>
      <c r="AJ128" s="723"/>
      <c r="AK128" s="724">
        <v>26076</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3001134</v>
      </c>
      <c r="AB129" s="782"/>
      <c r="AC129" s="782"/>
      <c r="AD129" s="782"/>
      <c r="AE129" s="783"/>
      <c r="AF129" s="784">
        <v>2908170</v>
      </c>
      <c r="AG129" s="782"/>
      <c r="AH129" s="782"/>
      <c r="AI129" s="782"/>
      <c r="AJ129" s="783"/>
      <c r="AK129" s="784">
        <v>2922632</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4.5999999999999996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600207</v>
      </c>
      <c r="AB130" s="782"/>
      <c r="AC130" s="782"/>
      <c r="AD130" s="782"/>
      <c r="AE130" s="783"/>
      <c r="AF130" s="784">
        <v>585256</v>
      </c>
      <c r="AG130" s="782"/>
      <c r="AH130" s="782"/>
      <c r="AI130" s="782"/>
      <c r="AJ130" s="783"/>
      <c r="AK130" s="784">
        <v>567648</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2400927</v>
      </c>
      <c r="AB131" s="715"/>
      <c r="AC131" s="715"/>
      <c r="AD131" s="715"/>
      <c r="AE131" s="716"/>
      <c r="AF131" s="717">
        <v>2322914</v>
      </c>
      <c r="AG131" s="715"/>
      <c r="AH131" s="715"/>
      <c r="AI131" s="715"/>
      <c r="AJ131" s="716"/>
      <c r="AK131" s="717">
        <v>2354984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4.8717432890000003</v>
      </c>
      <c r="AB132" s="738"/>
      <c r="AC132" s="738"/>
      <c r="AD132" s="738"/>
      <c r="AE132" s="739"/>
      <c r="AF132" s="740">
        <v>4.8957042749999999</v>
      </c>
      <c r="AG132" s="738"/>
      <c r="AH132" s="738"/>
      <c r="AI132" s="738"/>
      <c r="AJ132" s="739"/>
      <c r="AK132" s="740">
        <v>4.1353996459999998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9.9</v>
      </c>
      <c r="AB133" s="747"/>
      <c r="AC133" s="747"/>
      <c r="AD133" s="747"/>
      <c r="AE133" s="748"/>
      <c r="AF133" s="746">
        <v>6.7</v>
      </c>
      <c r="AG133" s="747"/>
      <c r="AH133" s="747"/>
      <c r="AI133" s="747"/>
      <c r="AJ133" s="748"/>
      <c r="AK133" s="746">
        <v>4.5999999999999996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1" zoomScaleNormal="85" zoomScaleSheetLayoutView="55" workbookViewId="0">
      <selection activeCell="K24" sqref="K2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election activeCell="A28" sqref="A2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6" t="s">
        <v>469</v>
      </c>
      <c r="L7" s="254"/>
      <c r="M7" s="255" t="s">
        <v>470</v>
      </c>
      <c r="N7" s="256"/>
    </row>
    <row r="8" spans="1:16">
      <c r="A8" s="248"/>
      <c r="B8" s="244"/>
      <c r="C8" s="244"/>
      <c r="D8" s="244"/>
      <c r="E8" s="244"/>
      <c r="F8" s="244"/>
      <c r="G8" s="257"/>
      <c r="H8" s="258"/>
      <c r="I8" s="258"/>
      <c r="J8" s="259"/>
      <c r="K8" s="1117"/>
      <c r="L8" s="260" t="s">
        <v>471</v>
      </c>
      <c r="M8" s="261" t="s">
        <v>472</v>
      </c>
      <c r="N8" s="262" t="s">
        <v>473</v>
      </c>
    </row>
    <row r="9" spans="1:16">
      <c r="A9" s="248"/>
      <c r="B9" s="244"/>
      <c r="C9" s="244"/>
      <c r="D9" s="244"/>
      <c r="E9" s="244"/>
      <c r="F9" s="244"/>
      <c r="G9" s="1130" t="s">
        <v>474</v>
      </c>
      <c r="H9" s="1131"/>
      <c r="I9" s="1131"/>
      <c r="J9" s="1132"/>
      <c r="K9" s="263">
        <v>674671</v>
      </c>
      <c r="L9" s="264">
        <v>86430</v>
      </c>
      <c r="M9" s="265">
        <v>132943</v>
      </c>
      <c r="N9" s="266">
        <v>-35</v>
      </c>
    </row>
    <row r="10" spans="1:16">
      <c r="A10" s="248"/>
      <c r="B10" s="244"/>
      <c r="C10" s="244"/>
      <c r="D10" s="244"/>
      <c r="E10" s="244"/>
      <c r="F10" s="244"/>
      <c r="G10" s="1130" t="s">
        <v>475</v>
      </c>
      <c r="H10" s="1131"/>
      <c r="I10" s="1131"/>
      <c r="J10" s="1132"/>
      <c r="K10" s="267">
        <v>147219</v>
      </c>
      <c r="L10" s="268">
        <v>18860</v>
      </c>
      <c r="M10" s="269">
        <v>15355</v>
      </c>
      <c r="N10" s="270">
        <v>22.8</v>
      </c>
    </row>
    <row r="11" spans="1:16" ht="13.5" customHeight="1">
      <c r="A11" s="248"/>
      <c r="B11" s="244"/>
      <c r="C11" s="244"/>
      <c r="D11" s="244"/>
      <c r="E11" s="244"/>
      <c r="F11" s="244"/>
      <c r="G11" s="1130" t="s">
        <v>476</v>
      </c>
      <c r="H11" s="1131"/>
      <c r="I11" s="1131"/>
      <c r="J11" s="1132"/>
      <c r="K11" s="267">
        <v>145905</v>
      </c>
      <c r="L11" s="268">
        <v>18691</v>
      </c>
      <c r="M11" s="269">
        <v>21605</v>
      </c>
      <c r="N11" s="270">
        <v>-13.5</v>
      </c>
    </row>
    <row r="12" spans="1:16" ht="13.5" customHeight="1">
      <c r="A12" s="248"/>
      <c r="B12" s="244"/>
      <c r="C12" s="244"/>
      <c r="D12" s="244"/>
      <c r="E12" s="244"/>
      <c r="F12" s="244"/>
      <c r="G12" s="1130" t="s">
        <v>477</v>
      </c>
      <c r="H12" s="1131"/>
      <c r="I12" s="1131"/>
      <c r="J12" s="1132"/>
      <c r="K12" s="267" t="s">
        <v>478</v>
      </c>
      <c r="L12" s="268" t="s">
        <v>478</v>
      </c>
      <c r="M12" s="269">
        <v>2278</v>
      </c>
      <c r="N12" s="270" t="s">
        <v>478</v>
      </c>
    </row>
    <row r="13" spans="1:16" ht="13.5" customHeight="1">
      <c r="A13" s="248"/>
      <c r="B13" s="244"/>
      <c r="C13" s="244"/>
      <c r="D13" s="244"/>
      <c r="E13" s="244"/>
      <c r="F13" s="244"/>
      <c r="G13" s="1130" t="s">
        <v>479</v>
      </c>
      <c r="H13" s="1131"/>
      <c r="I13" s="1131"/>
      <c r="J13" s="1132"/>
      <c r="K13" s="267" t="s">
        <v>478</v>
      </c>
      <c r="L13" s="268" t="s">
        <v>478</v>
      </c>
      <c r="M13" s="269" t="s">
        <v>478</v>
      </c>
      <c r="N13" s="270" t="s">
        <v>478</v>
      </c>
    </row>
    <row r="14" spans="1:16" ht="13.5" customHeight="1">
      <c r="A14" s="248"/>
      <c r="B14" s="244"/>
      <c r="C14" s="244"/>
      <c r="D14" s="244"/>
      <c r="E14" s="244"/>
      <c r="F14" s="244"/>
      <c r="G14" s="1130" t="s">
        <v>480</v>
      </c>
      <c r="H14" s="1131"/>
      <c r="I14" s="1131"/>
      <c r="J14" s="1132"/>
      <c r="K14" s="267">
        <v>24414</v>
      </c>
      <c r="L14" s="268">
        <v>3128</v>
      </c>
      <c r="M14" s="269">
        <v>5589</v>
      </c>
      <c r="N14" s="270">
        <v>-44</v>
      </c>
    </row>
    <row r="15" spans="1:16" ht="13.5" customHeight="1">
      <c r="A15" s="248"/>
      <c r="B15" s="244"/>
      <c r="C15" s="244"/>
      <c r="D15" s="244"/>
      <c r="E15" s="244"/>
      <c r="F15" s="244"/>
      <c r="G15" s="1130" t="s">
        <v>481</v>
      </c>
      <c r="H15" s="1131"/>
      <c r="I15" s="1131"/>
      <c r="J15" s="1132"/>
      <c r="K15" s="267" t="s">
        <v>478</v>
      </c>
      <c r="L15" s="268" t="s">
        <v>478</v>
      </c>
      <c r="M15" s="269">
        <v>2911</v>
      </c>
      <c r="N15" s="270" t="s">
        <v>478</v>
      </c>
    </row>
    <row r="16" spans="1:16">
      <c r="A16" s="248"/>
      <c r="B16" s="244"/>
      <c r="C16" s="244"/>
      <c r="D16" s="244"/>
      <c r="E16" s="244"/>
      <c r="F16" s="244"/>
      <c r="G16" s="1133" t="s">
        <v>482</v>
      </c>
      <c r="H16" s="1134"/>
      <c r="I16" s="1134"/>
      <c r="J16" s="1135"/>
      <c r="K16" s="268">
        <v>-57664</v>
      </c>
      <c r="L16" s="268">
        <v>-7387</v>
      </c>
      <c r="M16" s="269">
        <v>-16243</v>
      </c>
      <c r="N16" s="270">
        <v>-54.5</v>
      </c>
    </row>
    <row r="17" spans="1:16">
      <c r="A17" s="248"/>
      <c r="B17" s="244"/>
      <c r="C17" s="244"/>
      <c r="D17" s="244"/>
      <c r="E17" s="244"/>
      <c r="F17" s="244"/>
      <c r="G17" s="1133" t="s">
        <v>169</v>
      </c>
      <c r="H17" s="1134"/>
      <c r="I17" s="1134"/>
      <c r="J17" s="1135"/>
      <c r="K17" s="268">
        <v>934545</v>
      </c>
      <c r="L17" s="268">
        <v>119721</v>
      </c>
      <c r="M17" s="269">
        <v>164438</v>
      </c>
      <c r="N17" s="270">
        <v>-27.2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7" t="s">
        <v>487</v>
      </c>
      <c r="H21" s="1128"/>
      <c r="I21" s="1128"/>
      <c r="J21" s="1129"/>
      <c r="K21" s="280">
        <v>9.48</v>
      </c>
      <c r="L21" s="281">
        <v>15.05</v>
      </c>
      <c r="M21" s="282">
        <v>-5.57</v>
      </c>
      <c r="N21" s="249"/>
      <c r="O21" s="283"/>
      <c r="P21" s="279"/>
    </row>
    <row r="22" spans="1:16" s="284" customFormat="1">
      <c r="A22" s="279"/>
      <c r="B22" s="249"/>
      <c r="C22" s="249"/>
      <c r="D22" s="249"/>
      <c r="E22" s="249"/>
      <c r="F22" s="249"/>
      <c r="G22" s="1127" t="s">
        <v>488</v>
      </c>
      <c r="H22" s="1128"/>
      <c r="I22" s="1128"/>
      <c r="J22" s="1129"/>
      <c r="K22" s="285">
        <v>95.4</v>
      </c>
      <c r="L22" s="286">
        <v>95.7</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6" t="s">
        <v>469</v>
      </c>
      <c r="L30" s="254"/>
      <c r="M30" s="255" t="s">
        <v>470</v>
      </c>
      <c r="N30" s="256"/>
    </row>
    <row r="31" spans="1:16">
      <c r="A31" s="248"/>
      <c r="B31" s="244"/>
      <c r="C31" s="244"/>
      <c r="D31" s="244"/>
      <c r="E31" s="244"/>
      <c r="F31" s="244"/>
      <c r="G31" s="257"/>
      <c r="H31" s="258"/>
      <c r="I31" s="258"/>
      <c r="J31" s="259"/>
      <c r="K31" s="1117"/>
      <c r="L31" s="260" t="s">
        <v>471</v>
      </c>
      <c r="M31" s="261" t="s">
        <v>472</v>
      </c>
      <c r="N31" s="262" t="s">
        <v>473</v>
      </c>
    </row>
    <row r="32" spans="1:16" ht="27" customHeight="1">
      <c r="A32" s="248"/>
      <c r="B32" s="244"/>
      <c r="C32" s="244"/>
      <c r="D32" s="244"/>
      <c r="E32" s="244"/>
      <c r="F32" s="244"/>
      <c r="G32" s="1118" t="s">
        <v>492</v>
      </c>
      <c r="H32" s="1119"/>
      <c r="I32" s="1119"/>
      <c r="J32" s="1120"/>
      <c r="K32" s="294">
        <v>345830</v>
      </c>
      <c r="L32" s="294">
        <v>44303</v>
      </c>
      <c r="M32" s="295">
        <v>104657</v>
      </c>
      <c r="N32" s="296">
        <v>-57.7</v>
      </c>
    </row>
    <row r="33" spans="1:16" ht="13.5" customHeight="1">
      <c r="A33" s="248"/>
      <c r="B33" s="244"/>
      <c r="C33" s="244"/>
      <c r="D33" s="244"/>
      <c r="E33" s="244"/>
      <c r="F33" s="244"/>
      <c r="G33" s="1118" t="s">
        <v>493</v>
      </c>
      <c r="H33" s="1119"/>
      <c r="I33" s="1119"/>
      <c r="J33" s="1120"/>
      <c r="K33" s="294" t="s">
        <v>478</v>
      </c>
      <c r="L33" s="294" t="s">
        <v>478</v>
      </c>
      <c r="M33" s="295" t="s">
        <v>478</v>
      </c>
      <c r="N33" s="296" t="s">
        <v>478</v>
      </c>
    </row>
    <row r="34" spans="1:16" ht="27" customHeight="1">
      <c r="A34" s="248"/>
      <c r="B34" s="244"/>
      <c r="C34" s="244"/>
      <c r="D34" s="244"/>
      <c r="E34" s="244"/>
      <c r="F34" s="244"/>
      <c r="G34" s="1118" t="s">
        <v>494</v>
      </c>
      <c r="H34" s="1119"/>
      <c r="I34" s="1119"/>
      <c r="J34" s="1120"/>
      <c r="K34" s="294" t="s">
        <v>478</v>
      </c>
      <c r="L34" s="294" t="s">
        <v>478</v>
      </c>
      <c r="M34" s="295">
        <v>419</v>
      </c>
      <c r="N34" s="296" t="s">
        <v>478</v>
      </c>
    </row>
    <row r="35" spans="1:16" ht="27" customHeight="1">
      <c r="A35" s="248"/>
      <c r="B35" s="244"/>
      <c r="C35" s="244"/>
      <c r="D35" s="244"/>
      <c r="E35" s="244"/>
      <c r="F35" s="244"/>
      <c r="G35" s="1118" t="s">
        <v>495</v>
      </c>
      <c r="H35" s="1119"/>
      <c r="I35" s="1119"/>
      <c r="J35" s="1120"/>
      <c r="K35" s="294">
        <v>244423</v>
      </c>
      <c r="L35" s="294">
        <v>31312</v>
      </c>
      <c r="M35" s="295">
        <v>24121</v>
      </c>
      <c r="N35" s="296">
        <v>29.8</v>
      </c>
    </row>
    <row r="36" spans="1:16" ht="27" customHeight="1">
      <c r="A36" s="248"/>
      <c r="B36" s="244"/>
      <c r="C36" s="244"/>
      <c r="D36" s="244"/>
      <c r="E36" s="244"/>
      <c r="F36" s="244"/>
      <c r="G36" s="1118" t="s">
        <v>496</v>
      </c>
      <c r="H36" s="1119"/>
      <c r="I36" s="1119"/>
      <c r="J36" s="1120"/>
      <c r="K36" s="294">
        <v>99653</v>
      </c>
      <c r="L36" s="294">
        <v>12766</v>
      </c>
      <c r="M36" s="295">
        <v>4863</v>
      </c>
      <c r="N36" s="296">
        <v>162.5</v>
      </c>
    </row>
    <row r="37" spans="1:16" ht="13.5" customHeight="1">
      <c r="A37" s="248"/>
      <c r="B37" s="244"/>
      <c r="C37" s="244"/>
      <c r="D37" s="244"/>
      <c r="E37" s="244"/>
      <c r="F37" s="244"/>
      <c r="G37" s="1118" t="s">
        <v>497</v>
      </c>
      <c r="H37" s="1119"/>
      <c r="I37" s="1119"/>
      <c r="J37" s="1120"/>
      <c r="K37" s="294">
        <v>1206</v>
      </c>
      <c r="L37" s="294">
        <v>154</v>
      </c>
      <c r="M37" s="295">
        <v>2362</v>
      </c>
      <c r="N37" s="296">
        <v>-93.5</v>
      </c>
    </row>
    <row r="38" spans="1:16" ht="27" customHeight="1">
      <c r="A38" s="248"/>
      <c r="B38" s="244"/>
      <c r="C38" s="244"/>
      <c r="D38" s="244"/>
      <c r="E38" s="244"/>
      <c r="F38" s="244"/>
      <c r="G38" s="1121" t="s">
        <v>498</v>
      </c>
      <c r="H38" s="1122"/>
      <c r="I38" s="1122"/>
      <c r="J38" s="1123"/>
      <c r="K38" s="297" t="s">
        <v>478</v>
      </c>
      <c r="L38" s="297" t="s">
        <v>478</v>
      </c>
      <c r="M38" s="298">
        <v>22</v>
      </c>
      <c r="N38" s="299" t="s">
        <v>478</v>
      </c>
      <c r="O38" s="293"/>
    </row>
    <row r="39" spans="1:16">
      <c r="A39" s="248"/>
      <c r="B39" s="244"/>
      <c r="C39" s="244"/>
      <c r="D39" s="244"/>
      <c r="E39" s="244"/>
      <c r="F39" s="244"/>
      <c r="G39" s="1121" t="s">
        <v>499</v>
      </c>
      <c r="H39" s="1122"/>
      <c r="I39" s="1122"/>
      <c r="J39" s="1123"/>
      <c r="K39" s="300">
        <v>-26076</v>
      </c>
      <c r="L39" s="300">
        <v>-3341</v>
      </c>
      <c r="M39" s="301">
        <v>-5112</v>
      </c>
      <c r="N39" s="302">
        <v>-34.6</v>
      </c>
      <c r="O39" s="293"/>
    </row>
    <row r="40" spans="1:16" ht="27" customHeight="1">
      <c r="A40" s="248"/>
      <c r="B40" s="244"/>
      <c r="C40" s="244"/>
      <c r="D40" s="244"/>
      <c r="E40" s="244"/>
      <c r="F40" s="244"/>
      <c r="G40" s="1118" t="s">
        <v>500</v>
      </c>
      <c r="H40" s="1119"/>
      <c r="I40" s="1119"/>
      <c r="J40" s="1120"/>
      <c r="K40" s="300">
        <v>-567648</v>
      </c>
      <c r="L40" s="300">
        <v>-72719</v>
      </c>
      <c r="M40" s="301">
        <v>-91802</v>
      </c>
      <c r="N40" s="302">
        <v>-20.8</v>
      </c>
      <c r="O40" s="293"/>
    </row>
    <row r="41" spans="1:16">
      <c r="A41" s="248"/>
      <c r="B41" s="244"/>
      <c r="C41" s="244"/>
      <c r="D41" s="244"/>
      <c r="E41" s="244"/>
      <c r="F41" s="244"/>
      <c r="G41" s="1124" t="s">
        <v>279</v>
      </c>
      <c r="H41" s="1125"/>
      <c r="I41" s="1125"/>
      <c r="J41" s="1126"/>
      <c r="K41" s="294">
        <v>97388</v>
      </c>
      <c r="L41" s="300">
        <v>12476</v>
      </c>
      <c r="M41" s="301">
        <v>39530</v>
      </c>
      <c r="N41" s="302">
        <v>-68.400000000000006</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1" t="s">
        <v>469</v>
      </c>
      <c r="J49" s="1113" t="s">
        <v>504</v>
      </c>
      <c r="K49" s="1114"/>
      <c r="L49" s="1114"/>
      <c r="M49" s="1114"/>
      <c r="N49" s="1115"/>
    </row>
    <row r="50" spans="1:14">
      <c r="A50" s="248"/>
      <c r="B50" s="244"/>
      <c r="C50" s="244"/>
      <c r="D50" s="244"/>
      <c r="E50" s="244"/>
      <c r="F50" s="244"/>
      <c r="G50" s="312"/>
      <c r="H50" s="313"/>
      <c r="I50" s="1112"/>
      <c r="J50" s="314" t="s">
        <v>505</v>
      </c>
      <c r="K50" s="315" t="s">
        <v>506</v>
      </c>
      <c r="L50" s="316" t="s">
        <v>507</v>
      </c>
      <c r="M50" s="317" t="s">
        <v>508</v>
      </c>
      <c r="N50" s="318" t="s">
        <v>509</v>
      </c>
    </row>
    <row r="51" spans="1:14">
      <c r="A51" s="248"/>
      <c r="B51" s="244"/>
      <c r="C51" s="244"/>
      <c r="D51" s="244"/>
      <c r="E51" s="244"/>
      <c r="F51" s="244"/>
      <c r="G51" s="310" t="s">
        <v>510</v>
      </c>
      <c r="H51" s="311"/>
      <c r="I51" s="319">
        <v>585291</v>
      </c>
      <c r="J51" s="320">
        <v>72888</v>
      </c>
      <c r="K51" s="321">
        <v>49.5</v>
      </c>
      <c r="L51" s="322">
        <v>174443</v>
      </c>
      <c r="M51" s="323">
        <v>52.1</v>
      </c>
      <c r="N51" s="324">
        <v>-2.6</v>
      </c>
    </row>
    <row r="52" spans="1:14">
      <c r="A52" s="248"/>
      <c r="B52" s="244"/>
      <c r="C52" s="244"/>
      <c r="D52" s="244"/>
      <c r="E52" s="244"/>
      <c r="F52" s="244"/>
      <c r="G52" s="325"/>
      <c r="H52" s="326" t="s">
        <v>511</v>
      </c>
      <c r="I52" s="327">
        <v>513090</v>
      </c>
      <c r="J52" s="328">
        <v>63897</v>
      </c>
      <c r="K52" s="329">
        <v>38.700000000000003</v>
      </c>
      <c r="L52" s="330">
        <v>89518</v>
      </c>
      <c r="M52" s="331">
        <v>60.1</v>
      </c>
      <c r="N52" s="332">
        <v>-21.4</v>
      </c>
    </row>
    <row r="53" spans="1:14">
      <c r="A53" s="248"/>
      <c r="B53" s="244"/>
      <c r="C53" s="244"/>
      <c r="D53" s="244"/>
      <c r="E53" s="244"/>
      <c r="F53" s="244"/>
      <c r="G53" s="310" t="s">
        <v>512</v>
      </c>
      <c r="H53" s="311"/>
      <c r="I53" s="319">
        <v>712910</v>
      </c>
      <c r="J53" s="320">
        <v>90173</v>
      </c>
      <c r="K53" s="321">
        <v>23.7</v>
      </c>
      <c r="L53" s="322">
        <v>192544</v>
      </c>
      <c r="M53" s="323">
        <v>10.4</v>
      </c>
      <c r="N53" s="324">
        <v>13.3</v>
      </c>
    </row>
    <row r="54" spans="1:14">
      <c r="A54" s="248"/>
      <c r="B54" s="244"/>
      <c r="C54" s="244"/>
      <c r="D54" s="244"/>
      <c r="E54" s="244"/>
      <c r="F54" s="244"/>
      <c r="G54" s="325"/>
      <c r="H54" s="326" t="s">
        <v>511</v>
      </c>
      <c r="I54" s="327">
        <v>275882</v>
      </c>
      <c r="J54" s="328">
        <v>34895</v>
      </c>
      <c r="K54" s="329">
        <v>-45.4</v>
      </c>
      <c r="L54" s="330">
        <v>82235</v>
      </c>
      <c r="M54" s="331">
        <v>-8.1</v>
      </c>
      <c r="N54" s="332">
        <v>-37.299999999999997</v>
      </c>
    </row>
    <row r="55" spans="1:14">
      <c r="A55" s="248"/>
      <c r="B55" s="244"/>
      <c r="C55" s="244"/>
      <c r="D55" s="244"/>
      <c r="E55" s="244"/>
      <c r="F55" s="244"/>
      <c r="G55" s="310" t="s">
        <v>513</v>
      </c>
      <c r="H55" s="311"/>
      <c r="I55" s="319">
        <v>554188</v>
      </c>
      <c r="J55" s="320">
        <v>70436</v>
      </c>
      <c r="K55" s="321">
        <v>-21.9</v>
      </c>
      <c r="L55" s="322">
        <v>146140</v>
      </c>
      <c r="M55" s="323">
        <v>-24.1</v>
      </c>
      <c r="N55" s="324">
        <v>2.2000000000000002</v>
      </c>
    </row>
    <row r="56" spans="1:14">
      <c r="A56" s="248"/>
      <c r="B56" s="244"/>
      <c r="C56" s="244"/>
      <c r="D56" s="244"/>
      <c r="E56" s="244"/>
      <c r="F56" s="244"/>
      <c r="G56" s="325"/>
      <c r="H56" s="326" t="s">
        <v>511</v>
      </c>
      <c r="I56" s="327">
        <v>525896</v>
      </c>
      <c r="J56" s="328">
        <v>66840</v>
      </c>
      <c r="K56" s="329">
        <v>91.5</v>
      </c>
      <c r="L56" s="330">
        <v>75451</v>
      </c>
      <c r="M56" s="331">
        <v>-8.1999999999999993</v>
      </c>
      <c r="N56" s="332">
        <v>99.7</v>
      </c>
    </row>
    <row r="57" spans="1:14">
      <c r="A57" s="248"/>
      <c r="B57" s="244"/>
      <c r="C57" s="244"/>
      <c r="D57" s="244"/>
      <c r="E57" s="244"/>
      <c r="F57" s="244"/>
      <c r="G57" s="310" t="s">
        <v>514</v>
      </c>
      <c r="H57" s="311"/>
      <c r="I57" s="319">
        <v>666549</v>
      </c>
      <c r="J57" s="320">
        <v>84954</v>
      </c>
      <c r="K57" s="321">
        <v>20.6</v>
      </c>
      <c r="L57" s="322">
        <v>146641</v>
      </c>
      <c r="M57" s="323">
        <v>0.3</v>
      </c>
      <c r="N57" s="324">
        <v>20.3</v>
      </c>
    </row>
    <row r="58" spans="1:14">
      <c r="A58" s="248"/>
      <c r="B58" s="244"/>
      <c r="C58" s="244"/>
      <c r="D58" s="244"/>
      <c r="E58" s="244"/>
      <c r="F58" s="244"/>
      <c r="G58" s="325"/>
      <c r="H58" s="326" t="s">
        <v>511</v>
      </c>
      <c r="I58" s="327">
        <v>405550</v>
      </c>
      <c r="J58" s="328">
        <v>51689</v>
      </c>
      <c r="K58" s="329">
        <v>-22.7</v>
      </c>
      <c r="L58" s="330">
        <v>68142</v>
      </c>
      <c r="M58" s="331">
        <v>-9.6999999999999993</v>
      </c>
      <c r="N58" s="332">
        <v>-13</v>
      </c>
    </row>
    <row r="59" spans="1:14">
      <c r="A59" s="248"/>
      <c r="B59" s="244"/>
      <c r="C59" s="244"/>
      <c r="D59" s="244"/>
      <c r="E59" s="244"/>
      <c r="F59" s="244"/>
      <c r="G59" s="310" t="s">
        <v>515</v>
      </c>
      <c r="H59" s="311"/>
      <c r="I59" s="319">
        <v>374067</v>
      </c>
      <c r="J59" s="320">
        <v>47920</v>
      </c>
      <c r="K59" s="321">
        <v>-43.6</v>
      </c>
      <c r="L59" s="322">
        <v>174587</v>
      </c>
      <c r="M59" s="323">
        <v>19.100000000000001</v>
      </c>
      <c r="N59" s="324">
        <v>-62.7</v>
      </c>
    </row>
    <row r="60" spans="1:14">
      <c r="A60" s="248"/>
      <c r="B60" s="244"/>
      <c r="C60" s="244"/>
      <c r="D60" s="244"/>
      <c r="E60" s="244"/>
      <c r="F60" s="244"/>
      <c r="G60" s="325"/>
      <c r="H60" s="326" t="s">
        <v>511</v>
      </c>
      <c r="I60" s="333">
        <v>310181</v>
      </c>
      <c r="J60" s="328">
        <v>39736</v>
      </c>
      <c r="K60" s="329">
        <v>-23.1</v>
      </c>
      <c r="L60" s="330">
        <v>79695</v>
      </c>
      <c r="M60" s="331">
        <v>17</v>
      </c>
      <c r="N60" s="332">
        <v>-40.1</v>
      </c>
    </row>
    <row r="61" spans="1:14">
      <c r="A61" s="248"/>
      <c r="B61" s="244"/>
      <c r="C61" s="244"/>
      <c r="D61" s="244"/>
      <c r="E61" s="244"/>
      <c r="F61" s="244"/>
      <c r="G61" s="310" t="s">
        <v>516</v>
      </c>
      <c r="H61" s="334"/>
      <c r="I61" s="335">
        <v>578601</v>
      </c>
      <c r="J61" s="336">
        <v>73274</v>
      </c>
      <c r="K61" s="337">
        <v>5.7</v>
      </c>
      <c r="L61" s="338">
        <v>166871</v>
      </c>
      <c r="M61" s="339">
        <v>11.6</v>
      </c>
      <c r="N61" s="324">
        <v>-5.9</v>
      </c>
    </row>
    <row r="62" spans="1:14">
      <c r="A62" s="248"/>
      <c r="B62" s="244"/>
      <c r="C62" s="244"/>
      <c r="D62" s="244"/>
      <c r="E62" s="244"/>
      <c r="F62" s="244"/>
      <c r="G62" s="325"/>
      <c r="H62" s="326" t="s">
        <v>511</v>
      </c>
      <c r="I62" s="327">
        <v>406120</v>
      </c>
      <c r="J62" s="328">
        <v>51411</v>
      </c>
      <c r="K62" s="329">
        <v>7.8</v>
      </c>
      <c r="L62" s="330">
        <v>79008</v>
      </c>
      <c r="M62" s="331">
        <v>10.199999999999999</v>
      </c>
      <c r="N62" s="332">
        <v>-2.4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0" zoomScaleSheetLayoutView="100" workbookViewId="0">
      <selection activeCell="M47" sqref="M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6" t="s">
        <v>3</v>
      </c>
      <c r="D47" s="1136"/>
      <c r="E47" s="1137"/>
      <c r="F47" s="11">
        <v>25.58</v>
      </c>
      <c r="G47" s="12">
        <v>30.86</v>
      </c>
      <c r="H47" s="12">
        <v>31.41</v>
      </c>
      <c r="I47" s="12">
        <v>35.950000000000003</v>
      </c>
      <c r="J47" s="13">
        <v>42.7</v>
      </c>
    </row>
    <row r="48" spans="2:10" ht="57.75" customHeight="1">
      <c r="B48" s="14"/>
      <c r="C48" s="1138" t="s">
        <v>4</v>
      </c>
      <c r="D48" s="1138"/>
      <c r="E48" s="1139"/>
      <c r="F48" s="15">
        <v>10.199999999999999</v>
      </c>
      <c r="G48" s="16">
        <v>16.21</v>
      </c>
      <c r="H48" s="16">
        <v>12.88</v>
      </c>
      <c r="I48" s="16">
        <v>19.64</v>
      </c>
      <c r="J48" s="17">
        <v>30.62</v>
      </c>
    </row>
    <row r="49" spans="2:10" ht="57.75" customHeight="1" thickBot="1">
      <c r="B49" s="18"/>
      <c r="C49" s="1140" t="s">
        <v>5</v>
      </c>
      <c r="D49" s="1140"/>
      <c r="E49" s="1141"/>
      <c r="F49" s="19">
        <v>5.2</v>
      </c>
      <c r="G49" s="20">
        <v>13.2</v>
      </c>
      <c r="H49" s="20" t="s">
        <v>523</v>
      </c>
      <c r="I49" s="20">
        <v>9.89</v>
      </c>
      <c r="J49" s="21">
        <v>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5" zoomScaleSheetLayoutView="100" workbookViewId="0">
      <selection activeCell="M39" sqref="M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8" t="s">
        <v>524</v>
      </c>
      <c r="D34" s="1148"/>
      <c r="E34" s="1149"/>
      <c r="F34" s="32">
        <v>10.07</v>
      </c>
      <c r="G34" s="33">
        <v>16.12</v>
      </c>
      <c r="H34" s="33">
        <v>12.8</v>
      </c>
      <c r="I34" s="33">
        <v>19.559999999999999</v>
      </c>
      <c r="J34" s="34">
        <v>30.54</v>
      </c>
      <c r="K34" s="22"/>
      <c r="L34" s="22"/>
      <c r="M34" s="22"/>
      <c r="N34" s="22"/>
      <c r="O34" s="22"/>
      <c r="P34" s="22"/>
    </row>
    <row r="35" spans="1:16" ht="39" customHeight="1">
      <c r="A35" s="22"/>
      <c r="B35" s="35"/>
      <c r="C35" s="1142" t="s">
        <v>525</v>
      </c>
      <c r="D35" s="1143"/>
      <c r="E35" s="1144"/>
      <c r="F35" s="36">
        <v>15.68</v>
      </c>
      <c r="G35" s="37">
        <v>16.760000000000002</v>
      </c>
      <c r="H35" s="37">
        <v>18.61</v>
      </c>
      <c r="I35" s="37">
        <v>16.149999999999999</v>
      </c>
      <c r="J35" s="38">
        <v>17.5</v>
      </c>
      <c r="K35" s="22"/>
      <c r="L35" s="22"/>
      <c r="M35" s="22"/>
      <c r="N35" s="22"/>
      <c r="O35" s="22"/>
      <c r="P35" s="22"/>
    </row>
    <row r="36" spans="1:16" ht="39" customHeight="1">
      <c r="A36" s="22"/>
      <c r="B36" s="35"/>
      <c r="C36" s="1142" t="s">
        <v>526</v>
      </c>
      <c r="D36" s="1143"/>
      <c r="E36" s="1144"/>
      <c r="F36" s="36">
        <v>23.01</v>
      </c>
      <c r="G36" s="37">
        <v>20</v>
      </c>
      <c r="H36" s="37">
        <v>19.149999999999999</v>
      </c>
      <c r="I36" s="37">
        <v>18.239999999999998</v>
      </c>
      <c r="J36" s="38">
        <v>16.22</v>
      </c>
      <c r="K36" s="22"/>
      <c r="L36" s="22"/>
      <c r="M36" s="22"/>
      <c r="N36" s="22"/>
      <c r="O36" s="22"/>
      <c r="P36" s="22"/>
    </row>
    <row r="37" spans="1:16" ht="39" customHeight="1">
      <c r="A37" s="22"/>
      <c r="B37" s="35"/>
      <c r="C37" s="1142" t="s">
        <v>527</v>
      </c>
      <c r="D37" s="1143"/>
      <c r="E37" s="1144"/>
      <c r="F37" s="36">
        <v>0.3</v>
      </c>
      <c r="G37" s="37">
        <v>0.13</v>
      </c>
      <c r="H37" s="37">
        <v>0.06</v>
      </c>
      <c r="I37" s="37">
        <v>0.6</v>
      </c>
      <c r="J37" s="38">
        <v>0.37</v>
      </c>
      <c r="K37" s="22"/>
      <c r="L37" s="22"/>
      <c r="M37" s="22"/>
      <c r="N37" s="22"/>
      <c r="O37" s="22"/>
      <c r="P37" s="22"/>
    </row>
    <row r="38" spans="1:16" ht="39" customHeight="1">
      <c r="A38" s="22"/>
      <c r="B38" s="35"/>
      <c r="C38" s="1142" t="s">
        <v>528</v>
      </c>
      <c r="D38" s="1143"/>
      <c r="E38" s="1144"/>
      <c r="F38" s="36">
        <v>0.24</v>
      </c>
      <c r="G38" s="37">
        <v>0.19</v>
      </c>
      <c r="H38" s="37">
        <v>0.23</v>
      </c>
      <c r="I38" s="37">
        <v>0.22</v>
      </c>
      <c r="J38" s="38">
        <v>0.27</v>
      </c>
      <c r="K38" s="22"/>
      <c r="L38" s="22"/>
      <c r="M38" s="22"/>
      <c r="N38" s="22"/>
      <c r="O38" s="22"/>
      <c r="P38" s="22"/>
    </row>
    <row r="39" spans="1:16" ht="39" customHeight="1">
      <c r="A39" s="22"/>
      <c r="B39" s="35"/>
      <c r="C39" s="1142" t="s">
        <v>529</v>
      </c>
      <c r="D39" s="1143"/>
      <c r="E39" s="1144"/>
      <c r="F39" s="36">
        <v>0.22</v>
      </c>
      <c r="G39" s="37">
        <v>0.39</v>
      </c>
      <c r="H39" s="37">
        <v>0.36</v>
      </c>
      <c r="I39" s="37">
        <v>0.23</v>
      </c>
      <c r="J39" s="38">
        <v>0.23</v>
      </c>
      <c r="K39" s="22"/>
      <c r="L39" s="22"/>
      <c r="M39" s="22"/>
      <c r="N39" s="22"/>
      <c r="O39" s="22"/>
      <c r="P39" s="22"/>
    </row>
    <row r="40" spans="1:16" ht="39" customHeight="1">
      <c r="A40" s="22"/>
      <c r="B40" s="35"/>
      <c r="C40" s="1142" t="s">
        <v>530</v>
      </c>
      <c r="D40" s="1143"/>
      <c r="E40" s="1144"/>
      <c r="F40" s="36">
        <v>0.12</v>
      </c>
      <c r="G40" s="37">
        <v>7.0000000000000007E-2</v>
      </c>
      <c r="H40" s="37">
        <v>7.0000000000000007E-2</v>
      </c>
      <c r="I40" s="37">
        <v>0.08</v>
      </c>
      <c r="J40" s="38">
        <v>7.0000000000000007E-2</v>
      </c>
      <c r="K40" s="22"/>
      <c r="L40" s="22"/>
      <c r="M40" s="22"/>
      <c r="N40" s="22"/>
      <c r="O40" s="22"/>
      <c r="P40" s="22"/>
    </row>
    <row r="41" spans="1:16" ht="39" customHeight="1">
      <c r="A41" s="22"/>
      <c r="B41" s="35"/>
      <c r="C41" s="1142" t="s">
        <v>531</v>
      </c>
      <c r="D41" s="1143"/>
      <c r="E41" s="1144"/>
      <c r="F41" s="36">
        <v>0</v>
      </c>
      <c r="G41" s="37">
        <v>0</v>
      </c>
      <c r="H41" s="37">
        <v>0</v>
      </c>
      <c r="I41" s="37">
        <v>0.01</v>
      </c>
      <c r="J41" s="38">
        <v>0.01</v>
      </c>
      <c r="K41" s="22"/>
      <c r="L41" s="22"/>
      <c r="M41" s="22"/>
      <c r="N41" s="22"/>
      <c r="O41" s="22"/>
      <c r="P41" s="22"/>
    </row>
    <row r="42" spans="1:16" ht="39" customHeight="1">
      <c r="A42" s="22"/>
      <c r="B42" s="39"/>
      <c r="C42" s="1142" t="s">
        <v>532</v>
      </c>
      <c r="D42" s="1143"/>
      <c r="E42" s="1144"/>
      <c r="F42" s="36" t="s">
        <v>478</v>
      </c>
      <c r="G42" s="37" t="s">
        <v>478</v>
      </c>
      <c r="H42" s="37" t="s">
        <v>478</v>
      </c>
      <c r="I42" s="37" t="s">
        <v>478</v>
      </c>
      <c r="J42" s="38" t="s">
        <v>478</v>
      </c>
      <c r="K42" s="22"/>
      <c r="L42" s="22"/>
      <c r="M42" s="22"/>
      <c r="N42" s="22"/>
      <c r="O42" s="22"/>
      <c r="P42" s="22"/>
    </row>
    <row r="43" spans="1:16" ht="39" customHeight="1" thickBot="1">
      <c r="A43" s="22"/>
      <c r="B43" s="40"/>
      <c r="C43" s="1145" t="s">
        <v>533</v>
      </c>
      <c r="D43" s="1146"/>
      <c r="E43" s="1147"/>
      <c r="F43" s="41">
        <v>2.04</v>
      </c>
      <c r="G43" s="42">
        <v>2.39</v>
      </c>
      <c r="H43" s="42">
        <v>2.19</v>
      </c>
      <c r="I43" s="42">
        <v>1.75</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8" t="s">
        <v>10</v>
      </c>
      <c r="C45" s="1159"/>
      <c r="D45" s="58"/>
      <c r="E45" s="1164" t="s">
        <v>11</v>
      </c>
      <c r="F45" s="1164"/>
      <c r="G45" s="1164"/>
      <c r="H45" s="1164"/>
      <c r="I45" s="1164"/>
      <c r="J45" s="1165"/>
      <c r="K45" s="59">
        <v>456</v>
      </c>
      <c r="L45" s="60">
        <v>384</v>
      </c>
      <c r="M45" s="60">
        <v>378</v>
      </c>
      <c r="N45" s="60">
        <v>360</v>
      </c>
      <c r="O45" s="61">
        <v>346</v>
      </c>
      <c r="P45" s="48"/>
      <c r="Q45" s="48"/>
      <c r="R45" s="48"/>
      <c r="S45" s="48"/>
      <c r="T45" s="48"/>
      <c r="U45" s="48"/>
    </row>
    <row r="46" spans="1:21" ht="30.75" customHeight="1">
      <c r="A46" s="48"/>
      <c r="B46" s="1160"/>
      <c r="C46" s="1161"/>
      <c r="D46" s="62"/>
      <c r="E46" s="1152" t="s">
        <v>12</v>
      </c>
      <c r="F46" s="1152"/>
      <c r="G46" s="1152"/>
      <c r="H46" s="1152"/>
      <c r="I46" s="1152"/>
      <c r="J46" s="1153"/>
      <c r="K46" s="63" t="s">
        <v>478</v>
      </c>
      <c r="L46" s="64" t="s">
        <v>478</v>
      </c>
      <c r="M46" s="64" t="s">
        <v>478</v>
      </c>
      <c r="N46" s="64" t="s">
        <v>478</v>
      </c>
      <c r="O46" s="65" t="s">
        <v>478</v>
      </c>
      <c r="P46" s="48"/>
      <c r="Q46" s="48"/>
      <c r="R46" s="48"/>
      <c r="S46" s="48"/>
      <c r="T46" s="48"/>
      <c r="U46" s="48"/>
    </row>
    <row r="47" spans="1:21" ht="30.75" customHeight="1">
      <c r="A47" s="48"/>
      <c r="B47" s="1160"/>
      <c r="C47" s="1161"/>
      <c r="D47" s="62"/>
      <c r="E47" s="1152" t="s">
        <v>13</v>
      </c>
      <c r="F47" s="1152"/>
      <c r="G47" s="1152"/>
      <c r="H47" s="1152"/>
      <c r="I47" s="1152"/>
      <c r="J47" s="1153"/>
      <c r="K47" s="63" t="s">
        <v>478</v>
      </c>
      <c r="L47" s="64" t="s">
        <v>478</v>
      </c>
      <c r="M47" s="64" t="s">
        <v>478</v>
      </c>
      <c r="N47" s="64" t="s">
        <v>478</v>
      </c>
      <c r="O47" s="65" t="s">
        <v>478</v>
      </c>
      <c r="P47" s="48"/>
      <c r="Q47" s="48"/>
      <c r="R47" s="48"/>
      <c r="S47" s="48"/>
      <c r="T47" s="48"/>
      <c r="U47" s="48"/>
    </row>
    <row r="48" spans="1:21" ht="30.75" customHeight="1">
      <c r="A48" s="48"/>
      <c r="B48" s="1160"/>
      <c r="C48" s="1161"/>
      <c r="D48" s="62"/>
      <c r="E48" s="1152" t="s">
        <v>14</v>
      </c>
      <c r="F48" s="1152"/>
      <c r="G48" s="1152"/>
      <c r="H48" s="1152"/>
      <c r="I48" s="1152"/>
      <c r="J48" s="1153"/>
      <c r="K48" s="63">
        <v>285</v>
      </c>
      <c r="L48" s="64">
        <v>257</v>
      </c>
      <c r="M48" s="64">
        <v>248</v>
      </c>
      <c r="N48" s="64">
        <v>254</v>
      </c>
      <c r="O48" s="65">
        <v>244</v>
      </c>
      <c r="P48" s="48"/>
      <c r="Q48" s="48"/>
      <c r="R48" s="48"/>
      <c r="S48" s="48"/>
      <c r="T48" s="48"/>
      <c r="U48" s="48"/>
    </row>
    <row r="49" spans="1:21" ht="30.75" customHeight="1">
      <c r="A49" s="48"/>
      <c r="B49" s="1160"/>
      <c r="C49" s="1161"/>
      <c r="D49" s="62"/>
      <c r="E49" s="1152" t="s">
        <v>15</v>
      </c>
      <c r="F49" s="1152"/>
      <c r="G49" s="1152"/>
      <c r="H49" s="1152"/>
      <c r="I49" s="1152"/>
      <c r="J49" s="1153"/>
      <c r="K49" s="63">
        <v>141</v>
      </c>
      <c r="L49" s="64">
        <v>225</v>
      </c>
      <c r="M49" s="64">
        <v>108</v>
      </c>
      <c r="N49" s="64">
        <v>103</v>
      </c>
      <c r="O49" s="65">
        <v>100</v>
      </c>
      <c r="P49" s="48"/>
      <c r="Q49" s="48"/>
      <c r="R49" s="48"/>
      <c r="S49" s="48"/>
      <c r="T49" s="48"/>
      <c r="U49" s="48"/>
    </row>
    <row r="50" spans="1:21" ht="30.75" customHeight="1">
      <c r="A50" s="48"/>
      <c r="B50" s="1160"/>
      <c r="C50" s="1161"/>
      <c r="D50" s="62"/>
      <c r="E50" s="1152" t="s">
        <v>16</v>
      </c>
      <c r="F50" s="1152"/>
      <c r="G50" s="1152"/>
      <c r="H50" s="1152"/>
      <c r="I50" s="1152"/>
      <c r="J50" s="1153"/>
      <c r="K50" s="63">
        <v>11</v>
      </c>
      <c r="L50" s="64">
        <v>3</v>
      </c>
      <c r="M50" s="64">
        <v>3</v>
      </c>
      <c r="N50" s="64">
        <v>2</v>
      </c>
      <c r="O50" s="65">
        <v>1</v>
      </c>
      <c r="P50" s="48"/>
      <c r="Q50" s="48"/>
      <c r="R50" s="48"/>
      <c r="S50" s="48"/>
      <c r="T50" s="48"/>
      <c r="U50" s="48"/>
    </row>
    <row r="51" spans="1:21" ht="30.75" customHeight="1">
      <c r="A51" s="48"/>
      <c r="B51" s="1162"/>
      <c r="C51" s="1163"/>
      <c r="D51" s="66"/>
      <c r="E51" s="1152" t="s">
        <v>17</v>
      </c>
      <c r="F51" s="1152"/>
      <c r="G51" s="1152"/>
      <c r="H51" s="1152"/>
      <c r="I51" s="1152"/>
      <c r="J51" s="1153"/>
      <c r="K51" s="63" t="s">
        <v>478</v>
      </c>
      <c r="L51" s="64" t="s">
        <v>478</v>
      </c>
      <c r="M51" s="64" t="s">
        <v>478</v>
      </c>
      <c r="N51" s="64" t="s">
        <v>478</v>
      </c>
      <c r="O51" s="65" t="s">
        <v>478</v>
      </c>
      <c r="P51" s="48"/>
      <c r="Q51" s="48"/>
      <c r="R51" s="48"/>
      <c r="S51" s="48"/>
      <c r="T51" s="48"/>
      <c r="U51" s="48"/>
    </row>
    <row r="52" spans="1:21" ht="30.75" customHeight="1">
      <c r="A52" s="48"/>
      <c r="B52" s="1150" t="s">
        <v>18</v>
      </c>
      <c r="C52" s="1151"/>
      <c r="D52" s="66"/>
      <c r="E52" s="1152" t="s">
        <v>19</v>
      </c>
      <c r="F52" s="1152"/>
      <c r="G52" s="1152"/>
      <c r="H52" s="1152"/>
      <c r="I52" s="1152"/>
      <c r="J52" s="1153"/>
      <c r="K52" s="63">
        <v>546</v>
      </c>
      <c r="L52" s="64">
        <v>616</v>
      </c>
      <c r="M52" s="64">
        <v>620</v>
      </c>
      <c r="N52" s="64">
        <v>606</v>
      </c>
      <c r="O52" s="65">
        <v>594</v>
      </c>
      <c r="P52" s="48"/>
      <c r="Q52" s="48"/>
      <c r="R52" s="48"/>
      <c r="S52" s="48"/>
      <c r="T52" s="48"/>
      <c r="U52" s="48"/>
    </row>
    <row r="53" spans="1:21" ht="30.75" customHeight="1" thickBot="1">
      <c r="A53" s="48"/>
      <c r="B53" s="1154" t="s">
        <v>20</v>
      </c>
      <c r="C53" s="1155"/>
      <c r="D53" s="67"/>
      <c r="E53" s="1156" t="s">
        <v>21</v>
      </c>
      <c r="F53" s="1156"/>
      <c r="G53" s="1156"/>
      <c r="H53" s="1156"/>
      <c r="I53" s="1156"/>
      <c r="J53" s="1157"/>
      <c r="K53" s="68">
        <v>347</v>
      </c>
      <c r="L53" s="69">
        <v>253</v>
      </c>
      <c r="M53" s="69">
        <v>117</v>
      </c>
      <c r="N53" s="69">
        <v>113</v>
      </c>
      <c r="O53" s="70">
        <v>97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2015-04-22T06:56:20Z</cp:lastPrinted>
  <dcterms:created xsi:type="dcterms:W3CDTF">2015-02-17T06:49:48Z</dcterms:created>
  <dcterms:modified xsi:type="dcterms:W3CDTF">2015-04-23T08:52:36Z</dcterms:modified>
  <cp:category/>
</cp:coreProperties>
</file>