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332\Desktop\【調査】　回答済\財政状況資料集\H27[H25決算財政分析」\"/>
    </mc:Choice>
  </mc:AlternateContent>
  <workbookProtection workbookPassword="CC05" lockStructure="1"/>
  <bookViews>
    <workbookView xWindow="0" yWindow="0" windowWidth="20490" windowHeight="7770"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BE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c r="AM35" i="9" s="1"/>
  <c r="BE34" i="9" l="1"/>
  <c r="BW34" i="9" s="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<sst xmlns="http://schemas.openxmlformats.org/spreadsheetml/2006/main" count="1031" uniqueCount="557">
  <si>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</si>
  <si>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</si>
  <si>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</si>
  <si>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</si>
  <si>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</si>
  <si>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</si>
  <si>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</si>
  <si>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</si>
  <si>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</si>
  <si>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</si>
  <si>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</si>
  <si>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</si>
  <si>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</si>
  <si>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</si>
  <si>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</si>
  <si>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</si>
  <si>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</si>
  <si>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</si>
  <si>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</si>
  <si>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</si>
  <si>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</si>
  <si>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</si>
  <si>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</si>
  <si>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</si>
  <si>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</si>
  <si>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</si>
  <si>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</si>
  <si>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</si>
  <si>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</si>
  <si>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</si>
  <si>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</si>
  <si>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</si>
  <si>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</si>
  <si>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</si>
  <si>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</si>
  <si>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</si>
  <si>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</si>
  <si>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</si>
  <si>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</si>
  <si>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</si>
  <si>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</si>
  <si>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</si>
  <si>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</si>
  <si>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</si>
  <si>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</si>
  <si>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</si>
  <si>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</si>
  <si>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</si>
  <si>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</si>
  <si>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</si>
  <si>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</si>
  <si>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</si>
  <si>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</si>
  <si>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</si>
  <si>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</si>
  <si>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</si>
  <si>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</si>
  <si>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</si>
  <si>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</si>
  <si>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</si>
  <si>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</si>
  <si>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</si>
  <si>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</si>
  <si>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</si>
  <si>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</si>
  <si>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</si>
  <si>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</si>
  <si>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</si>
  <si>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</si>
  <si>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</si>
  <si>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</si>
  <si>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</si>
  <si>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</si>
  <si>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</si>
  <si>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</si>
  <si>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</si>
  <si>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</si>
  <si>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</si>
  <si>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</si>
  <si>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</si>
  <si>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</si>
  <si>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</si>
  <si>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</si>
  <si>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</si>
  <si>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</si>
  <si>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</si>
  <si>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</si>
  <si>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</si>
  <si>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</si>
  <si>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</si>
  <si>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</si>
  <si>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</si>
  <si>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</si>
  <si>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</si>
  <si>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</si>
  <si>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</si>
  <si>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</si>
  <si>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</si>
  <si>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</si>
  <si>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</si>
  <si>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</si>
  <si>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</si>
  <si>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</si>
  <si>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</si>
  <si>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</si>
  <si>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</si>
  <si>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</si>
  <si>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</si>
  <si>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</si>
  <si>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</si>
  <si>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</si>
  <si>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</si>
  <si>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</si>
  <si>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</si>
  <si>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</si>
  <si>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</si>
  <si>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</si>
  <si>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</si>
  <si>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</si>
  <si>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</si>
  <si>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</si>
  <si>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</si>
  <si>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</si>
  <si>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</si>
  <si>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</si>
  <si>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</si>
  <si>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</si>
  <si>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</si>
  <si>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</si>
  <si>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</si>
  <si>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</si>
  <si>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</si>
  <si>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</si>
  <si>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</si>
  <si>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</si>
  <si>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</si>
  <si>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</si>
  <si>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</si>
  <si>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</si>
  <si>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</si>
  <si>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</si>
  <si>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</si>
  <si>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</si>
  <si>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</si>
  <si>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</si>
  <si>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</si>
  <si>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</si>
  <si>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</si>
  <si>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</si>
  <si>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</si>
  <si>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</si>
  <si>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</si>
  <si>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</si>
  <si>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</si>
  <si>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</si>
  <si>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</si>
  <si>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</si>
  <si>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</si>
  <si>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</si>
  <si>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</si>
  <si>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</si>
  <si>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</si>
  <si>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</si>
  <si>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</si>
  <si>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</si>
  <si>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</si>
  <si>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</si>
  <si>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</si>
  <si>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</si>
  <si>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</si>
  <si>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</si>
  <si>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</si>
  <si>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</si>
  <si>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</si>
  <si>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</si>
  <si>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</si>
  <si>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</si>
  <si>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</si>
  <si>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</si>
  <si>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</si>
  <si>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</si>
  <si>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</si>
  <si>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</si>
  <si>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</si>
  <si>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</si>
  <si>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</si>
  <si>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</si>
  <si>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</si>
  <si>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</si>
  <si>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</si>
  <si>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</si>
  <si>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</si>
  <si>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</si>
  <si>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</si>
  <si>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</si>
  <si>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</si>
  <si>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長野県富士見町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</si>
  <si>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</si>
  <si>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</si>
  <si>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</si>
  <si>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</si>
  <si>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</si>
  <si>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</si>
  <si>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</si>
  <si>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</si>
  <si>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</si>
  <si>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</si>
  <si>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</si>
  <si>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</si>
  <si>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</si>
  <si>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</si>
  <si>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</si>
  <si>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</si>
  <si>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</si>
  <si>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</si>
  <si>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</si>
  <si>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</si>
  <si>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</si>
  <si>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</si>
  <si>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</si>
  <si>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</si>
  <si>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</si>
  <si>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</si>
  <si>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</si>
  <si>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</si>
  <si>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</si>
  <si>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</si>
  <si>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</si>
  <si>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</si>
  <si>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</si>
  <si>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</si>
  <si>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</si>
  <si>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</si>
  <si>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</si>
  <si>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</si>
  <si>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</si>
  <si>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</si>
  <si>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</si>
  <si>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</si>
  <si>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</si>
  <si>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</si>
  <si>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</si>
  <si>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</si>
  <si>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</si>
  <si>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</si>
  <si>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</si>
  <si>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</si>
  <si>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</si>
  <si>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</si>
  <si>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</si>
  <si>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</si>
  <si>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</si>
  <si>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</si>
  <si>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</si>
  <si>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</si>
  <si>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</si>
  <si>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</si>
  <si>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</si>
  <si>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</si>
  <si>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</si>
  <si>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</si>
  <si>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</si>
  <si>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</si>
  <si>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</si>
  <si>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</si>
  <si>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</si>
  <si>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</si>
  <si>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</si>
  <si>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</si>
  <si>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</si>
  <si>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</si>
  <si>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</si>
  <si>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</si>
  <si>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</si>
  <si>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</si>
  <si>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</si>
  <si>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</si>
  <si>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</si>
  <si>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</si>
  <si>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</si>
  <si>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</si>
  <si>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</si>
  <si>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</si>
  <si>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</si>
  <si>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</si>
  <si>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</si>
  <si>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</si>
  <si>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</si>
  <si>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</si>
  <si>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</si>
  <si>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</si>
  <si>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</si>
  <si>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</si>
  <si>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</si>
  <si>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</si>
  <si>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</si>
  <si>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</si>
  <si>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</si>
  <si>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</si>
  <si>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</si>
  <si>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</si>
  <si>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</si>
  <si>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</si>
  <si>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</si>
  <si>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</si>
  <si>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</si>
  <si>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</si>
  <si>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</si>
  <si>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</si>
  <si>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</si>
  <si>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</si>
  <si>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</si>
  <si>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</si>
  <si>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</si>
  <si>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</si>
  <si>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</si>
  <si>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</si>
  <si>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</si>
  <si>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</si>
  <si>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</si>
  <si>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</si>
  <si>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</si>
  <si>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</si>
  <si>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</si>
  <si>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</si>
  <si>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</si>
  <si>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</si>
  <si>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</si>
  <si>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</si>
  <si>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</si>
  <si>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</si>
  <si>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</si>
  <si>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</si>
  <si>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</si>
  <si>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</si>
  <si>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</si>
  <si>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</si>
  <si>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</si>
  <si>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</si>
  <si>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</si>
  <si>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</si>
  <si>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</si>
  <si>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</si>
  <si>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</si>
  <si>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</si>
  <si>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</si>
  <si>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長野県富士見町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</si>
  <si>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</si>
  <si>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</si>
  <si>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</si>
  <si>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</si>
  <si>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</si>
  <si>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</si>
  <si>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</si>
  <si>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</si>
  <si>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</si>
  <si>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</si>
  <si>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</si>
  <si>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</si>
  <si>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</si>
  <si>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</si>
  <si>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</si>
  <si>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</si>
  <si>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</si>
  <si>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</si>
  <si>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</si>
  <si>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</si>
  <si>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</si>
  <si>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</si>
  <si>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</si>
  <si>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</si>
  <si>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</si>
  <si>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</si>
  <si>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</si>
  <si>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</si>
  <si>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</si>
  <si>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</si>
  <si>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</si>
  <si>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</si>
  <si>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</si>
  <si>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富士見町国民健康保険特別会計</t>
    <phoneticPr fontId="5"/>
  </si>
  <si>
    <t>富士見町後期高齢者医療特別会計</t>
    <phoneticPr fontId="5"/>
  </si>
  <si>
    <t>富士見町水道事業会計</t>
    <phoneticPr fontId="5"/>
  </si>
  <si>
    <t>法適用企業</t>
    <phoneticPr fontId="5"/>
  </si>
  <si>
    <t>富士見町下水道事業会計</t>
    <phoneticPr fontId="5"/>
  </si>
  <si>
    <t>富士見町観光施設貸付事業特別会計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</si>
  <si>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</si>
  <si>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</si>
  <si>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</si>
  <si>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</si>
  <si>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</si>
  <si>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</si>
  <si>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</si>
  <si>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</si>
  <si>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</si>
  <si>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</si>
  <si>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</si>
  <si>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</si>
  <si>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</si>
  <si>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</si>
  <si>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</si>
  <si>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</si>
  <si>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</si>
  <si>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</si>
  <si>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</si>
  <si>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</si>
  <si>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</si>
  <si>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</si>
  <si>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</si>
  <si>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</si>
  <si>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</si>
  <si>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</si>
  <si>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</si>
  <si>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</si>
  <si>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</si>
  <si>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</si>
  <si>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</si>
  <si>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</si>
  <si>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</si>
  <si>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</si>
  <si>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</si>
  <si>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</si>
  <si>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</si>
  <si>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</si>
  <si>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</si>
  <si>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</si>
  <si>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</si>
  <si>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</si>
  <si>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</si>
  <si>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</si>
  <si>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</si>
  <si>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</si>
  <si>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</si>
  <si>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</si>
  <si>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</si>
  <si>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</si>
  <si>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</si>
  <si>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</si>
  <si>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</si>
  <si>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</si>
  <si>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</si>
  <si>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</si>
  <si>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</si>
  <si>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</si>
  <si>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</si>
  <si>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</si>
  <si>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</si>
  <si>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</si>
  <si>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</si>
  <si>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</si>
  <si>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</si>
  <si>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</si>
  <si>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</si>
  <si>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</si>
  <si>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</si>
  <si>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</si>
  <si>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</si>
  <si>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</si>
  <si>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</si>
  <si>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</si>
  <si>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</si>
  <si>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</si>
  <si>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</si>
  <si>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</si>
  <si>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</si>
  <si>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</si>
  <si>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</si>
  <si>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</si>
  <si>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</si>
  <si>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</si>
  <si>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</si>
  <si>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</si>
  <si>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</si>
  <si>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</si>
  <si>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</si>
  <si>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</si>
  <si>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</si>
  <si>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</si>
  <si>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</si>
  <si>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</si>
  <si>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</si>
  <si>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</si>
  <si>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</si>
  <si>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</si>
  <si>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</si>
  <si>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</si>
  <si>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</si>
  <si>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</si>
  <si>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</si>
  <si>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</si>
  <si>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</si>
  <si>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</si>
  <si>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</si>
  <si>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</si>
  <si>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</si>
  <si>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</si>
  <si>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</si>
  <si>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</si>
  <si>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</si>
  <si>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</si>
  <si>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</si>
  <si>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</si>
  <si>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</si>
  <si>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</si>
  <si>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</si>
  <si>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</si>
  <si>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</si>
  <si>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</si>
  <si>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</si>
  <si>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</si>
  <si>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</si>
  <si>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</si>
  <si>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</si>
  <si>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</si>
  <si>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</si>
  <si>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</si>
  <si>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</si>
  <si>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</si>
  <si>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</si>
  <si>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</si>
  <si>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19.48</t>
  </si>
  <si>
    <t>▲ 6.45</t>
  </si>
  <si>
    <t>富士見町水道事業会計</t>
  </si>
  <si>
    <t>富士見町下水道事業会計</t>
  </si>
  <si>
    <t>一般会計</t>
  </si>
  <si>
    <t>富士見町国民健康保険特別会計</t>
  </si>
  <si>
    <t>富士見町後期高齢者医療特別会計</t>
  </si>
  <si>
    <t>富士見町観光施設貸付事業特別会計</t>
  </si>
  <si>
    <t>その他会計（赤字）</t>
  </si>
  <si>
    <t>その他会計（黒字）</t>
  </si>
  <si>
    <t>諏訪広域連合</t>
    <rPh sb="0" eb="2">
      <t>スワ</t>
    </rPh>
    <rPh sb="2" eb="4">
      <t>コウイキ</t>
    </rPh>
    <rPh sb="4" eb="6">
      <t>レンゴウ</t>
    </rPh>
    <phoneticPr fontId="5"/>
  </si>
  <si>
    <t>　（一般会計）</t>
  </si>
  <si>
    <t>　（特別養護老人ホーム恋月荘特別会計）</t>
  </si>
  <si>
    <t>　（救護施設八ヶ岳寮特別会計）</t>
  </si>
  <si>
    <t>　（介護保険特別会計）</t>
  </si>
  <si>
    <t>　（諏訪広域消防特別会計）</t>
  </si>
  <si>
    <t>　（ふるさと市町村圏基金事業特別会計）</t>
    <rPh sb="9" eb="10">
      <t>ケン</t>
    </rPh>
    <phoneticPr fontId="5"/>
  </si>
  <si>
    <t>南諏衛生施設組合</t>
  </si>
  <si>
    <t>諏訪南行政事務組合</t>
    <rPh sb="0" eb="2">
      <t>スワ</t>
    </rPh>
    <rPh sb="2" eb="3">
      <t>ミナミ</t>
    </rPh>
    <rPh sb="3" eb="5">
      <t>ギョウセイ</t>
    </rPh>
    <rPh sb="5" eb="7">
      <t>ジム</t>
    </rPh>
    <rPh sb="7" eb="9">
      <t>クミアイ</t>
    </rPh>
    <phoneticPr fontId="5"/>
  </si>
  <si>
    <t>　（ごみ処理事業特別会計）</t>
  </si>
  <si>
    <t>長野県市町村自治振興組合</t>
  </si>
  <si>
    <t>長野県後期高齢者医療広域連合</t>
    <phoneticPr fontId="5"/>
  </si>
  <si>
    <t>　（一般会計）</t>
    <phoneticPr fontId="5"/>
  </si>
  <si>
    <t>　（後期高齢者医療事業会計）</t>
    <phoneticPr fontId="5"/>
  </si>
  <si>
    <t>長野県市町村総合事務組合</t>
    <phoneticPr fontId="5"/>
  </si>
  <si>
    <t>　（一般会計）</t>
    <phoneticPr fontId="5"/>
  </si>
  <si>
    <t>　（非常勤職員公務災害補償特別会計）</t>
    <phoneticPr fontId="5"/>
  </si>
  <si>
    <t>南信地域町村交通災害共済事務組合</t>
  </si>
  <si>
    <t>長野県地方税滞納整理機構</t>
    <rPh sb="5" eb="6">
      <t>ゼイ</t>
    </rPh>
    <phoneticPr fontId="5"/>
  </si>
  <si>
    <t>富士見町土地開発公社</t>
    <rPh sb="0" eb="3">
      <t>フジミ</t>
    </rPh>
    <rPh sb="3" eb="4">
      <t>マチ</t>
    </rPh>
    <rPh sb="4" eb="6">
      <t>トチ</t>
    </rPh>
    <rPh sb="6" eb="8">
      <t>カイハツ</t>
    </rPh>
    <rPh sb="8" eb="10">
      <t>コウシャ</t>
    </rPh>
    <phoneticPr fontId="5"/>
  </si>
  <si>
    <t>(社)富士見町開発公社</t>
    <rPh sb="1" eb="2">
      <t>シャ</t>
    </rPh>
    <rPh sb="3" eb="6">
      <t>フジミ</t>
    </rPh>
    <rPh sb="6" eb="7">
      <t>マチ</t>
    </rPh>
    <rPh sb="7" eb="9">
      <t>カイハツ</t>
    </rPh>
    <rPh sb="9" eb="11">
      <t>コウシャ</t>
    </rPh>
    <phoneticPr fontId="5"/>
  </si>
  <si>
    <t>○</t>
    <phoneticPr fontId="5"/>
  </si>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</sst>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177" fontId="26" fillId="5" borderId="125" xfId="30" applyNumberFormat="1" applyFont="1" applyFill="1" applyBorder="1" applyAlignment="1" applyProtection="1">
      <alignment horizontal="right" vertical="center" shrinkToFit="1"/>
      <protection locked="0"/>
    </xf>
    <xf numFmtId="177" fontId="26" fillId="5" borderId="146" xfId="30" applyNumberFormat="1" applyFont="1" applyFill="1" applyBorder="1" applyAlignment="1" applyProtection="1">
      <alignment horizontal="right" vertical="center" shrinkToFit="1"/>
      <protection locked="0"/>
    </xf>
    <xf numFmtId="177" fontId="26" fillId="5" borderId="126"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57455</c:v>
                </c:pt>
                <c:pt idx="1">
                  <c:v>71812</c:v>
                </c:pt>
                <c:pt idx="2">
                  <c:v>59829</c:v>
                </c:pt>
                <c:pt idx="3">
                  <c:v>70582</c:v>
                </c:pt>
                <c:pt idx="4">
                  <c:v>81990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42411</c:v>
                </c:pt>
                <c:pt idx="1">
                  <c:v>46339</c:v>
                </c:pt>
                <c:pt idx="2">
                  <c:v>81803</c:v>
                </c:pt>
                <c:pt idx="3">
                  <c:v>48783</c:v>
                </c:pt>
                <c:pt idx="4">
                  <c:v>48058</c:v>
                </c:pt>
              </c:numCache>
            </c:numRef>
          </c:val>
          <c:smooth val="0"/>
        </c:ser>
        <c:dLbls>
          <c:showLegendKey val="0"/>
          <c:showVal val="0"/>
          <c:showCatName val="0"/>
          <c:showSerName val="0"/>
          <c:showPercent val="0"/>
          <c:showBubbleSize val="0"/>
        </c:dLbls>
        <c:marker val="1"/>
        <c:smooth val="0"/>
        <c:axId val="131908640"/>
        <c:axId val="319817808"/>
      </c:lineChart>
      <c:catAx>
        <c:axId val="131908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9817808"/>
        <c:crosses val="autoZero"/>
        <c:auto val="1"/>
        <c:lblAlgn val="ctr"/>
        <c:lblOffset val="100"/>
        <c:tickLblSkip val="1"/>
        <c:tickMarkSkip val="1"/>
        <c:noMultiLvlLbl val="0"/>
      </c:catAx>
      <c:valAx>
        <c:axId val="31981780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908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5.12</c:v>
                </c:pt>
                <c:pt idx="1">
                  <c:v>6.58</c:v>
                </c:pt>
                <c:pt idx="2">
                  <c:v>7.63</c:v>
                </c:pt>
                <c:pt idx="3">
                  <c:v>7.18</c:v>
                </c:pt>
                <c:pt idx="4">
                  <c:v>8.39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16.53</c:v>
                </c:pt>
                <c:pt idx="1">
                  <c:v>17.25</c:v>
                </c:pt>
                <c:pt idx="2">
                  <c:v>23.38</c:v>
                </c:pt>
                <c:pt idx="3">
                  <c:v>17.52</c:v>
                </c:pt>
                <c:pt idx="4">
                  <c:v>23.24</c:v>
                </c:pt>
              </c:numCache>
            </c:numRef>
          </c:val>
        </c:ser>
        <c:dLbls>
          <c:showLegendKey val="0"/>
          <c:showVal val="0"/>
          <c:showCatName val="0"/>
          <c:showSerName val="0"/>
          <c:showPercent val="0"/>
          <c:showBubbleSize val="0"/>
        </c:dLbls>
        <c:gapWidth val="250"/>
        <c:overlap val="100"/>
        <c:axId val="319820160"/>
        <c:axId val="319821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-19.48</c:v>
                </c:pt>
                <c:pt idx="1">
                  <c:v>2.59</c:v>
                </c:pt>
                <c:pt idx="2">
                  <c:v>6.96</c:v>
                </c:pt>
                <c:pt idx="3">
                  <c:v>-6.45</c:v>
                </c:pt>
                <c:pt idx="4">
                  <c:v>6.8</c:v>
                </c:pt>
              </c:numCache>
            </c:numRef>
          </c:val>
          <c:smooth val="0"/>
        </c:ser>
        <c:dLbls>
          <c:showLegendKey val="0"/>
          <c:showVal val="0"/>
          <c:showCatName val="0"/>
          <c:showSerName val="0"/>
          <c:showPercent val="0"/>
          <c:showBubbleSize val="0"/>
        </c:dLbls>
        <c:marker val="1"/>
        <c:smooth val="0"/>
        <c:axId val="319820160"/>
        <c:axId val="319821728"/>
      </c:lineChart>
      <c:catAx>
        <c:axId val="31982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9821728"/>
        <c:crosses val="autoZero"/>
        <c:auto val="1"/>
        <c:lblAlgn val="ctr"/>
        <c:lblOffset val="100"/>
        <c:tickLblSkip val="1"/>
        <c:tickMarkSkip val="1"/>
        <c:noMultiLvlLbl val="0"/>
      </c:catAx>
      <c:valAx>
        <c:axId val="31982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82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0.18</c:v>
                </c:pt>
                <c:pt idx="2">
                  <c:v>#N/A</c:v>
                </c:pt>
                <c:pt idx="3">
                  <c:v>0.2</c:v>
                </c:pt>
                <c:pt idx="4">
                  <c:v>#N/A</c:v>
                </c:pt>
                <c:pt idx="5">
                  <c:v>0.24</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富士見町観光施設貸付事業特別会計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富士見町後期高齢者医療特別会計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0.05</c:v>
                </c:pt>
                <c:pt idx="4">
                  <c:v>#N/A</c:v>
                </c:pt>
                <c:pt idx="5">
                  <c:v>0.04</c:v>
                </c:pt>
                <c:pt idx="6">
                  <c:v>#N/A</c:v>
                </c:pt>
                <c:pt idx="7">
                  <c:v>0.05</c:v>
                </c:pt>
                <c:pt idx="8">
                  <c:v>#N/A</c:v>
                </c:pt>
                <c:pt idx="9">
                  <c:v>0.05</c:v>
                </c:pt>
              </c:numCache>
            </c:numRef>
          </c:val>
        </c:ser>
        <c:ser>
          <c:idx val="6"/>
          <c:order val="6"/>
          <c:tx>
            <c:strRef>
              <c:f>データシート!$A$33</c:f>
              <c:strCache>
                <c:ptCount val="1"/>
                <c:pt idx="0">
                  <c:v>富士見町国民健康保険特別会計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c:v>
                </c:pt>
                <c:pt idx="2">
                  <c:v>#N/A</c:v>
                </c:pt>
                <c:pt idx="3">
                  <c:v>2</c:v>
                </c:pt>
                <c:pt idx="4">
                  <c:v>#N/A</c:v>
                </c:pt>
                <c:pt idx="5">
                  <c:v>1.04</c:v>
                </c:pt>
                <c:pt idx="6">
                  <c:v>#N/A</c:v>
                </c:pt>
                <c:pt idx="7">
                  <c:v>0.46</c:v>
                </c:pt>
                <c:pt idx="8">
                  <c:v>#N/A</c:v>
                </c:pt>
                <c:pt idx="9">
                  <c:v>1.1499999999999999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4.95</c:v>
                </c:pt>
                <c:pt idx="2">
                  <c:v>#N/A</c:v>
                </c:pt>
                <c:pt idx="3">
                  <c:v>6.38</c:v>
                </c:pt>
                <c:pt idx="4">
                  <c:v>#N/A</c:v>
                </c:pt>
                <c:pt idx="5">
                  <c:v>7.39</c:v>
                </c:pt>
                <c:pt idx="6">
                  <c:v>#N/A</c:v>
                </c:pt>
                <c:pt idx="7">
                  <c:v>7.18</c:v>
                </c:pt>
                <c:pt idx="8">
                  <c:v>#N/A</c:v>
                </c:pt>
                <c:pt idx="9">
                  <c:v>8.39</c:v>
                </c:pt>
              </c:numCache>
            </c:numRef>
          </c:val>
        </c:ser>
        <c:ser>
          <c:idx val="8"/>
          <c:order val="8"/>
          <c:tx>
            <c:strRef>
              <c:f>データシート!$A$35</c:f>
              <c:strCache>
                <c:ptCount val="1"/>
                <c:pt idx="0">
                  <c:v>富士見町下水道事業会計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12.87</c:v>
                </c:pt>
                <c:pt idx="2">
                  <c:v>#N/A</c:v>
                </c:pt>
                <c:pt idx="3">
                  <c:v>14.1</c:v>
                </c:pt>
                <c:pt idx="4">
                  <c:v>#N/A</c:v>
                </c:pt>
                <c:pt idx="5">
                  <c:v>14.1</c:v>
                </c:pt>
                <c:pt idx="6">
                  <c:v>#N/A</c:v>
                </c:pt>
                <c:pt idx="7">
                  <c:v>12.98</c:v>
                </c:pt>
                <c:pt idx="8">
                  <c:v>#N/A</c:v>
                </c:pt>
                <c:pt idx="9">
                  <c:v>11.32</c:v>
                </c:pt>
              </c:numCache>
            </c:numRef>
          </c:val>
        </c:ser>
        <c:ser>
          <c:idx val="9"/>
          <c:order val="9"/>
          <c:tx>
            <c:strRef>
              <c:f>データシート!$A$36</c:f>
              <c:strCache>
                <c:ptCount val="1"/>
                <c:pt idx="0">
                  <c:v>富士見町水道事業会計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16.260000000000002</c:v>
                </c:pt>
                <c:pt idx="2">
                  <c:v>#N/A</c:v>
                </c:pt>
                <c:pt idx="3">
                  <c:v>14.83</c:v>
                </c:pt>
                <c:pt idx="4">
                  <c:v>#N/A</c:v>
                </c:pt>
                <c:pt idx="5">
                  <c:v>7.91</c:v>
                </c:pt>
                <c:pt idx="6">
                  <c:v>#N/A</c:v>
                </c:pt>
                <c:pt idx="7">
                  <c:v>10.99</c:v>
                </c:pt>
                <c:pt idx="8">
                  <c:v>#N/A</c:v>
                </c:pt>
                <c:pt idx="9">
                  <c:v>33.06</c:v>
                </c:pt>
              </c:numCache>
            </c:numRef>
          </c:val>
        </c:ser>
        <c:dLbls>
          <c:showLegendKey val="0"/>
          <c:showVal val="0"/>
          <c:showCatName val="0"/>
          <c:showSerName val="0"/>
          <c:showPercent val="0"/>
          <c:showBubbleSize val="0"/>
        </c:dLbls>
        <c:gapWidth val="150"/>
        <c:overlap val="100"/>
        <c:axId val="319818984"/>
        <c:axId val="319822512"/>
      </c:barChart>
      <c:catAx>
        <c:axId val="319818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9822512"/>
        <c:crosses val="autoZero"/>
        <c:auto val="1"/>
        <c:lblAlgn val="ctr"/>
        <c:lblOffset val="100"/>
        <c:tickLblSkip val="1"/>
        <c:tickMarkSkip val="1"/>
        <c:noMultiLvlLbl val="0"/>
      </c:catAx>
      <c:valAx>
        <c:axId val="31982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818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887</c:v>
                </c:pt>
                <c:pt idx="5">
                  <c:v>866</c:v>
                </c:pt>
                <c:pt idx="8">
                  <c:v>870</c:v>
                </c:pt>
                <c:pt idx="11">
                  <c:v>859</c:v>
                </c:pt>
                <c:pt idx="14">
                  <c:v>837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30</c:v>
                </c:pt>
                <c:pt idx="3">
                  <c:v>33</c:v>
                </c:pt>
                <c:pt idx="6">
                  <c:v>32</c:v>
                </c:pt>
                <c:pt idx="9">
                  <c:v>42</c:v>
                </c:pt>
                <c:pt idx="12">
                  <c:v>71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110</c:v>
                </c:pt>
                <c:pt idx="3">
                  <c:v>83</c:v>
                </c:pt>
                <c:pt idx="6">
                  <c:v>66</c:v>
                </c:pt>
                <c:pt idx="9">
                  <c:v>25</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522</c:v>
                </c:pt>
                <c:pt idx="3">
                  <c:v>512</c:v>
                </c:pt>
                <c:pt idx="6">
                  <c:v>489</c:v>
                </c:pt>
                <c:pt idx="9">
                  <c:v>491</c:v>
                </c:pt>
                <c:pt idx="12">
                  <c:v>478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609</c:v>
                </c:pt>
                <c:pt idx="3">
                  <c:v>605</c:v>
                </c:pt>
                <c:pt idx="6">
                  <c:v>580</c:v>
                </c:pt>
                <c:pt idx="9">
                  <c:v>569</c:v>
                </c:pt>
                <c:pt idx="12">
                  <c:v>537</c:v>
                </c:pt>
              </c:numCache>
            </c:numRef>
          </c:val>
        </c:ser>
        <c:dLbls>
          <c:showLegendKey val="0"/>
          <c:showVal val="0"/>
          <c:showCatName val="0"/>
          <c:showSerName val="0"/>
          <c:showPercent val="0"/>
          <c:showBubbleSize val="0"/>
        </c:dLbls>
        <c:gapWidth val="100"/>
        <c:overlap val="100"/>
        <c:axId val="319819376"/>
        <c:axId val="319816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384</c:v>
                </c:pt>
                <c:pt idx="2">
                  <c:v>#N/A</c:v>
                </c:pt>
                <c:pt idx="3">
                  <c:v>#N/A</c:v>
                </c:pt>
                <c:pt idx="4">
                  <c:v>367</c:v>
                </c:pt>
                <c:pt idx="5">
                  <c:v>#N/A</c:v>
                </c:pt>
                <c:pt idx="6">
                  <c:v>#N/A</c:v>
                </c:pt>
                <c:pt idx="7">
                  <c:v>297</c:v>
                </c:pt>
                <c:pt idx="8">
                  <c:v>#N/A</c:v>
                </c:pt>
                <c:pt idx="9">
                  <c:v>#N/A</c:v>
                </c:pt>
                <c:pt idx="10">
                  <c:v>268</c:v>
                </c:pt>
                <c:pt idx="11">
                  <c:v>#N/A</c:v>
                </c:pt>
                <c:pt idx="12">
                  <c:v>#N/A</c:v>
                </c:pt>
                <c:pt idx="13">
                  <c:v>258</c:v>
                </c:pt>
                <c:pt idx="14">
                  <c:v>#N/A</c:v>
                </c:pt>
              </c:numCache>
            </c:numRef>
          </c:val>
          <c:smooth val="0"/>
        </c:ser>
        <c:dLbls>
          <c:showLegendKey val="0"/>
          <c:showVal val="0"/>
          <c:showCatName val="0"/>
          <c:showSerName val="0"/>
          <c:showPercent val="0"/>
          <c:showBubbleSize val="0"/>
        </c:dLbls>
        <c:marker val="1"/>
        <c:smooth val="0"/>
        <c:axId val="319819376"/>
        <c:axId val="319816632"/>
      </c:lineChart>
      <c:catAx>
        <c:axId val="31981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9816632"/>
        <c:crosses val="autoZero"/>
        <c:auto val="1"/>
        <c:lblAlgn val="ctr"/>
        <c:lblOffset val="100"/>
        <c:tickLblSkip val="1"/>
        <c:tickMarkSkip val="1"/>
        <c:noMultiLvlLbl val="0"/>
      </c:catAx>
      <c:valAx>
        <c:axId val="319816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81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9675</c:v>
                </c:pt>
                <c:pt idx="5">
                  <c:v>9442</c:v>
                </c:pt>
                <c:pt idx="8">
                  <c:v>9228</c:v>
                </c:pt>
                <c:pt idx="11">
                  <c:v>8865</c:v>
                </c:pt>
                <c:pt idx="14">
                  <c:v>8773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194</c:v>
                </c:pt>
                <c:pt idx="5">
                  <c:v>167</c:v>
                </c:pt>
                <c:pt idx="8">
                  <c:v>140</c:v>
                </c:pt>
                <c:pt idx="11">
                  <c:v>112</c:v>
                </c:pt>
                <c:pt idx="14">
                  <c:v>101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2812</c:v>
                </c:pt>
                <c:pt idx="5">
                  <c:v>2644</c:v>
                </c:pt>
                <c:pt idx="8">
                  <c:v>2978</c:v>
                </c:pt>
                <c:pt idx="11">
                  <c:v>2885</c:v>
                </c:pt>
                <c:pt idx="14">
                  <c:v>3341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765</c:v>
                </c:pt>
                <c:pt idx="3">
                  <c:v>750</c:v>
                </c:pt>
                <c:pt idx="6">
                  <c:v>1107</c:v>
                </c:pt>
                <c:pt idx="9">
                  <c:v>1044</c:v>
                </c:pt>
                <c:pt idx="12">
                  <c:v>50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1710</c:v>
                </c:pt>
                <c:pt idx="3">
                  <c:v>1721</c:v>
                </c:pt>
                <c:pt idx="6">
                  <c:v>1731</c:v>
                </c:pt>
                <c:pt idx="9">
                  <c:v>1703</c:v>
                </c:pt>
                <c:pt idx="12">
                  <c:v>1692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217</c:v>
                </c:pt>
                <c:pt idx="3">
                  <c:v>137</c:v>
                </c:pt>
                <c:pt idx="6">
                  <c:v>83</c:v>
                </c:pt>
                <c:pt idx="9">
                  <c:v>60</c:v>
                </c:pt>
                <c:pt idx="12">
                  <c:v>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6939</c:v>
                </c:pt>
                <c:pt idx="3">
                  <c:v>6563</c:v>
                </c:pt>
                <c:pt idx="6">
                  <c:v>6105</c:v>
                </c:pt>
                <c:pt idx="9">
                  <c:v>5671</c:v>
                </c:pt>
                <c:pt idx="12">
                  <c:v>5174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301</c:v>
                </c:pt>
                <c:pt idx="3">
                  <c:v>275</c:v>
                </c:pt>
                <c:pt idx="6">
                  <c:v>290</c:v>
                </c:pt>
                <c:pt idx="9">
                  <c:v>525</c:v>
                </c:pt>
                <c:pt idx="12">
                  <c:v>460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5330</c:v>
                </c:pt>
                <c:pt idx="3">
                  <c:v>5258</c:v>
                </c:pt>
                <c:pt idx="6">
                  <c:v>5166</c:v>
                </c:pt>
                <c:pt idx="9">
                  <c:v>5183</c:v>
                </c:pt>
                <c:pt idx="12">
                  <c:v>6542</c:v>
                </c:pt>
              </c:numCache>
            </c:numRef>
          </c:val>
        </c:ser>
        <c:dLbls>
          <c:showLegendKey val="0"/>
          <c:showVal val="0"/>
          <c:showCatName val="0"/>
          <c:showSerName val="0"/>
          <c:showPercent val="0"/>
          <c:showBubbleSize val="0"/>
        </c:dLbls>
        <c:gapWidth val="100"/>
        <c:overlap val="100"/>
        <c:axId val="319817024"/>
        <c:axId val="319822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2581</c:v>
                </c:pt>
                <c:pt idx="2">
                  <c:v>#N/A</c:v>
                </c:pt>
                <c:pt idx="3">
                  <c:v>#N/A</c:v>
                </c:pt>
                <c:pt idx="4">
                  <c:v>2452</c:v>
                </c:pt>
                <c:pt idx="5">
                  <c:v>#N/A</c:v>
                </c:pt>
                <c:pt idx="6">
                  <c:v>#N/A</c:v>
                </c:pt>
                <c:pt idx="7">
                  <c:v>2138</c:v>
                </c:pt>
                <c:pt idx="8">
                  <c:v>#N/A</c:v>
                </c:pt>
                <c:pt idx="9">
                  <c:v>#N/A</c:v>
                </c:pt>
                <c:pt idx="10">
                  <c:v>2324</c:v>
                </c:pt>
                <c:pt idx="11">
                  <c:v>#N/A</c:v>
                </c:pt>
                <c:pt idx="12">
                  <c:v>#N/A</c:v>
                </c:pt>
                <c:pt idx="13">
                  <c:v>1800</c:v>
                </c:pt>
                <c:pt idx="14">
                  <c:v>#N/A</c:v>
                </c:pt>
              </c:numCache>
            </c:numRef>
          </c:val>
          <c:smooth val="0"/>
        </c:ser>
        <c:dLbls>
          <c:showLegendKey val="0"/>
          <c:showVal val="0"/>
          <c:showCatName val="0"/>
          <c:showSerName val="0"/>
          <c:showPercent val="0"/>
          <c:showBubbleSize val="0"/>
        </c:dLbls>
        <c:marker val="1"/>
        <c:smooth val="0"/>
        <c:axId val="319817024"/>
        <c:axId val="319822120"/>
      </c:lineChart>
      <c:catAx>
        <c:axId val="31981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9822120"/>
        <c:crosses val="autoZero"/>
        <c:auto val="1"/>
        <c:lblAlgn val="ctr"/>
        <c:lblOffset val="100"/>
        <c:tickLblSkip val="1"/>
        <c:tickMarkSkip val="1"/>
        <c:noMultiLvlLbl val="0"/>
      </c:catAx>
      <c:valAx>
        <c:axId val="319822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81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長野県富士見町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15,232
15,035
144.66
8,739,903
8,302,480
418,821
4,990,481
6,425,411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43.1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類似団体平均を上回る税収があるため、</a:t>
          </a:r>
          <a:r>
            <a:rPr lang="en-US" altLang="ja-JP" sz="1100">
              <a:solidFill>
                <a:schemeClr val="dk1"/>
              </a:solidFill>
              <a:effectLst/>
              <a:latin typeface="+mn-lt"/>
              <a:ea typeface="+mn-ea"/>
              <a:cs typeface="+mn-cs"/>
            </a:rPr>
            <a:t>0.51</a:t>
          </a:r>
          <a:r>
            <a:rPr lang="ja-JP" altLang="ja-JP" sz="1100">
              <a:solidFill>
                <a:schemeClr val="dk1"/>
              </a:solidFill>
              <a:effectLst/>
              <a:latin typeface="+mn-lt"/>
              <a:ea typeface="+mn-ea"/>
              <a:cs typeface="+mn-cs"/>
            </a:rPr>
            <a:t>となっているが、近年低下傾向にある。</a:t>
          </a:r>
          <a:r>
            <a:rPr lang="ja-JP" altLang="en-US" sz="1100">
              <a:solidFill>
                <a:schemeClr val="dk1"/>
              </a:solidFill>
              <a:effectLst/>
              <a:latin typeface="+mn-lt"/>
              <a:ea typeface="+mn-ea"/>
              <a:cs typeface="+mn-cs"/>
            </a:rPr>
            <a:t>個人住民税や固定資産税等は減少となっているが、</a:t>
          </a:r>
          <a:r>
            <a:rPr lang="ja-JP" altLang="ja-JP" sz="1100">
              <a:solidFill>
                <a:schemeClr val="dk1"/>
              </a:solidFill>
              <a:effectLst/>
              <a:latin typeface="+mn-lt"/>
              <a:ea typeface="+mn-ea"/>
              <a:cs typeface="+mn-cs"/>
            </a:rPr>
            <a:t>大手企業</a:t>
          </a:r>
          <a:r>
            <a:rPr lang="ja-JP" altLang="en-US" sz="1100">
              <a:solidFill>
                <a:schemeClr val="dk1"/>
              </a:solidFill>
              <a:effectLst/>
              <a:latin typeface="+mn-lt"/>
              <a:ea typeface="+mn-ea"/>
              <a:cs typeface="+mn-cs"/>
            </a:rPr>
            <a:t>の業績</a:t>
          </a:r>
          <a:r>
            <a:rPr lang="ja-JP" altLang="ja-JP" sz="1100">
              <a:solidFill>
                <a:schemeClr val="dk1"/>
              </a:solidFill>
              <a:effectLst/>
              <a:latin typeface="+mn-lt"/>
              <a:ea typeface="+mn-ea"/>
              <a:cs typeface="+mn-cs"/>
            </a:rPr>
            <a:t>による法人税が大きく影響し</a:t>
          </a:r>
          <a:r>
            <a:rPr lang="ja-JP" altLang="en-US" sz="1100">
              <a:solidFill>
                <a:schemeClr val="dk1"/>
              </a:solidFill>
              <a:effectLst/>
              <a:latin typeface="+mn-lt"/>
              <a:ea typeface="+mn-ea"/>
              <a:cs typeface="+mn-cs"/>
            </a:rPr>
            <a:t>、地方税は</a:t>
          </a:r>
          <a:r>
            <a:rPr lang="en-US" altLang="ja-JP" sz="1100">
              <a:solidFill>
                <a:schemeClr val="dk1"/>
              </a:solidFill>
              <a:effectLst/>
              <a:latin typeface="+mn-lt"/>
              <a:ea typeface="+mn-ea"/>
              <a:cs typeface="+mn-cs"/>
            </a:rPr>
            <a:t>1.1</a:t>
          </a:r>
          <a:r>
            <a:rPr lang="ja-JP" altLang="en-US" sz="1100">
              <a:solidFill>
                <a:schemeClr val="dk1"/>
              </a:solidFill>
              <a:effectLst/>
              <a:latin typeface="+mn-lt"/>
              <a:ea typeface="+mn-ea"/>
              <a:cs typeface="+mn-cs"/>
            </a:rPr>
            <a:t>％の増加となった。</a:t>
          </a:r>
          <a:r>
            <a:rPr lang="ja-JP" altLang="ja-JP" sz="1100">
              <a:solidFill>
                <a:schemeClr val="dk1"/>
              </a:solidFill>
              <a:effectLst/>
              <a:latin typeface="+mn-lt"/>
              <a:ea typeface="+mn-ea"/>
              <a:cs typeface="+mn-cs"/>
            </a:rPr>
            <a:t>今後も滞納整理を積極的に進めるなど税収増加等による歳入の確保に努める。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13758</xdr:rowOff>
    </xdr:to>
    <xdr:cxnSp macro="">
      <xdr:nvCxnSpPr>
        <xdr:cNvPr id="63" name="直線コネクタ 62"/>
        <xdr:cNvCxnSpPr/>
      </xdr:nvCxnSpPr>
      <xdr:spPr>
        <a:xfrm flipV="1">
          <a:off x="4953000" y="6220883"/>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136525</xdr:rowOff>
    </xdr:to>
    <xdr:cxnSp macro="">
      <xdr:nvCxnSpPr>
        <xdr:cNvPr id="68" name="直線コネクタ 67"/>
        <xdr:cNvCxnSpPr/>
      </xdr:nvCxnSpPr>
      <xdr:spPr>
        <a:xfrm>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138235</xdr:rowOff>
    </xdr:from>
    <xdr:ext cx="762000" cy="259045"/>
    <xdr:sp macro="" textlink="">
      <xdr:nvSpPr>
        <xdr:cNvPr id="69" name="財政力平均値テキスト"/>
        <xdr:cNvSpPr txBox="1"/>
      </xdr:nvSpPr>
      <xdr:spPr>
        <a:xfrm>
          <a:off x="5041900" y="716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116417</xdr:rowOff>
    </xdr:to>
    <xdr:cxnSp macro="">
      <xdr:nvCxnSpPr>
        <xdr:cNvPr id="71" name="直線コネクタ 70"/>
        <xdr:cNvCxnSpPr/>
      </xdr:nvCxnSpPr>
      <xdr:spPr>
        <a:xfrm>
          <a:off x="3225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3" name="テキスト ボックス 72"/>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15875</xdr:rowOff>
    </xdr:from>
    <xdr:to>
      <xdr:col>4</xdr:col>
      <xdr:colOff>482600</xdr:colOff>
      <xdr:row>41</xdr:row>
      <xdr:rowOff>76200</xdr:rowOff>
    </xdr:to>
    <xdr:cxnSp macro="">
      <xdr:nvCxnSpPr>
        <xdr:cNvPr id="74" name="直線コネクタ 73"/>
        <xdr:cNvCxnSpPr/>
      </xdr:nvCxnSpPr>
      <xdr:spPr>
        <a:xfrm>
          <a:off x="2336800" y="70453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6" name="テキスト ボックス 75"/>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41</xdr:row>
      <xdr:rowOff>15875</xdr:rowOff>
    </xdr:to>
    <xdr:cxnSp macro="">
      <xdr:nvCxnSpPr>
        <xdr:cNvPr id="77" name="直線コネクタ 76"/>
        <xdr:cNvCxnSpPr/>
      </xdr:nvCxnSpPr>
      <xdr:spPr>
        <a:xfrm>
          <a:off x="1447800" y="69850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166158</xdr:rowOff>
    </xdr:from>
    <xdr:to>
      <xdr:col>3</xdr:col>
      <xdr:colOff>330200</xdr:colOff>
      <xdr:row>42</xdr:row>
      <xdr:rowOff>96308</xdr:rowOff>
    </xdr:to>
    <xdr:sp macro="" textlink="">
      <xdr:nvSpPr>
        <xdr:cNvPr id="78" name="フローチャート : 判断 77"/>
        <xdr:cNvSpPr/>
      </xdr:nvSpPr>
      <xdr:spPr>
        <a:xfrm>
          <a:off x="2286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81085</xdr:rowOff>
    </xdr:from>
    <xdr:ext cx="762000" cy="259045"/>
    <xdr:sp macro="" textlink="">
      <xdr:nvSpPr>
        <xdr:cNvPr id="79" name="テキスト ボックス 78"/>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80" name="フローチャート : 判断 79"/>
        <xdr:cNvSpPr/>
      </xdr:nvSpPr>
      <xdr:spPr>
        <a:xfrm>
          <a:off x="1397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40869</xdr:rowOff>
    </xdr:from>
    <xdr:ext cx="762000" cy="259045"/>
    <xdr:sp macro="" textlink="">
      <xdr:nvSpPr>
        <xdr:cNvPr id="81" name="テキスト ボックス 80"/>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87" name="円/楕円 86"/>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102252</xdr:rowOff>
    </xdr:from>
    <xdr:ext cx="762000" cy="259045"/>
    <xdr:sp macro="" textlink="">
      <xdr:nvSpPr>
        <xdr:cNvPr id="88" name="財政力該当値テキスト"/>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9" name="円/楕円 88"/>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90" name="テキスト ボックス 89"/>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2" name="テキスト ボックス 91"/>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136525</xdr:rowOff>
    </xdr:from>
    <xdr:to>
      <xdr:col>3</xdr:col>
      <xdr:colOff>330200</xdr:colOff>
      <xdr:row>41</xdr:row>
      <xdr:rowOff>66675</xdr:rowOff>
    </xdr:to>
    <xdr:sp macro="" textlink="">
      <xdr:nvSpPr>
        <xdr:cNvPr id="93" name="円/楕円 92"/>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76852</xdr:rowOff>
    </xdr:from>
    <xdr:ext cx="762000" cy="259045"/>
    <xdr:sp macro="" textlink="">
      <xdr:nvSpPr>
        <xdr:cNvPr id="94" name="テキスト ボックス 93"/>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5" name="円/楕円 94"/>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6" name="テキスト ボックス 95"/>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類似団体の平均より</a:t>
          </a:r>
          <a:r>
            <a:rPr lang="en-US" altLang="ja-JP" sz="1100">
              <a:solidFill>
                <a:sysClr val="windowText" lastClr="000000"/>
              </a:solidFill>
              <a:effectLst/>
              <a:latin typeface="+mn-lt"/>
              <a:ea typeface="+mn-ea"/>
              <a:cs typeface="+mn-cs"/>
            </a:rPr>
            <a:t>7.6</a:t>
          </a:r>
          <a:r>
            <a:rPr lang="ja-JP" altLang="ja-JP" sz="1100">
              <a:solidFill>
                <a:sysClr val="windowText" lastClr="000000"/>
              </a:solidFill>
              <a:effectLst/>
              <a:latin typeface="+mn-lt"/>
              <a:ea typeface="+mn-ea"/>
              <a:cs typeface="+mn-cs"/>
            </a:rPr>
            <a:t>ポイント下回って</a:t>
          </a:r>
          <a:r>
            <a:rPr lang="ja-JP" altLang="en-US" sz="1100">
              <a:solidFill>
                <a:sysClr val="windowText" lastClr="000000"/>
              </a:solidFill>
              <a:effectLst/>
              <a:latin typeface="+mn-lt"/>
              <a:ea typeface="+mn-ea"/>
              <a:cs typeface="+mn-cs"/>
            </a:rPr>
            <a:t>おり</a:t>
          </a:r>
          <a:r>
            <a:rPr lang="ja-JP" altLang="ja-JP" sz="1100">
              <a:solidFill>
                <a:sysClr val="windowText" lastClr="000000"/>
              </a:solidFill>
              <a:effectLst/>
              <a:latin typeface="+mn-lt"/>
              <a:ea typeface="+mn-ea"/>
              <a:cs typeface="+mn-cs"/>
            </a:rPr>
            <a:t>、当町の対前年比で</a:t>
          </a:r>
          <a:r>
            <a:rPr lang="ja-JP" altLang="en-US" sz="1100">
              <a:solidFill>
                <a:sysClr val="windowText" lastClr="000000"/>
              </a:solidFill>
              <a:effectLst/>
              <a:latin typeface="+mn-lt"/>
              <a:ea typeface="+mn-ea"/>
              <a:cs typeface="+mn-cs"/>
            </a:rPr>
            <a:t>も</a:t>
          </a:r>
          <a:r>
            <a:rPr lang="en-US" altLang="ja-JP" sz="1100">
              <a:solidFill>
                <a:sysClr val="windowText" lastClr="000000"/>
              </a:solidFill>
              <a:effectLst/>
              <a:latin typeface="+mn-lt"/>
              <a:ea typeface="+mn-ea"/>
              <a:cs typeface="+mn-cs"/>
            </a:rPr>
            <a:t>3.3</a:t>
          </a:r>
          <a:r>
            <a:rPr lang="ja-JP" altLang="ja-JP" sz="1100">
              <a:solidFill>
                <a:sysClr val="windowText" lastClr="000000"/>
              </a:solidFill>
              <a:effectLst/>
              <a:latin typeface="+mn-lt"/>
              <a:ea typeface="+mn-ea"/>
              <a:cs typeface="+mn-cs"/>
            </a:rPr>
            <a:t>ポイント</a:t>
          </a:r>
          <a:r>
            <a:rPr lang="ja-JP" altLang="en-US" sz="1100">
              <a:solidFill>
                <a:sysClr val="windowText" lastClr="000000"/>
              </a:solidFill>
              <a:effectLst/>
              <a:latin typeface="+mn-lt"/>
              <a:ea typeface="+mn-ea"/>
              <a:cs typeface="+mn-cs"/>
            </a:rPr>
            <a:t>減少</a:t>
          </a:r>
          <a:r>
            <a:rPr lang="ja-JP" altLang="ja-JP" sz="1100">
              <a:solidFill>
                <a:sysClr val="windowText" lastClr="000000"/>
              </a:solidFill>
              <a:effectLst/>
              <a:latin typeface="+mn-lt"/>
              <a:ea typeface="+mn-ea"/>
              <a:cs typeface="+mn-cs"/>
            </a:rPr>
            <a:t>した。これは、経常収入の中で、大きな割合を占めている地方税と地方交付税が</a:t>
          </a:r>
          <a:r>
            <a:rPr lang="ja-JP" altLang="en-US" sz="1100">
              <a:solidFill>
                <a:sysClr val="windowText" lastClr="000000"/>
              </a:solidFill>
              <a:effectLst/>
              <a:latin typeface="+mn-lt"/>
              <a:ea typeface="+mn-ea"/>
              <a:cs typeface="+mn-cs"/>
            </a:rPr>
            <a:t>増加</a:t>
          </a:r>
          <a:r>
            <a:rPr lang="ja-JP" altLang="ja-JP" sz="1100">
              <a:solidFill>
                <a:sysClr val="windowText" lastClr="000000"/>
              </a:solidFill>
              <a:effectLst/>
              <a:latin typeface="+mn-lt"/>
              <a:ea typeface="+mn-ea"/>
              <a:cs typeface="+mn-cs"/>
            </a:rPr>
            <a:t>したことによる。また、経常支出では物件費は増加傾向であるため、事務事業の点検と見直しを進め経費の抑制に努める。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67</xdr:row>
      <xdr:rowOff>80010</xdr:rowOff>
    </xdr:to>
    <xdr:cxnSp macro="">
      <xdr:nvCxnSpPr>
        <xdr:cNvPr id="126" name="直線コネクタ 125"/>
        <xdr:cNvCxnSpPr/>
      </xdr:nvCxnSpPr>
      <xdr:spPr>
        <a:xfrm flipV="1">
          <a:off x="4953000" y="10135446"/>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68156</xdr:rowOff>
    </xdr:from>
    <xdr:to>
      <xdr:col>7</xdr:col>
      <xdr:colOff>152400</xdr:colOff>
      <xdr:row>60</xdr:row>
      <xdr:rowOff>162137</xdr:rowOff>
    </xdr:to>
    <xdr:cxnSp macro="">
      <xdr:nvCxnSpPr>
        <xdr:cNvPr id="131" name="直線コネクタ 130"/>
        <xdr:cNvCxnSpPr/>
      </xdr:nvCxnSpPr>
      <xdr:spPr>
        <a:xfrm flipV="1">
          <a:off x="4114800" y="10183706"/>
          <a:ext cx="8382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2"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44027</xdr:rowOff>
    </xdr:from>
    <xdr:to>
      <xdr:col>6</xdr:col>
      <xdr:colOff>0</xdr:colOff>
      <xdr:row>60</xdr:row>
      <xdr:rowOff>162137</xdr:rowOff>
    </xdr:to>
    <xdr:cxnSp macro="">
      <xdr:nvCxnSpPr>
        <xdr:cNvPr id="134" name="直線コネクタ 133"/>
        <xdr:cNvCxnSpPr/>
      </xdr:nvCxnSpPr>
      <xdr:spPr>
        <a:xfrm>
          <a:off x="3225800" y="10159577"/>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36" name="テキスト ボックス 135"/>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44027</xdr:rowOff>
    </xdr:from>
    <xdr:to>
      <xdr:col>4</xdr:col>
      <xdr:colOff>482600</xdr:colOff>
      <xdr:row>60</xdr:row>
      <xdr:rowOff>97790</xdr:rowOff>
    </xdr:to>
    <xdr:cxnSp macro="">
      <xdr:nvCxnSpPr>
        <xdr:cNvPr id="137" name="直線コネクタ 136"/>
        <xdr:cNvCxnSpPr/>
      </xdr:nvCxnSpPr>
      <xdr:spPr>
        <a:xfrm flipV="1">
          <a:off x="2336800" y="1015957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57996</xdr:rowOff>
    </xdr:from>
    <xdr:to>
      <xdr:col>4</xdr:col>
      <xdr:colOff>533400</xdr:colOff>
      <xdr:row>62</xdr:row>
      <xdr:rowOff>159596</xdr:rowOff>
    </xdr:to>
    <xdr:sp macro="" textlink="">
      <xdr:nvSpPr>
        <xdr:cNvPr id="138" name="フローチャート : 判断 137"/>
        <xdr:cNvSpPr/>
      </xdr:nvSpPr>
      <xdr:spPr>
        <a:xfrm>
          <a:off x="3175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144373</xdr:rowOff>
    </xdr:from>
    <xdr:ext cx="762000" cy="259045"/>
    <xdr:sp macro="" textlink="">
      <xdr:nvSpPr>
        <xdr:cNvPr id="139" name="テキスト ボックス 138"/>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97790</xdr:rowOff>
    </xdr:from>
    <xdr:to>
      <xdr:col>3</xdr:col>
      <xdr:colOff>279400</xdr:colOff>
      <xdr:row>61</xdr:row>
      <xdr:rowOff>95250</xdr:rowOff>
    </xdr:to>
    <xdr:cxnSp macro="">
      <xdr:nvCxnSpPr>
        <xdr:cNvPr id="140" name="直線コネクタ 139"/>
        <xdr:cNvCxnSpPr/>
      </xdr:nvCxnSpPr>
      <xdr:spPr>
        <a:xfrm flipV="1">
          <a:off x="1447800" y="1038479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100754</xdr:rowOff>
    </xdr:from>
    <xdr:to>
      <xdr:col>3</xdr:col>
      <xdr:colOff>330200</xdr:colOff>
      <xdr:row>62</xdr:row>
      <xdr:rowOff>30904</xdr:rowOff>
    </xdr:to>
    <xdr:sp macro="" textlink="">
      <xdr:nvSpPr>
        <xdr:cNvPr id="141" name="フローチャート : 判断 140"/>
        <xdr:cNvSpPr/>
      </xdr:nvSpPr>
      <xdr:spPr>
        <a:xfrm>
          <a:off x="22860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15681</xdr:rowOff>
    </xdr:from>
    <xdr:ext cx="762000" cy="259045"/>
    <xdr:sp macro="" textlink="">
      <xdr:nvSpPr>
        <xdr:cNvPr id="142" name="テキスト ボックス 141"/>
        <xdr:cNvSpPr txBox="1"/>
      </xdr:nvSpPr>
      <xdr:spPr>
        <a:xfrm>
          <a:off x="1955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3" name="フローチャート : 判断 142"/>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44" name="テキスト ボックス 143"/>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17356</xdr:rowOff>
    </xdr:from>
    <xdr:to>
      <xdr:col>7</xdr:col>
      <xdr:colOff>203200</xdr:colOff>
      <xdr:row>59</xdr:row>
      <xdr:rowOff>118956</xdr:rowOff>
    </xdr:to>
    <xdr:sp macro="" textlink="">
      <xdr:nvSpPr>
        <xdr:cNvPr id="150" name="円/楕円 149"/>
        <xdr:cNvSpPr/>
      </xdr:nvSpPr>
      <xdr:spPr>
        <a:xfrm>
          <a:off x="49022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110083</xdr:rowOff>
    </xdr:from>
    <xdr:ext cx="762000" cy="259045"/>
    <xdr:sp macro="" textlink="">
      <xdr:nvSpPr>
        <xdr:cNvPr id="151" name="財政構造の弾力性該当値テキスト"/>
        <xdr:cNvSpPr txBox="1"/>
      </xdr:nvSpPr>
      <xdr:spPr>
        <a:xfrm>
          <a:off x="5041900" y="1005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111337</xdr:rowOff>
    </xdr:from>
    <xdr:to>
      <xdr:col>6</xdr:col>
      <xdr:colOff>50800</xdr:colOff>
      <xdr:row>61</xdr:row>
      <xdr:rowOff>41487</xdr:rowOff>
    </xdr:to>
    <xdr:sp macro="" textlink="">
      <xdr:nvSpPr>
        <xdr:cNvPr id="152" name="円/楕円 151"/>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51664</xdr:rowOff>
    </xdr:from>
    <xdr:ext cx="736600" cy="259045"/>
    <xdr:sp macro="" textlink="">
      <xdr:nvSpPr>
        <xdr:cNvPr id="153" name="テキスト ボックス 152"/>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164677</xdr:rowOff>
    </xdr:from>
    <xdr:to>
      <xdr:col>4</xdr:col>
      <xdr:colOff>533400</xdr:colOff>
      <xdr:row>59</xdr:row>
      <xdr:rowOff>94827</xdr:rowOff>
    </xdr:to>
    <xdr:sp macro="" textlink="">
      <xdr:nvSpPr>
        <xdr:cNvPr id="154" name="円/楕円 153"/>
        <xdr:cNvSpPr/>
      </xdr:nvSpPr>
      <xdr:spPr>
        <a:xfrm>
          <a:off x="3175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105004</xdr:rowOff>
    </xdr:from>
    <xdr:ext cx="762000" cy="259045"/>
    <xdr:sp macro="" textlink="">
      <xdr:nvSpPr>
        <xdr:cNvPr id="155" name="テキスト ボックス 154"/>
        <xdr:cNvSpPr txBox="1"/>
      </xdr:nvSpPr>
      <xdr:spPr>
        <a:xfrm>
          <a:off x="2844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46990</xdr:rowOff>
    </xdr:from>
    <xdr:to>
      <xdr:col>3</xdr:col>
      <xdr:colOff>330200</xdr:colOff>
      <xdr:row>60</xdr:row>
      <xdr:rowOff>148590</xdr:rowOff>
    </xdr:to>
    <xdr:sp macro="" textlink="">
      <xdr:nvSpPr>
        <xdr:cNvPr id="156" name="円/楕円 155"/>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158767</xdr:rowOff>
    </xdr:from>
    <xdr:ext cx="762000" cy="259045"/>
    <xdr:sp macro="" textlink="">
      <xdr:nvSpPr>
        <xdr:cNvPr id="157" name="テキスト ボックス 156"/>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58" name="円/楕円 157"/>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59" name="テキスト ボックス 158"/>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[150,182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昨年</a:t>
          </a:r>
          <a:r>
            <a:rPr lang="ja-JP" altLang="en-US" sz="1100">
              <a:solidFill>
                <a:schemeClr val="dk1"/>
              </a:solidFill>
              <a:effectLst/>
              <a:latin typeface="+mn-lt"/>
              <a:ea typeface="+mn-ea"/>
              <a:cs typeface="+mn-cs"/>
            </a:rPr>
            <a:t>に引き続き類似団体を</a:t>
          </a:r>
          <a:r>
            <a:rPr lang="ja-JP" altLang="ja-JP" sz="1100">
              <a:solidFill>
                <a:schemeClr val="dk1"/>
              </a:solidFill>
              <a:effectLst/>
              <a:latin typeface="+mn-lt"/>
              <a:ea typeface="+mn-ea"/>
              <a:cs typeface="+mn-cs"/>
            </a:rPr>
            <a:t>わずかながら下回った。これは人件費</a:t>
          </a:r>
          <a:r>
            <a:rPr lang="ja-JP" altLang="en-US" sz="1100">
              <a:solidFill>
                <a:schemeClr val="dk1"/>
              </a:solidFill>
              <a:effectLst/>
              <a:latin typeface="+mn-lt"/>
              <a:ea typeface="+mn-ea"/>
              <a:cs typeface="+mn-cs"/>
            </a:rPr>
            <a:t>や施設の維持補修費</a:t>
          </a:r>
          <a:r>
            <a:rPr lang="ja-JP" altLang="ja-JP" sz="1100">
              <a:solidFill>
                <a:schemeClr val="dk1"/>
              </a:solidFill>
              <a:effectLst/>
              <a:latin typeface="+mn-lt"/>
              <a:ea typeface="+mn-ea"/>
              <a:cs typeface="+mn-cs"/>
            </a:rPr>
            <a:t>ともに減額となったためで、特に</a:t>
          </a:r>
          <a:r>
            <a:rPr lang="ja-JP" altLang="en-US" sz="1100">
              <a:solidFill>
                <a:schemeClr val="dk1"/>
              </a:solidFill>
              <a:effectLst/>
              <a:latin typeface="+mn-lt"/>
              <a:ea typeface="+mn-ea"/>
              <a:cs typeface="+mn-cs"/>
            </a:rPr>
            <a:t>維持補修</a:t>
          </a:r>
          <a:r>
            <a:rPr lang="ja-JP" altLang="ja-JP" sz="1100">
              <a:solidFill>
                <a:schemeClr val="dk1"/>
              </a:solidFill>
              <a:effectLst/>
              <a:latin typeface="+mn-lt"/>
              <a:ea typeface="+mn-ea"/>
              <a:cs typeface="+mn-cs"/>
            </a:rPr>
            <a:t>費については、小学校の統合</a:t>
          </a:r>
          <a:r>
            <a:rPr lang="ja-JP" altLang="en-US" sz="1100">
              <a:solidFill>
                <a:schemeClr val="dk1"/>
              </a:solidFill>
              <a:effectLst/>
              <a:latin typeface="+mn-lt"/>
              <a:ea typeface="+mn-ea"/>
              <a:cs typeface="+mn-cs"/>
            </a:rPr>
            <a:t>以来</a:t>
          </a:r>
          <a:r>
            <a:rPr lang="ja-JP" altLang="ja-JP" sz="1100">
              <a:solidFill>
                <a:schemeClr val="dk1"/>
              </a:solidFill>
              <a:effectLst/>
              <a:latin typeface="+mn-lt"/>
              <a:ea typeface="+mn-ea"/>
              <a:cs typeface="+mn-cs"/>
            </a:rPr>
            <a:t>減額となっ</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。しかし、委託料について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傾向にあり</a:t>
          </a:r>
          <a:r>
            <a:rPr lang="ja-JP" altLang="ja-JP" sz="1100">
              <a:solidFill>
                <a:schemeClr val="dk1"/>
              </a:solidFill>
              <a:effectLst/>
              <a:latin typeface="+mn-lt"/>
              <a:ea typeface="+mn-ea"/>
              <a:cs typeface="+mn-cs"/>
            </a:rPr>
            <a:t>、競争に伴う削減が必要になる。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7685</xdr:rowOff>
    </xdr:from>
    <xdr:to>
      <xdr:col>7</xdr:col>
      <xdr:colOff>152400</xdr:colOff>
      <xdr:row>88</xdr:row>
      <xdr:rowOff>128133</xdr:rowOff>
    </xdr:to>
    <xdr:cxnSp macro="">
      <xdr:nvCxnSpPr>
        <xdr:cNvPr id="190" name="直線コネクタ 189"/>
        <xdr:cNvCxnSpPr/>
      </xdr:nvCxnSpPr>
      <xdr:spPr>
        <a:xfrm flipV="1">
          <a:off x="4953000" y="13895135"/>
          <a:ext cx="0" cy="1320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100210</xdr:rowOff>
    </xdr:from>
    <xdr:ext cx="762000" cy="259045"/>
    <xdr:sp macro="" textlink="">
      <xdr:nvSpPr>
        <xdr:cNvPr id="191" name="人件費・物件費等の状況最小値テキスト"/>
        <xdr:cNvSpPr txBox="1"/>
      </xdr:nvSpPr>
      <xdr:spPr>
        <a:xfrm>
          <a:off x="5041900" y="1518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854,342</a:t>
          </a:r>
          <a:endParaRPr kumimoji="1" lang="ja-JP" altLang="en-US" sz="1000" b="1">
            <a:latin typeface="ＭＳ Ｐゴシック"/>
          </a:endParaRPr>
        </a:p>
      </xdr:txBody>
    </xdr:sp>
    <xdr:clientData/>
  </xdr:oneCellAnchor>
  <xdr:twoCellAnchor>
    <xdr:from>
      <xdr:col>7</xdr:col>
      <xdr:colOff>63500</xdr:colOff>
      <xdr:row>88</xdr:row>
      <xdr:rowOff>128133</xdr:rowOff>
    </xdr:from>
    <xdr:to>
      <xdr:col>7</xdr:col>
      <xdr:colOff>241300</xdr:colOff>
      <xdr:row>88</xdr:row>
      <xdr:rowOff>128133</xdr:rowOff>
    </xdr:to>
    <xdr:cxnSp macro="">
      <xdr:nvCxnSpPr>
        <xdr:cNvPr id="192" name="直線コネクタ 191"/>
        <xdr:cNvCxnSpPr/>
      </xdr:nvCxnSpPr>
      <xdr:spPr>
        <a:xfrm>
          <a:off x="4864100" y="1521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94062</xdr:rowOff>
    </xdr:from>
    <xdr:ext cx="762000" cy="259045"/>
    <xdr:sp macro="" textlink="">
      <xdr:nvSpPr>
        <xdr:cNvPr id="193" name="人件費・物件費等の状況最大値テキスト"/>
        <xdr:cNvSpPr txBox="1"/>
      </xdr:nvSpPr>
      <xdr:spPr>
        <a:xfrm>
          <a:off x="5041900" y="1363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88,143</a:t>
          </a:r>
          <a:endParaRPr kumimoji="1" lang="ja-JP" altLang="en-US" sz="1000" b="1">
            <a:latin typeface="ＭＳ Ｐゴシック"/>
          </a:endParaRPr>
        </a:p>
      </xdr:txBody>
    </xdr:sp>
    <xdr:clientData/>
  </xdr:oneCellAnchor>
  <xdr:twoCellAnchor>
    <xdr:from>
      <xdr:col>7</xdr:col>
      <xdr:colOff>63500</xdr:colOff>
      <xdr:row>81</xdr:row>
      <xdr:rowOff>7685</xdr:rowOff>
    </xdr:from>
    <xdr:to>
      <xdr:col>7</xdr:col>
      <xdr:colOff>241300</xdr:colOff>
      <xdr:row>81</xdr:row>
      <xdr:rowOff>7685</xdr:rowOff>
    </xdr:to>
    <xdr:cxnSp macro="">
      <xdr:nvCxnSpPr>
        <xdr:cNvPr id="194" name="直線コネクタ 193"/>
        <xdr:cNvCxnSpPr/>
      </xdr:nvCxnSpPr>
      <xdr:spPr>
        <a:xfrm>
          <a:off x="4864100" y="1389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110210</xdr:rowOff>
    </xdr:from>
    <xdr:to>
      <xdr:col>7</xdr:col>
      <xdr:colOff>152400</xdr:colOff>
      <xdr:row>81</xdr:row>
      <xdr:rowOff>114613</xdr:rowOff>
    </xdr:to>
    <xdr:cxnSp macro="">
      <xdr:nvCxnSpPr>
        <xdr:cNvPr id="195" name="直線コネクタ 194"/>
        <xdr:cNvCxnSpPr/>
      </xdr:nvCxnSpPr>
      <xdr:spPr>
        <a:xfrm>
          <a:off x="4114800" y="13997660"/>
          <a:ext cx="8382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99390</xdr:rowOff>
    </xdr:from>
    <xdr:ext cx="762000" cy="259045"/>
    <xdr:sp macro="" textlink="">
      <xdr:nvSpPr>
        <xdr:cNvPr id="196" name="人件費・物件費等の状況平均値テキスト"/>
        <xdr:cNvSpPr txBox="1"/>
      </xdr:nvSpPr>
      <xdr:spPr>
        <a:xfrm>
          <a:off x="5041900" y="1398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93219</xdr:rowOff>
    </xdr:from>
    <xdr:to>
      <xdr:col>7</xdr:col>
      <xdr:colOff>203200</xdr:colOff>
      <xdr:row>82</xdr:row>
      <xdr:rowOff>23369</xdr:rowOff>
    </xdr:to>
    <xdr:sp macro="" textlink="">
      <xdr:nvSpPr>
        <xdr:cNvPr id="197" name="フローチャート : 判断 196"/>
        <xdr:cNvSpPr/>
      </xdr:nvSpPr>
      <xdr:spPr>
        <a:xfrm>
          <a:off x="49022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110210</xdr:rowOff>
    </xdr:from>
    <xdr:to>
      <xdr:col>6</xdr:col>
      <xdr:colOff>0</xdr:colOff>
      <xdr:row>81</xdr:row>
      <xdr:rowOff>123399</xdr:rowOff>
    </xdr:to>
    <xdr:cxnSp macro="">
      <xdr:nvCxnSpPr>
        <xdr:cNvPr id="198" name="直線コネクタ 197"/>
        <xdr:cNvCxnSpPr/>
      </xdr:nvCxnSpPr>
      <xdr:spPr>
        <a:xfrm flipV="1">
          <a:off x="3225800" y="13997660"/>
          <a:ext cx="889000" cy="1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74186</xdr:rowOff>
    </xdr:from>
    <xdr:to>
      <xdr:col>6</xdr:col>
      <xdr:colOff>50800</xdr:colOff>
      <xdr:row>82</xdr:row>
      <xdr:rowOff>4336</xdr:rowOff>
    </xdr:to>
    <xdr:sp macro="" textlink="">
      <xdr:nvSpPr>
        <xdr:cNvPr id="199" name="フローチャート : 判断 198"/>
        <xdr:cNvSpPr/>
      </xdr:nvSpPr>
      <xdr:spPr>
        <a:xfrm>
          <a:off x="4064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160563</xdr:rowOff>
    </xdr:from>
    <xdr:ext cx="736600" cy="259045"/>
    <xdr:sp macro="" textlink="">
      <xdr:nvSpPr>
        <xdr:cNvPr id="200" name="テキスト ボックス 199"/>
        <xdr:cNvSpPr txBox="1"/>
      </xdr:nvSpPr>
      <xdr:spPr>
        <a:xfrm>
          <a:off x="3733800" y="14048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115923</xdr:rowOff>
    </xdr:from>
    <xdr:to>
      <xdr:col>4</xdr:col>
      <xdr:colOff>482600</xdr:colOff>
      <xdr:row>81</xdr:row>
      <xdr:rowOff>123399</xdr:rowOff>
    </xdr:to>
    <xdr:cxnSp macro="">
      <xdr:nvCxnSpPr>
        <xdr:cNvPr id="201" name="直線コネクタ 200"/>
        <xdr:cNvCxnSpPr/>
      </xdr:nvCxnSpPr>
      <xdr:spPr>
        <a:xfrm>
          <a:off x="2336800" y="14003373"/>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63391</xdr:rowOff>
    </xdr:from>
    <xdr:to>
      <xdr:col>4</xdr:col>
      <xdr:colOff>533400</xdr:colOff>
      <xdr:row>81</xdr:row>
      <xdr:rowOff>164991</xdr:rowOff>
    </xdr:to>
    <xdr:sp macro="" textlink="">
      <xdr:nvSpPr>
        <xdr:cNvPr id="202" name="フローチャート : 判断 201"/>
        <xdr:cNvSpPr/>
      </xdr:nvSpPr>
      <xdr:spPr>
        <a:xfrm>
          <a:off x="3175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3718</xdr:rowOff>
    </xdr:from>
    <xdr:ext cx="762000" cy="259045"/>
    <xdr:sp macro="" textlink="">
      <xdr:nvSpPr>
        <xdr:cNvPr id="203" name="テキスト ボックス 202"/>
        <xdr:cNvSpPr txBox="1"/>
      </xdr:nvSpPr>
      <xdr:spPr>
        <a:xfrm>
          <a:off x="2844800" y="1371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108978</xdr:rowOff>
    </xdr:from>
    <xdr:to>
      <xdr:col>3</xdr:col>
      <xdr:colOff>279400</xdr:colOff>
      <xdr:row>81</xdr:row>
      <xdr:rowOff>115923</xdr:rowOff>
    </xdr:to>
    <xdr:cxnSp macro="">
      <xdr:nvCxnSpPr>
        <xdr:cNvPr id="204" name="直線コネクタ 203"/>
        <xdr:cNvCxnSpPr/>
      </xdr:nvCxnSpPr>
      <xdr:spPr>
        <a:xfrm>
          <a:off x="1447800" y="13996428"/>
          <a:ext cx="889000" cy="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26355</xdr:rowOff>
    </xdr:from>
    <xdr:to>
      <xdr:col>3</xdr:col>
      <xdr:colOff>330200</xdr:colOff>
      <xdr:row>81</xdr:row>
      <xdr:rowOff>127955</xdr:rowOff>
    </xdr:to>
    <xdr:sp macro="" textlink="">
      <xdr:nvSpPr>
        <xdr:cNvPr id="205" name="フローチャート : 判断 204"/>
        <xdr:cNvSpPr/>
      </xdr:nvSpPr>
      <xdr:spPr>
        <a:xfrm>
          <a:off x="2286000" y="139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138132</xdr:rowOff>
    </xdr:from>
    <xdr:ext cx="762000" cy="259045"/>
    <xdr:sp macro="" textlink="">
      <xdr:nvSpPr>
        <xdr:cNvPr id="206" name="テキスト ボックス 205"/>
        <xdr:cNvSpPr txBox="1"/>
      </xdr:nvSpPr>
      <xdr:spPr>
        <a:xfrm>
          <a:off x="1955800" y="1368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11931</xdr:rowOff>
    </xdr:from>
    <xdr:to>
      <xdr:col>2</xdr:col>
      <xdr:colOff>127000</xdr:colOff>
      <xdr:row>81</xdr:row>
      <xdr:rowOff>113531</xdr:rowOff>
    </xdr:to>
    <xdr:sp macro="" textlink="">
      <xdr:nvSpPr>
        <xdr:cNvPr id="207" name="フローチャート : 判断 206"/>
        <xdr:cNvSpPr/>
      </xdr:nvSpPr>
      <xdr:spPr>
        <a:xfrm>
          <a:off x="1397000" y="1389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123708</xdr:rowOff>
    </xdr:from>
    <xdr:ext cx="762000" cy="259045"/>
    <xdr:sp macro="" textlink="">
      <xdr:nvSpPr>
        <xdr:cNvPr id="208" name="テキスト ボックス 207"/>
        <xdr:cNvSpPr txBox="1"/>
      </xdr:nvSpPr>
      <xdr:spPr>
        <a:xfrm>
          <a:off x="1066800" y="1366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63813</xdr:rowOff>
    </xdr:from>
    <xdr:to>
      <xdr:col>7</xdr:col>
      <xdr:colOff>203200</xdr:colOff>
      <xdr:row>81</xdr:row>
      <xdr:rowOff>165413</xdr:rowOff>
    </xdr:to>
    <xdr:sp macro="" textlink="">
      <xdr:nvSpPr>
        <xdr:cNvPr id="214" name="円/楕円 213"/>
        <xdr:cNvSpPr/>
      </xdr:nvSpPr>
      <xdr:spPr>
        <a:xfrm>
          <a:off x="4902200" y="139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156540</xdr:rowOff>
    </xdr:from>
    <xdr:ext cx="762000" cy="259045"/>
    <xdr:sp macro="" textlink="">
      <xdr:nvSpPr>
        <xdr:cNvPr id="215" name="人件費・物件費等の状況該当値テキスト"/>
        <xdr:cNvSpPr txBox="1"/>
      </xdr:nvSpPr>
      <xdr:spPr>
        <a:xfrm>
          <a:off x="5041900" y="1387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150,182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59410</xdr:rowOff>
    </xdr:from>
    <xdr:to>
      <xdr:col>6</xdr:col>
      <xdr:colOff>50800</xdr:colOff>
      <xdr:row>81</xdr:row>
      <xdr:rowOff>161010</xdr:rowOff>
    </xdr:to>
    <xdr:sp macro="" textlink="">
      <xdr:nvSpPr>
        <xdr:cNvPr id="216" name="円/楕円 215"/>
        <xdr:cNvSpPr/>
      </xdr:nvSpPr>
      <xdr:spPr>
        <a:xfrm>
          <a:off x="4064000" y="139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171187</xdr:rowOff>
    </xdr:from>
    <xdr:ext cx="736600" cy="259045"/>
    <xdr:sp macro="" textlink="">
      <xdr:nvSpPr>
        <xdr:cNvPr id="217" name="テキスト ボックス 216"/>
        <xdr:cNvSpPr txBox="1"/>
      </xdr:nvSpPr>
      <xdr:spPr>
        <a:xfrm>
          <a:off x="3733800" y="1371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147,627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72599</xdr:rowOff>
    </xdr:from>
    <xdr:to>
      <xdr:col>4</xdr:col>
      <xdr:colOff>533400</xdr:colOff>
      <xdr:row>82</xdr:row>
      <xdr:rowOff>2749</xdr:rowOff>
    </xdr:to>
    <xdr:sp macro="" textlink="">
      <xdr:nvSpPr>
        <xdr:cNvPr id="218" name="円/楕円 217"/>
        <xdr:cNvSpPr/>
      </xdr:nvSpPr>
      <xdr:spPr>
        <a:xfrm>
          <a:off x="3175000" y="1396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158976</xdr:rowOff>
    </xdr:from>
    <xdr:ext cx="762000" cy="259045"/>
    <xdr:sp macro="" textlink="">
      <xdr:nvSpPr>
        <xdr:cNvPr id="219" name="テキスト ボックス 218"/>
        <xdr:cNvSpPr txBox="1"/>
      </xdr:nvSpPr>
      <xdr:spPr>
        <a:xfrm>
          <a:off x="2844800" y="1404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155,279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65123</xdr:rowOff>
    </xdr:from>
    <xdr:to>
      <xdr:col>3</xdr:col>
      <xdr:colOff>330200</xdr:colOff>
      <xdr:row>81</xdr:row>
      <xdr:rowOff>166723</xdr:rowOff>
    </xdr:to>
    <xdr:sp macro="" textlink="">
      <xdr:nvSpPr>
        <xdr:cNvPr id="220" name="円/楕円 219"/>
        <xdr:cNvSpPr/>
      </xdr:nvSpPr>
      <xdr:spPr>
        <a:xfrm>
          <a:off x="2286000" y="139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151500</xdr:rowOff>
    </xdr:from>
    <xdr:ext cx="762000" cy="259045"/>
    <xdr:sp macro="" textlink="">
      <xdr:nvSpPr>
        <xdr:cNvPr id="221" name="テキスト ボックス 220"/>
        <xdr:cNvSpPr txBox="1"/>
      </xdr:nvSpPr>
      <xdr:spPr>
        <a:xfrm>
          <a:off x="1955800" y="1403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150,942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58178</xdr:rowOff>
    </xdr:from>
    <xdr:to>
      <xdr:col>2</xdr:col>
      <xdr:colOff>127000</xdr:colOff>
      <xdr:row>81</xdr:row>
      <xdr:rowOff>159778</xdr:rowOff>
    </xdr:to>
    <xdr:sp macro="" textlink="">
      <xdr:nvSpPr>
        <xdr:cNvPr id="222" name="円/楕円 221"/>
        <xdr:cNvSpPr/>
      </xdr:nvSpPr>
      <xdr:spPr>
        <a:xfrm>
          <a:off x="1397000" y="1394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144555</xdr:rowOff>
    </xdr:from>
    <xdr:ext cx="762000" cy="259045"/>
    <xdr:sp macro="" textlink="">
      <xdr:nvSpPr>
        <xdr:cNvPr id="223" name="テキスト ボックス 222"/>
        <xdr:cNvSpPr txBox="1"/>
      </xdr:nvSpPr>
      <xdr:spPr>
        <a:xfrm>
          <a:off x="1066800" y="1403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類似団体の平均を</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ポイント下回っているが、全国町村平均と比較すると</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ポイント上回っている。計画的な職員採用等により年齢構成の不均等が解消されるよう努め、適正な管理をおこなう。（Ｈ</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、Ｈ</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と指数が高いのは東日本大震災復旧復興の財源とするため、国家公務員の給与を削減したことによる）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130629</xdr:rowOff>
    </xdr:from>
    <xdr:to>
      <xdr:col>24</xdr:col>
      <xdr:colOff>558800</xdr:colOff>
      <xdr:row>87</xdr:row>
      <xdr:rowOff>68036</xdr:rowOff>
    </xdr:to>
    <xdr:cxnSp macro="">
      <xdr:nvCxnSpPr>
        <xdr:cNvPr id="254" name="直線コネクタ 253"/>
        <xdr:cNvCxnSpPr/>
      </xdr:nvCxnSpPr>
      <xdr:spPr>
        <a:xfrm flipV="1">
          <a:off x="17018000" y="13846629"/>
          <a:ext cx="0" cy="1137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5"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6" name="直線コネクタ 255"/>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45556</xdr:rowOff>
    </xdr:from>
    <xdr:ext cx="762000" cy="259045"/>
    <xdr:sp macro="" textlink="">
      <xdr:nvSpPr>
        <xdr:cNvPr id="257"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80</xdr:row>
      <xdr:rowOff>130629</xdr:rowOff>
    </xdr:from>
    <xdr:to>
      <xdr:col>24</xdr:col>
      <xdr:colOff>647700</xdr:colOff>
      <xdr:row>80</xdr:row>
      <xdr:rowOff>130629</xdr:rowOff>
    </xdr:to>
    <xdr:cxnSp macro="">
      <xdr:nvCxnSpPr>
        <xdr:cNvPr id="258" name="直線コネクタ 257"/>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89</xdr:row>
      <xdr:rowOff>92832</xdr:rowOff>
    </xdr:to>
    <xdr:cxnSp macro="">
      <xdr:nvCxnSpPr>
        <xdr:cNvPr id="259" name="直線コネクタ 258"/>
        <xdr:cNvCxnSpPr/>
      </xdr:nvCxnSpPr>
      <xdr:spPr>
        <a:xfrm flipV="1">
          <a:off x="16179800" y="14409662"/>
          <a:ext cx="8382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9572</xdr:rowOff>
    </xdr:from>
    <xdr:ext cx="762000" cy="259045"/>
    <xdr:sp macro="" textlink="">
      <xdr:nvSpPr>
        <xdr:cNvPr id="260" name="給与水準   （国との比較）平均値テキスト"/>
        <xdr:cNvSpPr txBox="1"/>
      </xdr:nvSpPr>
      <xdr:spPr>
        <a:xfrm>
          <a:off x="17106900" y="1441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1" name="フローチャート : 判断 260"/>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92832</xdr:rowOff>
    </xdr:from>
    <xdr:to>
      <xdr:col>23</xdr:col>
      <xdr:colOff>406400</xdr:colOff>
      <xdr:row>89</xdr:row>
      <xdr:rowOff>104321</xdr:rowOff>
    </xdr:to>
    <xdr:cxnSp macro="">
      <xdr:nvCxnSpPr>
        <xdr:cNvPr id="262" name="直線コネクタ 261"/>
        <xdr:cNvCxnSpPr/>
      </xdr:nvCxnSpPr>
      <xdr:spPr>
        <a:xfrm flipV="1">
          <a:off x="15290800" y="153518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65012</xdr:rowOff>
    </xdr:from>
    <xdr:to>
      <xdr:col>23</xdr:col>
      <xdr:colOff>457200</xdr:colOff>
      <xdr:row>89</xdr:row>
      <xdr:rowOff>166612</xdr:rowOff>
    </xdr:to>
    <xdr:sp macro="" textlink="">
      <xdr:nvSpPr>
        <xdr:cNvPr id="263" name="フローチャート : 判断 262"/>
        <xdr:cNvSpPr/>
      </xdr:nvSpPr>
      <xdr:spPr>
        <a:xfrm>
          <a:off x="16129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151389</xdr:rowOff>
    </xdr:from>
    <xdr:ext cx="736600" cy="259045"/>
    <xdr:sp macro="" textlink="">
      <xdr:nvSpPr>
        <xdr:cNvPr id="264" name="テキスト ボックス 263"/>
        <xdr:cNvSpPr txBox="1"/>
      </xdr:nvSpPr>
      <xdr:spPr>
        <a:xfrm>
          <a:off x="15798800" y="1541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65314</xdr:rowOff>
    </xdr:from>
    <xdr:to>
      <xdr:col>22</xdr:col>
      <xdr:colOff>203200</xdr:colOff>
      <xdr:row>89</xdr:row>
      <xdr:rowOff>104321</xdr:rowOff>
    </xdr:to>
    <xdr:cxnSp macro="">
      <xdr:nvCxnSpPr>
        <xdr:cNvPr id="265" name="直線コネクタ 264"/>
        <xdr:cNvCxnSpPr/>
      </xdr:nvCxnSpPr>
      <xdr:spPr>
        <a:xfrm>
          <a:off x="14401800" y="14467114"/>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6" name="フローチャート : 判断 265"/>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7" name="テキスト ボックス 266"/>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84</xdr:row>
      <xdr:rowOff>65314</xdr:rowOff>
    </xdr:to>
    <xdr:cxnSp macro="">
      <xdr:nvCxnSpPr>
        <xdr:cNvPr id="268" name="直線コネクタ 267"/>
        <xdr:cNvCxnSpPr/>
      </xdr:nvCxnSpPr>
      <xdr:spPr>
        <a:xfrm>
          <a:off x="13512800" y="144441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59568</xdr:rowOff>
    </xdr:from>
    <xdr:to>
      <xdr:col>21</xdr:col>
      <xdr:colOff>50800</xdr:colOff>
      <xdr:row>83</xdr:row>
      <xdr:rowOff>161168</xdr:rowOff>
    </xdr:to>
    <xdr:sp macro="" textlink="">
      <xdr:nvSpPr>
        <xdr:cNvPr id="269" name="フローチャート : 判断 268"/>
        <xdr:cNvSpPr/>
      </xdr:nvSpPr>
      <xdr:spPr>
        <a:xfrm>
          <a:off x="14351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171345</xdr:rowOff>
    </xdr:from>
    <xdr:ext cx="762000" cy="259045"/>
    <xdr:sp macro="" textlink="">
      <xdr:nvSpPr>
        <xdr:cNvPr id="270" name="テキスト ボックス 269"/>
        <xdr:cNvSpPr txBox="1"/>
      </xdr:nvSpPr>
      <xdr:spPr>
        <a:xfrm>
          <a:off x="14020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94041</xdr:rowOff>
    </xdr:from>
    <xdr:to>
      <xdr:col>19</xdr:col>
      <xdr:colOff>533400</xdr:colOff>
      <xdr:row>84</xdr:row>
      <xdr:rowOff>24191</xdr:rowOff>
    </xdr:to>
    <xdr:sp macro="" textlink="">
      <xdr:nvSpPr>
        <xdr:cNvPr id="271" name="フローチャート : 判断 270"/>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34368</xdr:rowOff>
    </xdr:from>
    <xdr:ext cx="762000" cy="259045"/>
    <xdr:sp macro="" textlink="">
      <xdr:nvSpPr>
        <xdr:cNvPr id="272" name="テキスト ボックス 271"/>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128512</xdr:rowOff>
    </xdr:from>
    <xdr:to>
      <xdr:col>24</xdr:col>
      <xdr:colOff>609600</xdr:colOff>
      <xdr:row>84</xdr:row>
      <xdr:rowOff>58662</xdr:rowOff>
    </xdr:to>
    <xdr:sp macro="" textlink="">
      <xdr:nvSpPr>
        <xdr:cNvPr id="278" name="円/楕円 277"/>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145039</xdr:rowOff>
    </xdr:from>
    <xdr:ext cx="762000" cy="259045"/>
    <xdr:sp macro="" textlink="">
      <xdr:nvSpPr>
        <xdr:cNvPr id="279" name="給与水準   （国との比較）該当値テキスト"/>
        <xdr:cNvSpPr txBox="1"/>
      </xdr:nvSpPr>
      <xdr:spPr>
        <a:xfrm>
          <a:off x="17106900" y="142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42032</xdr:rowOff>
    </xdr:from>
    <xdr:to>
      <xdr:col>23</xdr:col>
      <xdr:colOff>457200</xdr:colOff>
      <xdr:row>89</xdr:row>
      <xdr:rowOff>143632</xdr:rowOff>
    </xdr:to>
    <xdr:sp macro="" textlink="">
      <xdr:nvSpPr>
        <xdr:cNvPr id="280" name="円/楕円 279"/>
        <xdr:cNvSpPr/>
      </xdr:nvSpPr>
      <xdr:spPr>
        <a:xfrm>
          <a:off x="16129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153809</xdr:rowOff>
    </xdr:from>
    <xdr:ext cx="736600" cy="259045"/>
    <xdr:sp macro="" textlink="">
      <xdr:nvSpPr>
        <xdr:cNvPr id="281" name="テキスト ボックス 280"/>
        <xdr:cNvSpPr txBox="1"/>
      </xdr:nvSpPr>
      <xdr:spPr>
        <a:xfrm>
          <a:off x="15798800" y="15069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53521</xdr:rowOff>
    </xdr:from>
    <xdr:to>
      <xdr:col>22</xdr:col>
      <xdr:colOff>254000</xdr:colOff>
      <xdr:row>89</xdr:row>
      <xdr:rowOff>155121</xdr:rowOff>
    </xdr:to>
    <xdr:sp macro="" textlink="">
      <xdr:nvSpPr>
        <xdr:cNvPr id="282" name="円/楕円 281"/>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165298</xdr:rowOff>
    </xdr:from>
    <xdr:ext cx="762000" cy="259045"/>
    <xdr:sp macro="" textlink="">
      <xdr:nvSpPr>
        <xdr:cNvPr id="283" name="テキスト ボックス 282"/>
        <xdr:cNvSpPr txBox="1"/>
      </xdr:nvSpPr>
      <xdr:spPr>
        <a:xfrm>
          <a:off x="14909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14514</xdr:rowOff>
    </xdr:from>
    <xdr:to>
      <xdr:col>21</xdr:col>
      <xdr:colOff>50800</xdr:colOff>
      <xdr:row>84</xdr:row>
      <xdr:rowOff>116114</xdr:rowOff>
    </xdr:to>
    <xdr:sp macro="" textlink="">
      <xdr:nvSpPr>
        <xdr:cNvPr id="284" name="円/楕円 283"/>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100891</xdr:rowOff>
    </xdr:from>
    <xdr:ext cx="762000" cy="259045"/>
    <xdr:sp macro="" textlink="">
      <xdr:nvSpPr>
        <xdr:cNvPr id="285" name="テキスト ボックス 284"/>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6" name="円/楕円 285"/>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87" name="テキスト ボックス 286"/>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類似団体の平均を</a:t>
          </a:r>
          <a:r>
            <a:rPr lang="en-US" altLang="ja-JP" sz="1100">
              <a:solidFill>
                <a:schemeClr val="dk1"/>
              </a:solidFill>
              <a:effectLst/>
              <a:latin typeface="+mn-lt"/>
              <a:ea typeface="+mn-ea"/>
              <a:cs typeface="+mn-cs"/>
            </a:rPr>
            <a:t>1.05</a:t>
          </a:r>
          <a:r>
            <a:rPr lang="ja-JP" altLang="ja-JP" sz="1100">
              <a:solidFill>
                <a:schemeClr val="dk1"/>
              </a:solidFill>
              <a:effectLst/>
              <a:latin typeface="+mn-lt"/>
              <a:ea typeface="+mn-ea"/>
              <a:cs typeface="+mn-cs"/>
            </a:rPr>
            <a:t>人多い結果であるが、概ね平均値となっている。今後も住民サービスを低下させることのないよう職員の適正な配置をおこない、長期的視野に立った業務委託など、定員管理計画と合わせ検討を行う。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118618</xdr:rowOff>
    </xdr:to>
    <xdr:cxnSp macro="">
      <xdr:nvCxnSpPr>
        <xdr:cNvPr id="315" name="直線コネクタ 314"/>
        <xdr:cNvCxnSpPr/>
      </xdr:nvCxnSpPr>
      <xdr:spPr>
        <a:xfrm flipV="1">
          <a:off x="17018000" y="10232771"/>
          <a:ext cx="0" cy="1372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90695</xdr:rowOff>
    </xdr:from>
    <xdr:ext cx="762000" cy="259045"/>
    <xdr:sp macro="" textlink="">
      <xdr:nvSpPr>
        <xdr:cNvPr id="316" name="定員管理の状況最小値テキスト"/>
        <xdr:cNvSpPr txBox="1"/>
      </xdr:nvSpPr>
      <xdr:spPr>
        <a:xfrm>
          <a:off x="17106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a:t>
          </a:r>
          <a:endParaRPr kumimoji="1" lang="ja-JP" altLang="en-US" sz="1000" b="1">
            <a:latin typeface="ＭＳ Ｐゴシック"/>
          </a:endParaRPr>
        </a:p>
      </xdr:txBody>
    </xdr:sp>
    <xdr:clientData/>
  </xdr:oneCellAnchor>
  <xdr:twoCellAnchor>
    <xdr:from>
      <xdr:col>24</xdr:col>
      <xdr:colOff>469900</xdr:colOff>
      <xdr:row>67</xdr:row>
      <xdr:rowOff>118618</xdr:rowOff>
    </xdr:from>
    <xdr:to>
      <xdr:col>24</xdr:col>
      <xdr:colOff>647700</xdr:colOff>
      <xdr:row>67</xdr:row>
      <xdr:rowOff>118618</xdr:rowOff>
    </xdr:to>
    <xdr:cxnSp macro="">
      <xdr:nvCxnSpPr>
        <xdr:cNvPr id="317" name="直線コネクタ 316"/>
        <xdr:cNvCxnSpPr/>
      </xdr:nvCxnSpPr>
      <xdr:spPr>
        <a:xfrm>
          <a:off x="16929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8"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19" name="直線コネクタ 318"/>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148082</xdr:rowOff>
    </xdr:from>
    <xdr:to>
      <xdr:col>24</xdr:col>
      <xdr:colOff>558800</xdr:colOff>
      <xdr:row>63</xdr:row>
      <xdr:rowOff>150495</xdr:rowOff>
    </xdr:to>
    <xdr:cxnSp macro="">
      <xdr:nvCxnSpPr>
        <xdr:cNvPr id="320" name="直線コネクタ 319"/>
        <xdr:cNvCxnSpPr/>
      </xdr:nvCxnSpPr>
      <xdr:spPr>
        <a:xfrm>
          <a:off x="16179800" y="10949432"/>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34307</xdr:rowOff>
    </xdr:from>
    <xdr:ext cx="762000" cy="259045"/>
    <xdr:sp macro="" textlink="">
      <xdr:nvSpPr>
        <xdr:cNvPr id="321" name="定員管理の状況平均値テキスト"/>
        <xdr:cNvSpPr txBox="1"/>
      </xdr:nvSpPr>
      <xdr:spPr>
        <a:xfrm>
          <a:off x="17106900" y="1049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22" name="フローチャート : 判断 321"/>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121539</xdr:rowOff>
    </xdr:from>
    <xdr:to>
      <xdr:col>23</xdr:col>
      <xdr:colOff>406400</xdr:colOff>
      <xdr:row>63</xdr:row>
      <xdr:rowOff>148082</xdr:rowOff>
    </xdr:to>
    <xdr:cxnSp macro="">
      <xdr:nvCxnSpPr>
        <xdr:cNvPr id="323" name="直線コネクタ 322"/>
        <xdr:cNvCxnSpPr/>
      </xdr:nvCxnSpPr>
      <xdr:spPr>
        <a:xfrm>
          <a:off x="15290800" y="10922889"/>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27432</xdr:rowOff>
    </xdr:from>
    <xdr:to>
      <xdr:col>23</xdr:col>
      <xdr:colOff>457200</xdr:colOff>
      <xdr:row>62</xdr:row>
      <xdr:rowOff>129032</xdr:rowOff>
    </xdr:to>
    <xdr:sp macro="" textlink="">
      <xdr:nvSpPr>
        <xdr:cNvPr id="324" name="フローチャート : 判断 323"/>
        <xdr:cNvSpPr/>
      </xdr:nvSpPr>
      <xdr:spPr>
        <a:xfrm>
          <a:off x="16129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139209</xdr:rowOff>
    </xdr:from>
    <xdr:ext cx="736600" cy="259045"/>
    <xdr:sp macro="" textlink="">
      <xdr:nvSpPr>
        <xdr:cNvPr id="325" name="テキスト ボックス 324"/>
        <xdr:cNvSpPr txBox="1"/>
      </xdr:nvSpPr>
      <xdr:spPr>
        <a:xfrm>
          <a:off x="15798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121539</xdr:rowOff>
    </xdr:from>
    <xdr:to>
      <xdr:col>22</xdr:col>
      <xdr:colOff>203200</xdr:colOff>
      <xdr:row>63</xdr:row>
      <xdr:rowOff>121539</xdr:rowOff>
    </xdr:to>
    <xdr:cxnSp macro="">
      <xdr:nvCxnSpPr>
        <xdr:cNvPr id="326" name="直線コネクタ 325"/>
        <xdr:cNvCxnSpPr/>
      </xdr:nvCxnSpPr>
      <xdr:spPr>
        <a:xfrm>
          <a:off x="14401800" y="10922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889</xdr:rowOff>
    </xdr:from>
    <xdr:to>
      <xdr:col>22</xdr:col>
      <xdr:colOff>254000</xdr:colOff>
      <xdr:row>62</xdr:row>
      <xdr:rowOff>102489</xdr:rowOff>
    </xdr:to>
    <xdr:sp macro="" textlink="">
      <xdr:nvSpPr>
        <xdr:cNvPr id="327" name="フローチャート : 判断 326"/>
        <xdr:cNvSpPr/>
      </xdr:nvSpPr>
      <xdr:spPr>
        <a:xfrm>
          <a:off x="15240000" y="1063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112666</xdr:rowOff>
    </xdr:from>
    <xdr:ext cx="762000" cy="259045"/>
    <xdr:sp macro="" textlink="">
      <xdr:nvSpPr>
        <xdr:cNvPr id="328" name="テキスト ボックス 327"/>
        <xdr:cNvSpPr txBox="1"/>
      </xdr:nvSpPr>
      <xdr:spPr>
        <a:xfrm>
          <a:off x="14909800" y="1039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121539</xdr:rowOff>
    </xdr:from>
    <xdr:to>
      <xdr:col>21</xdr:col>
      <xdr:colOff>0</xdr:colOff>
      <xdr:row>63</xdr:row>
      <xdr:rowOff>140843</xdr:rowOff>
    </xdr:to>
    <xdr:cxnSp macro="">
      <xdr:nvCxnSpPr>
        <xdr:cNvPr id="329" name="直線コネクタ 328"/>
        <xdr:cNvCxnSpPr/>
      </xdr:nvCxnSpPr>
      <xdr:spPr>
        <a:xfrm flipV="1">
          <a:off x="13512800" y="1092288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75692</xdr:rowOff>
    </xdr:from>
    <xdr:to>
      <xdr:col>21</xdr:col>
      <xdr:colOff>50800</xdr:colOff>
      <xdr:row>63</xdr:row>
      <xdr:rowOff>5842</xdr:rowOff>
    </xdr:to>
    <xdr:sp macro="" textlink="">
      <xdr:nvSpPr>
        <xdr:cNvPr id="330" name="フローチャート : 判断 329"/>
        <xdr:cNvSpPr/>
      </xdr:nvSpPr>
      <xdr:spPr>
        <a:xfrm>
          <a:off x="143510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16019</xdr:rowOff>
    </xdr:from>
    <xdr:ext cx="762000" cy="259045"/>
    <xdr:sp macro="" textlink="">
      <xdr:nvSpPr>
        <xdr:cNvPr id="331" name="テキスト ボックス 330"/>
        <xdr:cNvSpPr txBox="1"/>
      </xdr:nvSpPr>
      <xdr:spPr>
        <a:xfrm>
          <a:off x="14020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131318</xdr:rowOff>
    </xdr:from>
    <xdr:to>
      <xdr:col>19</xdr:col>
      <xdr:colOff>533400</xdr:colOff>
      <xdr:row>62</xdr:row>
      <xdr:rowOff>61468</xdr:rowOff>
    </xdr:to>
    <xdr:sp macro="" textlink="">
      <xdr:nvSpPr>
        <xdr:cNvPr id="332" name="フローチャート : 判断 331"/>
        <xdr:cNvSpPr/>
      </xdr:nvSpPr>
      <xdr:spPr>
        <a:xfrm>
          <a:off x="13462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71645</xdr:rowOff>
    </xdr:from>
    <xdr:ext cx="762000" cy="259045"/>
    <xdr:sp macro="" textlink="">
      <xdr:nvSpPr>
        <xdr:cNvPr id="333" name="テキスト ボックス 332"/>
        <xdr:cNvSpPr txBox="1"/>
      </xdr:nvSpPr>
      <xdr:spPr>
        <a:xfrm>
          <a:off x="13131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99695</xdr:rowOff>
    </xdr:from>
    <xdr:to>
      <xdr:col>24</xdr:col>
      <xdr:colOff>609600</xdr:colOff>
      <xdr:row>64</xdr:row>
      <xdr:rowOff>29845</xdr:rowOff>
    </xdr:to>
    <xdr:sp macro="" textlink="">
      <xdr:nvSpPr>
        <xdr:cNvPr id="339" name="円/楕円 338"/>
        <xdr:cNvSpPr/>
      </xdr:nvSpPr>
      <xdr:spPr>
        <a:xfrm>
          <a:off x="16967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71772</xdr:rowOff>
    </xdr:from>
    <xdr:ext cx="762000" cy="259045"/>
    <xdr:sp macro="" textlink="">
      <xdr:nvSpPr>
        <xdr:cNvPr id="340" name="定員管理の状況該当値テキスト"/>
        <xdr:cNvSpPr txBox="1"/>
      </xdr:nvSpPr>
      <xdr:spPr>
        <a:xfrm>
          <a:off x="17106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97282</xdr:rowOff>
    </xdr:from>
    <xdr:to>
      <xdr:col>23</xdr:col>
      <xdr:colOff>457200</xdr:colOff>
      <xdr:row>64</xdr:row>
      <xdr:rowOff>27432</xdr:rowOff>
    </xdr:to>
    <xdr:sp macro="" textlink="">
      <xdr:nvSpPr>
        <xdr:cNvPr id="341" name="円/楕円 340"/>
        <xdr:cNvSpPr/>
      </xdr:nvSpPr>
      <xdr:spPr>
        <a:xfrm>
          <a:off x="16129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12209</xdr:rowOff>
    </xdr:from>
    <xdr:ext cx="736600" cy="259045"/>
    <xdr:sp macro="" textlink="">
      <xdr:nvSpPr>
        <xdr:cNvPr id="342" name="テキスト ボックス 341"/>
        <xdr:cNvSpPr txBox="1"/>
      </xdr:nvSpPr>
      <xdr:spPr>
        <a:xfrm>
          <a:off x="15798800" y="1098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70739</xdr:rowOff>
    </xdr:from>
    <xdr:to>
      <xdr:col>22</xdr:col>
      <xdr:colOff>254000</xdr:colOff>
      <xdr:row>64</xdr:row>
      <xdr:rowOff>889</xdr:rowOff>
    </xdr:to>
    <xdr:sp macro="" textlink="">
      <xdr:nvSpPr>
        <xdr:cNvPr id="343" name="円/楕円 342"/>
        <xdr:cNvSpPr/>
      </xdr:nvSpPr>
      <xdr:spPr>
        <a:xfrm>
          <a:off x="152400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157116</xdr:rowOff>
    </xdr:from>
    <xdr:ext cx="762000" cy="259045"/>
    <xdr:sp macro="" textlink="">
      <xdr:nvSpPr>
        <xdr:cNvPr id="344" name="テキスト ボックス 343"/>
        <xdr:cNvSpPr txBox="1"/>
      </xdr:nvSpPr>
      <xdr:spPr>
        <a:xfrm>
          <a:off x="14909800" y="1095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70739</xdr:rowOff>
    </xdr:from>
    <xdr:to>
      <xdr:col>21</xdr:col>
      <xdr:colOff>50800</xdr:colOff>
      <xdr:row>64</xdr:row>
      <xdr:rowOff>889</xdr:rowOff>
    </xdr:to>
    <xdr:sp macro="" textlink="">
      <xdr:nvSpPr>
        <xdr:cNvPr id="345" name="円/楕円 344"/>
        <xdr:cNvSpPr/>
      </xdr:nvSpPr>
      <xdr:spPr>
        <a:xfrm>
          <a:off x="143510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157116</xdr:rowOff>
    </xdr:from>
    <xdr:ext cx="762000" cy="259045"/>
    <xdr:sp macro="" textlink="">
      <xdr:nvSpPr>
        <xdr:cNvPr id="346" name="テキスト ボックス 345"/>
        <xdr:cNvSpPr txBox="1"/>
      </xdr:nvSpPr>
      <xdr:spPr>
        <a:xfrm>
          <a:off x="14020800" y="1095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90043</xdr:rowOff>
    </xdr:from>
    <xdr:to>
      <xdr:col>19</xdr:col>
      <xdr:colOff>533400</xdr:colOff>
      <xdr:row>64</xdr:row>
      <xdr:rowOff>20193</xdr:rowOff>
    </xdr:to>
    <xdr:sp macro="" textlink="">
      <xdr:nvSpPr>
        <xdr:cNvPr id="347" name="円/楕円 346"/>
        <xdr:cNvSpPr/>
      </xdr:nvSpPr>
      <xdr:spPr>
        <a:xfrm>
          <a:off x="13462000" y="108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4970</xdr:rowOff>
    </xdr:from>
    <xdr:ext cx="762000" cy="259045"/>
    <xdr:sp macro="" textlink="">
      <xdr:nvSpPr>
        <xdr:cNvPr id="348" name="テキスト ボックス 347"/>
        <xdr:cNvSpPr txBox="1"/>
      </xdr:nvSpPr>
      <xdr:spPr>
        <a:xfrm>
          <a:off x="13131800" y="1097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類似団体平均を</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ポイント下回っており、当町の対前年比で△</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ポイントとなった。これは起債の償還や一部事務組合で起こした起債の償還が順調に進んでいる結果である。今後、新たな地方債を発行する場合も計画的に行い公債費の適正化を推進する。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37193</xdr:rowOff>
    </xdr:from>
    <xdr:to>
      <xdr:col>24</xdr:col>
      <xdr:colOff>558800</xdr:colOff>
      <xdr:row>45</xdr:row>
      <xdr:rowOff>131535</xdr:rowOff>
    </xdr:to>
    <xdr:cxnSp macro="">
      <xdr:nvCxnSpPr>
        <xdr:cNvPr id="380" name="直線コネクタ 379"/>
        <xdr:cNvCxnSpPr/>
      </xdr:nvCxnSpPr>
      <xdr:spPr>
        <a:xfrm flipV="1">
          <a:off x="17018000" y="6209393"/>
          <a:ext cx="0" cy="16373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1"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2" name="直線コネクタ 381"/>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123570</xdr:rowOff>
    </xdr:from>
    <xdr:ext cx="762000" cy="259045"/>
    <xdr:sp macro="" textlink="">
      <xdr:nvSpPr>
        <xdr:cNvPr id="383" name="公債費負担の状況最大値テキスト"/>
        <xdr:cNvSpPr txBox="1"/>
      </xdr:nvSpPr>
      <xdr:spPr>
        <a:xfrm>
          <a:off x="17106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24</xdr:col>
      <xdr:colOff>469900</xdr:colOff>
      <xdr:row>36</xdr:row>
      <xdr:rowOff>37193</xdr:rowOff>
    </xdr:from>
    <xdr:to>
      <xdr:col>24</xdr:col>
      <xdr:colOff>647700</xdr:colOff>
      <xdr:row>36</xdr:row>
      <xdr:rowOff>37193</xdr:rowOff>
    </xdr:to>
    <xdr:cxnSp macro="">
      <xdr:nvCxnSpPr>
        <xdr:cNvPr id="384" name="直線コネクタ 383"/>
        <xdr:cNvCxnSpPr/>
      </xdr:nvCxnSpPr>
      <xdr:spPr>
        <a:xfrm>
          <a:off x="16929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37193</xdr:rowOff>
    </xdr:from>
    <xdr:to>
      <xdr:col>24</xdr:col>
      <xdr:colOff>558800</xdr:colOff>
      <xdr:row>37</xdr:row>
      <xdr:rowOff>3628</xdr:rowOff>
    </xdr:to>
    <xdr:cxnSp macro="">
      <xdr:nvCxnSpPr>
        <xdr:cNvPr id="385" name="直線コネクタ 384"/>
        <xdr:cNvCxnSpPr/>
      </xdr:nvCxnSpPr>
      <xdr:spPr>
        <a:xfrm flipV="1">
          <a:off x="16179800" y="6209393"/>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150784</xdr:rowOff>
    </xdr:from>
    <xdr:ext cx="762000" cy="259045"/>
    <xdr:sp macro="" textlink="">
      <xdr:nvSpPr>
        <xdr:cNvPr id="386"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7257</xdr:rowOff>
    </xdr:from>
    <xdr:to>
      <xdr:col>24</xdr:col>
      <xdr:colOff>609600</xdr:colOff>
      <xdr:row>40</xdr:row>
      <xdr:rowOff>108857</xdr:rowOff>
    </xdr:to>
    <xdr:sp macro="" textlink="">
      <xdr:nvSpPr>
        <xdr:cNvPr id="387" name="フローチャート : 判断 386"/>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3628</xdr:rowOff>
    </xdr:from>
    <xdr:to>
      <xdr:col>23</xdr:col>
      <xdr:colOff>406400</xdr:colOff>
      <xdr:row>38</xdr:row>
      <xdr:rowOff>4535</xdr:rowOff>
    </xdr:to>
    <xdr:cxnSp macro="">
      <xdr:nvCxnSpPr>
        <xdr:cNvPr id="388" name="直線コネクタ 387"/>
        <xdr:cNvCxnSpPr/>
      </xdr:nvCxnSpPr>
      <xdr:spPr>
        <a:xfrm flipV="1">
          <a:off x="15290800" y="634727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162378</xdr:rowOff>
    </xdr:from>
    <xdr:to>
      <xdr:col>23</xdr:col>
      <xdr:colOff>457200</xdr:colOff>
      <xdr:row>41</xdr:row>
      <xdr:rowOff>92528</xdr:rowOff>
    </xdr:to>
    <xdr:sp macro="" textlink="">
      <xdr:nvSpPr>
        <xdr:cNvPr id="389" name="フローチャート : 判断 388"/>
        <xdr:cNvSpPr/>
      </xdr:nvSpPr>
      <xdr:spPr>
        <a:xfrm>
          <a:off x="16129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77305</xdr:rowOff>
    </xdr:from>
    <xdr:ext cx="736600" cy="259045"/>
    <xdr:sp macro="" textlink="">
      <xdr:nvSpPr>
        <xdr:cNvPr id="390" name="テキスト ボックス 389"/>
        <xdr:cNvSpPr txBox="1"/>
      </xdr:nvSpPr>
      <xdr:spPr>
        <a:xfrm>
          <a:off x="15798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4535</xdr:rowOff>
    </xdr:from>
    <xdr:to>
      <xdr:col>22</xdr:col>
      <xdr:colOff>203200</xdr:colOff>
      <xdr:row>39</xdr:row>
      <xdr:rowOff>74385</xdr:rowOff>
    </xdr:to>
    <xdr:cxnSp macro="">
      <xdr:nvCxnSpPr>
        <xdr:cNvPr id="391" name="直線コネクタ 390"/>
        <xdr:cNvCxnSpPr/>
      </xdr:nvCxnSpPr>
      <xdr:spPr>
        <a:xfrm flipV="1">
          <a:off x="14401800" y="651963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9072</xdr:rowOff>
    </xdr:from>
    <xdr:to>
      <xdr:col>22</xdr:col>
      <xdr:colOff>254000</xdr:colOff>
      <xdr:row>42</xdr:row>
      <xdr:rowOff>110672</xdr:rowOff>
    </xdr:to>
    <xdr:sp macro="" textlink="">
      <xdr:nvSpPr>
        <xdr:cNvPr id="392" name="フローチャート : 判断 391"/>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95449</xdr:rowOff>
    </xdr:from>
    <xdr:ext cx="762000" cy="259045"/>
    <xdr:sp macro="" textlink="">
      <xdr:nvSpPr>
        <xdr:cNvPr id="393" name="テキスト ボックス 392"/>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74385</xdr:rowOff>
    </xdr:from>
    <xdr:to>
      <xdr:col>21</xdr:col>
      <xdr:colOff>0</xdr:colOff>
      <xdr:row>40</xdr:row>
      <xdr:rowOff>144235</xdr:rowOff>
    </xdr:to>
    <xdr:cxnSp macro="">
      <xdr:nvCxnSpPr>
        <xdr:cNvPr id="394" name="直線コネクタ 393"/>
        <xdr:cNvCxnSpPr/>
      </xdr:nvCxnSpPr>
      <xdr:spPr>
        <a:xfrm flipV="1">
          <a:off x="13512800" y="676093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96157</xdr:rowOff>
    </xdr:from>
    <xdr:to>
      <xdr:col>21</xdr:col>
      <xdr:colOff>50800</xdr:colOff>
      <xdr:row>44</xdr:row>
      <xdr:rowOff>26307</xdr:rowOff>
    </xdr:to>
    <xdr:sp macro="" textlink="">
      <xdr:nvSpPr>
        <xdr:cNvPr id="395" name="フローチャート : 判断 394"/>
        <xdr:cNvSpPr/>
      </xdr:nvSpPr>
      <xdr:spPr>
        <a:xfrm>
          <a:off x="14351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11084</xdr:rowOff>
    </xdr:from>
    <xdr:ext cx="762000" cy="259045"/>
    <xdr:sp macro="" textlink="">
      <xdr:nvSpPr>
        <xdr:cNvPr id="396" name="テキスト ボックス 395"/>
        <xdr:cNvSpPr txBox="1"/>
      </xdr:nvSpPr>
      <xdr:spPr>
        <a:xfrm>
          <a:off x="14020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397" name="フローチャート : 判断 396"/>
        <xdr:cNvSpPr/>
      </xdr:nvSpPr>
      <xdr:spPr>
        <a:xfrm>
          <a:off x="13462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398" name="テキスト ボックス 397"/>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35</xdr:row>
      <xdr:rowOff>157843</xdr:rowOff>
    </xdr:from>
    <xdr:to>
      <xdr:col>24</xdr:col>
      <xdr:colOff>609600</xdr:colOff>
      <xdr:row>36</xdr:row>
      <xdr:rowOff>87993</xdr:rowOff>
    </xdr:to>
    <xdr:sp macro="" textlink="">
      <xdr:nvSpPr>
        <xdr:cNvPr id="404" name="円/楕円 403"/>
        <xdr:cNvSpPr/>
      </xdr:nvSpPr>
      <xdr:spPr>
        <a:xfrm>
          <a:off x="16967200" y="61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79120</xdr:rowOff>
    </xdr:from>
    <xdr:ext cx="762000" cy="259045"/>
    <xdr:sp macro="" textlink="">
      <xdr:nvSpPr>
        <xdr:cNvPr id="405" name="公債費負担の状況該当値テキスト"/>
        <xdr:cNvSpPr txBox="1"/>
      </xdr:nvSpPr>
      <xdr:spPr>
        <a:xfrm>
          <a:off x="17106900" y="607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124278</xdr:rowOff>
    </xdr:from>
    <xdr:to>
      <xdr:col>23</xdr:col>
      <xdr:colOff>457200</xdr:colOff>
      <xdr:row>37</xdr:row>
      <xdr:rowOff>54428</xdr:rowOff>
    </xdr:to>
    <xdr:sp macro="" textlink="">
      <xdr:nvSpPr>
        <xdr:cNvPr id="406" name="円/楕円 405"/>
        <xdr:cNvSpPr/>
      </xdr:nvSpPr>
      <xdr:spPr>
        <a:xfrm>
          <a:off x="16129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64605</xdr:rowOff>
    </xdr:from>
    <xdr:ext cx="736600" cy="259045"/>
    <xdr:sp macro="" textlink="">
      <xdr:nvSpPr>
        <xdr:cNvPr id="407" name="テキスト ボックス 406"/>
        <xdr:cNvSpPr txBox="1"/>
      </xdr:nvSpPr>
      <xdr:spPr>
        <a:xfrm>
          <a:off x="15798800" y="6065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125186</xdr:rowOff>
    </xdr:from>
    <xdr:to>
      <xdr:col>22</xdr:col>
      <xdr:colOff>254000</xdr:colOff>
      <xdr:row>38</xdr:row>
      <xdr:rowOff>55336</xdr:rowOff>
    </xdr:to>
    <xdr:sp macro="" textlink="">
      <xdr:nvSpPr>
        <xdr:cNvPr id="408" name="円/楕円 407"/>
        <xdr:cNvSpPr/>
      </xdr:nvSpPr>
      <xdr:spPr>
        <a:xfrm>
          <a:off x="15240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65513</xdr:rowOff>
    </xdr:from>
    <xdr:ext cx="762000" cy="259045"/>
    <xdr:sp macro="" textlink="">
      <xdr:nvSpPr>
        <xdr:cNvPr id="409" name="テキスト ボックス 408"/>
        <xdr:cNvSpPr txBox="1"/>
      </xdr:nvSpPr>
      <xdr:spPr>
        <a:xfrm>
          <a:off x="14909800" y="623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23585</xdr:rowOff>
    </xdr:from>
    <xdr:to>
      <xdr:col>21</xdr:col>
      <xdr:colOff>50800</xdr:colOff>
      <xdr:row>39</xdr:row>
      <xdr:rowOff>125185</xdr:rowOff>
    </xdr:to>
    <xdr:sp macro="" textlink="">
      <xdr:nvSpPr>
        <xdr:cNvPr id="410" name="円/楕円 409"/>
        <xdr:cNvSpPr/>
      </xdr:nvSpPr>
      <xdr:spPr>
        <a:xfrm>
          <a:off x="14351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135362</xdr:rowOff>
    </xdr:from>
    <xdr:ext cx="762000" cy="259045"/>
    <xdr:sp macro="" textlink="">
      <xdr:nvSpPr>
        <xdr:cNvPr id="411" name="テキスト ボックス 410"/>
        <xdr:cNvSpPr txBox="1"/>
      </xdr:nvSpPr>
      <xdr:spPr>
        <a:xfrm>
          <a:off x="14020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93435</xdr:rowOff>
    </xdr:from>
    <xdr:to>
      <xdr:col>19</xdr:col>
      <xdr:colOff>533400</xdr:colOff>
      <xdr:row>41</xdr:row>
      <xdr:rowOff>23585</xdr:rowOff>
    </xdr:to>
    <xdr:sp macro="" textlink="">
      <xdr:nvSpPr>
        <xdr:cNvPr id="412" name="円/楕円 411"/>
        <xdr:cNvSpPr/>
      </xdr:nvSpPr>
      <xdr:spPr>
        <a:xfrm>
          <a:off x="13462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33762</xdr:rowOff>
    </xdr:from>
    <xdr:ext cx="762000" cy="259045"/>
    <xdr:sp macro="" textlink="">
      <xdr:nvSpPr>
        <xdr:cNvPr id="413" name="テキスト ボックス 412"/>
        <xdr:cNvSpPr txBox="1"/>
      </xdr:nvSpPr>
      <xdr:spPr>
        <a:xfrm>
          <a:off x="13131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類似団体平均に比べ</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回り、当町の対前年比で</a:t>
          </a:r>
          <a:r>
            <a:rPr lang="en-US" altLang="ja-JP" sz="1100">
              <a:solidFill>
                <a:schemeClr val="dk1"/>
              </a:solidFill>
              <a:effectLst/>
              <a:latin typeface="+mn-lt"/>
              <a:ea typeface="+mn-ea"/>
              <a:cs typeface="+mn-cs"/>
            </a:rPr>
            <a:t>12.4</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改善</a:t>
          </a:r>
          <a:r>
            <a:rPr lang="ja-JP" altLang="ja-JP" sz="1100">
              <a:solidFill>
                <a:schemeClr val="dk1"/>
              </a:solidFill>
              <a:effectLst/>
              <a:latin typeface="+mn-lt"/>
              <a:ea typeface="+mn-ea"/>
              <a:cs typeface="+mn-cs"/>
            </a:rPr>
            <a:t>した。これは、</a:t>
          </a:r>
          <a:r>
            <a:rPr lang="ja-JP" altLang="en-US" sz="1100">
              <a:solidFill>
                <a:schemeClr val="dk1"/>
              </a:solidFill>
              <a:effectLst/>
              <a:latin typeface="+mn-lt"/>
              <a:ea typeface="+mn-ea"/>
              <a:cs typeface="+mn-cs"/>
            </a:rPr>
            <a:t>下水道事業会計の起債償還が進み、将来負担額の減少が影響している。</a:t>
          </a:r>
          <a:r>
            <a:rPr lang="ja-JP" altLang="ja-JP" sz="1100">
              <a:solidFill>
                <a:schemeClr val="dk1"/>
              </a:solidFill>
              <a:effectLst/>
              <a:latin typeface="+mn-lt"/>
              <a:ea typeface="+mn-ea"/>
              <a:cs typeface="+mn-cs"/>
            </a:rPr>
            <a:t>大規模事業の財源とした既発債の償還が終了する一方、多額の新規発行をしていないことなどから、将来負担額は減少する見込みである。これからも後世への負担を軽減するよう財政の健全化を図る。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90110</xdr:rowOff>
    </xdr:from>
    <xdr:to>
      <xdr:col>24</xdr:col>
      <xdr:colOff>558800</xdr:colOff>
      <xdr:row>22</xdr:row>
      <xdr:rowOff>168366</xdr:rowOff>
    </xdr:to>
    <xdr:cxnSp macro="">
      <xdr:nvCxnSpPr>
        <xdr:cNvPr id="444" name="直線コネクタ 443"/>
        <xdr:cNvCxnSpPr/>
      </xdr:nvCxnSpPr>
      <xdr:spPr>
        <a:xfrm flipV="1">
          <a:off x="17018000" y="2318960"/>
          <a:ext cx="0" cy="1621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140443</xdr:rowOff>
    </xdr:from>
    <xdr:ext cx="762000" cy="259045"/>
    <xdr:sp macro="" textlink="">
      <xdr:nvSpPr>
        <xdr:cNvPr id="445" name="将来負担の状況最小値テキスト"/>
        <xdr:cNvSpPr txBox="1"/>
      </xdr:nvSpPr>
      <xdr:spPr>
        <a:xfrm>
          <a:off x="17106900" y="391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141.6</a:t>
          </a:r>
          <a:endParaRPr kumimoji="1" lang="ja-JP" altLang="en-US" sz="1000" b="1">
            <a:latin typeface="ＭＳ Ｐゴシック"/>
          </a:endParaRPr>
        </a:p>
      </xdr:txBody>
    </xdr:sp>
    <xdr:clientData/>
  </xdr:oneCellAnchor>
  <xdr:twoCellAnchor>
    <xdr:from>
      <xdr:col>24</xdr:col>
      <xdr:colOff>469900</xdr:colOff>
      <xdr:row>22</xdr:row>
      <xdr:rowOff>168366</xdr:rowOff>
    </xdr:from>
    <xdr:to>
      <xdr:col>24</xdr:col>
      <xdr:colOff>647700</xdr:colOff>
      <xdr:row>22</xdr:row>
      <xdr:rowOff>168366</xdr:rowOff>
    </xdr:to>
    <xdr:cxnSp macro="">
      <xdr:nvCxnSpPr>
        <xdr:cNvPr id="446" name="直線コネクタ 445"/>
        <xdr:cNvCxnSpPr/>
      </xdr:nvCxnSpPr>
      <xdr:spPr>
        <a:xfrm>
          <a:off x="16929100" y="394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5037</xdr:rowOff>
    </xdr:from>
    <xdr:ext cx="762000" cy="259045"/>
    <xdr:sp macro="" textlink="">
      <xdr:nvSpPr>
        <xdr:cNvPr id="447" name="将来負担の状況最大値テキスト"/>
        <xdr:cNvSpPr txBox="1"/>
      </xdr:nvSpPr>
      <xdr:spPr>
        <a:xfrm>
          <a:off x="17106900" y="2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90110</xdr:rowOff>
    </xdr:from>
    <xdr:to>
      <xdr:col>24</xdr:col>
      <xdr:colOff>647700</xdr:colOff>
      <xdr:row>13</xdr:row>
      <xdr:rowOff>90110</xdr:rowOff>
    </xdr:to>
    <xdr:cxnSp macro="">
      <xdr:nvCxnSpPr>
        <xdr:cNvPr id="448" name="直線コネクタ 447"/>
        <xdr:cNvCxnSpPr/>
      </xdr:nvCxnSpPr>
      <xdr:spPr>
        <a:xfrm>
          <a:off x="16929100" y="23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65254</xdr:rowOff>
    </xdr:from>
    <xdr:to>
      <xdr:col>24</xdr:col>
      <xdr:colOff>558800</xdr:colOff>
      <xdr:row>17</xdr:row>
      <xdr:rowOff>36286</xdr:rowOff>
    </xdr:to>
    <xdr:cxnSp macro="">
      <xdr:nvCxnSpPr>
        <xdr:cNvPr id="449" name="直線コネクタ 448"/>
        <xdr:cNvCxnSpPr/>
      </xdr:nvCxnSpPr>
      <xdr:spPr>
        <a:xfrm flipV="1">
          <a:off x="16179800" y="2808454"/>
          <a:ext cx="8382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319</xdr:rowOff>
    </xdr:from>
    <xdr:ext cx="762000" cy="259045"/>
    <xdr:sp macro="" textlink="">
      <xdr:nvSpPr>
        <xdr:cNvPr id="450" name="将来負担の状況平均値テキスト"/>
        <xdr:cNvSpPr txBox="1"/>
      </xdr:nvSpPr>
      <xdr:spPr>
        <a:xfrm>
          <a:off x="17106900" y="2743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28242</xdr:rowOff>
    </xdr:from>
    <xdr:to>
      <xdr:col>24</xdr:col>
      <xdr:colOff>609600</xdr:colOff>
      <xdr:row>16</xdr:row>
      <xdr:rowOff>129842</xdr:rowOff>
    </xdr:to>
    <xdr:sp macro="" textlink="">
      <xdr:nvSpPr>
        <xdr:cNvPr id="451" name="フローチャート : 判断 450"/>
        <xdr:cNvSpPr/>
      </xdr:nvSpPr>
      <xdr:spPr>
        <a:xfrm>
          <a:off x="169672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154879</xdr:rowOff>
    </xdr:from>
    <xdr:to>
      <xdr:col>23</xdr:col>
      <xdr:colOff>406400</xdr:colOff>
      <xdr:row>17</xdr:row>
      <xdr:rowOff>36286</xdr:rowOff>
    </xdr:to>
    <xdr:cxnSp macro="">
      <xdr:nvCxnSpPr>
        <xdr:cNvPr id="452" name="直線コネクタ 451"/>
        <xdr:cNvCxnSpPr/>
      </xdr:nvCxnSpPr>
      <xdr:spPr>
        <a:xfrm>
          <a:off x="15290800" y="2898079"/>
          <a:ext cx="889000" cy="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85695</xdr:rowOff>
    </xdr:from>
    <xdr:to>
      <xdr:col>23</xdr:col>
      <xdr:colOff>457200</xdr:colOff>
      <xdr:row>17</xdr:row>
      <xdr:rowOff>15845</xdr:rowOff>
    </xdr:to>
    <xdr:sp macro="" textlink="">
      <xdr:nvSpPr>
        <xdr:cNvPr id="453" name="フローチャート : 判断 452"/>
        <xdr:cNvSpPr/>
      </xdr:nvSpPr>
      <xdr:spPr>
        <a:xfrm>
          <a:off x="16129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26022</xdr:rowOff>
    </xdr:from>
    <xdr:ext cx="736600" cy="259045"/>
    <xdr:sp macro="" textlink="">
      <xdr:nvSpPr>
        <xdr:cNvPr id="454" name="テキスト ボックス 453"/>
        <xdr:cNvSpPr txBox="1"/>
      </xdr:nvSpPr>
      <xdr:spPr>
        <a:xfrm>
          <a:off x="15798800" y="2597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154879</xdr:rowOff>
    </xdr:from>
    <xdr:to>
      <xdr:col>22</xdr:col>
      <xdr:colOff>203200</xdr:colOff>
      <xdr:row>17</xdr:row>
      <xdr:rowOff>61565</xdr:rowOff>
    </xdr:to>
    <xdr:cxnSp macro="">
      <xdr:nvCxnSpPr>
        <xdr:cNvPr id="455" name="直線コネクタ 454"/>
        <xdr:cNvCxnSpPr/>
      </xdr:nvCxnSpPr>
      <xdr:spPr>
        <a:xfrm flipV="1">
          <a:off x="14401800" y="2898079"/>
          <a:ext cx="889000" cy="7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46385</xdr:rowOff>
    </xdr:from>
    <xdr:to>
      <xdr:col>22</xdr:col>
      <xdr:colOff>254000</xdr:colOff>
      <xdr:row>17</xdr:row>
      <xdr:rowOff>147985</xdr:rowOff>
    </xdr:to>
    <xdr:sp macro="" textlink="">
      <xdr:nvSpPr>
        <xdr:cNvPr id="456" name="フローチャート : 判断 455"/>
        <xdr:cNvSpPr/>
      </xdr:nvSpPr>
      <xdr:spPr>
        <a:xfrm>
          <a:off x="15240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132762</xdr:rowOff>
    </xdr:from>
    <xdr:ext cx="762000" cy="259045"/>
    <xdr:sp macro="" textlink="">
      <xdr:nvSpPr>
        <xdr:cNvPr id="457" name="テキスト ボックス 456"/>
        <xdr:cNvSpPr txBox="1"/>
      </xdr:nvSpPr>
      <xdr:spPr>
        <a:xfrm>
          <a:off x="14909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61565</xdr:rowOff>
    </xdr:from>
    <xdr:to>
      <xdr:col>21</xdr:col>
      <xdr:colOff>0</xdr:colOff>
      <xdr:row>17</xdr:row>
      <xdr:rowOff>116719</xdr:rowOff>
    </xdr:to>
    <xdr:cxnSp macro="">
      <xdr:nvCxnSpPr>
        <xdr:cNvPr id="458" name="直線コネクタ 457"/>
        <xdr:cNvCxnSpPr/>
      </xdr:nvCxnSpPr>
      <xdr:spPr>
        <a:xfrm flipV="1">
          <a:off x="13512800" y="2976215"/>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150707</xdr:rowOff>
    </xdr:from>
    <xdr:to>
      <xdr:col>21</xdr:col>
      <xdr:colOff>50800</xdr:colOff>
      <xdr:row>19</xdr:row>
      <xdr:rowOff>80857</xdr:rowOff>
    </xdr:to>
    <xdr:sp macro="" textlink="">
      <xdr:nvSpPr>
        <xdr:cNvPr id="459" name="フローチャート : 判断 458"/>
        <xdr:cNvSpPr/>
      </xdr:nvSpPr>
      <xdr:spPr>
        <a:xfrm>
          <a:off x="14351000" y="32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65634</xdr:rowOff>
    </xdr:from>
    <xdr:ext cx="762000" cy="259045"/>
    <xdr:sp macro="" textlink="">
      <xdr:nvSpPr>
        <xdr:cNvPr id="460" name="テキスト ボックス 459"/>
        <xdr:cNvSpPr txBox="1"/>
      </xdr:nvSpPr>
      <xdr:spPr>
        <a:xfrm>
          <a:off x="14020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158508</xdr:rowOff>
    </xdr:from>
    <xdr:to>
      <xdr:col>19</xdr:col>
      <xdr:colOff>533400</xdr:colOff>
      <xdr:row>20</xdr:row>
      <xdr:rowOff>88658</xdr:rowOff>
    </xdr:to>
    <xdr:sp macro="" textlink="">
      <xdr:nvSpPr>
        <xdr:cNvPr id="461" name="フローチャート : 判断 460"/>
        <xdr:cNvSpPr/>
      </xdr:nvSpPr>
      <xdr:spPr>
        <a:xfrm>
          <a:off x="13462000" y="341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73435</xdr:rowOff>
    </xdr:from>
    <xdr:ext cx="762000" cy="259045"/>
    <xdr:sp macro="" textlink="">
      <xdr:nvSpPr>
        <xdr:cNvPr id="462" name="テキスト ボックス 461"/>
        <xdr:cNvSpPr txBox="1"/>
      </xdr:nvSpPr>
      <xdr:spPr>
        <a:xfrm>
          <a:off x="13131800" y="350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14454</xdr:rowOff>
    </xdr:from>
    <xdr:to>
      <xdr:col>24</xdr:col>
      <xdr:colOff>609600</xdr:colOff>
      <xdr:row>16</xdr:row>
      <xdr:rowOff>116054</xdr:rowOff>
    </xdr:to>
    <xdr:sp macro="" textlink="">
      <xdr:nvSpPr>
        <xdr:cNvPr id="468" name="円/楕円 467"/>
        <xdr:cNvSpPr/>
      </xdr:nvSpPr>
      <xdr:spPr>
        <a:xfrm>
          <a:off x="16967200" y="275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30981</xdr:rowOff>
    </xdr:from>
    <xdr:ext cx="762000" cy="259045"/>
    <xdr:sp macro="" textlink="">
      <xdr:nvSpPr>
        <xdr:cNvPr id="469" name="将来負担の状況該当値テキスト"/>
        <xdr:cNvSpPr txBox="1"/>
      </xdr:nvSpPr>
      <xdr:spPr>
        <a:xfrm>
          <a:off x="17106900" y="260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156936</xdr:rowOff>
    </xdr:from>
    <xdr:to>
      <xdr:col>23</xdr:col>
      <xdr:colOff>457200</xdr:colOff>
      <xdr:row>17</xdr:row>
      <xdr:rowOff>87086</xdr:rowOff>
    </xdr:to>
    <xdr:sp macro="" textlink="">
      <xdr:nvSpPr>
        <xdr:cNvPr id="470" name="円/楕円 469"/>
        <xdr:cNvSpPr/>
      </xdr:nvSpPr>
      <xdr:spPr>
        <a:xfrm>
          <a:off x="16129000" y="290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71863</xdr:rowOff>
    </xdr:from>
    <xdr:ext cx="736600" cy="259045"/>
    <xdr:sp macro="" textlink="">
      <xdr:nvSpPr>
        <xdr:cNvPr id="471" name="テキスト ボックス 470"/>
        <xdr:cNvSpPr txBox="1"/>
      </xdr:nvSpPr>
      <xdr:spPr>
        <a:xfrm>
          <a:off x="15798800" y="298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104079</xdr:rowOff>
    </xdr:from>
    <xdr:to>
      <xdr:col>22</xdr:col>
      <xdr:colOff>254000</xdr:colOff>
      <xdr:row>17</xdr:row>
      <xdr:rowOff>34229</xdr:rowOff>
    </xdr:to>
    <xdr:sp macro="" textlink="">
      <xdr:nvSpPr>
        <xdr:cNvPr id="472" name="円/楕円 471"/>
        <xdr:cNvSpPr/>
      </xdr:nvSpPr>
      <xdr:spPr>
        <a:xfrm>
          <a:off x="15240000" y="28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44406</xdr:rowOff>
    </xdr:from>
    <xdr:ext cx="762000" cy="259045"/>
    <xdr:sp macro="" textlink="">
      <xdr:nvSpPr>
        <xdr:cNvPr id="473" name="テキスト ボックス 472"/>
        <xdr:cNvSpPr txBox="1"/>
      </xdr:nvSpPr>
      <xdr:spPr>
        <a:xfrm>
          <a:off x="14909800" y="261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10765</xdr:rowOff>
    </xdr:from>
    <xdr:to>
      <xdr:col>21</xdr:col>
      <xdr:colOff>50800</xdr:colOff>
      <xdr:row>17</xdr:row>
      <xdr:rowOff>112365</xdr:rowOff>
    </xdr:to>
    <xdr:sp macro="" textlink="">
      <xdr:nvSpPr>
        <xdr:cNvPr id="474" name="円/楕円 473"/>
        <xdr:cNvSpPr/>
      </xdr:nvSpPr>
      <xdr:spPr>
        <a:xfrm>
          <a:off x="14351000" y="292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122542</xdr:rowOff>
    </xdr:from>
    <xdr:ext cx="762000" cy="259045"/>
    <xdr:sp macro="" textlink="">
      <xdr:nvSpPr>
        <xdr:cNvPr id="475" name="テキスト ボックス 474"/>
        <xdr:cNvSpPr txBox="1"/>
      </xdr:nvSpPr>
      <xdr:spPr>
        <a:xfrm>
          <a:off x="14020800" y="269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76" name="円/楕円 475"/>
        <xdr:cNvSpPr/>
      </xdr:nvSpPr>
      <xdr:spPr>
        <a:xfrm>
          <a:off x="13462000" y="29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6246</xdr:rowOff>
    </xdr:from>
    <xdr:ext cx="762000" cy="259045"/>
    <xdr:sp macro="" textlink="">
      <xdr:nvSpPr>
        <xdr:cNvPr id="477" name="テキスト ボックス 476"/>
        <xdr:cNvSpPr txBox="1"/>
      </xdr:nvSpPr>
      <xdr:spPr>
        <a:xfrm>
          <a:off x="13131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長野県富士見町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15,232
15,035
144.66
8,739,903
8,302,480
418,821
4,990,481
6,425,411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43.1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類似団体の平均を</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ポイント下回っており、経常収支比率にしめる人件費の割合は少ない。</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人件費に準ずる費用として、物件費に含まれる賃金</a:t>
          </a:r>
          <a:r>
            <a:rPr lang="ja-JP" altLang="en-US" sz="1100">
              <a:solidFill>
                <a:schemeClr val="dk1"/>
              </a:solidFill>
              <a:effectLst/>
              <a:latin typeface="+mn-lt"/>
              <a:ea typeface="+mn-ea"/>
              <a:cs typeface="+mn-cs"/>
            </a:rPr>
            <a:t>について、当町の昨年と比較すると減少しており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今後も継続した取り組みを行いたい。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82550</xdr:rowOff>
    </xdr:from>
    <xdr:to>
      <xdr:col>7</xdr:col>
      <xdr:colOff>15875</xdr:colOff>
      <xdr:row>42</xdr:row>
      <xdr:rowOff>50800</xdr:rowOff>
    </xdr:to>
    <xdr:cxnSp macro="">
      <xdr:nvCxnSpPr>
        <xdr:cNvPr id="60" name="直線コネクタ 59"/>
        <xdr:cNvCxnSpPr/>
      </xdr:nvCxnSpPr>
      <xdr:spPr>
        <a:xfrm flipV="1">
          <a:off x="4826000" y="5740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1"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2" name="直線コネクタ 61"/>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168927</xdr:rowOff>
    </xdr:from>
    <xdr:ext cx="762000" cy="259045"/>
    <xdr:sp macro="" textlink="">
      <xdr:nvSpPr>
        <xdr:cNvPr id="63"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82550</xdr:rowOff>
    </xdr:from>
    <xdr:to>
      <xdr:col>7</xdr:col>
      <xdr:colOff>104775</xdr:colOff>
      <xdr:row>33</xdr:row>
      <xdr:rowOff>82550</xdr:rowOff>
    </xdr:to>
    <xdr:cxnSp macro="">
      <xdr:nvCxnSpPr>
        <xdr:cNvPr id="64" name="直線コネクタ 63"/>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44450</xdr:rowOff>
    </xdr:from>
    <xdr:to>
      <xdr:col>7</xdr:col>
      <xdr:colOff>15875</xdr:colOff>
      <xdr:row>35</xdr:row>
      <xdr:rowOff>158750</xdr:rowOff>
    </xdr:to>
    <xdr:cxnSp macro="">
      <xdr:nvCxnSpPr>
        <xdr:cNvPr id="65" name="直線コネクタ 64"/>
        <xdr:cNvCxnSpPr/>
      </xdr:nvCxnSpPr>
      <xdr:spPr>
        <a:xfrm flipV="1">
          <a:off x="3987800" y="6045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6"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7" name="フローチャート : 判断 66"/>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82550</xdr:rowOff>
    </xdr:from>
    <xdr:to>
      <xdr:col>5</xdr:col>
      <xdr:colOff>549275</xdr:colOff>
      <xdr:row>35</xdr:row>
      <xdr:rowOff>158750</xdr:rowOff>
    </xdr:to>
    <xdr:cxnSp macro="">
      <xdr:nvCxnSpPr>
        <xdr:cNvPr id="68" name="直線コネクタ 67"/>
        <xdr:cNvCxnSpPr/>
      </xdr:nvCxnSpPr>
      <xdr:spPr>
        <a:xfrm>
          <a:off x="3098800" y="6083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88900</xdr:rowOff>
    </xdr:from>
    <xdr:to>
      <xdr:col>5</xdr:col>
      <xdr:colOff>600075</xdr:colOff>
      <xdr:row>39</xdr:row>
      <xdr:rowOff>19050</xdr:rowOff>
    </xdr:to>
    <xdr:sp macro="" textlink="">
      <xdr:nvSpPr>
        <xdr:cNvPr id="69" name="フローチャート : 判断 68"/>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3827</xdr:rowOff>
    </xdr:from>
    <xdr:ext cx="736600" cy="259045"/>
    <xdr:sp macro="" textlink="">
      <xdr:nvSpPr>
        <xdr:cNvPr id="70" name="テキスト ボックス 69"/>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82550</xdr:rowOff>
    </xdr:from>
    <xdr:to>
      <xdr:col>4</xdr:col>
      <xdr:colOff>346075</xdr:colOff>
      <xdr:row>35</xdr:row>
      <xdr:rowOff>146050</xdr:rowOff>
    </xdr:to>
    <xdr:cxnSp macro="">
      <xdr:nvCxnSpPr>
        <xdr:cNvPr id="71" name="直線コネクタ 70"/>
        <xdr:cNvCxnSpPr/>
      </xdr:nvCxnSpPr>
      <xdr:spPr>
        <a:xfrm flipV="1">
          <a:off x="2209800" y="6083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165100</xdr:rowOff>
    </xdr:from>
    <xdr:to>
      <xdr:col>4</xdr:col>
      <xdr:colOff>396875</xdr:colOff>
      <xdr:row>39</xdr:row>
      <xdr:rowOff>95250</xdr:rowOff>
    </xdr:to>
    <xdr:sp macro="" textlink="">
      <xdr:nvSpPr>
        <xdr:cNvPr id="72" name="フローチャート : 判断 71"/>
        <xdr:cNvSpPr/>
      </xdr:nvSpPr>
      <xdr:spPr>
        <a:xfrm>
          <a:off x="3048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80027</xdr:rowOff>
    </xdr:from>
    <xdr:ext cx="762000" cy="259045"/>
    <xdr:sp macro="" textlink="">
      <xdr:nvSpPr>
        <xdr:cNvPr id="73" name="テキスト ボックス 72"/>
        <xdr:cNvSpPr txBox="1"/>
      </xdr:nvSpPr>
      <xdr:spPr>
        <a:xfrm>
          <a:off x="2717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146050</xdr:rowOff>
    </xdr:from>
    <xdr:to>
      <xdr:col>3</xdr:col>
      <xdr:colOff>142875</xdr:colOff>
      <xdr:row>36</xdr:row>
      <xdr:rowOff>114300</xdr:rowOff>
    </xdr:to>
    <xdr:cxnSp macro="">
      <xdr:nvCxnSpPr>
        <xdr:cNvPr id="74" name="直線コネクタ 73"/>
        <xdr:cNvCxnSpPr/>
      </xdr:nvCxnSpPr>
      <xdr:spPr>
        <a:xfrm flipV="1">
          <a:off x="1320800" y="6146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63500</xdr:rowOff>
    </xdr:from>
    <xdr:to>
      <xdr:col>3</xdr:col>
      <xdr:colOff>193675</xdr:colOff>
      <xdr:row>38</xdr:row>
      <xdr:rowOff>165100</xdr:rowOff>
    </xdr:to>
    <xdr:sp macro="" textlink="">
      <xdr:nvSpPr>
        <xdr:cNvPr id="75" name="フローチャート : 判断 74"/>
        <xdr:cNvSpPr/>
      </xdr:nvSpPr>
      <xdr:spPr>
        <a:xfrm>
          <a:off x="2159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149877</xdr:rowOff>
    </xdr:from>
    <xdr:ext cx="762000" cy="259045"/>
    <xdr:sp macro="" textlink="">
      <xdr:nvSpPr>
        <xdr:cNvPr id="76" name="テキスト ボックス 75"/>
        <xdr:cNvSpPr txBox="1"/>
      </xdr:nvSpPr>
      <xdr:spPr>
        <a:xfrm>
          <a:off x="1828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158750</xdr:rowOff>
    </xdr:from>
    <xdr:to>
      <xdr:col>1</xdr:col>
      <xdr:colOff>676275</xdr:colOff>
      <xdr:row>40</xdr:row>
      <xdr:rowOff>88900</xdr:rowOff>
    </xdr:to>
    <xdr:sp macro="" textlink="">
      <xdr:nvSpPr>
        <xdr:cNvPr id="77" name="フローチャート : 判断 76"/>
        <xdr:cNvSpPr/>
      </xdr:nvSpPr>
      <xdr:spPr>
        <a:xfrm>
          <a:off x="12700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73677</xdr:rowOff>
    </xdr:from>
    <xdr:ext cx="762000" cy="259045"/>
    <xdr:sp macro="" textlink="">
      <xdr:nvSpPr>
        <xdr:cNvPr id="78" name="テキスト ボックス 77"/>
        <xdr:cNvSpPr txBox="1"/>
      </xdr:nvSpPr>
      <xdr:spPr>
        <a:xfrm>
          <a:off x="9398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165100</xdr:rowOff>
    </xdr:from>
    <xdr:to>
      <xdr:col>7</xdr:col>
      <xdr:colOff>66675</xdr:colOff>
      <xdr:row>35</xdr:row>
      <xdr:rowOff>95250</xdr:rowOff>
    </xdr:to>
    <xdr:sp macro="" textlink="">
      <xdr:nvSpPr>
        <xdr:cNvPr id="84" name="円/楕円 83"/>
        <xdr:cNvSpPr/>
      </xdr:nvSpPr>
      <xdr:spPr>
        <a:xfrm>
          <a:off x="47752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10177</xdr:rowOff>
    </xdr:from>
    <xdr:ext cx="762000" cy="259045"/>
    <xdr:sp macro="" textlink="">
      <xdr:nvSpPr>
        <xdr:cNvPr id="85" name="人件費該当値テキスト"/>
        <xdr:cNvSpPr txBox="1"/>
      </xdr:nvSpPr>
      <xdr:spPr>
        <a:xfrm>
          <a:off x="49149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107950</xdr:rowOff>
    </xdr:from>
    <xdr:to>
      <xdr:col>5</xdr:col>
      <xdr:colOff>600075</xdr:colOff>
      <xdr:row>36</xdr:row>
      <xdr:rowOff>38100</xdr:rowOff>
    </xdr:to>
    <xdr:sp macro="" textlink="">
      <xdr:nvSpPr>
        <xdr:cNvPr id="86" name="円/楕円 85"/>
        <xdr:cNvSpPr/>
      </xdr:nvSpPr>
      <xdr:spPr>
        <a:xfrm>
          <a:off x="3937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48277</xdr:rowOff>
    </xdr:from>
    <xdr:ext cx="736600" cy="259045"/>
    <xdr:sp macro="" textlink="">
      <xdr:nvSpPr>
        <xdr:cNvPr id="87" name="テキスト ボックス 86"/>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31750</xdr:rowOff>
    </xdr:from>
    <xdr:to>
      <xdr:col>4</xdr:col>
      <xdr:colOff>396875</xdr:colOff>
      <xdr:row>35</xdr:row>
      <xdr:rowOff>133350</xdr:rowOff>
    </xdr:to>
    <xdr:sp macro="" textlink="">
      <xdr:nvSpPr>
        <xdr:cNvPr id="88" name="円/楕円 87"/>
        <xdr:cNvSpPr/>
      </xdr:nvSpPr>
      <xdr:spPr>
        <a:xfrm>
          <a:off x="3048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143527</xdr:rowOff>
    </xdr:from>
    <xdr:ext cx="762000" cy="259045"/>
    <xdr:sp macro="" textlink="">
      <xdr:nvSpPr>
        <xdr:cNvPr id="89" name="テキスト ボックス 88"/>
        <xdr:cNvSpPr txBox="1"/>
      </xdr:nvSpPr>
      <xdr:spPr>
        <a:xfrm>
          <a:off x="2717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95250</xdr:rowOff>
    </xdr:from>
    <xdr:to>
      <xdr:col>3</xdr:col>
      <xdr:colOff>193675</xdr:colOff>
      <xdr:row>36</xdr:row>
      <xdr:rowOff>25400</xdr:rowOff>
    </xdr:to>
    <xdr:sp macro="" textlink="">
      <xdr:nvSpPr>
        <xdr:cNvPr id="90" name="円/楕円 89"/>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35577</xdr:rowOff>
    </xdr:from>
    <xdr:ext cx="762000" cy="259045"/>
    <xdr:sp macro="" textlink="">
      <xdr:nvSpPr>
        <xdr:cNvPr id="91" name="テキスト ボックス 90"/>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63500</xdr:rowOff>
    </xdr:from>
    <xdr:to>
      <xdr:col>1</xdr:col>
      <xdr:colOff>676275</xdr:colOff>
      <xdr:row>36</xdr:row>
      <xdr:rowOff>165100</xdr:rowOff>
    </xdr:to>
    <xdr:sp macro="" textlink="">
      <xdr:nvSpPr>
        <xdr:cNvPr id="92" name="円/楕円 91"/>
        <xdr:cNvSpPr/>
      </xdr:nvSpPr>
      <xdr:spPr>
        <a:xfrm>
          <a:off x="1270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3827</xdr:rowOff>
    </xdr:from>
    <xdr:ext cx="762000" cy="259045"/>
    <xdr:sp macro="" textlink="">
      <xdr:nvSpPr>
        <xdr:cNvPr id="93" name="テキスト ボックス 92"/>
        <xdr:cNvSpPr txBox="1"/>
      </xdr:nvSpPr>
      <xdr:spPr>
        <a:xfrm>
          <a:off x="939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物件費が類似団体に比べ</a:t>
          </a:r>
          <a:r>
            <a:rPr lang="en-US" altLang="ja-JP" sz="1100">
              <a:solidFill>
                <a:schemeClr val="dk1"/>
              </a:solidFill>
              <a:effectLst/>
              <a:latin typeface="+mn-lt"/>
              <a:ea typeface="+mn-ea"/>
              <a:cs typeface="+mn-cs"/>
            </a:rPr>
            <a:t>4.5</a:t>
          </a:r>
          <a:r>
            <a:rPr lang="ja-JP" altLang="ja-JP" sz="1100">
              <a:solidFill>
                <a:schemeClr val="dk1"/>
              </a:solidFill>
              <a:effectLst/>
              <a:latin typeface="+mn-lt"/>
              <a:ea typeface="+mn-ea"/>
              <a:cs typeface="+mn-cs"/>
            </a:rPr>
            <a:t>ポイント上回っている。これは委託費</a:t>
          </a:r>
          <a:r>
            <a:rPr lang="ja-JP" altLang="en-US" sz="1100">
              <a:solidFill>
                <a:schemeClr val="dk1"/>
              </a:solidFill>
              <a:effectLst/>
              <a:latin typeface="+mn-lt"/>
              <a:ea typeface="+mn-ea"/>
              <a:cs typeface="+mn-cs"/>
            </a:rPr>
            <a:t>の増加が主な</a:t>
          </a:r>
          <a:r>
            <a:rPr lang="ja-JP" altLang="ja-JP" sz="1100">
              <a:solidFill>
                <a:schemeClr val="dk1"/>
              </a:solidFill>
              <a:effectLst/>
              <a:latin typeface="+mn-lt"/>
              <a:ea typeface="+mn-ea"/>
              <a:cs typeface="+mn-cs"/>
            </a:rPr>
            <a:t>要因である。前年と比較すると</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ポイント増加しており、類似団体と比較すると大幅に高いため、委託経費の削減や施設の維持管理費の抑制など見直しに努める。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22</xdr:row>
      <xdr:rowOff>25400</xdr:rowOff>
    </xdr:to>
    <xdr:cxnSp macro="">
      <xdr:nvCxnSpPr>
        <xdr:cNvPr id="121" name="直線コネクタ 120"/>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168927</xdr:rowOff>
    </xdr:from>
    <xdr:ext cx="762000" cy="259045"/>
    <xdr:sp macro="" textlink="">
      <xdr:nvSpPr>
        <xdr:cNvPr id="122"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22</xdr:row>
      <xdr:rowOff>25400</xdr:rowOff>
    </xdr:from>
    <xdr:to>
      <xdr:col>24</xdr:col>
      <xdr:colOff>120650</xdr:colOff>
      <xdr:row>22</xdr:row>
      <xdr:rowOff>25400</xdr:rowOff>
    </xdr:to>
    <xdr:cxnSp macro="">
      <xdr:nvCxnSpPr>
        <xdr:cNvPr id="123" name="直線コネクタ 122"/>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4"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5" name="直線コネクタ 124"/>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139700</xdr:rowOff>
    </xdr:from>
    <xdr:to>
      <xdr:col>24</xdr:col>
      <xdr:colOff>31750</xdr:colOff>
      <xdr:row>20</xdr:row>
      <xdr:rowOff>152400</xdr:rowOff>
    </xdr:to>
    <xdr:cxnSp macro="">
      <xdr:nvCxnSpPr>
        <xdr:cNvPr id="126" name="直線コネクタ 125"/>
        <xdr:cNvCxnSpPr/>
      </xdr:nvCxnSpPr>
      <xdr:spPr>
        <a:xfrm>
          <a:off x="15671800" y="3568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7"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44450</xdr:rowOff>
    </xdr:from>
    <xdr:to>
      <xdr:col>24</xdr:col>
      <xdr:colOff>82550</xdr:colOff>
      <xdr:row>17</xdr:row>
      <xdr:rowOff>146050</xdr:rowOff>
    </xdr:to>
    <xdr:sp macro="" textlink="">
      <xdr:nvSpPr>
        <xdr:cNvPr id="128" name="フローチャート : 判断 127"/>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146050</xdr:rowOff>
    </xdr:from>
    <xdr:to>
      <xdr:col>22</xdr:col>
      <xdr:colOff>565150</xdr:colOff>
      <xdr:row>20</xdr:row>
      <xdr:rowOff>139700</xdr:rowOff>
    </xdr:to>
    <xdr:cxnSp macro="">
      <xdr:nvCxnSpPr>
        <xdr:cNvPr id="129" name="直線コネクタ 128"/>
        <xdr:cNvCxnSpPr/>
      </xdr:nvCxnSpPr>
      <xdr:spPr>
        <a:xfrm>
          <a:off x="14782800" y="3403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30" name="フローチャート : 判断 129"/>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1" name="テキスト ボックス 130"/>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146050</xdr:rowOff>
    </xdr:from>
    <xdr:to>
      <xdr:col>21</xdr:col>
      <xdr:colOff>361950</xdr:colOff>
      <xdr:row>20</xdr:row>
      <xdr:rowOff>76200</xdr:rowOff>
    </xdr:to>
    <xdr:cxnSp macro="">
      <xdr:nvCxnSpPr>
        <xdr:cNvPr id="132" name="直線コネクタ 131"/>
        <xdr:cNvCxnSpPr/>
      </xdr:nvCxnSpPr>
      <xdr:spPr>
        <a:xfrm flipV="1">
          <a:off x="13893800" y="3403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101600</xdr:rowOff>
    </xdr:from>
    <xdr:to>
      <xdr:col>21</xdr:col>
      <xdr:colOff>412750</xdr:colOff>
      <xdr:row>17</xdr:row>
      <xdr:rowOff>31750</xdr:rowOff>
    </xdr:to>
    <xdr:sp macro="" textlink="">
      <xdr:nvSpPr>
        <xdr:cNvPr id="133" name="フローチャート : 判断 132"/>
        <xdr:cNvSpPr/>
      </xdr:nvSpPr>
      <xdr:spPr>
        <a:xfrm>
          <a:off x="14732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41927</xdr:rowOff>
    </xdr:from>
    <xdr:ext cx="762000" cy="259045"/>
    <xdr:sp macro="" textlink="">
      <xdr:nvSpPr>
        <xdr:cNvPr id="134" name="テキスト ボックス 133"/>
        <xdr:cNvSpPr txBox="1"/>
      </xdr:nvSpPr>
      <xdr:spPr>
        <a:xfrm>
          <a:off x="14401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12700</xdr:rowOff>
    </xdr:from>
    <xdr:to>
      <xdr:col>20</xdr:col>
      <xdr:colOff>158750</xdr:colOff>
      <xdr:row>20</xdr:row>
      <xdr:rowOff>76200</xdr:rowOff>
    </xdr:to>
    <xdr:cxnSp macro="">
      <xdr:nvCxnSpPr>
        <xdr:cNvPr id="135" name="直線コネクタ 134"/>
        <xdr:cNvCxnSpPr/>
      </xdr:nvCxnSpPr>
      <xdr:spPr>
        <a:xfrm>
          <a:off x="13004800" y="344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xdr:rowOff>
    </xdr:from>
    <xdr:to>
      <xdr:col>20</xdr:col>
      <xdr:colOff>209550</xdr:colOff>
      <xdr:row>16</xdr:row>
      <xdr:rowOff>114300</xdr:rowOff>
    </xdr:to>
    <xdr:sp macro="" textlink="">
      <xdr:nvSpPr>
        <xdr:cNvPr id="136" name="フローチャート : 判断 135"/>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124477</xdr:rowOff>
    </xdr:from>
    <xdr:ext cx="762000" cy="259045"/>
    <xdr:sp macro="" textlink="">
      <xdr:nvSpPr>
        <xdr:cNvPr id="137" name="テキスト ボックス 136"/>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25400</xdr:rowOff>
    </xdr:from>
    <xdr:to>
      <xdr:col>19</xdr:col>
      <xdr:colOff>6350</xdr:colOff>
      <xdr:row>16</xdr:row>
      <xdr:rowOff>127000</xdr:rowOff>
    </xdr:to>
    <xdr:sp macro="" textlink="">
      <xdr:nvSpPr>
        <xdr:cNvPr id="138" name="フローチャート : 判断 137"/>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137177</xdr:rowOff>
    </xdr:from>
    <xdr:ext cx="762000" cy="259045"/>
    <xdr:sp macro="" textlink="">
      <xdr:nvSpPr>
        <xdr:cNvPr id="139" name="テキスト ボックス 138"/>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20</xdr:row>
      <xdr:rowOff>101600</xdr:rowOff>
    </xdr:from>
    <xdr:to>
      <xdr:col>24</xdr:col>
      <xdr:colOff>82550</xdr:colOff>
      <xdr:row>21</xdr:row>
      <xdr:rowOff>31750</xdr:rowOff>
    </xdr:to>
    <xdr:sp macro="" textlink="">
      <xdr:nvSpPr>
        <xdr:cNvPr id="145" name="円/楕円 144"/>
        <xdr:cNvSpPr/>
      </xdr:nvSpPr>
      <xdr:spPr>
        <a:xfrm>
          <a:off x="164592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73677</xdr:rowOff>
    </xdr:from>
    <xdr:ext cx="762000" cy="259045"/>
    <xdr:sp macro="" textlink="">
      <xdr:nvSpPr>
        <xdr:cNvPr id="146" name="物件費該当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88900</xdr:rowOff>
    </xdr:from>
    <xdr:to>
      <xdr:col>22</xdr:col>
      <xdr:colOff>615950</xdr:colOff>
      <xdr:row>21</xdr:row>
      <xdr:rowOff>19050</xdr:rowOff>
    </xdr:to>
    <xdr:sp macro="" textlink="">
      <xdr:nvSpPr>
        <xdr:cNvPr id="147" name="円/楕円 146"/>
        <xdr:cNvSpPr/>
      </xdr:nvSpPr>
      <xdr:spPr>
        <a:xfrm>
          <a:off x="15621000" y="35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3827</xdr:rowOff>
    </xdr:from>
    <xdr:ext cx="736600" cy="259045"/>
    <xdr:sp macro="" textlink="">
      <xdr:nvSpPr>
        <xdr:cNvPr id="148" name="テキスト ボックス 147"/>
        <xdr:cNvSpPr txBox="1"/>
      </xdr:nvSpPr>
      <xdr:spPr>
        <a:xfrm>
          <a:off x="15290800" y="360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95250</xdr:rowOff>
    </xdr:from>
    <xdr:to>
      <xdr:col>21</xdr:col>
      <xdr:colOff>412750</xdr:colOff>
      <xdr:row>20</xdr:row>
      <xdr:rowOff>25400</xdr:rowOff>
    </xdr:to>
    <xdr:sp macro="" textlink="">
      <xdr:nvSpPr>
        <xdr:cNvPr id="149" name="円/楕円 148"/>
        <xdr:cNvSpPr/>
      </xdr:nvSpPr>
      <xdr:spPr>
        <a:xfrm>
          <a:off x="14732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10177</xdr:rowOff>
    </xdr:from>
    <xdr:ext cx="762000" cy="259045"/>
    <xdr:sp macro="" textlink="">
      <xdr:nvSpPr>
        <xdr:cNvPr id="150" name="テキスト ボックス 149"/>
        <xdr:cNvSpPr txBox="1"/>
      </xdr:nvSpPr>
      <xdr:spPr>
        <a:xfrm>
          <a:off x="14401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25400</xdr:rowOff>
    </xdr:from>
    <xdr:to>
      <xdr:col>20</xdr:col>
      <xdr:colOff>209550</xdr:colOff>
      <xdr:row>20</xdr:row>
      <xdr:rowOff>127000</xdr:rowOff>
    </xdr:to>
    <xdr:sp macro="" textlink="">
      <xdr:nvSpPr>
        <xdr:cNvPr id="151" name="円/楕円 150"/>
        <xdr:cNvSpPr/>
      </xdr:nvSpPr>
      <xdr:spPr>
        <a:xfrm>
          <a:off x="13843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111777</xdr:rowOff>
    </xdr:from>
    <xdr:ext cx="762000" cy="259045"/>
    <xdr:sp macro="" textlink="">
      <xdr:nvSpPr>
        <xdr:cNvPr id="152" name="テキスト ボックス 151"/>
        <xdr:cNvSpPr txBox="1"/>
      </xdr:nvSpPr>
      <xdr:spPr>
        <a:xfrm>
          <a:off x="13512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133350</xdr:rowOff>
    </xdr:from>
    <xdr:to>
      <xdr:col>19</xdr:col>
      <xdr:colOff>6350</xdr:colOff>
      <xdr:row>20</xdr:row>
      <xdr:rowOff>63500</xdr:rowOff>
    </xdr:to>
    <xdr:sp macro="" textlink="">
      <xdr:nvSpPr>
        <xdr:cNvPr id="153" name="円/楕円 152"/>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48277</xdr:rowOff>
    </xdr:from>
    <xdr:ext cx="762000" cy="259045"/>
    <xdr:sp macro="" textlink="">
      <xdr:nvSpPr>
        <xdr:cNvPr id="154" name="テキスト ボックス 153"/>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類似団体の平均を</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ポイント下回って</a:t>
          </a:r>
          <a:r>
            <a:rPr lang="ja-JP" altLang="en-US" sz="1100">
              <a:solidFill>
                <a:schemeClr val="dk1"/>
              </a:solidFill>
              <a:effectLst/>
              <a:latin typeface="+mn-lt"/>
              <a:ea typeface="+mn-ea"/>
              <a:cs typeface="+mn-cs"/>
            </a:rPr>
            <a:t>おり、類似団体の中でも少ない数字であり、適正に行われているものと判断できるが、今後は多様な町民ニーズにより増加することも予想されるため、</a:t>
          </a:r>
          <a:r>
            <a:rPr lang="ja-JP" altLang="ja-JP" sz="1100">
              <a:solidFill>
                <a:schemeClr val="dk1"/>
              </a:solidFill>
              <a:effectLst/>
              <a:latin typeface="+mn-lt"/>
              <a:ea typeface="+mn-ea"/>
              <a:cs typeface="+mn-cs"/>
            </a:rPr>
            <a:t>各種手当等のための資格審査を適正に行う必要がある。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50800</xdr:rowOff>
    </xdr:to>
    <xdr:cxnSp macro="">
      <xdr:nvCxnSpPr>
        <xdr:cNvPr id="182" name="直線コネクタ 181"/>
        <xdr:cNvCxnSpPr/>
      </xdr:nvCxnSpPr>
      <xdr:spPr>
        <a:xfrm flipV="1">
          <a:off x="4826000" y="90805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3"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4" name="直線コネクタ 183"/>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31750</xdr:rowOff>
    </xdr:from>
    <xdr:to>
      <xdr:col>7</xdr:col>
      <xdr:colOff>15875</xdr:colOff>
      <xdr:row>54</xdr:row>
      <xdr:rowOff>12700</xdr:rowOff>
    </xdr:to>
    <xdr:cxnSp macro="">
      <xdr:nvCxnSpPr>
        <xdr:cNvPr id="187" name="直線コネクタ 186"/>
        <xdr:cNvCxnSpPr/>
      </xdr:nvCxnSpPr>
      <xdr:spPr>
        <a:xfrm flipV="1">
          <a:off x="3987800" y="9118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88"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89" name="フローチャート : 判断 188"/>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54</xdr:row>
      <xdr:rowOff>12700</xdr:rowOff>
    </xdr:to>
    <xdr:cxnSp macro="">
      <xdr:nvCxnSpPr>
        <xdr:cNvPr id="190" name="直線コネクタ 189"/>
        <xdr:cNvCxnSpPr/>
      </xdr:nvCxnSpPr>
      <xdr:spPr>
        <a:xfrm>
          <a:off x="3098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1" name="フローチャート : 判断 190"/>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192" name="テキスト ボックス 19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107950</xdr:rowOff>
    </xdr:to>
    <xdr:cxnSp macro="">
      <xdr:nvCxnSpPr>
        <xdr:cNvPr id="193" name="直線コネクタ 192"/>
        <xdr:cNvCxnSpPr/>
      </xdr:nvCxnSpPr>
      <xdr:spPr>
        <a:xfrm>
          <a:off x="2209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4" name="フローチャート : 判断 193"/>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5" name="テキスト ボックス 194"/>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107950</xdr:rowOff>
    </xdr:to>
    <xdr:cxnSp macro="">
      <xdr:nvCxnSpPr>
        <xdr:cNvPr id="196" name="直線コネクタ 195"/>
        <xdr:cNvCxnSpPr/>
      </xdr:nvCxnSpPr>
      <xdr:spPr>
        <a:xfrm>
          <a:off x="1320800" y="9080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7" name="フローチャート : 判断 196"/>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8" name="テキスト ボックス 19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9" name="フローチャート : 判断 198"/>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0" name="テキスト ボックス 199"/>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52</xdr:row>
      <xdr:rowOff>152400</xdr:rowOff>
    </xdr:from>
    <xdr:to>
      <xdr:col>7</xdr:col>
      <xdr:colOff>66675</xdr:colOff>
      <xdr:row>53</xdr:row>
      <xdr:rowOff>82550</xdr:rowOff>
    </xdr:to>
    <xdr:sp macro="" textlink="">
      <xdr:nvSpPr>
        <xdr:cNvPr id="206" name="円/楕円 205"/>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60977</xdr:rowOff>
    </xdr:from>
    <xdr:ext cx="762000" cy="259045"/>
    <xdr:sp macro="" textlink="">
      <xdr:nvSpPr>
        <xdr:cNvPr id="207" name="扶助費該当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8" name="円/楕円 207"/>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9" name="テキスト ボックス 208"/>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10" name="円/楕円 209"/>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11" name="テキスト ボックス 210"/>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12" name="円/楕円 211"/>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13" name="テキスト ボックス 212"/>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4" name="円/楕円 213"/>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5" name="テキスト ボックス 214"/>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類似団体の平均を</a:t>
          </a:r>
          <a:r>
            <a:rPr lang="en-US" altLang="ja-JP" sz="1100">
              <a:solidFill>
                <a:schemeClr val="dk1"/>
              </a:solidFill>
              <a:effectLst/>
              <a:latin typeface="+mn-lt"/>
              <a:ea typeface="+mn-ea"/>
              <a:cs typeface="+mn-cs"/>
            </a:rPr>
            <a:t>6.6</a:t>
          </a:r>
          <a:r>
            <a:rPr lang="ja-JP" altLang="ja-JP" sz="1100">
              <a:solidFill>
                <a:schemeClr val="dk1"/>
              </a:solidFill>
              <a:effectLst/>
              <a:latin typeface="+mn-lt"/>
              <a:ea typeface="+mn-ea"/>
              <a:cs typeface="+mn-cs"/>
            </a:rPr>
            <a:t>ポイント下回っており、類似団体の中では少ない値となっている。その他の主なものに繰出金があげられるが、下水道事業会計が地方公営企業法の全部を適用しているために負担金として処理され、繰出金に含まれないため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16510</xdr:rowOff>
    </xdr:to>
    <xdr:cxnSp macro="">
      <xdr:nvCxnSpPr>
        <xdr:cNvPr id="243" name="直線コネクタ 242"/>
        <xdr:cNvCxnSpPr/>
      </xdr:nvCxnSpPr>
      <xdr:spPr>
        <a:xfrm flipV="1">
          <a:off x="16510000" y="93014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160037</xdr:rowOff>
    </xdr:from>
    <xdr:ext cx="762000" cy="259045"/>
    <xdr:sp macro="" textlink="">
      <xdr:nvSpPr>
        <xdr:cNvPr id="244"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23</xdr:col>
      <xdr:colOff>628650</xdr:colOff>
      <xdr:row>61</xdr:row>
      <xdr:rowOff>16510</xdr:rowOff>
    </xdr:from>
    <xdr:to>
      <xdr:col>24</xdr:col>
      <xdr:colOff>120650</xdr:colOff>
      <xdr:row>61</xdr:row>
      <xdr:rowOff>16510</xdr:rowOff>
    </xdr:to>
    <xdr:cxnSp macro="">
      <xdr:nvCxnSpPr>
        <xdr:cNvPr id="245" name="直線コネクタ 244"/>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6"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47" name="直線コネクタ 246"/>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73660</xdr:rowOff>
    </xdr:from>
    <xdr:to>
      <xdr:col>24</xdr:col>
      <xdr:colOff>31750</xdr:colOff>
      <xdr:row>54</xdr:row>
      <xdr:rowOff>96520</xdr:rowOff>
    </xdr:to>
    <xdr:cxnSp macro="">
      <xdr:nvCxnSpPr>
        <xdr:cNvPr id="248" name="直線コネクタ 247"/>
        <xdr:cNvCxnSpPr/>
      </xdr:nvCxnSpPr>
      <xdr:spPr>
        <a:xfrm flipV="1">
          <a:off x="15671800" y="9331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154957</xdr:rowOff>
    </xdr:from>
    <xdr:ext cx="762000" cy="259045"/>
    <xdr:sp macro="" textlink="">
      <xdr:nvSpPr>
        <xdr:cNvPr id="249"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0" name="フローチャート : 判断 249"/>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66040</xdr:rowOff>
    </xdr:from>
    <xdr:to>
      <xdr:col>22</xdr:col>
      <xdr:colOff>565150</xdr:colOff>
      <xdr:row>54</xdr:row>
      <xdr:rowOff>96520</xdr:rowOff>
    </xdr:to>
    <xdr:cxnSp macro="">
      <xdr:nvCxnSpPr>
        <xdr:cNvPr id="251" name="直線コネクタ 250"/>
        <xdr:cNvCxnSpPr/>
      </xdr:nvCxnSpPr>
      <xdr:spPr>
        <a:xfrm>
          <a:off x="14782800" y="9324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3810</xdr:rowOff>
    </xdr:from>
    <xdr:to>
      <xdr:col>22</xdr:col>
      <xdr:colOff>615950</xdr:colOff>
      <xdr:row>57</xdr:row>
      <xdr:rowOff>105410</xdr:rowOff>
    </xdr:to>
    <xdr:sp macro="" textlink="">
      <xdr:nvSpPr>
        <xdr:cNvPr id="252" name="フローチャート : 判断 251"/>
        <xdr:cNvSpPr/>
      </xdr:nvSpPr>
      <xdr:spPr>
        <a:xfrm>
          <a:off x="15621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53" name="テキスト ボックス 252"/>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50800</xdr:rowOff>
    </xdr:from>
    <xdr:to>
      <xdr:col>21</xdr:col>
      <xdr:colOff>361950</xdr:colOff>
      <xdr:row>54</xdr:row>
      <xdr:rowOff>66040</xdr:rowOff>
    </xdr:to>
    <xdr:cxnSp macro="">
      <xdr:nvCxnSpPr>
        <xdr:cNvPr id="254" name="直線コネクタ 253"/>
        <xdr:cNvCxnSpPr/>
      </xdr:nvCxnSpPr>
      <xdr:spPr>
        <a:xfrm>
          <a:off x="13893800" y="9309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5" name="フローチャート : 判断 254"/>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6" name="テキスト ボックス 255"/>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35560</xdr:rowOff>
    </xdr:from>
    <xdr:to>
      <xdr:col>20</xdr:col>
      <xdr:colOff>158750</xdr:colOff>
      <xdr:row>54</xdr:row>
      <xdr:rowOff>50800</xdr:rowOff>
    </xdr:to>
    <xdr:cxnSp macro="">
      <xdr:nvCxnSpPr>
        <xdr:cNvPr id="257" name="直線コネクタ 256"/>
        <xdr:cNvCxnSpPr/>
      </xdr:nvCxnSpPr>
      <xdr:spPr>
        <a:xfrm>
          <a:off x="13004800" y="9293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60" name="フローチャート : 判断 259"/>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74947</xdr:rowOff>
    </xdr:from>
    <xdr:ext cx="762000" cy="259045"/>
    <xdr:sp macro="" textlink="">
      <xdr:nvSpPr>
        <xdr:cNvPr id="261" name="テキスト ボックス 260"/>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22860</xdr:rowOff>
    </xdr:from>
    <xdr:to>
      <xdr:col>24</xdr:col>
      <xdr:colOff>82550</xdr:colOff>
      <xdr:row>54</xdr:row>
      <xdr:rowOff>124460</xdr:rowOff>
    </xdr:to>
    <xdr:sp macro="" textlink="">
      <xdr:nvSpPr>
        <xdr:cNvPr id="267" name="円/楕円 266"/>
        <xdr:cNvSpPr/>
      </xdr:nvSpPr>
      <xdr:spPr>
        <a:xfrm>
          <a:off x="16459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102887</xdr:rowOff>
    </xdr:from>
    <xdr:ext cx="762000" cy="259045"/>
    <xdr:sp macro="" textlink="">
      <xdr:nvSpPr>
        <xdr:cNvPr id="268" name="その他該当値テキスト"/>
        <xdr:cNvSpPr txBox="1"/>
      </xdr:nvSpPr>
      <xdr:spPr>
        <a:xfrm>
          <a:off x="16598900" y="918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45720</xdr:rowOff>
    </xdr:from>
    <xdr:to>
      <xdr:col>22</xdr:col>
      <xdr:colOff>615950</xdr:colOff>
      <xdr:row>54</xdr:row>
      <xdr:rowOff>147320</xdr:rowOff>
    </xdr:to>
    <xdr:sp macro="" textlink="">
      <xdr:nvSpPr>
        <xdr:cNvPr id="269" name="円/楕円 268"/>
        <xdr:cNvSpPr/>
      </xdr:nvSpPr>
      <xdr:spPr>
        <a:xfrm>
          <a:off x="15621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157497</xdr:rowOff>
    </xdr:from>
    <xdr:ext cx="736600" cy="259045"/>
    <xdr:sp macro="" textlink="">
      <xdr:nvSpPr>
        <xdr:cNvPr id="270" name="テキスト ボックス 269"/>
        <xdr:cNvSpPr txBox="1"/>
      </xdr:nvSpPr>
      <xdr:spPr>
        <a:xfrm>
          <a:off x="15290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xdr:rowOff>
    </xdr:from>
    <xdr:to>
      <xdr:col>21</xdr:col>
      <xdr:colOff>412750</xdr:colOff>
      <xdr:row>54</xdr:row>
      <xdr:rowOff>116840</xdr:rowOff>
    </xdr:to>
    <xdr:sp macro="" textlink="">
      <xdr:nvSpPr>
        <xdr:cNvPr id="271" name="円/楕円 270"/>
        <xdr:cNvSpPr/>
      </xdr:nvSpPr>
      <xdr:spPr>
        <a:xfrm>
          <a:off x="14732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127017</xdr:rowOff>
    </xdr:from>
    <xdr:ext cx="762000" cy="259045"/>
    <xdr:sp macro="" textlink="">
      <xdr:nvSpPr>
        <xdr:cNvPr id="272" name="テキスト ボックス 271"/>
        <xdr:cNvSpPr txBox="1"/>
      </xdr:nvSpPr>
      <xdr:spPr>
        <a:xfrm>
          <a:off x="14401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0</xdr:rowOff>
    </xdr:from>
    <xdr:to>
      <xdr:col>20</xdr:col>
      <xdr:colOff>209550</xdr:colOff>
      <xdr:row>54</xdr:row>
      <xdr:rowOff>101600</xdr:rowOff>
    </xdr:to>
    <xdr:sp macro="" textlink="">
      <xdr:nvSpPr>
        <xdr:cNvPr id="273" name="円/楕円 272"/>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111777</xdr:rowOff>
    </xdr:from>
    <xdr:ext cx="762000" cy="259045"/>
    <xdr:sp macro="" textlink="">
      <xdr:nvSpPr>
        <xdr:cNvPr id="274" name="テキスト ボックス 273"/>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156210</xdr:rowOff>
    </xdr:from>
    <xdr:to>
      <xdr:col>19</xdr:col>
      <xdr:colOff>6350</xdr:colOff>
      <xdr:row>54</xdr:row>
      <xdr:rowOff>86360</xdr:rowOff>
    </xdr:to>
    <xdr:sp macro="" textlink="">
      <xdr:nvSpPr>
        <xdr:cNvPr id="275" name="円/楕円 274"/>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96537</xdr:rowOff>
    </xdr:from>
    <xdr:ext cx="762000" cy="259045"/>
    <xdr:sp macro="" textlink="">
      <xdr:nvSpPr>
        <xdr:cNvPr id="276" name="テキスト ボックス 275"/>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公営企業への負担金が大きく、類似団体の平均に比べ</a:t>
          </a:r>
          <a:r>
            <a:rPr lang="en-US" altLang="ja-JP" sz="1100">
              <a:solidFill>
                <a:schemeClr val="dk1"/>
              </a:solidFill>
              <a:effectLst/>
              <a:latin typeface="+mn-lt"/>
              <a:ea typeface="+mn-ea"/>
              <a:cs typeface="+mn-cs"/>
            </a:rPr>
            <a:t>5.9</a:t>
          </a:r>
          <a:r>
            <a:rPr lang="ja-JP" altLang="ja-JP" sz="1100">
              <a:solidFill>
                <a:schemeClr val="dk1"/>
              </a:solidFill>
              <a:effectLst/>
              <a:latin typeface="+mn-lt"/>
              <a:ea typeface="+mn-ea"/>
              <a:cs typeface="+mn-cs"/>
            </a:rPr>
            <a:t>ポイント上回り、類似団体の中では高い値となっている。公営企業への負担金が大きな要因であるが、一部事務組合等の起こした起債の償還が進むにつれ、それに伴う負担金も減少しており、補助費等の割合も減少すると考えら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41</xdr:row>
      <xdr:rowOff>1270</xdr:rowOff>
    </xdr:to>
    <xdr:cxnSp macro="">
      <xdr:nvCxnSpPr>
        <xdr:cNvPr id="304" name="直線コネクタ 303"/>
        <xdr:cNvCxnSpPr/>
      </xdr:nvCxnSpPr>
      <xdr:spPr>
        <a:xfrm flipV="1">
          <a:off x="16510000" y="591058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05"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06" name="直線コネクタ 305"/>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7"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8" name="直線コネクタ 307"/>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27940</xdr:rowOff>
    </xdr:from>
    <xdr:to>
      <xdr:col>24</xdr:col>
      <xdr:colOff>31750</xdr:colOff>
      <xdr:row>40</xdr:row>
      <xdr:rowOff>104140</xdr:rowOff>
    </xdr:to>
    <xdr:cxnSp macro="">
      <xdr:nvCxnSpPr>
        <xdr:cNvPr id="309" name="直線コネクタ 308"/>
        <xdr:cNvCxnSpPr/>
      </xdr:nvCxnSpPr>
      <xdr:spPr>
        <a:xfrm flipV="1">
          <a:off x="15671800" y="68859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58437</xdr:rowOff>
    </xdr:from>
    <xdr:ext cx="762000" cy="259045"/>
    <xdr:sp macro="" textlink="">
      <xdr:nvSpPr>
        <xdr:cNvPr id="310"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1" name="フローチャート : 判断 310"/>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66040</xdr:rowOff>
    </xdr:from>
    <xdr:to>
      <xdr:col>22</xdr:col>
      <xdr:colOff>565150</xdr:colOff>
      <xdr:row>40</xdr:row>
      <xdr:rowOff>104140</xdr:rowOff>
    </xdr:to>
    <xdr:cxnSp macro="">
      <xdr:nvCxnSpPr>
        <xdr:cNvPr id="312" name="直線コネクタ 311"/>
        <xdr:cNvCxnSpPr/>
      </xdr:nvCxnSpPr>
      <xdr:spPr>
        <a:xfrm>
          <a:off x="14782800" y="6924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26670</xdr:rowOff>
    </xdr:from>
    <xdr:to>
      <xdr:col>22</xdr:col>
      <xdr:colOff>615950</xdr:colOff>
      <xdr:row>37</xdr:row>
      <xdr:rowOff>128270</xdr:rowOff>
    </xdr:to>
    <xdr:sp macro="" textlink="">
      <xdr:nvSpPr>
        <xdr:cNvPr id="313" name="フローチャート : 判断 312"/>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138447</xdr:rowOff>
    </xdr:from>
    <xdr:ext cx="736600" cy="259045"/>
    <xdr:sp macro="" textlink="">
      <xdr:nvSpPr>
        <xdr:cNvPr id="314" name="テキスト ボックス 313"/>
        <xdr:cNvSpPr txBox="1"/>
      </xdr:nvSpPr>
      <xdr:spPr>
        <a:xfrm>
          <a:off x="15290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66040</xdr:rowOff>
    </xdr:from>
    <xdr:to>
      <xdr:col>21</xdr:col>
      <xdr:colOff>361950</xdr:colOff>
      <xdr:row>40</xdr:row>
      <xdr:rowOff>142240</xdr:rowOff>
    </xdr:to>
    <xdr:cxnSp macro="">
      <xdr:nvCxnSpPr>
        <xdr:cNvPr id="315" name="直線コネクタ 314"/>
        <xdr:cNvCxnSpPr/>
      </xdr:nvCxnSpPr>
      <xdr:spPr>
        <a:xfrm flipV="1">
          <a:off x="13893800" y="6924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6" name="フローチャート : 判断 315"/>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7" name="テキスト ボックス 316"/>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142240</xdr:rowOff>
    </xdr:from>
    <xdr:to>
      <xdr:col>20</xdr:col>
      <xdr:colOff>158750</xdr:colOff>
      <xdr:row>41</xdr:row>
      <xdr:rowOff>92710</xdr:rowOff>
    </xdr:to>
    <xdr:cxnSp macro="">
      <xdr:nvCxnSpPr>
        <xdr:cNvPr id="318" name="直線コネクタ 317"/>
        <xdr:cNvCxnSpPr/>
      </xdr:nvCxnSpPr>
      <xdr:spPr>
        <a:xfrm flipV="1">
          <a:off x="13004800" y="7000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20" name="テキスト ボックス 319"/>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95250</xdr:rowOff>
    </xdr:from>
    <xdr:to>
      <xdr:col>19</xdr:col>
      <xdr:colOff>6350</xdr:colOff>
      <xdr:row>38</xdr:row>
      <xdr:rowOff>25400</xdr:rowOff>
    </xdr:to>
    <xdr:sp macro="" textlink="">
      <xdr:nvSpPr>
        <xdr:cNvPr id="321" name="フローチャート : 判断 320"/>
        <xdr:cNvSpPr/>
      </xdr:nvSpPr>
      <xdr:spPr>
        <a:xfrm>
          <a:off x="12954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35577</xdr:rowOff>
    </xdr:from>
    <xdr:ext cx="762000" cy="259045"/>
    <xdr:sp macro="" textlink="">
      <xdr:nvSpPr>
        <xdr:cNvPr id="322" name="テキスト ボックス 321"/>
        <xdr:cNvSpPr txBox="1"/>
      </xdr:nvSpPr>
      <xdr:spPr>
        <a:xfrm>
          <a:off x="12623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148590</xdr:rowOff>
    </xdr:from>
    <xdr:to>
      <xdr:col>24</xdr:col>
      <xdr:colOff>82550</xdr:colOff>
      <xdr:row>40</xdr:row>
      <xdr:rowOff>78740</xdr:rowOff>
    </xdr:to>
    <xdr:sp macro="" textlink="">
      <xdr:nvSpPr>
        <xdr:cNvPr id="328" name="円/楕円 327"/>
        <xdr:cNvSpPr/>
      </xdr:nvSpPr>
      <xdr:spPr>
        <a:xfrm>
          <a:off x="16459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120667</xdr:rowOff>
    </xdr:from>
    <xdr:ext cx="762000" cy="259045"/>
    <xdr:sp macro="" textlink="">
      <xdr:nvSpPr>
        <xdr:cNvPr id="329" name="補助費等該当値テキスト"/>
        <xdr:cNvSpPr txBox="1"/>
      </xdr:nvSpPr>
      <xdr:spPr>
        <a:xfrm>
          <a:off x="165989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53340</xdr:rowOff>
    </xdr:from>
    <xdr:to>
      <xdr:col>22</xdr:col>
      <xdr:colOff>615950</xdr:colOff>
      <xdr:row>40</xdr:row>
      <xdr:rowOff>154940</xdr:rowOff>
    </xdr:to>
    <xdr:sp macro="" textlink="">
      <xdr:nvSpPr>
        <xdr:cNvPr id="330" name="円/楕円 329"/>
        <xdr:cNvSpPr/>
      </xdr:nvSpPr>
      <xdr:spPr>
        <a:xfrm>
          <a:off x="15621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139717</xdr:rowOff>
    </xdr:from>
    <xdr:ext cx="736600" cy="259045"/>
    <xdr:sp macro="" textlink="">
      <xdr:nvSpPr>
        <xdr:cNvPr id="331" name="テキスト ボックス 330"/>
        <xdr:cNvSpPr txBox="1"/>
      </xdr:nvSpPr>
      <xdr:spPr>
        <a:xfrm>
          <a:off x="15290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15240</xdr:rowOff>
    </xdr:from>
    <xdr:to>
      <xdr:col>21</xdr:col>
      <xdr:colOff>412750</xdr:colOff>
      <xdr:row>40</xdr:row>
      <xdr:rowOff>116840</xdr:rowOff>
    </xdr:to>
    <xdr:sp macro="" textlink="">
      <xdr:nvSpPr>
        <xdr:cNvPr id="332" name="円/楕円 331"/>
        <xdr:cNvSpPr/>
      </xdr:nvSpPr>
      <xdr:spPr>
        <a:xfrm>
          <a:off x="14732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101617</xdr:rowOff>
    </xdr:from>
    <xdr:ext cx="762000" cy="259045"/>
    <xdr:sp macro="" textlink="">
      <xdr:nvSpPr>
        <xdr:cNvPr id="333" name="テキスト ボックス 332"/>
        <xdr:cNvSpPr txBox="1"/>
      </xdr:nvSpPr>
      <xdr:spPr>
        <a:xfrm>
          <a:off x="14401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91440</xdr:rowOff>
    </xdr:from>
    <xdr:to>
      <xdr:col>20</xdr:col>
      <xdr:colOff>209550</xdr:colOff>
      <xdr:row>41</xdr:row>
      <xdr:rowOff>21590</xdr:rowOff>
    </xdr:to>
    <xdr:sp macro="" textlink="">
      <xdr:nvSpPr>
        <xdr:cNvPr id="334" name="円/楕円 333"/>
        <xdr:cNvSpPr/>
      </xdr:nvSpPr>
      <xdr:spPr>
        <a:xfrm>
          <a:off x="13843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6367</xdr:rowOff>
    </xdr:from>
    <xdr:ext cx="762000" cy="259045"/>
    <xdr:sp macro="" textlink="">
      <xdr:nvSpPr>
        <xdr:cNvPr id="335" name="テキスト ボックス 334"/>
        <xdr:cNvSpPr txBox="1"/>
      </xdr:nvSpPr>
      <xdr:spPr>
        <a:xfrm>
          <a:off x="13512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41910</xdr:rowOff>
    </xdr:from>
    <xdr:to>
      <xdr:col>19</xdr:col>
      <xdr:colOff>6350</xdr:colOff>
      <xdr:row>41</xdr:row>
      <xdr:rowOff>143510</xdr:rowOff>
    </xdr:to>
    <xdr:sp macro="" textlink="">
      <xdr:nvSpPr>
        <xdr:cNvPr id="336" name="円/楕円 335"/>
        <xdr:cNvSpPr/>
      </xdr:nvSpPr>
      <xdr:spPr>
        <a:xfrm>
          <a:off x="12954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128287</xdr:rowOff>
    </xdr:from>
    <xdr:ext cx="762000" cy="259045"/>
    <xdr:sp macro="" textlink="">
      <xdr:nvSpPr>
        <xdr:cNvPr id="337" name="テキスト ボックス 336"/>
        <xdr:cNvSpPr txBox="1"/>
      </xdr:nvSpPr>
      <xdr:spPr>
        <a:xfrm>
          <a:off x="12623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類似団体の平均値を</a:t>
          </a:r>
          <a:r>
            <a:rPr lang="en-US" altLang="ja-JP" sz="1100">
              <a:solidFill>
                <a:schemeClr val="dk1"/>
              </a:solidFill>
              <a:effectLst/>
              <a:latin typeface="+mn-lt"/>
              <a:ea typeface="+mn-ea"/>
              <a:cs typeface="+mn-cs"/>
            </a:rPr>
            <a:t>5.7</a:t>
          </a:r>
          <a:r>
            <a:rPr lang="ja-JP" altLang="ja-JP" sz="1100">
              <a:solidFill>
                <a:schemeClr val="dk1"/>
              </a:solidFill>
              <a:effectLst/>
              <a:latin typeface="+mn-lt"/>
              <a:ea typeface="+mn-ea"/>
              <a:cs typeface="+mn-cs"/>
            </a:rPr>
            <a:t>ポイント下回っており、類似団体の中では少ない値となっている。公債費及び公債費に準ずる費用をみても減少しており、これは起債の償還や一部事務組合で起こした起債の償還が順調に進んでいる結果である。今後、新たな地方債を発行する場合も計画的に行い公債費の適正化を推進す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165100</xdr:rowOff>
    </xdr:from>
    <xdr:to>
      <xdr:col>7</xdr:col>
      <xdr:colOff>15875</xdr:colOff>
      <xdr:row>80</xdr:row>
      <xdr:rowOff>73661</xdr:rowOff>
    </xdr:to>
    <xdr:cxnSp macro="">
      <xdr:nvCxnSpPr>
        <xdr:cNvPr id="365" name="直線コネクタ 364"/>
        <xdr:cNvCxnSpPr/>
      </xdr:nvCxnSpPr>
      <xdr:spPr>
        <a:xfrm flipV="1">
          <a:off x="4826000" y="125095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45738</xdr:rowOff>
    </xdr:from>
    <xdr:ext cx="762000" cy="259045"/>
    <xdr:sp macro="" textlink="">
      <xdr:nvSpPr>
        <xdr:cNvPr id="366" name="公債費最小値テキスト"/>
        <xdr:cNvSpPr txBox="1"/>
      </xdr:nvSpPr>
      <xdr:spPr>
        <a:xfrm>
          <a:off x="4914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73661</xdr:rowOff>
    </xdr:from>
    <xdr:to>
      <xdr:col>7</xdr:col>
      <xdr:colOff>104775</xdr:colOff>
      <xdr:row>80</xdr:row>
      <xdr:rowOff>73661</xdr:rowOff>
    </xdr:to>
    <xdr:cxnSp macro="">
      <xdr:nvCxnSpPr>
        <xdr:cNvPr id="367" name="直線コネクタ 366"/>
        <xdr:cNvCxnSpPr/>
      </xdr:nvCxnSpPr>
      <xdr:spPr>
        <a:xfrm>
          <a:off x="4737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80027</xdr:rowOff>
    </xdr:from>
    <xdr:ext cx="762000" cy="259045"/>
    <xdr:sp macro="" textlink="">
      <xdr:nvSpPr>
        <xdr:cNvPr id="36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72</xdr:row>
      <xdr:rowOff>165100</xdr:rowOff>
    </xdr:from>
    <xdr:to>
      <xdr:col>7</xdr:col>
      <xdr:colOff>104775</xdr:colOff>
      <xdr:row>72</xdr:row>
      <xdr:rowOff>165100</xdr:rowOff>
    </xdr:to>
    <xdr:cxnSp macro="">
      <xdr:nvCxnSpPr>
        <xdr:cNvPr id="369" name="直線コネクタ 36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165100</xdr:rowOff>
    </xdr:from>
    <xdr:to>
      <xdr:col>7</xdr:col>
      <xdr:colOff>15875</xdr:colOff>
      <xdr:row>73</xdr:row>
      <xdr:rowOff>54610</xdr:rowOff>
    </xdr:to>
    <xdr:cxnSp macro="">
      <xdr:nvCxnSpPr>
        <xdr:cNvPr id="370" name="直線コネクタ 369"/>
        <xdr:cNvCxnSpPr/>
      </xdr:nvCxnSpPr>
      <xdr:spPr>
        <a:xfrm flipV="1">
          <a:off x="3987800" y="125095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6367</xdr:rowOff>
    </xdr:from>
    <xdr:ext cx="762000" cy="259045"/>
    <xdr:sp macro="" textlink="">
      <xdr:nvSpPr>
        <xdr:cNvPr id="371" name="公債費平均値テキスト"/>
        <xdr:cNvSpPr txBox="1"/>
      </xdr:nvSpPr>
      <xdr:spPr>
        <a:xfrm>
          <a:off x="4914900" y="12865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34290</xdr:rowOff>
    </xdr:from>
    <xdr:to>
      <xdr:col>7</xdr:col>
      <xdr:colOff>66675</xdr:colOff>
      <xdr:row>75</xdr:row>
      <xdr:rowOff>135890</xdr:rowOff>
    </xdr:to>
    <xdr:sp macro="" textlink="">
      <xdr:nvSpPr>
        <xdr:cNvPr id="372" name="フローチャート : 判断 371"/>
        <xdr:cNvSpPr/>
      </xdr:nvSpPr>
      <xdr:spPr>
        <a:xfrm>
          <a:off x="47752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8890</xdr:rowOff>
    </xdr:from>
    <xdr:to>
      <xdr:col>5</xdr:col>
      <xdr:colOff>549275</xdr:colOff>
      <xdr:row>73</xdr:row>
      <xdr:rowOff>54610</xdr:rowOff>
    </xdr:to>
    <xdr:cxnSp macro="">
      <xdr:nvCxnSpPr>
        <xdr:cNvPr id="373" name="直線コネクタ 372"/>
        <xdr:cNvCxnSpPr/>
      </xdr:nvCxnSpPr>
      <xdr:spPr>
        <a:xfrm>
          <a:off x="3098800" y="12524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64770</xdr:rowOff>
    </xdr:from>
    <xdr:to>
      <xdr:col>5</xdr:col>
      <xdr:colOff>600075</xdr:colOff>
      <xdr:row>75</xdr:row>
      <xdr:rowOff>166370</xdr:rowOff>
    </xdr:to>
    <xdr:sp macro="" textlink="">
      <xdr:nvSpPr>
        <xdr:cNvPr id="374" name="フローチャート : 判断 373"/>
        <xdr:cNvSpPr/>
      </xdr:nvSpPr>
      <xdr:spPr>
        <a:xfrm>
          <a:off x="3937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151147</xdr:rowOff>
    </xdr:from>
    <xdr:ext cx="736600" cy="259045"/>
    <xdr:sp macro="" textlink="">
      <xdr:nvSpPr>
        <xdr:cNvPr id="375" name="テキスト ボックス 374"/>
        <xdr:cNvSpPr txBox="1"/>
      </xdr:nvSpPr>
      <xdr:spPr>
        <a:xfrm>
          <a:off x="3606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8890</xdr:rowOff>
    </xdr:from>
    <xdr:to>
      <xdr:col>4</xdr:col>
      <xdr:colOff>346075</xdr:colOff>
      <xdr:row>73</xdr:row>
      <xdr:rowOff>62230</xdr:rowOff>
    </xdr:to>
    <xdr:cxnSp macro="">
      <xdr:nvCxnSpPr>
        <xdr:cNvPr id="376" name="直線コネクタ 375"/>
        <xdr:cNvCxnSpPr/>
      </xdr:nvCxnSpPr>
      <xdr:spPr>
        <a:xfrm flipV="1">
          <a:off x="2209800" y="12524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95250</xdr:rowOff>
    </xdr:from>
    <xdr:to>
      <xdr:col>4</xdr:col>
      <xdr:colOff>396875</xdr:colOff>
      <xdr:row>76</xdr:row>
      <xdr:rowOff>25400</xdr:rowOff>
    </xdr:to>
    <xdr:sp macro="" textlink="">
      <xdr:nvSpPr>
        <xdr:cNvPr id="377" name="フローチャート : 判断 376"/>
        <xdr:cNvSpPr/>
      </xdr:nvSpPr>
      <xdr:spPr>
        <a:xfrm>
          <a:off x="3048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10177</xdr:rowOff>
    </xdr:from>
    <xdr:ext cx="762000" cy="259045"/>
    <xdr:sp macro="" textlink="">
      <xdr:nvSpPr>
        <xdr:cNvPr id="378" name="テキスト ボックス 377"/>
        <xdr:cNvSpPr txBox="1"/>
      </xdr:nvSpPr>
      <xdr:spPr>
        <a:xfrm>
          <a:off x="2717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62230</xdr:rowOff>
    </xdr:from>
    <xdr:to>
      <xdr:col>3</xdr:col>
      <xdr:colOff>142875</xdr:colOff>
      <xdr:row>73</xdr:row>
      <xdr:rowOff>92710</xdr:rowOff>
    </xdr:to>
    <xdr:cxnSp macro="">
      <xdr:nvCxnSpPr>
        <xdr:cNvPr id="379" name="直線コネクタ 378"/>
        <xdr:cNvCxnSpPr/>
      </xdr:nvCxnSpPr>
      <xdr:spPr>
        <a:xfrm flipV="1">
          <a:off x="1320800" y="12578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72390</xdr:rowOff>
    </xdr:from>
    <xdr:to>
      <xdr:col>3</xdr:col>
      <xdr:colOff>193675</xdr:colOff>
      <xdr:row>76</xdr:row>
      <xdr:rowOff>2539</xdr:rowOff>
    </xdr:to>
    <xdr:sp macro="" textlink="">
      <xdr:nvSpPr>
        <xdr:cNvPr id="380" name="フローチャート : 判断 379"/>
        <xdr:cNvSpPr/>
      </xdr:nvSpPr>
      <xdr:spPr>
        <a:xfrm>
          <a:off x="2159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158766</xdr:rowOff>
    </xdr:from>
    <xdr:ext cx="762000" cy="259045"/>
    <xdr:sp macro="" textlink="">
      <xdr:nvSpPr>
        <xdr:cNvPr id="381" name="テキスト ボックス 380"/>
        <xdr:cNvSpPr txBox="1"/>
      </xdr:nvSpPr>
      <xdr:spPr>
        <a:xfrm>
          <a:off x="1828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82" name="フローチャート : 判断 381"/>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25416</xdr:rowOff>
    </xdr:from>
    <xdr:ext cx="762000" cy="259045"/>
    <xdr:sp macro="" textlink="">
      <xdr:nvSpPr>
        <xdr:cNvPr id="383" name="テキスト ボックス 382"/>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72</xdr:row>
      <xdr:rowOff>114300</xdr:rowOff>
    </xdr:from>
    <xdr:to>
      <xdr:col>7</xdr:col>
      <xdr:colOff>66675</xdr:colOff>
      <xdr:row>73</xdr:row>
      <xdr:rowOff>44450</xdr:rowOff>
    </xdr:to>
    <xdr:sp macro="" textlink="">
      <xdr:nvSpPr>
        <xdr:cNvPr id="389" name="円/楕円 388"/>
        <xdr:cNvSpPr/>
      </xdr:nvSpPr>
      <xdr:spPr>
        <a:xfrm>
          <a:off x="47752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22877</xdr:rowOff>
    </xdr:from>
    <xdr:ext cx="762000" cy="259045"/>
    <xdr:sp macro="" textlink="">
      <xdr:nvSpPr>
        <xdr:cNvPr id="390" name="公債費該当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3810</xdr:rowOff>
    </xdr:from>
    <xdr:to>
      <xdr:col>5</xdr:col>
      <xdr:colOff>600075</xdr:colOff>
      <xdr:row>73</xdr:row>
      <xdr:rowOff>105410</xdr:rowOff>
    </xdr:to>
    <xdr:sp macro="" textlink="">
      <xdr:nvSpPr>
        <xdr:cNvPr id="391" name="円/楕円 390"/>
        <xdr:cNvSpPr/>
      </xdr:nvSpPr>
      <xdr:spPr>
        <a:xfrm>
          <a:off x="3937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115587</xdr:rowOff>
    </xdr:from>
    <xdr:ext cx="736600" cy="259045"/>
    <xdr:sp macro="" textlink="">
      <xdr:nvSpPr>
        <xdr:cNvPr id="392" name="テキスト ボックス 391"/>
        <xdr:cNvSpPr txBox="1"/>
      </xdr:nvSpPr>
      <xdr:spPr>
        <a:xfrm>
          <a:off x="3606800" y="1228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129540</xdr:rowOff>
    </xdr:from>
    <xdr:to>
      <xdr:col>4</xdr:col>
      <xdr:colOff>396875</xdr:colOff>
      <xdr:row>73</xdr:row>
      <xdr:rowOff>59690</xdr:rowOff>
    </xdr:to>
    <xdr:sp macro="" textlink="">
      <xdr:nvSpPr>
        <xdr:cNvPr id="393" name="円/楕円 392"/>
        <xdr:cNvSpPr/>
      </xdr:nvSpPr>
      <xdr:spPr>
        <a:xfrm>
          <a:off x="3048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69867</xdr:rowOff>
    </xdr:from>
    <xdr:ext cx="762000" cy="259045"/>
    <xdr:sp macro="" textlink="">
      <xdr:nvSpPr>
        <xdr:cNvPr id="394" name="テキスト ボックス 393"/>
        <xdr:cNvSpPr txBox="1"/>
      </xdr:nvSpPr>
      <xdr:spPr>
        <a:xfrm>
          <a:off x="2717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11430</xdr:rowOff>
    </xdr:from>
    <xdr:to>
      <xdr:col>3</xdr:col>
      <xdr:colOff>193675</xdr:colOff>
      <xdr:row>73</xdr:row>
      <xdr:rowOff>113030</xdr:rowOff>
    </xdr:to>
    <xdr:sp macro="" textlink="">
      <xdr:nvSpPr>
        <xdr:cNvPr id="395" name="円/楕円 394"/>
        <xdr:cNvSpPr/>
      </xdr:nvSpPr>
      <xdr:spPr>
        <a:xfrm>
          <a:off x="2159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123207</xdr:rowOff>
    </xdr:from>
    <xdr:ext cx="762000" cy="259045"/>
    <xdr:sp macro="" textlink="">
      <xdr:nvSpPr>
        <xdr:cNvPr id="396" name="テキスト ボックス 395"/>
        <xdr:cNvSpPr txBox="1"/>
      </xdr:nvSpPr>
      <xdr:spPr>
        <a:xfrm>
          <a:off x="1828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41910</xdr:rowOff>
    </xdr:from>
    <xdr:to>
      <xdr:col>1</xdr:col>
      <xdr:colOff>676275</xdr:colOff>
      <xdr:row>73</xdr:row>
      <xdr:rowOff>143510</xdr:rowOff>
    </xdr:to>
    <xdr:sp macro="" textlink="">
      <xdr:nvSpPr>
        <xdr:cNvPr id="397" name="円/楕円 396"/>
        <xdr:cNvSpPr/>
      </xdr:nvSpPr>
      <xdr:spPr>
        <a:xfrm>
          <a:off x="1270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153687</xdr:rowOff>
    </xdr:from>
    <xdr:ext cx="762000" cy="259045"/>
    <xdr:sp macro="" textlink="">
      <xdr:nvSpPr>
        <xdr:cNvPr id="398" name="テキスト ボックス 397"/>
        <xdr:cNvSpPr txBox="1"/>
      </xdr:nvSpPr>
      <xdr:spPr>
        <a:xfrm>
          <a:off x="939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公債費を除く経常収支比率の割合についても、類似団体の平均を</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a:t>
          </a:r>
          <a:r>
            <a:rPr lang="ja-JP" altLang="en-US" sz="1100">
              <a:solidFill>
                <a:schemeClr val="dk1"/>
              </a:solidFill>
              <a:effectLst/>
              <a:latin typeface="+mn-lt"/>
              <a:ea typeface="+mn-ea"/>
              <a:cs typeface="+mn-cs"/>
            </a:rPr>
            <a:t>おり、当町の昨年比</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ポイントの改善された</a:t>
          </a:r>
          <a:r>
            <a:rPr lang="ja-JP" altLang="ja-JP" sz="1100">
              <a:solidFill>
                <a:schemeClr val="dk1"/>
              </a:solidFill>
              <a:effectLst/>
              <a:latin typeface="+mn-lt"/>
              <a:ea typeface="+mn-ea"/>
              <a:cs typeface="+mn-cs"/>
            </a:rPr>
            <a:t>。地方税や地方交付税をはじめとする経常収入が大幅に減少する中、物件費は増加傾向にあり、経常経費全体を抑制する必要がある。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140716</xdr:rowOff>
    </xdr:from>
    <xdr:to>
      <xdr:col>24</xdr:col>
      <xdr:colOff>31750</xdr:colOff>
      <xdr:row>81</xdr:row>
      <xdr:rowOff>92711</xdr:rowOff>
    </xdr:to>
    <xdr:cxnSp macro="">
      <xdr:nvCxnSpPr>
        <xdr:cNvPr id="424" name="直線コネクタ 423"/>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5"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6" name="直線コネクタ 425"/>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55643</xdr:rowOff>
    </xdr:from>
    <xdr:ext cx="762000" cy="259045"/>
    <xdr:sp macro="" textlink="">
      <xdr:nvSpPr>
        <xdr:cNvPr id="427"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23</xdr:col>
      <xdr:colOff>628650</xdr:colOff>
      <xdr:row>74</xdr:row>
      <xdr:rowOff>140716</xdr:rowOff>
    </xdr:from>
    <xdr:to>
      <xdr:col>24</xdr:col>
      <xdr:colOff>120650</xdr:colOff>
      <xdr:row>74</xdr:row>
      <xdr:rowOff>140716</xdr:rowOff>
    </xdr:to>
    <xdr:cxnSp macro="">
      <xdr:nvCxnSpPr>
        <xdr:cNvPr id="428" name="直線コネクタ 427"/>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8128</xdr:rowOff>
    </xdr:from>
    <xdr:to>
      <xdr:col>24</xdr:col>
      <xdr:colOff>31750</xdr:colOff>
      <xdr:row>78</xdr:row>
      <xdr:rowOff>122428</xdr:rowOff>
    </xdr:to>
    <xdr:cxnSp macro="">
      <xdr:nvCxnSpPr>
        <xdr:cNvPr id="429" name="直線コネクタ 428"/>
        <xdr:cNvCxnSpPr/>
      </xdr:nvCxnSpPr>
      <xdr:spPr>
        <a:xfrm flipV="1">
          <a:off x="15671800" y="133812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16273</xdr:rowOff>
    </xdr:from>
    <xdr:ext cx="762000" cy="259045"/>
    <xdr:sp macro="" textlink="">
      <xdr:nvSpPr>
        <xdr:cNvPr id="430" name="公債費以外平均値テキスト"/>
        <xdr:cNvSpPr txBox="1"/>
      </xdr:nvSpPr>
      <xdr:spPr>
        <a:xfrm>
          <a:off x="16598900" y="13389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44196</xdr:rowOff>
    </xdr:from>
    <xdr:to>
      <xdr:col>24</xdr:col>
      <xdr:colOff>82550</xdr:colOff>
      <xdr:row>78</xdr:row>
      <xdr:rowOff>145796</xdr:rowOff>
    </xdr:to>
    <xdr:sp macro="" textlink="">
      <xdr:nvSpPr>
        <xdr:cNvPr id="431" name="フローチャート : 判断 430"/>
        <xdr:cNvSpPr/>
      </xdr:nvSpPr>
      <xdr:spPr>
        <a:xfrm>
          <a:off x="164592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156718</xdr:rowOff>
    </xdr:from>
    <xdr:to>
      <xdr:col>22</xdr:col>
      <xdr:colOff>565150</xdr:colOff>
      <xdr:row>78</xdr:row>
      <xdr:rowOff>122428</xdr:rowOff>
    </xdr:to>
    <xdr:cxnSp macro="">
      <xdr:nvCxnSpPr>
        <xdr:cNvPr id="432" name="直線コネクタ 431"/>
        <xdr:cNvCxnSpPr/>
      </xdr:nvCxnSpPr>
      <xdr:spPr>
        <a:xfrm>
          <a:off x="14782800" y="133583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33" name="フローチャート : 判断 432"/>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133114</xdr:rowOff>
    </xdr:from>
    <xdr:ext cx="736600" cy="259045"/>
    <xdr:sp macro="" textlink="">
      <xdr:nvSpPr>
        <xdr:cNvPr id="434" name="テキスト ボックス 433"/>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156718</xdr:rowOff>
    </xdr:from>
    <xdr:to>
      <xdr:col>21</xdr:col>
      <xdr:colOff>361950</xdr:colOff>
      <xdr:row>78</xdr:row>
      <xdr:rowOff>81280</xdr:rowOff>
    </xdr:to>
    <xdr:cxnSp macro="">
      <xdr:nvCxnSpPr>
        <xdr:cNvPr id="435" name="直線コネクタ 434"/>
        <xdr:cNvCxnSpPr/>
      </xdr:nvCxnSpPr>
      <xdr:spPr>
        <a:xfrm flipV="1">
          <a:off x="13893800" y="133583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147065</xdr:rowOff>
    </xdr:from>
    <xdr:to>
      <xdr:col>21</xdr:col>
      <xdr:colOff>412750</xdr:colOff>
      <xdr:row>78</xdr:row>
      <xdr:rowOff>77215</xdr:rowOff>
    </xdr:to>
    <xdr:sp macro="" textlink="">
      <xdr:nvSpPr>
        <xdr:cNvPr id="436" name="フローチャート : 判断 435"/>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61992</xdr:rowOff>
    </xdr:from>
    <xdr:ext cx="762000" cy="259045"/>
    <xdr:sp macro="" textlink="">
      <xdr:nvSpPr>
        <xdr:cNvPr id="437" name="テキスト ボックス 436"/>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81280</xdr:rowOff>
    </xdr:from>
    <xdr:to>
      <xdr:col>20</xdr:col>
      <xdr:colOff>158750</xdr:colOff>
      <xdr:row>78</xdr:row>
      <xdr:rowOff>159004</xdr:rowOff>
    </xdr:to>
    <xdr:cxnSp macro="">
      <xdr:nvCxnSpPr>
        <xdr:cNvPr id="438" name="直線コネクタ 437"/>
        <xdr:cNvCxnSpPr/>
      </xdr:nvCxnSpPr>
      <xdr:spPr>
        <a:xfrm flipV="1">
          <a:off x="13004800" y="134543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87630</xdr:rowOff>
    </xdr:from>
    <xdr:to>
      <xdr:col>20</xdr:col>
      <xdr:colOff>209550</xdr:colOff>
      <xdr:row>78</xdr:row>
      <xdr:rowOff>17780</xdr:rowOff>
    </xdr:to>
    <xdr:sp macro="" textlink="">
      <xdr:nvSpPr>
        <xdr:cNvPr id="439" name="フローチャート : 判断 438"/>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27957</xdr:rowOff>
    </xdr:from>
    <xdr:ext cx="762000" cy="259045"/>
    <xdr:sp macro="" textlink="">
      <xdr:nvSpPr>
        <xdr:cNvPr id="440" name="テキスト ボックス 439"/>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94487</xdr:rowOff>
    </xdr:from>
    <xdr:to>
      <xdr:col>19</xdr:col>
      <xdr:colOff>6350</xdr:colOff>
      <xdr:row>79</xdr:row>
      <xdr:rowOff>24637</xdr:rowOff>
    </xdr:to>
    <xdr:sp macro="" textlink="">
      <xdr:nvSpPr>
        <xdr:cNvPr id="441" name="フローチャート : 判断 440"/>
        <xdr:cNvSpPr/>
      </xdr:nvSpPr>
      <xdr:spPr>
        <a:xfrm>
          <a:off x="12954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34814</xdr:rowOff>
    </xdr:from>
    <xdr:ext cx="762000" cy="259045"/>
    <xdr:sp macro="" textlink="">
      <xdr:nvSpPr>
        <xdr:cNvPr id="442" name="テキスト ボックス 441"/>
        <xdr:cNvSpPr txBox="1"/>
      </xdr:nvSpPr>
      <xdr:spPr>
        <a:xfrm>
          <a:off x="12623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128778</xdr:rowOff>
    </xdr:from>
    <xdr:to>
      <xdr:col>24</xdr:col>
      <xdr:colOff>82550</xdr:colOff>
      <xdr:row>78</xdr:row>
      <xdr:rowOff>58928</xdr:rowOff>
    </xdr:to>
    <xdr:sp macro="" textlink="">
      <xdr:nvSpPr>
        <xdr:cNvPr id="448" name="円/楕円 447"/>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145305</xdr:rowOff>
    </xdr:from>
    <xdr:ext cx="762000" cy="259045"/>
    <xdr:sp macro="" textlink="">
      <xdr:nvSpPr>
        <xdr:cNvPr id="449" name="公債費以外該当値テキスト"/>
        <xdr:cNvSpPr txBox="1"/>
      </xdr:nvSpPr>
      <xdr:spPr>
        <a:xfrm>
          <a:off x="16598900" y="131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71628</xdr:rowOff>
    </xdr:from>
    <xdr:to>
      <xdr:col>22</xdr:col>
      <xdr:colOff>615950</xdr:colOff>
      <xdr:row>79</xdr:row>
      <xdr:rowOff>1778</xdr:rowOff>
    </xdr:to>
    <xdr:sp macro="" textlink="">
      <xdr:nvSpPr>
        <xdr:cNvPr id="450" name="円/楕円 449"/>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158005</xdr:rowOff>
    </xdr:from>
    <xdr:ext cx="736600" cy="259045"/>
    <xdr:sp macro="" textlink="">
      <xdr:nvSpPr>
        <xdr:cNvPr id="451" name="テキスト ボックス 450"/>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105918</xdr:rowOff>
    </xdr:from>
    <xdr:to>
      <xdr:col>21</xdr:col>
      <xdr:colOff>412750</xdr:colOff>
      <xdr:row>78</xdr:row>
      <xdr:rowOff>36068</xdr:rowOff>
    </xdr:to>
    <xdr:sp macro="" textlink="">
      <xdr:nvSpPr>
        <xdr:cNvPr id="452" name="円/楕円 451"/>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46245</xdr:rowOff>
    </xdr:from>
    <xdr:ext cx="762000" cy="259045"/>
    <xdr:sp macro="" textlink="">
      <xdr:nvSpPr>
        <xdr:cNvPr id="453" name="テキスト ボックス 452"/>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30480</xdr:rowOff>
    </xdr:from>
    <xdr:to>
      <xdr:col>20</xdr:col>
      <xdr:colOff>209550</xdr:colOff>
      <xdr:row>78</xdr:row>
      <xdr:rowOff>132080</xdr:rowOff>
    </xdr:to>
    <xdr:sp macro="" textlink="">
      <xdr:nvSpPr>
        <xdr:cNvPr id="454" name="円/楕円 453"/>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116857</xdr:rowOff>
    </xdr:from>
    <xdr:ext cx="762000" cy="259045"/>
    <xdr:sp macro="" textlink="">
      <xdr:nvSpPr>
        <xdr:cNvPr id="455" name="テキスト ボックス 454"/>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108204</xdr:rowOff>
    </xdr:from>
    <xdr:to>
      <xdr:col>19</xdr:col>
      <xdr:colOff>6350</xdr:colOff>
      <xdr:row>79</xdr:row>
      <xdr:rowOff>38354</xdr:rowOff>
    </xdr:to>
    <xdr:sp macro="" textlink="">
      <xdr:nvSpPr>
        <xdr:cNvPr id="456" name="円/楕円 455"/>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23131</xdr:rowOff>
    </xdr:from>
    <xdr:ext cx="762000" cy="259045"/>
    <xdr:sp macro="" textlink="">
      <xdr:nvSpPr>
        <xdr:cNvPr id="457" name="テキスト ボックス 456"/>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長野県富士見町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128048</xdr:rowOff>
    </xdr:from>
    <xdr:to>
      <xdr:col>4</xdr:col>
      <xdr:colOff>1117600</xdr:colOff>
      <xdr:row>19</xdr:row>
      <xdr:rowOff>101511</xdr:rowOff>
    </xdr:to>
    <xdr:cxnSp macro="">
      <xdr:nvCxnSpPr>
        <xdr:cNvPr id="45" name="直線コネクタ 44"/>
        <xdr:cNvCxnSpPr/>
      </xdr:nvCxnSpPr>
      <xdr:spPr bwMode="auto">
        <a:xfrm flipV="1">
          <a:off x="5651500" y="2233073"/>
          <a:ext cx="0" cy="11736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73588</xdr:rowOff>
    </xdr:from>
    <xdr:ext cx="762000" cy="259045"/>
    <xdr:sp macro="" textlink="">
      <xdr:nvSpPr>
        <xdr:cNvPr id="46" name="人口1人当たり決算額の推移最小値テキスト130"/>
        <xdr:cNvSpPr txBox="1"/>
      </xdr:nvSpPr>
      <xdr:spPr>
        <a:xfrm>
          <a:off x="5740400" y="337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67,838</a:t>
          </a:r>
          <a:endParaRPr kumimoji="1" lang="ja-JP" altLang="en-US" sz="1000" b="1">
            <a:latin typeface="ＭＳ Ｐゴシック"/>
          </a:endParaRPr>
        </a:p>
      </xdr:txBody>
    </xdr:sp>
    <xdr:clientData/>
  </xdr:oneCellAnchor>
  <xdr:twoCellAnchor>
    <xdr:from>
      <xdr:col>4</xdr:col>
      <xdr:colOff>1028700</xdr:colOff>
      <xdr:row>19</xdr:row>
      <xdr:rowOff>101511</xdr:rowOff>
    </xdr:from>
    <xdr:to>
      <xdr:col>5</xdr:col>
      <xdr:colOff>73025</xdr:colOff>
      <xdr:row>19</xdr:row>
      <xdr:rowOff>101511</xdr:rowOff>
    </xdr:to>
    <xdr:cxnSp macro="">
      <xdr:nvCxnSpPr>
        <xdr:cNvPr id="47" name="直線コネクタ 46"/>
        <xdr:cNvCxnSpPr/>
      </xdr:nvCxnSpPr>
      <xdr:spPr bwMode="auto">
        <a:xfrm>
          <a:off x="5562600" y="3406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42975</xdr:rowOff>
    </xdr:from>
    <xdr:ext cx="762000" cy="259045"/>
    <xdr:sp macro="" textlink="">
      <xdr:nvSpPr>
        <xdr:cNvPr id="48" name="人口1人当たり決算額の推移最大値テキスト130"/>
        <xdr:cNvSpPr txBox="1"/>
      </xdr:nvSpPr>
      <xdr:spPr>
        <a:xfrm>
          <a:off x="5740400" y="1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129,445</a:t>
          </a:r>
          <a:endParaRPr kumimoji="1" lang="ja-JP" altLang="en-US" sz="1000" b="1">
            <a:latin typeface="ＭＳ Ｐゴシック"/>
          </a:endParaRPr>
        </a:p>
      </xdr:txBody>
    </xdr:sp>
    <xdr:clientData/>
  </xdr:oneCellAnchor>
  <xdr:twoCellAnchor>
    <xdr:from>
      <xdr:col>4</xdr:col>
      <xdr:colOff>1028700</xdr:colOff>
      <xdr:row>12</xdr:row>
      <xdr:rowOff>128048</xdr:rowOff>
    </xdr:from>
    <xdr:to>
      <xdr:col>5</xdr:col>
      <xdr:colOff>73025</xdr:colOff>
      <xdr:row>12</xdr:row>
      <xdr:rowOff>128048</xdr:rowOff>
    </xdr:to>
    <xdr:cxnSp macro="">
      <xdr:nvCxnSpPr>
        <xdr:cNvPr id="49" name="直線コネクタ 48"/>
        <xdr:cNvCxnSpPr/>
      </xdr:nvCxnSpPr>
      <xdr:spPr bwMode="auto">
        <a:xfrm>
          <a:off x="5562600" y="2233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139344</xdr:rowOff>
    </xdr:from>
    <xdr:to>
      <xdr:col>4</xdr:col>
      <xdr:colOff>1117600</xdr:colOff>
      <xdr:row>16</xdr:row>
      <xdr:rowOff>140164</xdr:rowOff>
    </xdr:to>
    <xdr:cxnSp macro="">
      <xdr:nvCxnSpPr>
        <xdr:cNvPr id="50" name="直線コネクタ 49"/>
        <xdr:cNvCxnSpPr/>
      </xdr:nvCxnSpPr>
      <xdr:spPr bwMode="auto">
        <a:xfrm flipV="1">
          <a:off x="5003800" y="2930169"/>
          <a:ext cx="647700" cy="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99566</xdr:rowOff>
    </xdr:from>
    <xdr:ext cx="762000" cy="259045"/>
    <xdr:sp macro="" textlink="">
      <xdr:nvSpPr>
        <xdr:cNvPr id="51" name="人口1人当たり決算額の推移平均値テキスト130"/>
        <xdr:cNvSpPr txBox="1"/>
      </xdr:nvSpPr>
      <xdr:spPr>
        <a:xfrm>
          <a:off x="5740400" y="2718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83039</xdr:rowOff>
    </xdr:from>
    <xdr:to>
      <xdr:col>5</xdr:col>
      <xdr:colOff>34925</xdr:colOff>
      <xdr:row>17</xdr:row>
      <xdr:rowOff>13189</xdr:rowOff>
    </xdr:to>
    <xdr:sp macro="" textlink="">
      <xdr:nvSpPr>
        <xdr:cNvPr id="52" name="フローチャート : 判断 51"/>
        <xdr:cNvSpPr/>
      </xdr:nvSpPr>
      <xdr:spPr bwMode="auto">
        <a:xfrm>
          <a:off x="56007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104216</xdr:rowOff>
    </xdr:from>
    <xdr:to>
      <xdr:col>4</xdr:col>
      <xdr:colOff>469900</xdr:colOff>
      <xdr:row>16</xdr:row>
      <xdr:rowOff>140164</xdr:rowOff>
    </xdr:to>
    <xdr:cxnSp macro="">
      <xdr:nvCxnSpPr>
        <xdr:cNvPr id="53" name="直線コネクタ 52"/>
        <xdr:cNvCxnSpPr/>
      </xdr:nvCxnSpPr>
      <xdr:spPr bwMode="auto">
        <a:xfrm>
          <a:off x="4305300" y="2895041"/>
          <a:ext cx="698500" cy="35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37510</xdr:rowOff>
    </xdr:from>
    <xdr:to>
      <xdr:col>4</xdr:col>
      <xdr:colOff>520700</xdr:colOff>
      <xdr:row>16</xdr:row>
      <xdr:rowOff>139110</xdr:rowOff>
    </xdr:to>
    <xdr:sp macro="" textlink="">
      <xdr:nvSpPr>
        <xdr:cNvPr id="54" name="フローチャート : 判断 53"/>
        <xdr:cNvSpPr/>
      </xdr:nvSpPr>
      <xdr:spPr bwMode="auto">
        <a:xfrm>
          <a:off x="49530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149287</xdr:rowOff>
    </xdr:from>
    <xdr:ext cx="736600" cy="259045"/>
    <xdr:sp macro="" textlink="">
      <xdr:nvSpPr>
        <xdr:cNvPr id="55" name="テキスト ボックス 54"/>
        <xdr:cNvSpPr txBox="1"/>
      </xdr:nvSpPr>
      <xdr:spPr>
        <a:xfrm>
          <a:off x="4622800" y="259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104216</xdr:rowOff>
    </xdr:from>
    <xdr:to>
      <xdr:col>3</xdr:col>
      <xdr:colOff>904875</xdr:colOff>
      <xdr:row>16</xdr:row>
      <xdr:rowOff>116446</xdr:rowOff>
    </xdr:to>
    <xdr:cxnSp macro="">
      <xdr:nvCxnSpPr>
        <xdr:cNvPr id="56" name="直線コネクタ 55"/>
        <xdr:cNvCxnSpPr/>
      </xdr:nvCxnSpPr>
      <xdr:spPr bwMode="auto">
        <a:xfrm flipV="1">
          <a:off x="3606800" y="2895041"/>
          <a:ext cx="6985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3639</xdr:rowOff>
    </xdr:from>
    <xdr:to>
      <xdr:col>3</xdr:col>
      <xdr:colOff>955675</xdr:colOff>
      <xdr:row>16</xdr:row>
      <xdr:rowOff>105239</xdr:rowOff>
    </xdr:to>
    <xdr:sp macro="" textlink="">
      <xdr:nvSpPr>
        <xdr:cNvPr id="57" name="フローチャート : 判断 56"/>
        <xdr:cNvSpPr/>
      </xdr:nvSpPr>
      <xdr:spPr bwMode="auto">
        <a:xfrm>
          <a:off x="42545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115416</xdr:rowOff>
    </xdr:from>
    <xdr:ext cx="762000" cy="259045"/>
    <xdr:sp macro="" textlink="">
      <xdr:nvSpPr>
        <xdr:cNvPr id="58" name="テキスト ボックス 57"/>
        <xdr:cNvSpPr txBox="1"/>
      </xdr:nvSpPr>
      <xdr:spPr>
        <a:xfrm>
          <a:off x="3924300" y="256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71222</xdr:rowOff>
    </xdr:from>
    <xdr:to>
      <xdr:col>3</xdr:col>
      <xdr:colOff>206375</xdr:colOff>
      <xdr:row>16</xdr:row>
      <xdr:rowOff>116446</xdr:rowOff>
    </xdr:to>
    <xdr:cxnSp macro="">
      <xdr:nvCxnSpPr>
        <xdr:cNvPr id="59" name="直線コネクタ 58"/>
        <xdr:cNvCxnSpPr/>
      </xdr:nvCxnSpPr>
      <xdr:spPr bwMode="auto">
        <a:xfrm>
          <a:off x="2908300" y="2862047"/>
          <a:ext cx="698500" cy="45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40176</xdr:rowOff>
    </xdr:from>
    <xdr:to>
      <xdr:col>3</xdr:col>
      <xdr:colOff>257175</xdr:colOff>
      <xdr:row>16</xdr:row>
      <xdr:rowOff>141776</xdr:rowOff>
    </xdr:to>
    <xdr:sp macro="" textlink="">
      <xdr:nvSpPr>
        <xdr:cNvPr id="60" name="フローチャート : 判断 59"/>
        <xdr:cNvSpPr/>
      </xdr:nvSpPr>
      <xdr:spPr bwMode="auto">
        <a:xfrm>
          <a:off x="3556000" y="2831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151953</xdr:rowOff>
    </xdr:from>
    <xdr:ext cx="762000" cy="259045"/>
    <xdr:sp macro="" textlink="">
      <xdr:nvSpPr>
        <xdr:cNvPr id="61" name="テキスト ボックス 60"/>
        <xdr:cNvSpPr txBox="1"/>
      </xdr:nvSpPr>
      <xdr:spPr>
        <a:xfrm>
          <a:off x="3225800" y="259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105213</xdr:rowOff>
    </xdr:from>
    <xdr:to>
      <xdr:col>2</xdr:col>
      <xdr:colOff>692150</xdr:colOff>
      <xdr:row>17</xdr:row>
      <xdr:rowOff>35363</xdr:rowOff>
    </xdr:to>
    <xdr:sp macro="" textlink="">
      <xdr:nvSpPr>
        <xdr:cNvPr id="62" name="フローチャート : 判断 61"/>
        <xdr:cNvSpPr/>
      </xdr:nvSpPr>
      <xdr:spPr bwMode="auto">
        <a:xfrm>
          <a:off x="2857500" y="2896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20140</xdr:rowOff>
    </xdr:from>
    <xdr:ext cx="762000" cy="259045"/>
    <xdr:sp macro="" textlink="">
      <xdr:nvSpPr>
        <xdr:cNvPr id="63" name="テキスト ボックス 62"/>
        <xdr:cNvSpPr txBox="1"/>
      </xdr:nvSpPr>
      <xdr:spPr>
        <a:xfrm>
          <a:off x="2527300" y="29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88544</xdr:rowOff>
    </xdr:from>
    <xdr:to>
      <xdr:col>5</xdr:col>
      <xdr:colOff>34925</xdr:colOff>
      <xdr:row>17</xdr:row>
      <xdr:rowOff>18694</xdr:rowOff>
    </xdr:to>
    <xdr:sp macro="" textlink="">
      <xdr:nvSpPr>
        <xdr:cNvPr id="69" name="円/楕円 68"/>
        <xdr:cNvSpPr/>
      </xdr:nvSpPr>
      <xdr:spPr bwMode="auto">
        <a:xfrm>
          <a:off x="5600700" y="2879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60621</xdr:rowOff>
    </xdr:from>
    <xdr:ext cx="762000" cy="259045"/>
    <xdr:sp macro="" textlink="">
      <xdr:nvSpPr>
        <xdr:cNvPr id="70" name="人口1人当たり決算額の推移該当値テキスト130"/>
        <xdr:cNvSpPr txBox="1"/>
      </xdr:nvSpPr>
      <xdr:spPr>
        <a:xfrm>
          <a:off x="5740400" y="285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92,852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89364</xdr:rowOff>
    </xdr:from>
    <xdr:to>
      <xdr:col>4</xdr:col>
      <xdr:colOff>520700</xdr:colOff>
      <xdr:row>17</xdr:row>
      <xdr:rowOff>19514</xdr:rowOff>
    </xdr:to>
    <xdr:sp macro="" textlink="">
      <xdr:nvSpPr>
        <xdr:cNvPr id="71" name="円/楕円 70"/>
        <xdr:cNvSpPr/>
      </xdr:nvSpPr>
      <xdr:spPr bwMode="auto">
        <a:xfrm>
          <a:off x="4953000" y="2880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4291</xdr:rowOff>
    </xdr:from>
    <xdr:ext cx="736600" cy="259045"/>
    <xdr:sp macro="" textlink="">
      <xdr:nvSpPr>
        <xdr:cNvPr id="72" name="テキスト ボックス 71"/>
        <xdr:cNvSpPr txBox="1"/>
      </xdr:nvSpPr>
      <xdr:spPr>
        <a:xfrm>
          <a:off x="4622800" y="296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92,809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53416</xdr:rowOff>
    </xdr:from>
    <xdr:to>
      <xdr:col>3</xdr:col>
      <xdr:colOff>955675</xdr:colOff>
      <xdr:row>16</xdr:row>
      <xdr:rowOff>155016</xdr:rowOff>
    </xdr:to>
    <xdr:sp macro="" textlink="">
      <xdr:nvSpPr>
        <xdr:cNvPr id="73" name="円/楕円 72"/>
        <xdr:cNvSpPr/>
      </xdr:nvSpPr>
      <xdr:spPr bwMode="auto">
        <a:xfrm>
          <a:off x="4254500" y="2844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139793</xdr:rowOff>
    </xdr:from>
    <xdr:ext cx="762000" cy="259045"/>
    <xdr:sp macro="" textlink="">
      <xdr:nvSpPr>
        <xdr:cNvPr id="74" name="テキスト ボックス 73"/>
        <xdr:cNvSpPr txBox="1"/>
      </xdr:nvSpPr>
      <xdr:spPr>
        <a:xfrm>
          <a:off x="3924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94,696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65646</xdr:rowOff>
    </xdr:from>
    <xdr:to>
      <xdr:col>3</xdr:col>
      <xdr:colOff>257175</xdr:colOff>
      <xdr:row>16</xdr:row>
      <xdr:rowOff>167246</xdr:rowOff>
    </xdr:to>
    <xdr:sp macro="" textlink="">
      <xdr:nvSpPr>
        <xdr:cNvPr id="75" name="円/楕円 74"/>
        <xdr:cNvSpPr/>
      </xdr:nvSpPr>
      <xdr:spPr bwMode="auto">
        <a:xfrm>
          <a:off x="3556000" y="2856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152023</xdr:rowOff>
    </xdr:from>
    <xdr:ext cx="762000" cy="259045"/>
    <xdr:sp macro="" textlink="">
      <xdr:nvSpPr>
        <xdr:cNvPr id="76" name="テキスト ボックス 75"/>
        <xdr:cNvSpPr txBox="1"/>
      </xdr:nvSpPr>
      <xdr:spPr>
        <a:xfrm>
          <a:off x="3225800" y="294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94,054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20422</xdr:rowOff>
    </xdr:from>
    <xdr:to>
      <xdr:col>2</xdr:col>
      <xdr:colOff>692150</xdr:colOff>
      <xdr:row>16</xdr:row>
      <xdr:rowOff>122022</xdr:rowOff>
    </xdr:to>
    <xdr:sp macro="" textlink="">
      <xdr:nvSpPr>
        <xdr:cNvPr id="77" name="円/楕円 76"/>
        <xdr:cNvSpPr/>
      </xdr:nvSpPr>
      <xdr:spPr bwMode="auto">
        <a:xfrm>
          <a:off x="2857500" y="281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132199</xdr:rowOff>
    </xdr:from>
    <xdr:ext cx="762000" cy="259045"/>
    <xdr:sp macro="" textlink="">
      <xdr:nvSpPr>
        <xdr:cNvPr id="78" name="テキスト ボックス 77"/>
        <xdr:cNvSpPr txBox="1"/>
      </xdr:nvSpPr>
      <xdr:spPr>
        <a:xfrm>
          <a:off x="2527300" y="258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28130</xdr:rowOff>
    </xdr:from>
    <xdr:to>
      <xdr:col>4</xdr:col>
      <xdr:colOff>1117600</xdr:colOff>
      <xdr:row>37</xdr:row>
      <xdr:rowOff>307937</xdr:rowOff>
    </xdr:to>
    <xdr:cxnSp macro="">
      <xdr:nvCxnSpPr>
        <xdr:cNvPr id="108" name="直線コネクタ 107"/>
        <xdr:cNvCxnSpPr/>
      </xdr:nvCxnSpPr>
      <xdr:spPr bwMode="auto">
        <a:xfrm flipV="1">
          <a:off x="5651500" y="5952680"/>
          <a:ext cx="0" cy="14799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280014</xdr:rowOff>
    </xdr:from>
    <xdr:ext cx="762000" cy="259045"/>
    <xdr:sp macro="" textlink="">
      <xdr:nvSpPr>
        <xdr:cNvPr id="109" name="人口1人当たり決算額の推移最小値テキスト445"/>
        <xdr:cNvSpPr txBox="1"/>
      </xdr:nvSpPr>
      <xdr:spPr>
        <a:xfrm>
          <a:off x="5740400" y="740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13,251</a:t>
          </a:r>
          <a:endParaRPr kumimoji="1" lang="ja-JP" altLang="en-US" sz="1000" b="1">
            <a:latin typeface="ＭＳ Ｐゴシック"/>
          </a:endParaRPr>
        </a:p>
      </xdr:txBody>
    </xdr:sp>
    <xdr:clientData/>
  </xdr:oneCellAnchor>
  <xdr:twoCellAnchor>
    <xdr:from>
      <xdr:col>4</xdr:col>
      <xdr:colOff>1028700</xdr:colOff>
      <xdr:row>37</xdr:row>
      <xdr:rowOff>307937</xdr:rowOff>
    </xdr:from>
    <xdr:to>
      <xdr:col>5</xdr:col>
      <xdr:colOff>73025</xdr:colOff>
      <xdr:row>37</xdr:row>
      <xdr:rowOff>307937</xdr:rowOff>
    </xdr:to>
    <xdr:cxnSp macro="">
      <xdr:nvCxnSpPr>
        <xdr:cNvPr id="110" name="直線コネクタ 109"/>
        <xdr:cNvCxnSpPr/>
      </xdr:nvCxnSpPr>
      <xdr:spPr bwMode="auto">
        <a:xfrm>
          <a:off x="5562600" y="74326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285957</xdr:rowOff>
    </xdr:from>
    <xdr:ext cx="762000" cy="259045"/>
    <xdr:sp macro="" textlink="">
      <xdr:nvSpPr>
        <xdr:cNvPr id="111" name="人口1人当たり決算額の推移最大値テキスト445"/>
        <xdr:cNvSpPr txBox="1"/>
      </xdr:nvSpPr>
      <xdr:spPr>
        <a:xfrm>
          <a:off x="5740400" y="56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52,095</a:t>
          </a:r>
          <a:endParaRPr kumimoji="1" lang="ja-JP" altLang="en-US" sz="1000" b="1">
            <a:latin typeface="ＭＳ Ｐゴシック"/>
          </a:endParaRPr>
        </a:p>
      </xdr:txBody>
    </xdr:sp>
    <xdr:clientData/>
  </xdr:oneCellAnchor>
  <xdr:twoCellAnchor>
    <xdr:from>
      <xdr:col>4</xdr:col>
      <xdr:colOff>1028700</xdr:colOff>
      <xdr:row>33</xdr:row>
      <xdr:rowOff>28130</xdr:rowOff>
    </xdr:from>
    <xdr:to>
      <xdr:col>5</xdr:col>
      <xdr:colOff>73025</xdr:colOff>
      <xdr:row>33</xdr:row>
      <xdr:rowOff>28130</xdr:rowOff>
    </xdr:to>
    <xdr:cxnSp macro="">
      <xdr:nvCxnSpPr>
        <xdr:cNvPr id="112" name="直線コネクタ 111"/>
        <xdr:cNvCxnSpPr/>
      </xdr:nvCxnSpPr>
      <xdr:spPr bwMode="auto">
        <a:xfrm>
          <a:off x="5562600" y="59526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140945</xdr:rowOff>
    </xdr:from>
    <xdr:to>
      <xdr:col>4</xdr:col>
      <xdr:colOff>1117600</xdr:colOff>
      <xdr:row>37</xdr:row>
      <xdr:rowOff>167957</xdr:rowOff>
    </xdr:to>
    <xdr:cxnSp macro="">
      <xdr:nvCxnSpPr>
        <xdr:cNvPr id="113" name="直線コネクタ 112"/>
        <xdr:cNvCxnSpPr/>
      </xdr:nvCxnSpPr>
      <xdr:spPr bwMode="auto">
        <a:xfrm>
          <a:off x="5003800" y="7265645"/>
          <a:ext cx="647700" cy="27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141762</xdr:rowOff>
    </xdr:from>
    <xdr:ext cx="762000" cy="259045"/>
    <xdr:sp macro="" textlink="">
      <xdr:nvSpPr>
        <xdr:cNvPr id="114" name="人口1人当たり決算額の推移平均値テキスト445"/>
        <xdr:cNvSpPr txBox="1"/>
      </xdr:nvSpPr>
      <xdr:spPr>
        <a:xfrm>
          <a:off x="5740400" y="6752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296685</xdr:rowOff>
    </xdr:from>
    <xdr:to>
      <xdr:col>5</xdr:col>
      <xdr:colOff>34925</xdr:colOff>
      <xdr:row>36</xdr:row>
      <xdr:rowOff>55385</xdr:rowOff>
    </xdr:to>
    <xdr:sp macro="" textlink="">
      <xdr:nvSpPr>
        <xdr:cNvPr id="115" name="フローチャート : 判断 114"/>
        <xdr:cNvSpPr/>
      </xdr:nvSpPr>
      <xdr:spPr bwMode="auto">
        <a:xfrm>
          <a:off x="56007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68669</xdr:rowOff>
    </xdr:from>
    <xdr:to>
      <xdr:col>4</xdr:col>
      <xdr:colOff>469900</xdr:colOff>
      <xdr:row>37</xdr:row>
      <xdr:rowOff>140945</xdr:rowOff>
    </xdr:to>
    <xdr:cxnSp macro="">
      <xdr:nvCxnSpPr>
        <xdr:cNvPr id="116" name="直線コネクタ 115"/>
        <xdr:cNvCxnSpPr/>
      </xdr:nvCxnSpPr>
      <xdr:spPr bwMode="auto">
        <a:xfrm>
          <a:off x="4305300" y="7193369"/>
          <a:ext cx="698500" cy="7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247993</xdr:rowOff>
    </xdr:from>
    <xdr:to>
      <xdr:col>4</xdr:col>
      <xdr:colOff>520700</xdr:colOff>
      <xdr:row>36</xdr:row>
      <xdr:rowOff>6693</xdr:rowOff>
    </xdr:to>
    <xdr:sp macro="" textlink="">
      <xdr:nvSpPr>
        <xdr:cNvPr id="117" name="フローチャート : 判断 116"/>
        <xdr:cNvSpPr/>
      </xdr:nvSpPr>
      <xdr:spPr bwMode="auto">
        <a:xfrm>
          <a:off x="49530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16870</xdr:rowOff>
    </xdr:from>
    <xdr:ext cx="736600" cy="259045"/>
    <xdr:sp macro="" textlink="">
      <xdr:nvSpPr>
        <xdr:cNvPr id="118" name="テキスト ボックス 117"/>
        <xdr:cNvSpPr txBox="1"/>
      </xdr:nvSpPr>
      <xdr:spPr>
        <a:xfrm>
          <a:off x="4622800" y="6627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72707</xdr:rowOff>
    </xdr:from>
    <xdr:to>
      <xdr:col>3</xdr:col>
      <xdr:colOff>904875</xdr:colOff>
      <xdr:row>37</xdr:row>
      <xdr:rowOff>68669</xdr:rowOff>
    </xdr:to>
    <xdr:cxnSp macro="">
      <xdr:nvCxnSpPr>
        <xdr:cNvPr id="119" name="直線コネクタ 118"/>
        <xdr:cNvCxnSpPr/>
      </xdr:nvCxnSpPr>
      <xdr:spPr bwMode="auto">
        <a:xfrm>
          <a:off x="3606800" y="7025957"/>
          <a:ext cx="698500" cy="167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108851</xdr:rowOff>
    </xdr:from>
    <xdr:to>
      <xdr:col>3</xdr:col>
      <xdr:colOff>955675</xdr:colOff>
      <xdr:row>35</xdr:row>
      <xdr:rowOff>210451</xdr:rowOff>
    </xdr:to>
    <xdr:sp macro="" textlink="">
      <xdr:nvSpPr>
        <xdr:cNvPr id="120" name="フローチャート : 判断 119"/>
        <xdr:cNvSpPr/>
      </xdr:nvSpPr>
      <xdr:spPr bwMode="auto">
        <a:xfrm>
          <a:off x="42545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220628</xdr:rowOff>
    </xdr:from>
    <xdr:ext cx="762000" cy="259045"/>
    <xdr:sp macro="" textlink="">
      <xdr:nvSpPr>
        <xdr:cNvPr id="121" name="テキスト ボックス 120"/>
        <xdr:cNvSpPr txBox="1"/>
      </xdr:nvSpPr>
      <xdr:spPr>
        <a:xfrm>
          <a:off x="3924300" y="648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38303</xdr:rowOff>
    </xdr:from>
    <xdr:to>
      <xdr:col>3</xdr:col>
      <xdr:colOff>206375</xdr:colOff>
      <xdr:row>36</xdr:row>
      <xdr:rowOff>72707</xdr:rowOff>
    </xdr:to>
    <xdr:cxnSp macro="">
      <xdr:nvCxnSpPr>
        <xdr:cNvPr id="122" name="直線コネクタ 121"/>
        <xdr:cNvCxnSpPr/>
      </xdr:nvCxnSpPr>
      <xdr:spPr bwMode="auto">
        <a:xfrm>
          <a:off x="2908300" y="6991553"/>
          <a:ext cx="698500" cy="3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8992</xdr:rowOff>
    </xdr:from>
    <xdr:to>
      <xdr:col>3</xdr:col>
      <xdr:colOff>257175</xdr:colOff>
      <xdr:row>35</xdr:row>
      <xdr:rowOff>110592</xdr:rowOff>
    </xdr:to>
    <xdr:sp macro="" textlink="">
      <xdr:nvSpPr>
        <xdr:cNvPr id="123" name="フローチャート : 判断 122"/>
        <xdr:cNvSpPr/>
      </xdr:nvSpPr>
      <xdr:spPr bwMode="auto">
        <a:xfrm>
          <a:off x="3556000" y="661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120769</xdr:rowOff>
    </xdr:from>
    <xdr:ext cx="762000" cy="259045"/>
    <xdr:sp macro="" textlink="">
      <xdr:nvSpPr>
        <xdr:cNvPr id="124" name="テキスト ボックス 123"/>
        <xdr:cNvSpPr txBox="1"/>
      </xdr:nvSpPr>
      <xdr:spPr>
        <a:xfrm>
          <a:off x="3225800" y="638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329412</xdr:rowOff>
    </xdr:from>
    <xdr:to>
      <xdr:col>2</xdr:col>
      <xdr:colOff>692150</xdr:colOff>
      <xdr:row>35</xdr:row>
      <xdr:rowOff>88112</xdr:rowOff>
    </xdr:to>
    <xdr:sp macro="" textlink="">
      <xdr:nvSpPr>
        <xdr:cNvPr id="125" name="フローチャート : 判断 124"/>
        <xdr:cNvSpPr/>
      </xdr:nvSpPr>
      <xdr:spPr bwMode="auto">
        <a:xfrm>
          <a:off x="2857500" y="6596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98289</xdr:rowOff>
    </xdr:from>
    <xdr:ext cx="762000" cy="259045"/>
    <xdr:sp macro="" textlink="">
      <xdr:nvSpPr>
        <xdr:cNvPr id="126" name="テキスト ボックス 125"/>
        <xdr:cNvSpPr txBox="1"/>
      </xdr:nvSpPr>
      <xdr:spPr>
        <a:xfrm>
          <a:off x="2527300" y="636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117157</xdr:rowOff>
    </xdr:from>
    <xdr:to>
      <xdr:col>5</xdr:col>
      <xdr:colOff>34925</xdr:colOff>
      <xdr:row>37</xdr:row>
      <xdr:rowOff>218757</xdr:rowOff>
    </xdr:to>
    <xdr:sp macro="" textlink="">
      <xdr:nvSpPr>
        <xdr:cNvPr id="132" name="円/楕円 131"/>
        <xdr:cNvSpPr/>
      </xdr:nvSpPr>
      <xdr:spPr bwMode="auto">
        <a:xfrm>
          <a:off x="5600700" y="7241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89234</xdr:rowOff>
    </xdr:from>
    <xdr:ext cx="762000" cy="259045"/>
    <xdr:sp macro="" textlink="">
      <xdr:nvSpPr>
        <xdr:cNvPr id="133" name="人口1人当たり決算額の推移該当値テキスト445"/>
        <xdr:cNvSpPr txBox="1"/>
      </xdr:nvSpPr>
      <xdr:spPr>
        <a:xfrm>
          <a:off x="5740400" y="721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16,925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90145</xdr:rowOff>
    </xdr:from>
    <xdr:to>
      <xdr:col>4</xdr:col>
      <xdr:colOff>520700</xdr:colOff>
      <xdr:row>37</xdr:row>
      <xdr:rowOff>191745</xdr:rowOff>
    </xdr:to>
    <xdr:sp macro="" textlink="">
      <xdr:nvSpPr>
        <xdr:cNvPr id="134" name="円/楕円 133"/>
        <xdr:cNvSpPr/>
      </xdr:nvSpPr>
      <xdr:spPr bwMode="auto">
        <a:xfrm>
          <a:off x="4953000" y="7214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176522</xdr:rowOff>
    </xdr:from>
    <xdr:ext cx="736600" cy="259045"/>
    <xdr:sp macro="" textlink="">
      <xdr:nvSpPr>
        <xdr:cNvPr id="135" name="テキスト ボックス 134"/>
        <xdr:cNvSpPr txBox="1"/>
      </xdr:nvSpPr>
      <xdr:spPr>
        <a:xfrm>
          <a:off x="4622800" y="7301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17,634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17869</xdr:rowOff>
    </xdr:from>
    <xdr:to>
      <xdr:col>3</xdr:col>
      <xdr:colOff>955675</xdr:colOff>
      <xdr:row>37</xdr:row>
      <xdr:rowOff>119469</xdr:rowOff>
    </xdr:to>
    <xdr:sp macro="" textlink="">
      <xdr:nvSpPr>
        <xdr:cNvPr id="136" name="円/楕円 135"/>
        <xdr:cNvSpPr/>
      </xdr:nvSpPr>
      <xdr:spPr bwMode="auto">
        <a:xfrm>
          <a:off x="4254500" y="7142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104246</xdr:rowOff>
    </xdr:from>
    <xdr:ext cx="762000" cy="259045"/>
    <xdr:sp macro="" textlink="">
      <xdr:nvSpPr>
        <xdr:cNvPr id="137" name="テキスト ボックス 136"/>
        <xdr:cNvSpPr txBox="1"/>
      </xdr:nvSpPr>
      <xdr:spPr>
        <a:xfrm>
          <a:off x="3924300" y="722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19,531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21907</xdr:rowOff>
    </xdr:from>
    <xdr:to>
      <xdr:col>3</xdr:col>
      <xdr:colOff>257175</xdr:colOff>
      <xdr:row>36</xdr:row>
      <xdr:rowOff>123507</xdr:rowOff>
    </xdr:to>
    <xdr:sp macro="" textlink="">
      <xdr:nvSpPr>
        <xdr:cNvPr id="138" name="円/楕円 137"/>
        <xdr:cNvSpPr/>
      </xdr:nvSpPr>
      <xdr:spPr bwMode="auto">
        <a:xfrm>
          <a:off x="3556000" y="6975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108284</xdr:rowOff>
    </xdr:from>
    <xdr:ext cx="762000" cy="259045"/>
    <xdr:sp macro="" textlink="">
      <xdr:nvSpPr>
        <xdr:cNvPr id="139" name="テキスト ボックス 138"/>
        <xdr:cNvSpPr txBox="1"/>
      </xdr:nvSpPr>
      <xdr:spPr>
        <a:xfrm>
          <a:off x="3225800" y="70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330403</xdr:rowOff>
    </xdr:from>
    <xdr:to>
      <xdr:col>2</xdr:col>
      <xdr:colOff>692150</xdr:colOff>
      <xdr:row>36</xdr:row>
      <xdr:rowOff>89103</xdr:rowOff>
    </xdr:to>
    <xdr:sp macro="" textlink="">
      <xdr:nvSpPr>
        <xdr:cNvPr id="140" name="円/楕円 139"/>
        <xdr:cNvSpPr/>
      </xdr:nvSpPr>
      <xdr:spPr bwMode="auto">
        <a:xfrm>
          <a:off x="2857500" y="694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73880</xdr:rowOff>
    </xdr:from>
    <xdr:ext cx="762000" cy="259045"/>
    <xdr:sp macro="" textlink="">
      <xdr:nvSpPr>
        <xdr:cNvPr id="141" name="テキスト ボックス 140"/>
        <xdr:cNvSpPr txBox="1"/>
      </xdr:nvSpPr>
      <xdr:spPr>
        <a:xfrm>
          <a:off x="2527300" y="70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標準財政規模は、近年同レベルで推移している。</a:t>
          </a:r>
          <a:r>
            <a:rPr lang="en-US" altLang="ja-JP" sz="1100">
              <a:solidFill>
                <a:schemeClr val="dk1"/>
              </a:solidFill>
              <a:effectLst/>
              <a:latin typeface="+mn-lt"/>
              <a:ea typeface="+mn-ea"/>
              <a:cs typeface="+mn-cs"/>
            </a:rPr>
            <a:t> </a:t>
          </a:r>
          <a:endParaRPr lang="ja-JP" altLang="ja-JP" sz="1400">
            <a:effectLst/>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は財政調整基金</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標準財政規模の</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程度の基金残高を確保するよう</a:t>
          </a:r>
          <a:r>
            <a:rPr lang="ja-JP" altLang="en-US" sz="1100">
              <a:solidFill>
                <a:schemeClr val="dk1"/>
              </a:solidFill>
              <a:effectLst/>
              <a:latin typeface="+mn-lt"/>
              <a:ea typeface="+mn-ea"/>
              <a:cs typeface="+mn-cs"/>
            </a:rPr>
            <a:t>積立を行った。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今後も計画的に</a:t>
          </a:r>
          <a:r>
            <a:rPr lang="ja-JP" altLang="ja-JP" sz="1100">
              <a:solidFill>
                <a:schemeClr val="dk1"/>
              </a:solidFill>
              <a:effectLst/>
              <a:latin typeface="+mn-lt"/>
              <a:ea typeface="+mn-ea"/>
              <a:cs typeface="+mn-cs"/>
            </a:rPr>
            <a:t>積立てを行う予定である。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各会計ともに赤字額は計上していない。</a:t>
          </a:r>
          <a:r>
            <a:rPr lang="en-US" altLang="ja-JP" sz="1100">
              <a:solidFill>
                <a:schemeClr val="dk1"/>
              </a:solidFill>
              <a:effectLst/>
              <a:latin typeface="+mn-lt"/>
              <a:ea typeface="+mn-ea"/>
              <a:cs typeface="+mn-cs"/>
            </a:rPr>
            <a:t> </a:t>
          </a:r>
          <a:endParaRPr lang="ja-JP" altLang="ja-JP" sz="1400">
            <a:effectLst/>
          </a:endParaRPr>
        </a:p>
        <a:p>
          <a:r>
            <a:rPr lang="ja-JP" altLang="ja-JP" sz="1100">
              <a:solidFill>
                <a:schemeClr val="dk1"/>
              </a:solidFill>
              <a:effectLst/>
              <a:latin typeface="+mn-lt"/>
              <a:ea typeface="+mn-ea"/>
              <a:cs typeface="+mn-cs"/>
            </a:rPr>
            <a:t>　水道事業会計、下水道事業会計ともに料金収入の多くを大手企業</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社に依存しているため、</a:t>
          </a:r>
          <a:r>
            <a:rPr lang="ja-JP" altLang="en-US" sz="1100">
              <a:solidFill>
                <a:schemeClr val="dk1"/>
              </a:solidFill>
              <a:effectLst/>
              <a:latin typeface="+mn-lt"/>
              <a:ea typeface="+mn-ea"/>
              <a:cs typeface="+mn-cs"/>
            </a:rPr>
            <a:t>経済情勢に大きく影響を受けやすい構造となっている。このことから、常に経済情勢を注視しながら、経営を行う必要がある。</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en-US" altLang="ja-JP" sz="1100">
              <a:solidFill>
                <a:schemeClr val="dk1"/>
              </a:solidFill>
              <a:effectLst/>
              <a:latin typeface="+mn-lt"/>
              <a:ea typeface="+mn-ea"/>
              <a:cs typeface="+mn-cs"/>
            </a:rPr>
            <a:t>H25</a:t>
          </a:r>
          <a:r>
            <a:rPr kumimoji="1" lang="ja-JP" altLang="en-US" sz="1100">
              <a:solidFill>
                <a:schemeClr val="dk1"/>
              </a:solidFill>
              <a:effectLst/>
              <a:latin typeface="+mn-lt"/>
              <a:ea typeface="+mn-ea"/>
              <a:cs typeface="+mn-cs"/>
            </a:rPr>
            <a:t>水道事業会計の</a:t>
          </a:r>
          <a:r>
            <a:rPr kumimoji="1" lang="en-US" altLang="ja-JP" sz="1100">
              <a:solidFill>
                <a:schemeClr val="dk1"/>
              </a:solidFill>
              <a:effectLst/>
              <a:latin typeface="+mn-lt"/>
              <a:ea typeface="+mn-ea"/>
              <a:cs typeface="+mn-cs"/>
            </a:rPr>
            <a:t>22.07%</a:t>
          </a:r>
          <a:r>
            <a:rPr kumimoji="1" lang="ja-JP" altLang="en-US" sz="1100">
              <a:solidFill>
                <a:schemeClr val="dk1"/>
              </a:solidFill>
              <a:effectLst/>
              <a:latin typeface="+mn-lt"/>
              <a:ea typeface="+mn-ea"/>
              <a:cs typeface="+mn-cs"/>
            </a:rPr>
            <a:t>の増は、新会計基準を適用したことによる増である。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元利償還金、組合等が起こした地方債の元利償還金に対する負担金ともに地方債の償還が進み、新たな大型投資が行われないため減少している。</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に債務負担行為に基づく支出額が増加しているのは、公的病院への建設補助によるものである。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一般会計の地方債残高、公営企業等繰入見込額、組合等負担等見込額ともに地方債の償還が進み、残高が順調に減少しているため、新たな大型投資がない限り将来負担は減少する。</a:t>
          </a:r>
          <a:r>
            <a:rPr lang="en-US" altLang="ja-JP" sz="1100">
              <a:solidFill>
                <a:schemeClr val="dk1"/>
              </a:solidFill>
              <a:effectLst/>
              <a:latin typeface="+mn-lt"/>
              <a:ea typeface="+mn-ea"/>
              <a:cs typeface="+mn-cs"/>
            </a:rPr>
            <a:t> </a:t>
          </a:r>
          <a:endParaRPr lang="ja-JP" altLang="ja-JP" sz="1400">
            <a:effectLst/>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に設立法人等の負債額負担見込額が</a:t>
          </a:r>
          <a:r>
            <a:rPr lang="ja-JP" altLang="en-US" sz="1100">
              <a:solidFill>
                <a:schemeClr val="dk1"/>
              </a:solidFill>
              <a:effectLst/>
              <a:latin typeface="+mn-lt"/>
              <a:ea typeface="+mn-ea"/>
              <a:cs typeface="+mn-cs"/>
            </a:rPr>
            <a:t>減少しているのは、土地開発公社の解散により将来負担額が発生しなくなったためであり、また、一般会計等に係る地方債の現在高が増加しているのは、土地開発公社を解散するにあたり、債務保証の実行を行うために、地方債を借り入れたことによるものであ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2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8739903</v>
      </c>
      <c r="BO4" s="349"/>
      <c r="BP4" s="349"/>
      <c r="BQ4" s="349"/>
      <c r="BR4" s="349"/>
      <c r="BS4" s="349"/>
      <c r="BT4" s="349"/>
      <c r="BU4" s="350"/>
      <c r="BV4" s="348">
        <v>7579046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8.4</v>
      </c>
      <c r="CU4" s="355"/>
      <c r="CV4" s="355"/>
      <c r="CW4" s="355"/>
      <c r="CX4" s="355"/>
      <c r="CY4" s="355"/>
      <c r="CZ4" s="355"/>
      <c r="DA4" s="356"/>
      <c r="DB4" s="354">
        <v>7.2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8302480</v>
      </c>
      <c r="BO5" s="386"/>
      <c r="BP5" s="386"/>
      <c r="BQ5" s="386"/>
      <c r="BR5" s="386"/>
      <c r="BS5" s="386"/>
      <c r="BT5" s="386"/>
      <c r="BU5" s="387"/>
      <c r="BV5" s="385">
        <v>7217993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77.400000000000006</v>
      </c>
      <c r="CU5" s="383"/>
      <c r="CV5" s="383"/>
      <c r="CW5" s="383"/>
      <c r="CX5" s="383"/>
      <c r="CY5" s="383"/>
      <c r="CZ5" s="383"/>
      <c r="DA5" s="384"/>
      <c r="DB5" s="382">
        <v>80.7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437423</v>
      </c>
      <c r="BO6" s="386"/>
      <c r="BP6" s="386"/>
      <c r="BQ6" s="386"/>
      <c r="BR6" s="386"/>
      <c r="BS6" s="386"/>
      <c r="BT6" s="386"/>
      <c r="BU6" s="387"/>
      <c r="BV6" s="385">
        <v>361053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83.9</v>
      </c>
      <c r="CU6" s="423"/>
      <c r="CV6" s="423"/>
      <c r="CW6" s="423"/>
      <c r="CX6" s="423"/>
      <c r="CY6" s="423"/>
      <c r="CZ6" s="423"/>
      <c r="DA6" s="424"/>
      <c r="DB6" s="422">
        <v>87.8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18602</v>
      </c>
      <c r="BO7" s="386"/>
      <c r="BP7" s="386"/>
      <c r="BQ7" s="386"/>
      <c r="BR7" s="386"/>
      <c r="BS7" s="386"/>
      <c r="BT7" s="386"/>
      <c r="BU7" s="387"/>
      <c r="BV7" s="385">
        <v>815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4990481</v>
      </c>
      <c r="CU7" s="386"/>
      <c r="CV7" s="386"/>
      <c r="CW7" s="386"/>
      <c r="CX7" s="386"/>
      <c r="CY7" s="386"/>
      <c r="CZ7" s="386"/>
      <c r="DA7" s="387"/>
      <c r="DB7" s="385">
        <v>5016600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418821</v>
      </c>
      <c r="BO8" s="386"/>
      <c r="BP8" s="386"/>
      <c r="BQ8" s="386"/>
      <c r="BR8" s="386"/>
      <c r="BS8" s="386"/>
      <c r="BT8" s="386"/>
      <c r="BU8" s="387"/>
      <c r="BV8" s="385">
        <v>360238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0.51</v>
      </c>
      <c r="CU8" s="426"/>
      <c r="CV8" s="426"/>
      <c r="CW8" s="426"/>
      <c r="CX8" s="426"/>
      <c r="CY8" s="426"/>
      <c r="CZ8" s="426"/>
      <c r="DA8" s="427"/>
      <c r="DB8" s="425">
        <v>0.52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15338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58583</v>
      </c>
      <c r="BO9" s="386"/>
      <c r="BP9" s="386"/>
      <c r="BQ9" s="386"/>
      <c r="BR9" s="386"/>
      <c r="BS9" s="386"/>
      <c r="BT9" s="386"/>
      <c r="BU9" s="387"/>
      <c r="BV9" s="385">
        <v>-24336</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8.6999999999999993</v>
      </c>
      <c r="CU9" s="383"/>
      <c r="CV9" s="383"/>
      <c r="CW9" s="383"/>
      <c r="CX9" s="383"/>
      <c r="CY9" s="383"/>
      <c r="CZ9" s="383"/>
      <c r="DA9" s="384"/>
      <c r="DB9" s="382">
        <v>8.8000000000000007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15528</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300885</v>
      </c>
      <c r="BO10" s="386"/>
      <c r="BP10" s="386"/>
      <c r="BQ10" s="386"/>
      <c r="BR10" s="386"/>
      <c r="BS10" s="386"/>
      <c r="BT10" s="386"/>
      <c r="BU10" s="387"/>
      <c r="BV10" s="385">
        <v>70757</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15232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20000</v>
      </c>
      <c r="BO12" s="386"/>
      <c r="BP12" s="386"/>
      <c r="BQ12" s="386"/>
      <c r="BR12" s="386"/>
      <c r="BS12" s="386"/>
      <c r="BT12" s="386"/>
      <c r="BU12" s="387"/>
      <c r="BV12" s="385">
        <v>370000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15035</v>
      </c>
      <c r="S13" s="467"/>
      <c r="T13" s="467"/>
      <c r="U13" s="467"/>
      <c r="V13" s="468"/>
      <c r="W13" s="401" t="s">
        <v>124</v>
      </c>
      <c r="X13" s="402"/>
      <c r="Y13" s="402"/>
      <c r="Z13" s="402"/>
      <c r="AA13" s="402"/>
      <c r="AB13" s="392"/>
      <c r="AC13" s="436">
        <v>1038</v>
      </c>
      <c r="AD13" s="437"/>
      <c r="AE13" s="437"/>
      <c r="AF13" s="437"/>
      <c r="AG13" s="476"/>
      <c r="AH13" s="436">
        <v>1447</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339468</v>
      </c>
      <c r="BO13" s="386"/>
      <c r="BP13" s="386"/>
      <c r="BQ13" s="386"/>
      <c r="BR13" s="386"/>
      <c r="BS13" s="386"/>
      <c r="BT13" s="386"/>
      <c r="BU13" s="387"/>
      <c r="BV13" s="385">
        <v>-323579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6.5</v>
      </c>
      <c r="CU13" s="383"/>
      <c r="CV13" s="383"/>
      <c r="CW13" s="383"/>
      <c r="CX13" s="383"/>
      <c r="CY13" s="383"/>
      <c r="CZ13" s="383"/>
      <c r="DA13" s="384"/>
      <c r="DB13" s="382">
        <v>7.3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15255</v>
      </c>
      <c r="S14" s="467"/>
      <c r="T14" s="467"/>
      <c r="U14" s="467"/>
      <c r="V14" s="468"/>
      <c r="W14" s="375"/>
      <c r="X14" s="376"/>
      <c r="Y14" s="376"/>
      <c r="Z14" s="376"/>
      <c r="AA14" s="376"/>
      <c r="AB14" s="365"/>
      <c r="AC14" s="469">
        <v>13.3</v>
      </c>
      <c r="AD14" s="470"/>
      <c r="AE14" s="470"/>
      <c r="AF14" s="470"/>
      <c r="AG14" s="471"/>
      <c r="AH14" s="469">
        <v>16.7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43.1</v>
      </c>
      <c r="CU14" s="481"/>
      <c r="CV14" s="481"/>
      <c r="CW14" s="481"/>
      <c r="CX14" s="481"/>
      <c r="CY14" s="481"/>
      <c r="CZ14" s="481"/>
      <c r="DA14" s="482"/>
      <c r="DB14" s="480">
        <v>55.5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15079</v>
      </c>
      <c r="S15" s="467"/>
      <c r="T15" s="467"/>
      <c r="U15" s="467"/>
      <c r="V15" s="468"/>
      <c r="W15" s="401" t="s">
        <v>131</v>
      </c>
      <c r="X15" s="402"/>
      <c r="Y15" s="402"/>
      <c r="Z15" s="402"/>
      <c r="AA15" s="402"/>
      <c r="AB15" s="392"/>
      <c r="AC15" s="436">
        <v>2825</v>
      </c>
      <c r="AD15" s="437"/>
      <c r="AE15" s="437"/>
      <c r="AF15" s="437"/>
      <c r="AG15" s="476"/>
      <c r="AH15" s="436">
        <v>3157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1980649</v>
      </c>
      <c r="BO15" s="349"/>
      <c r="BP15" s="349"/>
      <c r="BQ15" s="349"/>
      <c r="BR15" s="349"/>
      <c r="BS15" s="349"/>
      <c r="BT15" s="349"/>
      <c r="BU15" s="350"/>
      <c r="BV15" s="348">
        <v>2139564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36.200000000000003</v>
      </c>
      <c r="AD16" s="470"/>
      <c r="AE16" s="470"/>
      <c r="AF16" s="470"/>
      <c r="AG16" s="471"/>
      <c r="AH16" s="469">
        <v>36.4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3993033</v>
      </c>
      <c r="BO16" s="386"/>
      <c r="BP16" s="386"/>
      <c r="BQ16" s="386"/>
      <c r="BR16" s="386"/>
      <c r="BS16" s="386"/>
      <c r="BT16" s="386"/>
      <c r="BU16" s="387"/>
      <c r="BV16" s="385">
        <v>4012996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3950</v>
      </c>
      <c r="AD17" s="437"/>
      <c r="AE17" s="437"/>
      <c r="AF17" s="437"/>
      <c r="AG17" s="476"/>
      <c r="AH17" s="436">
        <v>4062</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2535257</v>
      </c>
      <c r="BO17" s="386"/>
      <c r="BP17" s="386"/>
      <c r="BQ17" s="386"/>
      <c r="BR17" s="386"/>
      <c r="BS17" s="386"/>
      <c r="BT17" s="386"/>
      <c r="BU17" s="387"/>
      <c r="BV17" s="385">
        <v>2744224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144.66</v>
      </c>
      <c r="M18" s="498"/>
      <c r="N18" s="498"/>
      <c r="O18" s="498"/>
      <c r="P18" s="498"/>
      <c r="Q18" s="498"/>
      <c r="R18" s="499"/>
      <c r="S18" s="499"/>
      <c r="T18" s="499"/>
      <c r="U18" s="499"/>
      <c r="V18" s="500"/>
      <c r="W18" s="403"/>
      <c r="X18" s="404"/>
      <c r="Y18" s="404"/>
      <c r="Z18" s="404"/>
      <c r="AA18" s="404"/>
      <c r="AB18" s="395"/>
      <c r="AC18" s="501">
        <v>50.6</v>
      </c>
      <c r="AD18" s="502"/>
      <c r="AE18" s="502"/>
      <c r="AF18" s="502"/>
      <c r="AG18" s="503"/>
      <c r="AH18" s="501">
        <v>46.8</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3962470</v>
      </c>
      <c r="BO18" s="386"/>
      <c r="BP18" s="386"/>
      <c r="BQ18" s="386"/>
      <c r="BR18" s="386"/>
      <c r="BS18" s="386"/>
      <c r="BT18" s="386"/>
      <c r="BU18" s="387"/>
      <c r="BV18" s="385">
        <v>3999918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106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5921660</v>
      </c>
      <c r="BO19" s="386"/>
      <c r="BP19" s="386"/>
      <c r="BQ19" s="386"/>
      <c r="BR19" s="386"/>
      <c r="BS19" s="386"/>
      <c r="BT19" s="386"/>
      <c r="BU19" s="387"/>
      <c r="BV19" s="385">
        <v>6028267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5634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6425411</v>
      </c>
      <c r="BO23" s="386"/>
      <c r="BP23" s="386"/>
      <c r="BQ23" s="386"/>
      <c r="BR23" s="386"/>
      <c r="BS23" s="386"/>
      <c r="BT23" s="386"/>
      <c r="BU23" s="387"/>
      <c r="BV23" s="385">
        <v>5057212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7070</v>
      </c>
      <c r="R24" s="437"/>
      <c r="S24" s="437"/>
      <c r="T24" s="437"/>
      <c r="U24" s="437"/>
      <c r="V24" s="476"/>
      <c r="W24" s="531"/>
      <c r="X24" s="519"/>
      <c r="Y24" s="520"/>
      <c r="Z24" s="435" t="s">
        <v>155</v>
      </c>
      <c r="AA24" s="415"/>
      <c r="AB24" s="415"/>
      <c r="AC24" s="415"/>
      <c r="AD24" s="415"/>
      <c r="AE24" s="415"/>
      <c r="AF24" s="415"/>
      <c r="AG24" s="416"/>
      <c r="AH24" s="436">
        <v>147</v>
      </c>
      <c r="AI24" s="437"/>
      <c r="AJ24" s="437"/>
      <c r="AK24" s="437"/>
      <c r="AL24" s="476"/>
      <c r="AM24" s="436">
        <v>435855</v>
      </c>
      <c r="AN24" s="437"/>
      <c r="AO24" s="437"/>
      <c r="AP24" s="437"/>
      <c r="AQ24" s="437"/>
      <c r="AR24" s="476"/>
      <c r="AS24" s="436">
        <v>2965</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4834118</v>
      </c>
      <c r="BO24" s="386"/>
      <c r="BP24" s="386"/>
      <c r="BQ24" s="386"/>
      <c r="BR24" s="386"/>
      <c r="BS24" s="386"/>
      <c r="BT24" s="386"/>
      <c r="BU24" s="387"/>
      <c r="BV24" s="385">
        <v>4778474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5920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486213</v>
      </c>
      <c r="BO25" s="349"/>
      <c r="BP25" s="349"/>
      <c r="BQ25" s="349"/>
      <c r="BR25" s="349"/>
      <c r="BS25" s="349"/>
      <c r="BT25" s="349"/>
      <c r="BU25" s="350"/>
      <c r="BV25" s="348">
        <v>557013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5340</v>
      </c>
      <c r="R26" s="437"/>
      <c r="S26" s="437"/>
      <c r="T26" s="437"/>
      <c r="U26" s="437"/>
      <c r="V26" s="476"/>
      <c r="W26" s="531"/>
      <c r="X26" s="519"/>
      <c r="Y26" s="520"/>
      <c r="Z26" s="435" t="s">
        <v>161</v>
      </c>
      <c r="AA26" s="539"/>
      <c r="AB26" s="539"/>
      <c r="AC26" s="539"/>
      <c r="AD26" s="539"/>
      <c r="AE26" s="539"/>
      <c r="AF26" s="539"/>
      <c r="AG26" s="540"/>
      <c r="AH26" s="436" t="s">
        <v>122</v>
      </c>
      <c r="AI26" s="437"/>
      <c r="AJ26" s="437"/>
      <c r="AK26" s="437"/>
      <c r="AL26" s="476"/>
      <c r="AM26" s="436" t="s">
        <v>122</v>
      </c>
      <c r="AN26" s="437"/>
      <c r="AO26" s="437"/>
      <c r="AP26" s="437"/>
      <c r="AQ26" s="437"/>
      <c r="AR26" s="476"/>
      <c r="AS26" s="436" t="s">
        <v>122</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2880</v>
      </c>
      <c r="R27" s="437"/>
      <c r="S27" s="437"/>
      <c r="T27" s="437"/>
      <c r="U27" s="437"/>
      <c r="V27" s="476"/>
      <c r="W27" s="531"/>
      <c r="X27" s="519"/>
      <c r="Y27" s="520"/>
      <c r="Z27" s="435" t="s">
        <v>164</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62500</v>
      </c>
      <c r="BO27" s="553"/>
      <c r="BP27" s="553"/>
      <c r="BQ27" s="553"/>
      <c r="BR27" s="553"/>
      <c r="BS27" s="553"/>
      <c r="BT27" s="553"/>
      <c r="BU27" s="554"/>
      <c r="BV27" s="552">
        <v>62500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2240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1159549</v>
      </c>
      <c r="BO28" s="349"/>
      <c r="BP28" s="349"/>
      <c r="BQ28" s="349"/>
      <c r="BR28" s="349"/>
      <c r="BS28" s="349"/>
      <c r="BT28" s="349"/>
      <c r="BU28" s="350"/>
      <c r="BV28" s="348">
        <v>878664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9</v>
      </c>
      <c r="M29" s="437"/>
      <c r="N29" s="437"/>
      <c r="O29" s="437"/>
      <c r="P29" s="476"/>
      <c r="Q29" s="436">
        <v>2010</v>
      </c>
      <c r="R29" s="437"/>
      <c r="S29" s="437"/>
      <c r="T29" s="437"/>
      <c r="U29" s="437"/>
      <c r="V29" s="476"/>
      <c r="W29" s="531"/>
      <c r="X29" s="519"/>
      <c r="Y29" s="520"/>
      <c r="Z29" s="435" t="s">
        <v>171</v>
      </c>
      <c r="AA29" s="415"/>
      <c r="AB29" s="415"/>
      <c r="AC29" s="415"/>
      <c r="AD29" s="415"/>
      <c r="AE29" s="415"/>
      <c r="AF29" s="415"/>
      <c r="AG29" s="416"/>
      <c r="AH29" s="436">
        <v>147</v>
      </c>
      <c r="AI29" s="437"/>
      <c r="AJ29" s="437"/>
      <c r="AK29" s="437"/>
      <c r="AL29" s="476"/>
      <c r="AM29" s="436">
        <v>435855</v>
      </c>
      <c r="AN29" s="437"/>
      <c r="AO29" s="437"/>
      <c r="AP29" s="437"/>
      <c r="AQ29" s="437"/>
      <c r="AR29" s="476"/>
      <c r="AS29" s="436">
        <v>2965</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894073</v>
      </c>
      <c r="BO29" s="386"/>
      <c r="BP29" s="386"/>
      <c r="BQ29" s="386"/>
      <c r="BR29" s="386"/>
      <c r="BS29" s="386"/>
      <c r="BT29" s="386"/>
      <c r="BU29" s="387"/>
      <c r="BV29" s="385">
        <v>693675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95.8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1236809</v>
      </c>
      <c r="BO30" s="553"/>
      <c r="BP30" s="553"/>
      <c r="BQ30" s="553"/>
      <c r="BR30" s="553"/>
      <c r="BS30" s="553"/>
      <c r="BT30" s="553"/>
      <c r="BU30" s="554"/>
      <c r="BV30" s="552">
        <v>1248587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富士見町国民健康保険特別会計</v>
      </c>
      <c r="X34" s="565"/>
      <c r="Y34" s="565"/>
      <c r="Z34" s="565"/>
      <c r="AA34" s="565"/>
      <c r="AB34" s="565"/>
      <c r="AC34" s="565"/>
      <c r="AD34" s="565"/>
      <c r="AE34" s="565"/>
      <c r="AF34" s="565"/>
      <c r="AG34" s="565"/>
      <c r="AH34" s="565"/>
      <c r="AI34" s="565"/>
      <c r="AJ34" s="565"/>
      <c r="AK34" s="565"/>
      <c r="AL34" s="165"/>
      <c r="AM34" s="564">
        <f>IF(AO34="","",MAX(C34:D43,U34:V43)+1)</f>
        <v>4</v>
      </c>
      <c r="AN34" s="564"/>
      <c r="AO34" s="565" t="str">
        <f>IF('各会計、関係団体の財政状況及び健全化判断比率'!B30="","",'各会計、関係団体の財政状況及び健全化判断比率'!B30)</f>
        <v>富士見町水道事業会計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富士見町観光施設貸付事業特別会計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諏訪広域連合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富士見町土地開発公社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富士見町後期高齢者医療特別会計</v>
      </c>
      <c r="X35" s="565"/>
      <c r="Y35" s="565"/>
      <c r="Z35" s="565"/>
      <c r="AA35" s="565"/>
      <c r="AB35" s="565"/>
      <c r="AC35" s="565"/>
      <c r="AD35" s="565"/>
      <c r="AE35" s="565"/>
      <c r="AF35" s="565"/>
      <c r="AG35" s="565"/>
      <c r="AH35" s="565"/>
      <c r="AI35" s="565"/>
      <c r="AJ35" s="565"/>
      <c r="AK35" s="565"/>
      <c r="AL35" s="165"/>
      <c r="AM35" s="564">
        <f t="shared" ref="AM35:AM43" si="0">IF(AO35="","",AM34+1)</f>
        <v>5</v>
      </c>
      <c r="AN35" s="564"/>
      <c r="AO35" s="565" t="str">
        <f>IF('各会計、関係団体の財政状況及び健全化判断比率'!B31="","",'各会計、関係団体の財政状況及び健全化判断比率'!B31)</f>
        <v>富士見町下水道事業会計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　（一般会計）</v>
      </c>
      <c r="BZ35" s="565"/>
      <c r="CA35" s="565"/>
      <c r="CB35" s="565"/>
      <c r="CC35" s="565"/>
      <c r="CD35" s="565"/>
      <c r="CE35" s="565"/>
      <c r="CF35" s="565"/>
      <c r="CG35" s="565"/>
      <c r="CH35" s="565"/>
      <c r="CI35" s="565"/>
      <c r="CJ35" s="565"/>
      <c r="CK35" s="565"/>
      <c r="CL35" s="565"/>
      <c r="CM35" s="565"/>
      <c r="CN35" s="165"/>
      <c r="CO35" s="564">
        <f t="shared" ref="CO35:CO43" si="3">IF(CQ35="","",CO34+1)</f>
        <v>18</v>
      </c>
      <c r="CP35" s="564"/>
      <c r="CQ35" s="565" t="str">
        <f>IF('各会計、関係団体の財政状況及び健全化判断比率'!BS8="","",'各会計、関係団体の財政状況及び健全化判断比率'!BS8)</f>
        <v>(社)富士見町開発公社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　（特別養護老人ホーム恋月荘特別会計）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　（救護施設八ヶ岳寮特別会計）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　（介護保険特別会計）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　（諏訪広域消防特別会計）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　（ふるさと市町村圏基金事業特別会計）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南諏衛生施設組合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15</v>
      </c>
      <c r="BX42" s="564"/>
      <c r="BY42" s="565" t="str">
        <f>IF('各会計、関係団体の財政状況及び健全化判断比率'!B76="","",'各会計、関係団体の財政状況及び健全化判断比率'!B76)</f>
        <v>諏訪南行政事務組合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16</v>
      </c>
      <c r="BX43" s="564"/>
      <c r="BY43" s="565" t="str">
        <f>IF('各会計、関係団体の財政状況及び健全化判断比率'!B77="","",'各会計、関係団体の財政状況及び健全化判断比率'!B77)</f>
        <v>　（一般会計）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0" t="s">
        <v>24</v>
      </c>
      <c r="C41" s="1171"/>
      <c r="D41" s="81"/>
      <c r="E41" s="1176" t="s">
        <v>25</v>
      </c>
      <c r="F41" s="1176"/>
      <c r="G41" s="1176"/>
      <c r="H41" s="1177"/>
      <c r="I41" s="82">
        <v>5330</v>
      </c>
      <c r="J41" s="83">
        <v>5258</v>
      </c>
      <c r="K41" s="83">
        <v>5166</v>
      </c>
      <c r="L41" s="83">
        <v>5183</v>
      </c>
      <c r="M41" s="84">
        <v>6542</v>
      </c>
    </row>
    <row r="42" spans="2:13" ht="27.75" customHeight="1">
      <c r="B42" s="1172"/>
      <c r="C42" s="1173"/>
      <c r="D42" s="85"/>
      <c r="E42" s="1178" t="s">
        <v>26</v>
      </c>
      <c r="F42" s="1178"/>
      <c r="G42" s="1178"/>
      <c r="H42" s="1179"/>
      <c r="I42" s="86">
        <v>301</v>
      </c>
      <c r="J42" s="87">
        <v>275</v>
      </c>
      <c r="K42" s="87">
        <v>290</v>
      </c>
      <c r="L42" s="87">
        <v>525</v>
      </c>
      <c r="M42" s="88">
        <v>460</v>
      </c>
    </row>
    <row r="43" spans="2:13" ht="27.75" customHeight="1">
      <c r="B43" s="1172"/>
      <c r="C43" s="1173"/>
      <c r="D43" s="85"/>
      <c r="E43" s="1178" t="s">
        <v>27</v>
      </c>
      <c r="F43" s="1178"/>
      <c r="G43" s="1178"/>
      <c r="H43" s="1179"/>
      <c r="I43" s="86">
        <v>6939</v>
      </c>
      <c r="J43" s="87">
        <v>6563</v>
      </c>
      <c r="K43" s="87">
        <v>6105</v>
      </c>
      <c r="L43" s="87">
        <v>5671</v>
      </c>
      <c r="M43" s="88">
        <v>5174</v>
      </c>
    </row>
    <row r="44" spans="2:13" ht="27.75" customHeight="1">
      <c r="B44" s="1172"/>
      <c r="C44" s="1173"/>
      <c r="D44" s="85"/>
      <c r="E44" s="1178" t="s">
        <v>28</v>
      </c>
      <c r="F44" s="1178"/>
      <c r="G44" s="1178"/>
      <c r="H44" s="1179"/>
      <c r="I44" s="86">
        <v>217</v>
      </c>
      <c r="J44" s="87">
        <v>137</v>
      </c>
      <c r="K44" s="87">
        <v>83</v>
      </c>
      <c r="L44" s="87">
        <v>60</v>
      </c>
      <c r="M44" s="88">
        <v>97</v>
      </c>
    </row>
    <row r="45" spans="2:13" ht="27.75" customHeight="1">
      <c r="B45" s="1172"/>
      <c r="C45" s="1173"/>
      <c r="D45" s="85"/>
      <c r="E45" s="1178" t="s">
        <v>29</v>
      </c>
      <c r="F45" s="1178"/>
      <c r="G45" s="1178"/>
      <c r="H45" s="1179"/>
      <c r="I45" s="86">
        <v>1710</v>
      </c>
      <c r="J45" s="87">
        <v>1721</v>
      </c>
      <c r="K45" s="87">
        <v>1731</v>
      </c>
      <c r="L45" s="87">
        <v>1703</v>
      </c>
      <c r="M45" s="88">
        <v>1692</v>
      </c>
    </row>
    <row r="46" spans="2:13" ht="27.75" customHeight="1">
      <c r="B46" s="1172"/>
      <c r="C46" s="1173"/>
      <c r="D46" s="85"/>
      <c r="E46" s="1178" t="s">
        <v>30</v>
      </c>
      <c r="F46" s="1178"/>
      <c r="G46" s="1178"/>
      <c r="H46" s="1179"/>
      <c r="I46" s="86">
        <v>765</v>
      </c>
      <c r="J46" s="87">
        <v>750</v>
      </c>
      <c r="K46" s="87">
        <v>1107</v>
      </c>
      <c r="L46" s="87">
        <v>1044</v>
      </c>
      <c r="M46" s="88">
        <v>50</v>
      </c>
    </row>
    <row r="47" spans="2:13" ht="27.75" customHeight="1">
      <c r="B47" s="1172"/>
      <c r="C47" s="1173"/>
      <c r="D47" s="85"/>
      <c r="E47" s="1178" t="s">
        <v>31</v>
      </c>
      <c r="F47" s="1178"/>
      <c r="G47" s="1178"/>
      <c r="H47" s="1179"/>
      <c r="I47" s="86" t="s">
        <v>475</v>
      </c>
      <c r="J47" s="87" t="s">
        <v>475</v>
      </c>
      <c r="K47" s="87" t="s">
        <v>475</v>
      </c>
      <c r="L47" s="87" t="s">
        <v>475</v>
      </c>
      <c r="M47" s="88" t="s">
        <v>475</v>
      </c>
    </row>
    <row r="48" spans="2:13" ht="27.75" customHeight="1">
      <c r="B48" s="1174"/>
      <c r="C48" s="1175"/>
      <c r="D48" s="85"/>
      <c r="E48" s="1178" t="s">
        <v>32</v>
      </c>
      <c r="F48" s="1178"/>
      <c r="G48" s="1178"/>
      <c r="H48" s="1179"/>
      <c r="I48" s="86" t="s">
        <v>475</v>
      </c>
      <c r="J48" s="87" t="s">
        <v>475</v>
      </c>
      <c r="K48" s="87" t="s">
        <v>475</v>
      </c>
      <c r="L48" s="87" t="s">
        <v>475</v>
      </c>
      <c r="M48" s="88" t="s">
        <v>475</v>
      </c>
    </row>
    <row r="49" spans="2:13" ht="27.75" customHeight="1">
      <c r="B49" s="1180" t="s">
        <v>33</v>
      </c>
      <c r="C49" s="1181"/>
      <c r="D49" s="89"/>
      <c r="E49" s="1178" t="s">
        <v>34</v>
      </c>
      <c r="F49" s="1178"/>
      <c r="G49" s="1178"/>
      <c r="H49" s="1179"/>
      <c r="I49" s="86">
        <v>2812</v>
      </c>
      <c r="J49" s="87">
        <v>2644</v>
      </c>
      <c r="K49" s="87">
        <v>2978</v>
      </c>
      <c r="L49" s="87">
        <v>2885</v>
      </c>
      <c r="M49" s="88">
        <v>3341</v>
      </c>
    </row>
    <row r="50" spans="2:13" ht="27.75" customHeight="1">
      <c r="B50" s="1172"/>
      <c r="C50" s="1173"/>
      <c r="D50" s="85"/>
      <c r="E50" s="1178" t="s">
        <v>35</v>
      </c>
      <c r="F50" s="1178"/>
      <c r="G50" s="1178"/>
      <c r="H50" s="1179"/>
      <c r="I50" s="86">
        <v>194</v>
      </c>
      <c r="J50" s="87">
        <v>167</v>
      </c>
      <c r="K50" s="87">
        <v>140</v>
      </c>
      <c r="L50" s="87">
        <v>112</v>
      </c>
      <c r="M50" s="88">
        <v>101</v>
      </c>
    </row>
    <row r="51" spans="2:13" ht="27.75" customHeight="1">
      <c r="B51" s="1174"/>
      <c r="C51" s="1175"/>
      <c r="D51" s="85"/>
      <c r="E51" s="1178" t="s">
        <v>36</v>
      </c>
      <c r="F51" s="1178"/>
      <c r="G51" s="1178"/>
      <c r="H51" s="1179"/>
      <c r="I51" s="86">
        <v>9675</v>
      </c>
      <c r="J51" s="87">
        <v>9442</v>
      </c>
      <c r="K51" s="87">
        <v>9228</v>
      </c>
      <c r="L51" s="87">
        <v>8865</v>
      </c>
      <c r="M51" s="88">
        <v>8773</v>
      </c>
    </row>
    <row r="52" spans="2:13" ht="27.75" customHeight="1" thickBot="1">
      <c r="B52" s="1182" t="s">
        <v>37</v>
      </c>
      <c r="C52" s="1183"/>
      <c r="D52" s="90"/>
      <c r="E52" s="1184" t="s">
        <v>38</v>
      </c>
      <c r="F52" s="1184"/>
      <c r="G52" s="1184"/>
      <c r="H52" s="1185"/>
      <c r="I52" s="91">
        <v>2581</v>
      </c>
      <c r="J52" s="92">
        <v>2452</v>
      </c>
      <c r="K52" s="92">
        <v>2138</v>
      </c>
      <c r="L52" s="92">
        <v>2324</v>
      </c>
      <c r="M52" s="93">
        <v>1800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42411</v>
      </c>
      <c r="E3" s="116"/>
      <c r="F3" s="117">
        <v>57455</v>
      </c>
      <c r="G3" s="118"/>
      <c r="H3" s="119"/>
    </row>
    <row r="4" spans="1:8">
      <c r="A4" s="120"/>
      <c r="B4" s="121"/>
      <c r="C4" s="122"/>
      <c r="D4" s="123">
        <v>36207</v>
      </c>
      <c r="E4" s="124"/>
      <c r="F4" s="125">
        <v>33958</v>
      </c>
      <c r="G4" s="126"/>
      <c r="H4" s="127"/>
    </row>
    <row r="5" spans="1:8">
      <c r="A5" s="108" t="s">
        <v>509</v>
      </c>
      <c r="B5" s="113"/>
      <c r="C5" s="114"/>
      <c r="D5" s="115">
        <v>46339</v>
      </c>
      <c r="E5" s="116"/>
      <c r="F5" s="117">
        <v>71812</v>
      </c>
      <c r="G5" s="118"/>
      <c r="H5" s="119"/>
    </row>
    <row r="6" spans="1:8">
      <c r="A6" s="120"/>
      <c r="B6" s="121"/>
      <c r="C6" s="122"/>
      <c r="D6" s="123">
        <v>42274</v>
      </c>
      <c r="E6" s="124"/>
      <c r="F6" s="125">
        <v>35025</v>
      </c>
      <c r="G6" s="126"/>
      <c r="H6" s="127"/>
    </row>
    <row r="7" spans="1:8">
      <c r="A7" s="108" t="s">
        <v>510</v>
      </c>
      <c r="B7" s="113"/>
      <c r="C7" s="114"/>
      <c r="D7" s="115">
        <v>81803</v>
      </c>
      <c r="E7" s="116"/>
      <c r="F7" s="117">
        <v>59829</v>
      </c>
      <c r="G7" s="118"/>
      <c r="H7" s="119"/>
    </row>
    <row r="8" spans="1:8">
      <c r="A8" s="120"/>
      <c r="B8" s="121"/>
      <c r="C8" s="122"/>
      <c r="D8" s="123">
        <v>25916</v>
      </c>
      <c r="E8" s="124"/>
      <c r="F8" s="125">
        <v>33669</v>
      </c>
      <c r="G8" s="126"/>
      <c r="H8" s="127"/>
    </row>
    <row r="9" spans="1:8">
      <c r="A9" s="108" t="s">
        <v>511</v>
      </c>
      <c r="B9" s="113"/>
      <c r="C9" s="114"/>
      <c r="D9" s="115">
        <v>48783</v>
      </c>
      <c r="E9" s="116"/>
      <c r="F9" s="117">
        <v>70582</v>
      </c>
      <c r="G9" s="118"/>
      <c r="H9" s="119"/>
    </row>
    <row r="10" spans="1:8">
      <c r="A10" s="120"/>
      <c r="B10" s="121"/>
      <c r="C10" s="122"/>
      <c r="D10" s="123">
        <v>28356</v>
      </c>
      <c r="E10" s="124"/>
      <c r="F10" s="125">
        <v>36117</v>
      </c>
      <c r="G10" s="126"/>
      <c r="H10" s="127"/>
    </row>
    <row r="11" spans="1:8">
      <c r="A11" s="108" t="s">
        <v>512</v>
      </c>
      <c r="B11" s="113"/>
      <c r="C11" s="114"/>
      <c r="D11" s="115">
        <v>48058</v>
      </c>
      <c r="E11" s="116"/>
      <c r="F11" s="117">
        <v>81990</v>
      </c>
      <c r="G11" s="118"/>
      <c r="H11" s="119"/>
    </row>
    <row r="12" spans="1:8">
      <c r="A12" s="120"/>
      <c r="B12" s="121"/>
      <c r="C12" s="128"/>
      <c r="D12" s="123">
        <v>34486</v>
      </c>
      <c r="E12" s="124"/>
      <c r="F12" s="125">
        <v>34482</v>
      </c>
      <c r="G12" s="126"/>
      <c r="H12" s="127"/>
    </row>
    <row r="13" spans="1:8">
      <c r="A13" s="108"/>
      <c r="B13" s="113"/>
      <c r="C13" s="129"/>
      <c r="D13" s="130">
        <v>53479</v>
      </c>
      <c r="E13" s="131"/>
      <c r="F13" s="132">
        <v>68334</v>
      </c>
      <c r="G13" s="133"/>
      <c r="H13" s="119"/>
    </row>
    <row r="14" spans="1:8">
      <c r="A14" s="120"/>
      <c r="B14" s="121"/>
      <c r="C14" s="122"/>
      <c r="D14" s="123">
        <v>33448</v>
      </c>
      <c r="E14" s="124"/>
      <c r="F14" s="125">
        <v>34650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5.12</v>
      </c>
      <c r="C19" s="134">
        <f>ROUND(VALUE(SUBSTITUTE(実質収支比率等に係る経年分析!G$48,"▲","-")),2)</f>
        <v>6.58</v>
      </c>
      <c r="D19" s="134">
        <f>ROUND(VALUE(SUBSTITUTE(実質収支比率等に係る経年分析!H$48,"▲","-")),2)</f>
        <v>7.63</v>
      </c>
      <c r="E19" s="134">
        <f>ROUND(VALUE(SUBSTITUTE(実質収支比率等に係る経年分析!I$48,"▲","-")),2)</f>
        <v>7.18</v>
      </c>
      <c r="F19" s="134">
        <f>ROUND(VALUE(SUBSTITUTE(実質収支比率等に係る経年分析!J$48,"▲","-")),2)</f>
        <v>8.39</v>
      </c>
    </row>
    <row r="20" spans="1:11">
      <c r="A20" s="134" t="s">
        <v>43</v>
      </c>
      <c r="B20" s="134">
        <f>ROUND(VALUE(SUBSTITUTE(実質収支比率等に係る経年分析!F$47,"▲","-")),2)</f>
        <v>16.53</v>
      </c>
      <c r="C20" s="134">
        <f>ROUND(VALUE(SUBSTITUTE(実質収支比率等に係る経年分析!G$47,"▲","-")),2)</f>
        <v>17.25</v>
      </c>
      <c r="D20" s="134">
        <f>ROUND(VALUE(SUBSTITUTE(実質収支比率等に係る経年分析!H$47,"▲","-")),2)</f>
        <v>23.38</v>
      </c>
      <c r="E20" s="134">
        <f>ROUND(VALUE(SUBSTITUTE(実質収支比率等に係る経年分析!I$47,"▲","-")),2)</f>
        <v>17.52</v>
      </c>
      <c r="F20" s="134">
        <f>ROUND(VALUE(SUBSTITUTE(実質収支比率等に係る経年分析!J$47,"▲","-")),2)</f>
        <v>23.24</v>
      </c>
    </row>
    <row r="21" spans="1:11">
      <c r="A21" s="134" t="s">
        <v>44</v>
      </c>
      <c r="B21" s="134">
        <f>IF(ISNUMBER(VALUE(SUBSTITUTE(実質収支比率等に係る経年分析!F$49,"▲","-"))),ROUND(VALUE(SUBSTITUTE(実質収支比率等に係る経年分析!F$49,"▲","-")),2),NA())</f>
        <v>-19.48</v>
      </c>
      <c r="C21" s="134">
        <f>IF(ISNUMBER(VALUE(SUBSTITUTE(実質収支比率等に係る経年分析!G$49,"▲","-"))),ROUND(VALUE(SUBSTITUTE(実質収支比率等に係る経年分析!G$49,"▲","-")),2),NA())</f>
        <v>2.59</v>
      </c>
      <c r="D21" s="134">
        <f>IF(ISNUMBER(VALUE(SUBSTITUTE(実質収支比率等に係る経年分析!H$49,"▲","-"))),ROUND(VALUE(SUBSTITUTE(実質収支比率等に係る経年分析!H$49,"▲","-")),2),NA())</f>
        <v>6.96</v>
      </c>
      <c r="E21" s="134">
        <f>IF(ISNUMBER(VALUE(SUBSTITUTE(実質収支比率等に係る経年分析!I$49,"▲","-"))),ROUND(VALUE(SUBSTITUTE(実質収支比率等に係る経年分析!I$49,"▲","-")),2),NA())</f>
        <v>-6.45</v>
      </c>
      <c r="F21" s="134">
        <f>IF(ISNUMBER(VALUE(SUBSTITUTE(実質収支比率等に係る経年分析!J$49,"▲","-"))),ROUND(VALUE(SUBSTITUTE(実質収支比率等に係る経年分析!J$49,"▲","-")),2),NA())</f>
        <v>6.8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0.24</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富士見町観光施設貸付事業特別会計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富士見町後期高齢者医療特別会計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富士見町国民健康保険特別会計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1.1499999999999999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8.39</v>
      </c>
    </row>
    <row r="35" spans="1:16">
      <c r="A35" s="135" t="str">
        <f>IF(連結実質赤字比率に係る赤字・黒字の構成分析!C$35="",NA(),連結実質赤字比率に係る赤字・黒字の構成分析!C$35)</f>
        <v>富士見町下水道事業会計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11.32</v>
      </c>
    </row>
    <row r="36" spans="1:16">
      <c r="A36" s="135" t="str">
        <f>IF(連結実質赤字比率に係る赤字・黒字の構成分析!C$34="",NA(),連結実質赤字比率に係る赤字・黒字の構成分析!C$34)</f>
        <v>富士見町水道事業会計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16.260000000000002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33.06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887</v>
      </c>
      <c r="E42" s="136"/>
      <c r="F42" s="136"/>
      <c r="G42" s="136">
        <f>'実質公債費比率（分子）の構造'!L$52</f>
        <v>866</v>
      </c>
      <c r="H42" s="136"/>
      <c r="I42" s="136"/>
      <c r="J42" s="136">
        <f>'実質公債費比率（分子）の構造'!M$52</f>
        <v>870</v>
      </c>
      <c r="K42" s="136"/>
      <c r="L42" s="136"/>
      <c r="M42" s="136">
        <f>'実質公債費比率（分子）の構造'!N$52</f>
        <v>859</v>
      </c>
      <c r="N42" s="136"/>
      <c r="O42" s="136"/>
      <c r="P42" s="136">
        <f>'実質公債費比率（分子）の構造'!O$52</f>
        <v>837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30</v>
      </c>
      <c r="C44" s="136"/>
      <c r="D44" s="136"/>
      <c r="E44" s="136">
        <f>'実質公債費比率（分子）の構造'!L$50</f>
        <v>33</v>
      </c>
      <c r="F44" s="136"/>
      <c r="G44" s="136"/>
      <c r="H44" s="136">
        <f>'実質公債費比率（分子）の構造'!M$50</f>
        <v>32</v>
      </c>
      <c r="I44" s="136"/>
      <c r="J44" s="136"/>
      <c r="K44" s="136">
        <f>'実質公債費比率（分子）の構造'!N$50</f>
        <v>42</v>
      </c>
      <c r="L44" s="136"/>
      <c r="M44" s="136"/>
      <c r="N44" s="136">
        <f>'実質公債費比率（分子）の構造'!O$50</f>
        <v>71</v>
      </c>
      <c r="O44" s="136"/>
      <c r="P44" s="136"/>
    </row>
    <row r="45" spans="1:16">
      <c r="A45" s="136" t="s">
        <v>54</v>
      </c>
      <c r="B45" s="136">
        <f>'実質公債費比率（分子）の構造'!K$49</f>
        <v>110</v>
      </c>
      <c r="C45" s="136"/>
      <c r="D45" s="136"/>
      <c r="E45" s="136">
        <f>'実質公債費比率（分子）の構造'!L$49</f>
        <v>83</v>
      </c>
      <c r="F45" s="136"/>
      <c r="G45" s="136"/>
      <c r="H45" s="136">
        <f>'実質公債費比率（分子）の構造'!M$49</f>
        <v>66</v>
      </c>
      <c r="I45" s="136"/>
      <c r="J45" s="136"/>
      <c r="K45" s="136">
        <f>'実質公債費比率（分子）の構造'!N$49</f>
        <v>25</v>
      </c>
      <c r="L45" s="136"/>
      <c r="M45" s="136"/>
      <c r="N45" s="136">
        <f>'実質公債費比率（分子）の構造'!O$49</f>
        <v>9</v>
      </c>
      <c r="O45" s="136"/>
      <c r="P45" s="136"/>
    </row>
    <row r="46" spans="1:16">
      <c r="A46" s="136" t="s">
        <v>55</v>
      </c>
      <c r="B46" s="136">
        <f>'実質公債費比率（分子）の構造'!K$48</f>
        <v>522</v>
      </c>
      <c r="C46" s="136"/>
      <c r="D46" s="136"/>
      <c r="E46" s="136">
        <f>'実質公債費比率（分子）の構造'!L$48</f>
        <v>512</v>
      </c>
      <c r="F46" s="136"/>
      <c r="G46" s="136"/>
      <c r="H46" s="136">
        <f>'実質公債費比率（分子）の構造'!M$48</f>
        <v>489</v>
      </c>
      <c r="I46" s="136"/>
      <c r="J46" s="136"/>
      <c r="K46" s="136">
        <f>'実質公債費比率（分子）の構造'!N$48</f>
        <v>491</v>
      </c>
      <c r="L46" s="136"/>
      <c r="M46" s="136"/>
      <c r="N46" s="136">
        <f>'実質公債費比率（分子）の構造'!O$48</f>
        <v>478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609</v>
      </c>
      <c r="C49" s="136"/>
      <c r="D49" s="136"/>
      <c r="E49" s="136">
        <f>'実質公債費比率（分子）の構造'!L$45</f>
        <v>605</v>
      </c>
      <c r="F49" s="136"/>
      <c r="G49" s="136"/>
      <c r="H49" s="136">
        <f>'実質公債費比率（分子）の構造'!M$45</f>
        <v>580</v>
      </c>
      <c r="I49" s="136"/>
      <c r="J49" s="136"/>
      <c r="K49" s="136">
        <f>'実質公債費比率（分子）の構造'!N$45</f>
        <v>569</v>
      </c>
      <c r="L49" s="136"/>
      <c r="M49" s="136"/>
      <c r="N49" s="136">
        <f>'実質公債費比率（分子）の構造'!O$45</f>
        <v>537</v>
      </c>
      <c r="O49" s="136"/>
      <c r="P49" s="136"/>
    </row>
    <row r="50" spans="1:16">
      <c r="A50" s="136" t="s">
        <v>59</v>
      </c>
      <c r="B50" s="136" t="e">
        <f>NA()</f>
        <v>#N/A</v>
      </c>
      <c r="C50" s="136">
        <f>IF(ISNUMBER('実質公債費比率（分子）の構造'!K$53),'実質公債費比率（分子）の構造'!K$53,NA())</f>
        <v>384</v>
      </c>
      <c r="D50" s="136" t="e">
        <f>NA()</f>
        <v>#N/A</v>
      </c>
      <c r="E50" s="136" t="e">
        <f>NA()</f>
        <v>#N/A</v>
      </c>
      <c r="F50" s="136">
        <f>IF(ISNUMBER('実質公債費比率（分子）の構造'!L$53),'実質公債費比率（分子）の構造'!L$53,NA())</f>
        <v>367</v>
      </c>
      <c r="G50" s="136" t="e">
        <f>NA()</f>
        <v>#N/A</v>
      </c>
      <c r="H50" s="136" t="e">
        <f>NA()</f>
        <v>#N/A</v>
      </c>
      <c r="I50" s="136">
        <f>IF(ISNUMBER('実質公債費比率（分子）の構造'!M$53),'実質公債費比率（分子）の構造'!M$53,NA())</f>
        <v>297</v>
      </c>
      <c r="J50" s="136" t="e">
        <f>NA()</f>
        <v>#N/A</v>
      </c>
      <c r="K50" s="136" t="e">
        <f>NA()</f>
        <v>#N/A</v>
      </c>
      <c r="L50" s="136">
        <f>IF(ISNUMBER('実質公債費比率（分子）の構造'!N$53),'実質公債費比率（分子）の構造'!N$53,NA())</f>
        <v>268</v>
      </c>
      <c r="M50" s="136" t="e">
        <f>NA()</f>
        <v>#N/A</v>
      </c>
      <c r="N50" s="136" t="e">
        <f>NA()</f>
        <v>#N/A</v>
      </c>
      <c r="O50" s="136">
        <f>IF(ISNUMBER('実質公債費比率（分子）の構造'!O$53),'実質公債費比率（分子）の構造'!O$53,NA())</f>
        <v>258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9675</v>
      </c>
      <c r="E56" s="135"/>
      <c r="F56" s="135"/>
      <c r="G56" s="135">
        <f>'将来負担比率（分子）の構造'!J$51</f>
        <v>9442</v>
      </c>
      <c r="H56" s="135"/>
      <c r="I56" s="135"/>
      <c r="J56" s="135">
        <f>'将来負担比率（分子）の構造'!K$51</f>
        <v>9228</v>
      </c>
      <c r="K56" s="135"/>
      <c r="L56" s="135"/>
      <c r="M56" s="135">
        <f>'将来負担比率（分子）の構造'!L$51</f>
        <v>8865</v>
      </c>
      <c r="N56" s="135"/>
      <c r="O56" s="135"/>
      <c r="P56" s="135">
        <f>'将来負担比率（分子）の構造'!M$51</f>
        <v>8773</v>
      </c>
    </row>
    <row r="57" spans="1:16">
      <c r="A57" s="135" t="s">
        <v>35</v>
      </c>
      <c r="B57" s="135"/>
      <c r="C57" s="135"/>
      <c r="D57" s="135">
        <f>'将来負担比率（分子）の構造'!I$50</f>
        <v>194</v>
      </c>
      <c r="E57" s="135"/>
      <c r="F57" s="135"/>
      <c r="G57" s="135">
        <f>'将来負担比率（分子）の構造'!J$50</f>
        <v>167</v>
      </c>
      <c r="H57" s="135"/>
      <c r="I57" s="135"/>
      <c r="J57" s="135">
        <f>'将来負担比率（分子）の構造'!K$50</f>
        <v>140</v>
      </c>
      <c r="K57" s="135"/>
      <c r="L57" s="135"/>
      <c r="M57" s="135">
        <f>'将来負担比率（分子）の構造'!L$50</f>
        <v>112</v>
      </c>
      <c r="N57" s="135"/>
      <c r="O57" s="135"/>
      <c r="P57" s="135">
        <f>'将来負担比率（分子）の構造'!M$50</f>
        <v>101</v>
      </c>
    </row>
    <row r="58" spans="1:16">
      <c r="A58" s="135" t="s">
        <v>34</v>
      </c>
      <c r="B58" s="135"/>
      <c r="C58" s="135"/>
      <c r="D58" s="135">
        <f>'将来負担比率（分子）の構造'!I$49</f>
        <v>2812</v>
      </c>
      <c r="E58" s="135"/>
      <c r="F58" s="135"/>
      <c r="G58" s="135">
        <f>'将来負担比率（分子）の構造'!J$49</f>
        <v>2644</v>
      </c>
      <c r="H58" s="135"/>
      <c r="I58" s="135"/>
      <c r="J58" s="135">
        <f>'将来負担比率（分子）の構造'!K$49</f>
        <v>2978</v>
      </c>
      <c r="K58" s="135"/>
      <c r="L58" s="135"/>
      <c r="M58" s="135">
        <f>'将来負担比率（分子）の構造'!L$49</f>
        <v>2885</v>
      </c>
      <c r="N58" s="135"/>
      <c r="O58" s="135"/>
      <c r="P58" s="135">
        <f>'将来負担比率（分子）の構造'!M$49</f>
        <v>3341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765</v>
      </c>
      <c r="C61" s="135"/>
      <c r="D61" s="135"/>
      <c r="E61" s="135">
        <f>'将来負担比率（分子）の構造'!J$46</f>
        <v>750</v>
      </c>
      <c r="F61" s="135"/>
      <c r="G61" s="135"/>
      <c r="H61" s="135">
        <f>'将来負担比率（分子）の構造'!K$46</f>
        <v>1107</v>
      </c>
      <c r="I61" s="135"/>
      <c r="J61" s="135"/>
      <c r="K61" s="135">
        <f>'将来負担比率（分子）の構造'!L$46</f>
        <v>1044</v>
      </c>
      <c r="L61" s="135"/>
      <c r="M61" s="135"/>
      <c r="N61" s="135">
        <f>'将来負担比率（分子）の構造'!M$46</f>
        <v>50</v>
      </c>
      <c r="O61" s="135"/>
      <c r="P61" s="135"/>
    </row>
    <row r="62" spans="1:16">
      <c r="A62" s="135" t="s">
        <v>29</v>
      </c>
      <c r="B62" s="135">
        <f>'将来負担比率（分子）の構造'!I$45</f>
        <v>1710</v>
      </c>
      <c r="C62" s="135"/>
      <c r="D62" s="135"/>
      <c r="E62" s="135">
        <f>'将来負担比率（分子）の構造'!J$45</f>
        <v>1721</v>
      </c>
      <c r="F62" s="135"/>
      <c r="G62" s="135"/>
      <c r="H62" s="135">
        <f>'将来負担比率（分子）の構造'!K$45</f>
        <v>1731</v>
      </c>
      <c r="I62" s="135"/>
      <c r="J62" s="135"/>
      <c r="K62" s="135">
        <f>'将来負担比率（分子）の構造'!L$45</f>
        <v>1703</v>
      </c>
      <c r="L62" s="135"/>
      <c r="M62" s="135"/>
      <c r="N62" s="135">
        <f>'将来負担比率（分子）の構造'!M$45</f>
        <v>1692</v>
      </c>
      <c r="O62" s="135"/>
      <c r="P62" s="135"/>
    </row>
    <row r="63" spans="1:16">
      <c r="A63" s="135" t="s">
        <v>28</v>
      </c>
      <c r="B63" s="135">
        <f>'将来負担比率（分子）の構造'!I$44</f>
        <v>217</v>
      </c>
      <c r="C63" s="135"/>
      <c r="D63" s="135"/>
      <c r="E63" s="135">
        <f>'将来負担比率（分子）の構造'!J$44</f>
        <v>137</v>
      </c>
      <c r="F63" s="135"/>
      <c r="G63" s="135"/>
      <c r="H63" s="135">
        <f>'将来負担比率（分子）の構造'!K$44</f>
        <v>83</v>
      </c>
      <c r="I63" s="135"/>
      <c r="J63" s="135"/>
      <c r="K63" s="135">
        <f>'将来負担比率（分子）の構造'!L$44</f>
        <v>60</v>
      </c>
      <c r="L63" s="135"/>
      <c r="M63" s="135"/>
      <c r="N63" s="135">
        <f>'将来負担比率（分子）の構造'!M$44</f>
        <v>97</v>
      </c>
      <c r="O63" s="135"/>
      <c r="P63" s="135"/>
    </row>
    <row r="64" spans="1:16">
      <c r="A64" s="135" t="s">
        <v>27</v>
      </c>
      <c r="B64" s="135">
        <f>'将来負担比率（分子）の構造'!I$43</f>
        <v>6939</v>
      </c>
      <c r="C64" s="135"/>
      <c r="D64" s="135"/>
      <c r="E64" s="135">
        <f>'将来負担比率（分子）の構造'!J$43</f>
        <v>6563</v>
      </c>
      <c r="F64" s="135"/>
      <c r="G64" s="135"/>
      <c r="H64" s="135">
        <f>'将来負担比率（分子）の構造'!K$43</f>
        <v>6105</v>
      </c>
      <c r="I64" s="135"/>
      <c r="J64" s="135"/>
      <c r="K64" s="135">
        <f>'将来負担比率（分子）の構造'!L$43</f>
        <v>5671</v>
      </c>
      <c r="L64" s="135"/>
      <c r="M64" s="135"/>
      <c r="N64" s="135">
        <f>'将来負担比率（分子）の構造'!M$43</f>
        <v>5174</v>
      </c>
      <c r="O64" s="135"/>
      <c r="P64" s="135"/>
    </row>
    <row r="65" spans="1:16">
      <c r="A65" s="135" t="s">
        <v>26</v>
      </c>
      <c r="B65" s="135">
        <f>'将来負担比率（分子）の構造'!I$42</f>
        <v>301</v>
      </c>
      <c r="C65" s="135"/>
      <c r="D65" s="135"/>
      <c r="E65" s="135">
        <f>'将来負担比率（分子）の構造'!J$42</f>
        <v>275</v>
      </c>
      <c r="F65" s="135"/>
      <c r="G65" s="135"/>
      <c r="H65" s="135">
        <f>'将来負担比率（分子）の構造'!K$42</f>
        <v>290</v>
      </c>
      <c r="I65" s="135"/>
      <c r="J65" s="135"/>
      <c r="K65" s="135">
        <f>'将来負担比率（分子）の構造'!L$42</f>
        <v>525</v>
      </c>
      <c r="L65" s="135"/>
      <c r="M65" s="135"/>
      <c r="N65" s="135">
        <f>'将来負担比率（分子）の構造'!M$42</f>
        <v>460</v>
      </c>
      <c r="O65" s="135"/>
      <c r="P65" s="135"/>
    </row>
    <row r="66" spans="1:16">
      <c r="A66" s="135" t="s">
        <v>25</v>
      </c>
      <c r="B66" s="135">
        <f>'将来負担比率（分子）の構造'!I$41</f>
        <v>5330</v>
      </c>
      <c r="C66" s="135"/>
      <c r="D66" s="135"/>
      <c r="E66" s="135">
        <f>'将来負担比率（分子）の構造'!J$41</f>
        <v>5258</v>
      </c>
      <c r="F66" s="135"/>
      <c r="G66" s="135"/>
      <c r="H66" s="135">
        <f>'将来負担比率（分子）の構造'!K$41</f>
        <v>5166</v>
      </c>
      <c r="I66" s="135"/>
      <c r="J66" s="135"/>
      <c r="K66" s="135">
        <f>'将来負担比率（分子）の構造'!L$41</f>
        <v>5183</v>
      </c>
      <c r="L66" s="135"/>
      <c r="M66" s="135"/>
      <c r="N66" s="135">
        <f>'将来負担比率（分子）の構造'!M$41</f>
        <v>6542</v>
      </c>
      <c r="O66" s="135"/>
      <c r="P66" s="135"/>
    </row>
    <row r="67" spans="1:16">
      <c r="A67" s="135" t="s">
        <v>63</v>
      </c>
      <c r="B67" s="135" t="e">
        <f>NA()</f>
        <v>#N/A</v>
      </c>
      <c r="C67" s="135">
        <f>IF(ISNUMBER('将来負担比率（分子）の構造'!I$52), IF('将来負担比率（分子）の構造'!I$52 &lt; 0, 0, '将来負担比率（分子）の構造'!I$52), NA())</f>
        <v>2581</v>
      </c>
      <c r="D67" s="135" t="e">
        <f>NA()</f>
        <v>#N/A</v>
      </c>
      <c r="E67" s="135" t="e">
        <f>NA()</f>
        <v>#N/A</v>
      </c>
      <c r="F67" s="135">
        <f>IF(ISNUMBER('将来負担比率（分子）の構造'!J$52), IF('将来負担比率（分子）の構造'!J$52 &lt; 0, 0, '将来負担比率（分子）の構造'!J$52), NA())</f>
        <v>2452</v>
      </c>
      <c r="G67" s="135" t="e">
        <f>NA()</f>
        <v>#N/A</v>
      </c>
      <c r="H67" s="135" t="e">
        <f>NA()</f>
        <v>#N/A</v>
      </c>
      <c r="I67" s="135">
        <f>IF(ISNUMBER('将来負担比率（分子）の構造'!K$52), IF('将来負担比率（分子）の構造'!K$52 &lt; 0, 0, '将来負担比率（分子）の構造'!K$52), NA())</f>
        <v>2138</v>
      </c>
      <c r="J67" s="135" t="e">
        <f>NA()</f>
        <v>#N/A</v>
      </c>
      <c r="K67" s="135" t="e">
        <f>NA()</f>
        <v>#N/A</v>
      </c>
      <c r="L67" s="135">
        <f>IF(ISNUMBER('将来負担比率（分子）の構造'!L$52), IF('将来負担比率（分子）の構造'!L$52 &lt; 0, 0, '将来負担比率（分子）の構造'!L$52), NA())</f>
        <v>2324</v>
      </c>
      <c r="M67" s="135" t="e">
        <f>NA()</f>
        <v>#N/A</v>
      </c>
      <c r="N67" s="135" t="e">
        <f>NA()</f>
        <v>#N/A</v>
      </c>
      <c r="O67" s="135">
        <f>IF(ISNUMBER('将来負担比率（分子）の構造'!M$52), IF('将来負担比率（分子）の構造'!M$52 &lt; 0, 0, '将来負担比率（分子）の構造'!M$52), NA())</f>
        <v>1800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2282065</v>
      </c>
      <c r="S5" s="581"/>
      <c r="T5" s="581"/>
      <c r="U5" s="581"/>
      <c r="V5" s="581"/>
      <c r="W5" s="581"/>
      <c r="X5" s="581"/>
      <c r="Y5" s="582"/>
      <c r="Z5" s="583">
        <v>26.1</v>
      </c>
      <c r="AA5" s="583"/>
      <c r="AB5" s="583"/>
      <c r="AC5" s="583"/>
      <c r="AD5" s="584">
        <v>2282065</v>
      </c>
      <c r="AE5" s="584"/>
      <c r="AF5" s="584"/>
      <c r="AG5" s="584"/>
      <c r="AH5" s="584"/>
      <c r="AI5" s="584"/>
      <c r="AJ5" s="584"/>
      <c r="AK5" s="584"/>
      <c r="AL5" s="585">
        <v>48.3</v>
      </c>
      <c r="AM5" s="586"/>
      <c r="AN5" s="586"/>
      <c r="AO5" s="587"/>
      <c r="AP5" s="577" t="s">
        <v>209</v>
      </c>
      <c r="AQ5" s="578"/>
      <c r="AR5" s="578"/>
      <c r="AS5" s="578"/>
      <c r="AT5" s="578"/>
      <c r="AU5" s="578"/>
      <c r="AV5" s="578"/>
      <c r="AW5" s="578"/>
      <c r="AX5" s="578"/>
      <c r="AY5" s="578"/>
      <c r="AZ5" s="578"/>
      <c r="BA5" s="578"/>
      <c r="BB5" s="578"/>
      <c r="BC5" s="578"/>
      <c r="BD5" s="578"/>
      <c r="BE5" s="578"/>
      <c r="BF5" s="579"/>
      <c r="BG5" s="591">
        <v>2280303</v>
      </c>
      <c r="BH5" s="592"/>
      <c r="BI5" s="592"/>
      <c r="BJ5" s="592"/>
      <c r="BK5" s="592"/>
      <c r="BL5" s="592"/>
      <c r="BM5" s="592"/>
      <c r="BN5" s="593"/>
      <c r="BO5" s="594">
        <v>99.9</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148309</v>
      </c>
      <c r="S6" s="592"/>
      <c r="T6" s="592"/>
      <c r="U6" s="592"/>
      <c r="V6" s="592"/>
      <c r="W6" s="592"/>
      <c r="X6" s="592"/>
      <c r="Y6" s="593"/>
      <c r="Z6" s="594">
        <v>1.7</v>
      </c>
      <c r="AA6" s="594"/>
      <c r="AB6" s="594"/>
      <c r="AC6" s="594"/>
      <c r="AD6" s="595">
        <v>148309</v>
      </c>
      <c r="AE6" s="595"/>
      <c r="AF6" s="595"/>
      <c r="AG6" s="595"/>
      <c r="AH6" s="595"/>
      <c r="AI6" s="595"/>
      <c r="AJ6" s="595"/>
      <c r="AK6" s="595"/>
      <c r="AL6" s="596">
        <v>3.1</v>
      </c>
      <c r="AM6" s="597"/>
      <c r="AN6" s="597"/>
      <c r="AO6" s="598"/>
      <c r="AP6" s="588" t="s">
        <v>215</v>
      </c>
      <c r="AQ6" s="589"/>
      <c r="AR6" s="589"/>
      <c r="AS6" s="589"/>
      <c r="AT6" s="589"/>
      <c r="AU6" s="589"/>
      <c r="AV6" s="589"/>
      <c r="AW6" s="589"/>
      <c r="AX6" s="589"/>
      <c r="AY6" s="589"/>
      <c r="AZ6" s="589"/>
      <c r="BA6" s="589"/>
      <c r="BB6" s="589"/>
      <c r="BC6" s="589"/>
      <c r="BD6" s="589"/>
      <c r="BE6" s="589"/>
      <c r="BF6" s="590"/>
      <c r="BG6" s="591">
        <v>2280303</v>
      </c>
      <c r="BH6" s="592"/>
      <c r="BI6" s="592"/>
      <c r="BJ6" s="592"/>
      <c r="BK6" s="592"/>
      <c r="BL6" s="592"/>
      <c r="BM6" s="592"/>
      <c r="BN6" s="593"/>
      <c r="BO6" s="594">
        <v>99.9</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65642</v>
      </c>
      <c r="CS6" s="592"/>
      <c r="CT6" s="592"/>
      <c r="CU6" s="592"/>
      <c r="CV6" s="592"/>
      <c r="CW6" s="592"/>
      <c r="CX6" s="592"/>
      <c r="CY6" s="593"/>
      <c r="CZ6" s="594">
        <v>0.8</v>
      </c>
      <c r="DA6" s="594"/>
      <c r="DB6" s="594"/>
      <c r="DC6" s="594"/>
      <c r="DD6" s="600" t="s">
        <v>210</v>
      </c>
      <c r="DE6" s="592"/>
      <c r="DF6" s="592"/>
      <c r="DG6" s="592"/>
      <c r="DH6" s="592"/>
      <c r="DI6" s="592"/>
      <c r="DJ6" s="592"/>
      <c r="DK6" s="592"/>
      <c r="DL6" s="592"/>
      <c r="DM6" s="592"/>
      <c r="DN6" s="592"/>
      <c r="DO6" s="592"/>
      <c r="DP6" s="593"/>
      <c r="DQ6" s="600">
        <v>65642</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3514</v>
      </c>
      <c r="S7" s="592"/>
      <c r="T7" s="592"/>
      <c r="U7" s="592"/>
      <c r="V7" s="592"/>
      <c r="W7" s="592"/>
      <c r="X7" s="592"/>
      <c r="Y7" s="593"/>
      <c r="Z7" s="594">
        <v>0</v>
      </c>
      <c r="AA7" s="594"/>
      <c r="AB7" s="594"/>
      <c r="AC7" s="594"/>
      <c r="AD7" s="595">
        <v>3514</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810794</v>
      </c>
      <c r="BH7" s="592"/>
      <c r="BI7" s="592"/>
      <c r="BJ7" s="592"/>
      <c r="BK7" s="592"/>
      <c r="BL7" s="592"/>
      <c r="BM7" s="592"/>
      <c r="BN7" s="593"/>
      <c r="BO7" s="594">
        <v>35.5</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2705142</v>
      </c>
      <c r="CS7" s="592"/>
      <c r="CT7" s="592"/>
      <c r="CU7" s="592"/>
      <c r="CV7" s="592"/>
      <c r="CW7" s="592"/>
      <c r="CX7" s="592"/>
      <c r="CY7" s="593"/>
      <c r="CZ7" s="594">
        <v>32.6</v>
      </c>
      <c r="DA7" s="594"/>
      <c r="DB7" s="594"/>
      <c r="DC7" s="594"/>
      <c r="DD7" s="600">
        <v>159425</v>
      </c>
      <c r="DE7" s="592"/>
      <c r="DF7" s="592"/>
      <c r="DG7" s="592"/>
      <c r="DH7" s="592"/>
      <c r="DI7" s="592"/>
      <c r="DJ7" s="592"/>
      <c r="DK7" s="592"/>
      <c r="DL7" s="592"/>
      <c r="DM7" s="592"/>
      <c r="DN7" s="592"/>
      <c r="DO7" s="592"/>
      <c r="DP7" s="593"/>
      <c r="DQ7" s="600">
        <v>1231746</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5148</v>
      </c>
      <c r="S8" s="592"/>
      <c r="T8" s="592"/>
      <c r="U8" s="592"/>
      <c r="V8" s="592"/>
      <c r="W8" s="592"/>
      <c r="X8" s="592"/>
      <c r="Y8" s="593"/>
      <c r="Z8" s="594">
        <v>0.1</v>
      </c>
      <c r="AA8" s="594"/>
      <c r="AB8" s="594"/>
      <c r="AC8" s="594"/>
      <c r="AD8" s="595">
        <v>5148</v>
      </c>
      <c r="AE8" s="595"/>
      <c r="AF8" s="595"/>
      <c r="AG8" s="595"/>
      <c r="AH8" s="595"/>
      <c r="AI8" s="595"/>
      <c r="AJ8" s="595"/>
      <c r="AK8" s="595"/>
      <c r="AL8" s="596">
        <v>0.1</v>
      </c>
      <c r="AM8" s="597"/>
      <c r="AN8" s="597"/>
      <c r="AO8" s="598"/>
      <c r="AP8" s="588" t="s">
        <v>221</v>
      </c>
      <c r="AQ8" s="589"/>
      <c r="AR8" s="589"/>
      <c r="AS8" s="589"/>
      <c r="AT8" s="589"/>
      <c r="AU8" s="589"/>
      <c r="AV8" s="589"/>
      <c r="AW8" s="589"/>
      <c r="AX8" s="589"/>
      <c r="AY8" s="589"/>
      <c r="AZ8" s="589"/>
      <c r="BA8" s="589"/>
      <c r="BB8" s="589"/>
      <c r="BC8" s="589"/>
      <c r="BD8" s="589"/>
      <c r="BE8" s="589"/>
      <c r="BF8" s="590"/>
      <c r="BG8" s="591">
        <v>27317</v>
      </c>
      <c r="BH8" s="592"/>
      <c r="BI8" s="592"/>
      <c r="BJ8" s="592"/>
      <c r="BK8" s="592"/>
      <c r="BL8" s="592"/>
      <c r="BM8" s="592"/>
      <c r="BN8" s="593"/>
      <c r="BO8" s="594">
        <v>1.2</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1699999</v>
      </c>
      <c r="CS8" s="592"/>
      <c r="CT8" s="592"/>
      <c r="CU8" s="592"/>
      <c r="CV8" s="592"/>
      <c r="CW8" s="592"/>
      <c r="CX8" s="592"/>
      <c r="CY8" s="593"/>
      <c r="CZ8" s="594">
        <v>20.5</v>
      </c>
      <c r="DA8" s="594"/>
      <c r="DB8" s="594"/>
      <c r="DC8" s="594"/>
      <c r="DD8" s="600">
        <v>23999</v>
      </c>
      <c r="DE8" s="592"/>
      <c r="DF8" s="592"/>
      <c r="DG8" s="592"/>
      <c r="DH8" s="592"/>
      <c r="DI8" s="592"/>
      <c r="DJ8" s="592"/>
      <c r="DK8" s="592"/>
      <c r="DL8" s="592"/>
      <c r="DM8" s="592"/>
      <c r="DN8" s="592"/>
      <c r="DO8" s="592"/>
      <c r="DP8" s="593"/>
      <c r="DQ8" s="600">
        <v>1089893</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8661</v>
      </c>
      <c r="S9" s="592"/>
      <c r="T9" s="592"/>
      <c r="U9" s="592"/>
      <c r="V9" s="592"/>
      <c r="W9" s="592"/>
      <c r="X9" s="592"/>
      <c r="Y9" s="593"/>
      <c r="Z9" s="594">
        <v>0.1</v>
      </c>
      <c r="AA9" s="594"/>
      <c r="AB9" s="594"/>
      <c r="AC9" s="594"/>
      <c r="AD9" s="595">
        <v>8661</v>
      </c>
      <c r="AE9" s="595"/>
      <c r="AF9" s="595"/>
      <c r="AG9" s="595"/>
      <c r="AH9" s="595"/>
      <c r="AI9" s="595"/>
      <c r="AJ9" s="595"/>
      <c r="AK9" s="595"/>
      <c r="AL9" s="596">
        <v>0.2</v>
      </c>
      <c r="AM9" s="597"/>
      <c r="AN9" s="597"/>
      <c r="AO9" s="598"/>
      <c r="AP9" s="588" t="s">
        <v>224</v>
      </c>
      <c r="AQ9" s="589"/>
      <c r="AR9" s="589"/>
      <c r="AS9" s="589"/>
      <c r="AT9" s="589"/>
      <c r="AU9" s="589"/>
      <c r="AV9" s="589"/>
      <c r="AW9" s="589"/>
      <c r="AX9" s="589"/>
      <c r="AY9" s="589"/>
      <c r="AZ9" s="589"/>
      <c r="BA9" s="589"/>
      <c r="BB9" s="589"/>
      <c r="BC9" s="589"/>
      <c r="BD9" s="589"/>
      <c r="BE9" s="589"/>
      <c r="BF9" s="590"/>
      <c r="BG9" s="591">
        <v>605656</v>
      </c>
      <c r="BH9" s="592"/>
      <c r="BI9" s="592"/>
      <c r="BJ9" s="592"/>
      <c r="BK9" s="592"/>
      <c r="BL9" s="592"/>
      <c r="BM9" s="592"/>
      <c r="BN9" s="593"/>
      <c r="BO9" s="594">
        <v>26.5</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449458</v>
      </c>
      <c r="CS9" s="592"/>
      <c r="CT9" s="592"/>
      <c r="CU9" s="592"/>
      <c r="CV9" s="592"/>
      <c r="CW9" s="592"/>
      <c r="CX9" s="592"/>
      <c r="CY9" s="593"/>
      <c r="CZ9" s="594">
        <v>5.4</v>
      </c>
      <c r="DA9" s="594"/>
      <c r="DB9" s="594"/>
      <c r="DC9" s="594"/>
      <c r="DD9" s="600">
        <v>75989</v>
      </c>
      <c r="DE9" s="592"/>
      <c r="DF9" s="592"/>
      <c r="DG9" s="592"/>
      <c r="DH9" s="592"/>
      <c r="DI9" s="592"/>
      <c r="DJ9" s="592"/>
      <c r="DK9" s="592"/>
      <c r="DL9" s="592"/>
      <c r="DM9" s="592"/>
      <c r="DN9" s="592"/>
      <c r="DO9" s="592"/>
      <c r="DP9" s="593"/>
      <c r="DQ9" s="600">
        <v>433869</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159697</v>
      </c>
      <c r="S10" s="592"/>
      <c r="T10" s="592"/>
      <c r="U10" s="592"/>
      <c r="V10" s="592"/>
      <c r="W10" s="592"/>
      <c r="X10" s="592"/>
      <c r="Y10" s="593"/>
      <c r="Z10" s="594">
        <v>1.8</v>
      </c>
      <c r="AA10" s="594"/>
      <c r="AB10" s="594"/>
      <c r="AC10" s="594"/>
      <c r="AD10" s="595">
        <v>159697</v>
      </c>
      <c r="AE10" s="595"/>
      <c r="AF10" s="595"/>
      <c r="AG10" s="595"/>
      <c r="AH10" s="595"/>
      <c r="AI10" s="595"/>
      <c r="AJ10" s="595"/>
      <c r="AK10" s="595"/>
      <c r="AL10" s="596">
        <v>3.4</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53720</v>
      </c>
      <c r="BH10" s="592"/>
      <c r="BI10" s="592"/>
      <c r="BJ10" s="592"/>
      <c r="BK10" s="592"/>
      <c r="BL10" s="592"/>
      <c r="BM10" s="592"/>
      <c r="BN10" s="593"/>
      <c r="BO10" s="594">
        <v>2.4</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23725</v>
      </c>
      <c r="CS10" s="592"/>
      <c r="CT10" s="592"/>
      <c r="CU10" s="592"/>
      <c r="CV10" s="592"/>
      <c r="CW10" s="592"/>
      <c r="CX10" s="592"/>
      <c r="CY10" s="593"/>
      <c r="CZ10" s="594">
        <v>0.3</v>
      </c>
      <c r="DA10" s="594"/>
      <c r="DB10" s="594"/>
      <c r="DC10" s="594"/>
      <c r="DD10" s="600" t="s">
        <v>112</v>
      </c>
      <c r="DE10" s="592"/>
      <c r="DF10" s="592"/>
      <c r="DG10" s="592"/>
      <c r="DH10" s="592"/>
      <c r="DI10" s="592"/>
      <c r="DJ10" s="592"/>
      <c r="DK10" s="592"/>
      <c r="DL10" s="592"/>
      <c r="DM10" s="592"/>
      <c r="DN10" s="592"/>
      <c r="DO10" s="592"/>
      <c r="DP10" s="593"/>
      <c r="DQ10" s="600">
        <v>655</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13789</v>
      </c>
      <c r="S11" s="592"/>
      <c r="T11" s="592"/>
      <c r="U11" s="592"/>
      <c r="V11" s="592"/>
      <c r="W11" s="592"/>
      <c r="X11" s="592"/>
      <c r="Y11" s="593"/>
      <c r="Z11" s="594">
        <v>0.2</v>
      </c>
      <c r="AA11" s="594"/>
      <c r="AB11" s="594"/>
      <c r="AC11" s="594"/>
      <c r="AD11" s="595">
        <v>13789</v>
      </c>
      <c r="AE11" s="595"/>
      <c r="AF11" s="595"/>
      <c r="AG11" s="595"/>
      <c r="AH11" s="595"/>
      <c r="AI11" s="595"/>
      <c r="AJ11" s="595"/>
      <c r="AK11" s="595"/>
      <c r="AL11" s="596">
        <v>0.3</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124101</v>
      </c>
      <c r="BH11" s="592"/>
      <c r="BI11" s="592"/>
      <c r="BJ11" s="592"/>
      <c r="BK11" s="592"/>
      <c r="BL11" s="592"/>
      <c r="BM11" s="592"/>
      <c r="BN11" s="593"/>
      <c r="BO11" s="594">
        <v>5.4</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461727</v>
      </c>
      <c r="CS11" s="592"/>
      <c r="CT11" s="592"/>
      <c r="CU11" s="592"/>
      <c r="CV11" s="592"/>
      <c r="CW11" s="592"/>
      <c r="CX11" s="592"/>
      <c r="CY11" s="593"/>
      <c r="CZ11" s="594">
        <v>5.6</v>
      </c>
      <c r="DA11" s="594"/>
      <c r="DB11" s="594"/>
      <c r="DC11" s="594"/>
      <c r="DD11" s="600">
        <v>164969</v>
      </c>
      <c r="DE11" s="592"/>
      <c r="DF11" s="592"/>
      <c r="DG11" s="592"/>
      <c r="DH11" s="592"/>
      <c r="DI11" s="592"/>
      <c r="DJ11" s="592"/>
      <c r="DK11" s="592"/>
      <c r="DL11" s="592"/>
      <c r="DM11" s="592"/>
      <c r="DN11" s="592"/>
      <c r="DO11" s="592"/>
      <c r="DP11" s="593"/>
      <c r="DQ11" s="600">
        <v>194672</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1341230</v>
      </c>
      <c r="BH12" s="592"/>
      <c r="BI12" s="592"/>
      <c r="BJ12" s="592"/>
      <c r="BK12" s="592"/>
      <c r="BL12" s="592"/>
      <c r="BM12" s="592"/>
      <c r="BN12" s="593"/>
      <c r="BO12" s="594">
        <v>58.8</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560391</v>
      </c>
      <c r="CS12" s="592"/>
      <c r="CT12" s="592"/>
      <c r="CU12" s="592"/>
      <c r="CV12" s="592"/>
      <c r="CW12" s="592"/>
      <c r="CX12" s="592"/>
      <c r="CY12" s="593"/>
      <c r="CZ12" s="594">
        <v>6.7</v>
      </c>
      <c r="DA12" s="594"/>
      <c r="DB12" s="594"/>
      <c r="DC12" s="594"/>
      <c r="DD12" s="600">
        <v>14481</v>
      </c>
      <c r="DE12" s="592"/>
      <c r="DF12" s="592"/>
      <c r="DG12" s="592"/>
      <c r="DH12" s="592"/>
      <c r="DI12" s="592"/>
      <c r="DJ12" s="592"/>
      <c r="DK12" s="592"/>
      <c r="DL12" s="592"/>
      <c r="DM12" s="592"/>
      <c r="DN12" s="592"/>
      <c r="DO12" s="592"/>
      <c r="DP12" s="593"/>
      <c r="DQ12" s="600">
        <v>361972</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41752</v>
      </c>
      <c r="S13" s="592"/>
      <c r="T13" s="592"/>
      <c r="U13" s="592"/>
      <c r="V13" s="592"/>
      <c r="W13" s="592"/>
      <c r="X13" s="592"/>
      <c r="Y13" s="593"/>
      <c r="Z13" s="594">
        <v>0.5</v>
      </c>
      <c r="AA13" s="594"/>
      <c r="AB13" s="594"/>
      <c r="AC13" s="594"/>
      <c r="AD13" s="595">
        <v>41752</v>
      </c>
      <c r="AE13" s="595"/>
      <c r="AF13" s="595"/>
      <c r="AG13" s="595"/>
      <c r="AH13" s="595"/>
      <c r="AI13" s="595"/>
      <c r="AJ13" s="595"/>
      <c r="AK13" s="595"/>
      <c r="AL13" s="596">
        <v>0.9</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1327682</v>
      </c>
      <c r="BH13" s="592"/>
      <c r="BI13" s="592"/>
      <c r="BJ13" s="592"/>
      <c r="BK13" s="592"/>
      <c r="BL13" s="592"/>
      <c r="BM13" s="592"/>
      <c r="BN13" s="593"/>
      <c r="BO13" s="594">
        <v>58.2</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847302</v>
      </c>
      <c r="CS13" s="592"/>
      <c r="CT13" s="592"/>
      <c r="CU13" s="592"/>
      <c r="CV13" s="592"/>
      <c r="CW13" s="592"/>
      <c r="CX13" s="592"/>
      <c r="CY13" s="593"/>
      <c r="CZ13" s="594">
        <v>10.199999999999999</v>
      </c>
      <c r="DA13" s="594"/>
      <c r="DB13" s="594"/>
      <c r="DC13" s="594"/>
      <c r="DD13" s="600">
        <v>145023</v>
      </c>
      <c r="DE13" s="592"/>
      <c r="DF13" s="592"/>
      <c r="DG13" s="592"/>
      <c r="DH13" s="592"/>
      <c r="DI13" s="592"/>
      <c r="DJ13" s="592"/>
      <c r="DK13" s="592"/>
      <c r="DL13" s="592"/>
      <c r="DM13" s="592"/>
      <c r="DN13" s="592"/>
      <c r="DO13" s="592"/>
      <c r="DP13" s="593"/>
      <c r="DQ13" s="600">
        <v>730707</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40081</v>
      </c>
      <c r="BH14" s="592"/>
      <c r="BI14" s="592"/>
      <c r="BJ14" s="592"/>
      <c r="BK14" s="592"/>
      <c r="BL14" s="592"/>
      <c r="BM14" s="592"/>
      <c r="BN14" s="593"/>
      <c r="BO14" s="594">
        <v>1.8</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277225</v>
      </c>
      <c r="CS14" s="592"/>
      <c r="CT14" s="592"/>
      <c r="CU14" s="592"/>
      <c r="CV14" s="592"/>
      <c r="CW14" s="592"/>
      <c r="CX14" s="592"/>
      <c r="CY14" s="593"/>
      <c r="CZ14" s="594">
        <v>3.3</v>
      </c>
      <c r="DA14" s="594"/>
      <c r="DB14" s="594"/>
      <c r="DC14" s="594"/>
      <c r="DD14" s="600">
        <v>9549</v>
      </c>
      <c r="DE14" s="592"/>
      <c r="DF14" s="592"/>
      <c r="DG14" s="592"/>
      <c r="DH14" s="592"/>
      <c r="DI14" s="592"/>
      <c r="DJ14" s="592"/>
      <c r="DK14" s="592"/>
      <c r="DL14" s="592"/>
      <c r="DM14" s="592"/>
      <c r="DN14" s="592"/>
      <c r="DO14" s="592"/>
      <c r="DP14" s="593"/>
      <c r="DQ14" s="600">
        <v>258439</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5825</v>
      </c>
      <c r="S15" s="592"/>
      <c r="T15" s="592"/>
      <c r="U15" s="592"/>
      <c r="V15" s="592"/>
      <c r="W15" s="592"/>
      <c r="X15" s="592"/>
      <c r="Y15" s="593"/>
      <c r="Z15" s="594">
        <v>0.1</v>
      </c>
      <c r="AA15" s="594"/>
      <c r="AB15" s="594"/>
      <c r="AC15" s="594"/>
      <c r="AD15" s="595">
        <v>5825</v>
      </c>
      <c r="AE15" s="595"/>
      <c r="AF15" s="595"/>
      <c r="AG15" s="595"/>
      <c r="AH15" s="595"/>
      <c r="AI15" s="595"/>
      <c r="AJ15" s="595"/>
      <c r="AK15" s="595"/>
      <c r="AL15" s="596">
        <v>0.1</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88131</v>
      </c>
      <c r="BH15" s="592"/>
      <c r="BI15" s="592"/>
      <c r="BJ15" s="592"/>
      <c r="BK15" s="592"/>
      <c r="BL15" s="592"/>
      <c r="BM15" s="592"/>
      <c r="BN15" s="593"/>
      <c r="BO15" s="594">
        <v>3.9</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661972</v>
      </c>
      <c r="CS15" s="592"/>
      <c r="CT15" s="592"/>
      <c r="CU15" s="592"/>
      <c r="CV15" s="592"/>
      <c r="CW15" s="592"/>
      <c r="CX15" s="592"/>
      <c r="CY15" s="593"/>
      <c r="CZ15" s="594">
        <v>8</v>
      </c>
      <c r="DA15" s="594"/>
      <c r="DB15" s="594"/>
      <c r="DC15" s="594"/>
      <c r="DD15" s="600">
        <v>138586</v>
      </c>
      <c r="DE15" s="592"/>
      <c r="DF15" s="592"/>
      <c r="DG15" s="592"/>
      <c r="DH15" s="592"/>
      <c r="DI15" s="592"/>
      <c r="DJ15" s="592"/>
      <c r="DK15" s="592"/>
      <c r="DL15" s="592"/>
      <c r="DM15" s="592"/>
      <c r="DN15" s="592"/>
      <c r="DO15" s="592"/>
      <c r="DP15" s="593"/>
      <c r="DQ15" s="600">
        <v>579496</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2343233</v>
      </c>
      <c r="S16" s="592"/>
      <c r="T16" s="592"/>
      <c r="U16" s="592"/>
      <c r="V16" s="592"/>
      <c r="W16" s="592"/>
      <c r="X16" s="592"/>
      <c r="Y16" s="593"/>
      <c r="Z16" s="594">
        <v>26.8</v>
      </c>
      <c r="AA16" s="594"/>
      <c r="AB16" s="594"/>
      <c r="AC16" s="594"/>
      <c r="AD16" s="595">
        <v>2012384</v>
      </c>
      <c r="AE16" s="595"/>
      <c r="AF16" s="595"/>
      <c r="AG16" s="595"/>
      <c r="AH16" s="595"/>
      <c r="AI16" s="595"/>
      <c r="AJ16" s="595"/>
      <c r="AK16" s="595"/>
      <c r="AL16" s="596">
        <v>42.6</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v>67</v>
      </c>
      <c r="BH16" s="592"/>
      <c r="BI16" s="592"/>
      <c r="BJ16" s="592"/>
      <c r="BK16" s="592"/>
      <c r="BL16" s="592"/>
      <c r="BM16" s="592"/>
      <c r="BN16" s="593"/>
      <c r="BO16" s="594">
        <v>0</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24807</v>
      </c>
      <c r="CS16" s="592"/>
      <c r="CT16" s="592"/>
      <c r="CU16" s="592"/>
      <c r="CV16" s="592"/>
      <c r="CW16" s="592"/>
      <c r="CX16" s="592"/>
      <c r="CY16" s="593"/>
      <c r="CZ16" s="594">
        <v>0.3</v>
      </c>
      <c r="DA16" s="594"/>
      <c r="DB16" s="594"/>
      <c r="DC16" s="594"/>
      <c r="DD16" s="600" t="s">
        <v>112</v>
      </c>
      <c r="DE16" s="592"/>
      <c r="DF16" s="592"/>
      <c r="DG16" s="592"/>
      <c r="DH16" s="592"/>
      <c r="DI16" s="592"/>
      <c r="DJ16" s="592"/>
      <c r="DK16" s="592"/>
      <c r="DL16" s="592"/>
      <c r="DM16" s="592"/>
      <c r="DN16" s="592"/>
      <c r="DO16" s="592"/>
      <c r="DP16" s="593"/>
      <c r="DQ16" s="600">
        <v>24807</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2012384</v>
      </c>
      <c r="S17" s="592"/>
      <c r="T17" s="592"/>
      <c r="U17" s="592"/>
      <c r="V17" s="592"/>
      <c r="W17" s="592"/>
      <c r="X17" s="592"/>
      <c r="Y17" s="593"/>
      <c r="Z17" s="594">
        <v>23</v>
      </c>
      <c r="AA17" s="594"/>
      <c r="AB17" s="594"/>
      <c r="AC17" s="594"/>
      <c r="AD17" s="595">
        <v>2012384</v>
      </c>
      <c r="AE17" s="595"/>
      <c r="AF17" s="595"/>
      <c r="AG17" s="595"/>
      <c r="AH17" s="595"/>
      <c r="AI17" s="595"/>
      <c r="AJ17" s="595"/>
      <c r="AK17" s="595"/>
      <c r="AL17" s="596">
        <v>42.6</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525090</v>
      </c>
      <c r="CS17" s="592"/>
      <c r="CT17" s="592"/>
      <c r="CU17" s="592"/>
      <c r="CV17" s="592"/>
      <c r="CW17" s="592"/>
      <c r="CX17" s="592"/>
      <c r="CY17" s="593"/>
      <c r="CZ17" s="594">
        <v>6.3</v>
      </c>
      <c r="DA17" s="594"/>
      <c r="DB17" s="594"/>
      <c r="DC17" s="594"/>
      <c r="DD17" s="600" t="s">
        <v>112</v>
      </c>
      <c r="DE17" s="592"/>
      <c r="DF17" s="592"/>
      <c r="DG17" s="592"/>
      <c r="DH17" s="592"/>
      <c r="DI17" s="592"/>
      <c r="DJ17" s="592"/>
      <c r="DK17" s="592"/>
      <c r="DL17" s="592"/>
      <c r="DM17" s="592"/>
      <c r="DN17" s="592"/>
      <c r="DO17" s="592"/>
      <c r="DP17" s="593"/>
      <c r="DQ17" s="600">
        <v>512339</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329072</v>
      </c>
      <c r="S18" s="592"/>
      <c r="T18" s="592"/>
      <c r="U18" s="592"/>
      <c r="V18" s="592"/>
      <c r="W18" s="592"/>
      <c r="X18" s="592"/>
      <c r="Y18" s="593"/>
      <c r="Z18" s="594">
        <v>3.8</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1777</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1762</v>
      </c>
      <c r="BH19" s="592"/>
      <c r="BI19" s="592"/>
      <c r="BJ19" s="592"/>
      <c r="BK19" s="592"/>
      <c r="BL19" s="592"/>
      <c r="BM19" s="592"/>
      <c r="BN19" s="593"/>
      <c r="BO19" s="594">
        <v>0.1</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5011993</v>
      </c>
      <c r="S20" s="592"/>
      <c r="T20" s="592"/>
      <c r="U20" s="592"/>
      <c r="V20" s="592"/>
      <c r="W20" s="592"/>
      <c r="X20" s="592"/>
      <c r="Y20" s="593"/>
      <c r="Z20" s="594">
        <v>57.3</v>
      </c>
      <c r="AA20" s="594"/>
      <c r="AB20" s="594"/>
      <c r="AC20" s="594"/>
      <c r="AD20" s="595">
        <v>4681144</v>
      </c>
      <c r="AE20" s="595"/>
      <c r="AF20" s="595"/>
      <c r="AG20" s="595"/>
      <c r="AH20" s="595"/>
      <c r="AI20" s="595"/>
      <c r="AJ20" s="595"/>
      <c r="AK20" s="595"/>
      <c r="AL20" s="596">
        <v>99.1</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1762</v>
      </c>
      <c r="BH20" s="592"/>
      <c r="BI20" s="592"/>
      <c r="BJ20" s="592"/>
      <c r="BK20" s="592"/>
      <c r="BL20" s="592"/>
      <c r="BM20" s="592"/>
      <c r="BN20" s="593"/>
      <c r="BO20" s="594">
        <v>0.1</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8302480</v>
      </c>
      <c r="CS20" s="592"/>
      <c r="CT20" s="592"/>
      <c r="CU20" s="592"/>
      <c r="CV20" s="592"/>
      <c r="CW20" s="592"/>
      <c r="CX20" s="592"/>
      <c r="CY20" s="593"/>
      <c r="CZ20" s="594">
        <v>100</v>
      </c>
      <c r="DA20" s="594"/>
      <c r="DB20" s="594"/>
      <c r="DC20" s="594"/>
      <c r="DD20" s="600">
        <v>732021</v>
      </c>
      <c r="DE20" s="592"/>
      <c r="DF20" s="592"/>
      <c r="DG20" s="592"/>
      <c r="DH20" s="592"/>
      <c r="DI20" s="592"/>
      <c r="DJ20" s="592"/>
      <c r="DK20" s="592"/>
      <c r="DL20" s="592"/>
      <c r="DM20" s="592"/>
      <c r="DN20" s="592"/>
      <c r="DO20" s="592"/>
      <c r="DP20" s="593"/>
      <c r="DQ20" s="600">
        <v>5484237</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2492</v>
      </c>
      <c r="S21" s="592"/>
      <c r="T21" s="592"/>
      <c r="U21" s="592"/>
      <c r="V21" s="592"/>
      <c r="W21" s="592"/>
      <c r="X21" s="592"/>
      <c r="Y21" s="593"/>
      <c r="Z21" s="594">
        <v>0</v>
      </c>
      <c r="AA21" s="594"/>
      <c r="AB21" s="594"/>
      <c r="AC21" s="594"/>
      <c r="AD21" s="595">
        <v>2492</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1762</v>
      </c>
      <c r="BH21" s="592"/>
      <c r="BI21" s="592"/>
      <c r="BJ21" s="592"/>
      <c r="BK21" s="592"/>
      <c r="BL21" s="592"/>
      <c r="BM21" s="592"/>
      <c r="BN21" s="593"/>
      <c r="BO21" s="594">
        <v>0.1</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26074</v>
      </c>
      <c r="S22" s="592"/>
      <c r="T22" s="592"/>
      <c r="U22" s="592"/>
      <c r="V22" s="592"/>
      <c r="W22" s="592"/>
      <c r="X22" s="592"/>
      <c r="Y22" s="593"/>
      <c r="Z22" s="594">
        <v>0.3</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211990</v>
      </c>
      <c r="S23" s="592"/>
      <c r="T23" s="592"/>
      <c r="U23" s="592"/>
      <c r="V23" s="592"/>
      <c r="W23" s="592"/>
      <c r="X23" s="592"/>
      <c r="Y23" s="593"/>
      <c r="Z23" s="594">
        <v>2.4</v>
      </c>
      <c r="AA23" s="594"/>
      <c r="AB23" s="594"/>
      <c r="AC23" s="594"/>
      <c r="AD23" s="595">
        <v>18213</v>
      </c>
      <c r="AE23" s="595"/>
      <c r="AF23" s="595"/>
      <c r="AG23" s="595"/>
      <c r="AH23" s="595"/>
      <c r="AI23" s="595"/>
      <c r="AJ23" s="595"/>
      <c r="AK23" s="595"/>
      <c r="AL23" s="596">
        <v>0.4</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11137</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2161934</v>
      </c>
      <c r="CS24" s="581"/>
      <c r="CT24" s="581"/>
      <c r="CU24" s="581"/>
      <c r="CV24" s="581"/>
      <c r="CW24" s="581"/>
      <c r="CX24" s="581"/>
      <c r="CY24" s="582"/>
      <c r="CZ24" s="618">
        <v>26</v>
      </c>
      <c r="DA24" s="619"/>
      <c r="DB24" s="619"/>
      <c r="DC24" s="620"/>
      <c r="DD24" s="617">
        <v>1633881</v>
      </c>
      <c r="DE24" s="581"/>
      <c r="DF24" s="581"/>
      <c r="DG24" s="581"/>
      <c r="DH24" s="581"/>
      <c r="DI24" s="581"/>
      <c r="DJ24" s="581"/>
      <c r="DK24" s="582"/>
      <c r="DL24" s="617">
        <v>1595469</v>
      </c>
      <c r="DM24" s="581"/>
      <c r="DN24" s="581"/>
      <c r="DO24" s="581"/>
      <c r="DP24" s="581"/>
      <c r="DQ24" s="581"/>
      <c r="DR24" s="581"/>
      <c r="DS24" s="581"/>
      <c r="DT24" s="581"/>
      <c r="DU24" s="581"/>
      <c r="DV24" s="582"/>
      <c r="DW24" s="585">
        <v>31.2</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354376</v>
      </c>
      <c r="S25" s="592"/>
      <c r="T25" s="592"/>
      <c r="U25" s="592"/>
      <c r="V25" s="592"/>
      <c r="W25" s="592"/>
      <c r="X25" s="592"/>
      <c r="Y25" s="593"/>
      <c r="Z25" s="594">
        <v>4.0999999999999996</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1122902</v>
      </c>
      <c r="CS25" s="623"/>
      <c r="CT25" s="623"/>
      <c r="CU25" s="623"/>
      <c r="CV25" s="623"/>
      <c r="CW25" s="623"/>
      <c r="CX25" s="623"/>
      <c r="CY25" s="624"/>
      <c r="CZ25" s="625">
        <v>13.5</v>
      </c>
      <c r="DA25" s="626"/>
      <c r="DB25" s="626"/>
      <c r="DC25" s="627"/>
      <c r="DD25" s="600">
        <v>962831</v>
      </c>
      <c r="DE25" s="623"/>
      <c r="DF25" s="623"/>
      <c r="DG25" s="623"/>
      <c r="DH25" s="623"/>
      <c r="DI25" s="623"/>
      <c r="DJ25" s="623"/>
      <c r="DK25" s="624"/>
      <c r="DL25" s="600">
        <v>924581</v>
      </c>
      <c r="DM25" s="623"/>
      <c r="DN25" s="623"/>
      <c r="DO25" s="623"/>
      <c r="DP25" s="623"/>
      <c r="DQ25" s="623"/>
      <c r="DR25" s="623"/>
      <c r="DS25" s="623"/>
      <c r="DT25" s="623"/>
      <c r="DU25" s="623"/>
      <c r="DV25" s="624"/>
      <c r="DW25" s="596">
        <v>18.100000000000001</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692374</v>
      </c>
      <c r="CS26" s="592"/>
      <c r="CT26" s="592"/>
      <c r="CU26" s="592"/>
      <c r="CV26" s="592"/>
      <c r="CW26" s="592"/>
      <c r="CX26" s="592"/>
      <c r="CY26" s="593"/>
      <c r="CZ26" s="625">
        <v>8.3000000000000007</v>
      </c>
      <c r="DA26" s="626"/>
      <c r="DB26" s="626"/>
      <c r="DC26" s="627"/>
      <c r="DD26" s="600">
        <v>536104</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482295</v>
      </c>
      <c r="S27" s="592"/>
      <c r="T27" s="592"/>
      <c r="U27" s="592"/>
      <c r="V27" s="592"/>
      <c r="W27" s="592"/>
      <c r="X27" s="592"/>
      <c r="Y27" s="593"/>
      <c r="Z27" s="594">
        <v>5.5</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2282065</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513942</v>
      </c>
      <c r="CS27" s="623"/>
      <c r="CT27" s="623"/>
      <c r="CU27" s="623"/>
      <c r="CV27" s="623"/>
      <c r="CW27" s="623"/>
      <c r="CX27" s="623"/>
      <c r="CY27" s="624"/>
      <c r="CZ27" s="625">
        <v>6.2</v>
      </c>
      <c r="DA27" s="626"/>
      <c r="DB27" s="626"/>
      <c r="DC27" s="627"/>
      <c r="DD27" s="600">
        <v>158711</v>
      </c>
      <c r="DE27" s="623"/>
      <c r="DF27" s="623"/>
      <c r="DG27" s="623"/>
      <c r="DH27" s="623"/>
      <c r="DI27" s="623"/>
      <c r="DJ27" s="623"/>
      <c r="DK27" s="624"/>
      <c r="DL27" s="600">
        <v>158549</v>
      </c>
      <c r="DM27" s="623"/>
      <c r="DN27" s="623"/>
      <c r="DO27" s="623"/>
      <c r="DP27" s="623"/>
      <c r="DQ27" s="623"/>
      <c r="DR27" s="623"/>
      <c r="DS27" s="623"/>
      <c r="DT27" s="623"/>
      <c r="DU27" s="623"/>
      <c r="DV27" s="624"/>
      <c r="DW27" s="596">
        <v>3.1</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25638</v>
      </c>
      <c r="S28" s="592"/>
      <c r="T28" s="592"/>
      <c r="U28" s="592"/>
      <c r="V28" s="592"/>
      <c r="W28" s="592"/>
      <c r="X28" s="592"/>
      <c r="Y28" s="593"/>
      <c r="Z28" s="594">
        <v>0.3</v>
      </c>
      <c r="AA28" s="594"/>
      <c r="AB28" s="594"/>
      <c r="AC28" s="594"/>
      <c r="AD28" s="595">
        <v>7407</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525090</v>
      </c>
      <c r="CS28" s="592"/>
      <c r="CT28" s="592"/>
      <c r="CU28" s="592"/>
      <c r="CV28" s="592"/>
      <c r="CW28" s="592"/>
      <c r="CX28" s="592"/>
      <c r="CY28" s="593"/>
      <c r="CZ28" s="625">
        <v>6.3</v>
      </c>
      <c r="DA28" s="626"/>
      <c r="DB28" s="626"/>
      <c r="DC28" s="627"/>
      <c r="DD28" s="600">
        <v>512339</v>
      </c>
      <c r="DE28" s="592"/>
      <c r="DF28" s="592"/>
      <c r="DG28" s="592"/>
      <c r="DH28" s="592"/>
      <c r="DI28" s="592"/>
      <c r="DJ28" s="592"/>
      <c r="DK28" s="593"/>
      <c r="DL28" s="600">
        <v>512339</v>
      </c>
      <c r="DM28" s="592"/>
      <c r="DN28" s="592"/>
      <c r="DO28" s="592"/>
      <c r="DP28" s="592"/>
      <c r="DQ28" s="592"/>
      <c r="DR28" s="592"/>
      <c r="DS28" s="592"/>
      <c r="DT28" s="592"/>
      <c r="DU28" s="592"/>
      <c r="DV28" s="593"/>
      <c r="DW28" s="596">
        <v>10</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26529</v>
      </c>
      <c r="S29" s="592"/>
      <c r="T29" s="592"/>
      <c r="U29" s="592"/>
      <c r="V29" s="592"/>
      <c r="W29" s="592"/>
      <c r="X29" s="592"/>
      <c r="Y29" s="593"/>
      <c r="Z29" s="594">
        <v>0.3</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525090</v>
      </c>
      <c r="CS29" s="623"/>
      <c r="CT29" s="623"/>
      <c r="CU29" s="623"/>
      <c r="CV29" s="623"/>
      <c r="CW29" s="623"/>
      <c r="CX29" s="623"/>
      <c r="CY29" s="624"/>
      <c r="CZ29" s="625">
        <v>6.3</v>
      </c>
      <c r="DA29" s="626"/>
      <c r="DB29" s="626"/>
      <c r="DC29" s="627"/>
      <c r="DD29" s="600">
        <v>512339</v>
      </c>
      <c r="DE29" s="623"/>
      <c r="DF29" s="623"/>
      <c r="DG29" s="623"/>
      <c r="DH29" s="623"/>
      <c r="DI29" s="623"/>
      <c r="DJ29" s="623"/>
      <c r="DK29" s="624"/>
      <c r="DL29" s="600">
        <v>512339</v>
      </c>
      <c r="DM29" s="623"/>
      <c r="DN29" s="623"/>
      <c r="DO29" s="623"/>
      <c r="DP29" s="623"/>
      <c r="DQ29" s="623"/>
      <c r="DR29" s="623"/>
      <c r="DS29" s="623"/>
      <c r="DT29" s="623"/>
      <c r="DU29" s="623"/>
      <c r="DV29" s="624"/>
      <c r="DW29" s="596">
        <v>10</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100822</v>
      </c>
      <c r="S30" s="592"/>
      <c r="T30" s="592"/>
      <c r="U30" s="592"/>
      <c r="V30" s="592"/>
      <c r="W30" s="592"/>
      <c r="X30" s="592"/>
      <c r="Y30" s="593"/>
      <c r="Z30" s="594">
        <v>1.2</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99.7</v>
      </c>
      <c r="BH30" s="650"/>
      <c r="BI30" s="650"/>
      <c r="BJ30" s="650"/>
      <c r="BK30" s="650"/>
      <c r="BL30" s="650"/>
      <c r="BM30" s="586">
        <v>98.7</v>
      </c>
      <c r="BN30" s="650"/>
      <c r="BO30" s="650"/>
      <c r="BP30" s="650"/>
      <c r="BQ30" s="651"/>
      <c r="BR30" s="649">
        <v>99.6</v>
      </c>
      <c r="BS30" s="650"/>
      <c r="BT30" s="650"/>
      <c r="BU30" s="650"/>
      <c r="BV30" s="650"/>
      <c r="BW30" s="650"/>
      <c r="BX30" s="586">
        <v>98.1</v>
      </c>
      <c r="BY30" s="650"/>
      <c r="BZ30" s="650"/>
      <c r="CA30" s="650"/>
      <c r="CB30" s="651"/>
      <c r="CD30" s="654"/>
      <c r="CE30" s="655"/>
      <c r="CF30" s="605" t="s">
        <v>293</v>
      </c>
      <c r="CG30" s="606"/>
      <c r="CH30" s="606"/>
      <c r="CI30" s="606"/>
      <c r="CJ30" s="606"/>
      <c r="CK30" s="606"/>
      <c r="CL30" s="606"/>
      <c r="CM30" s="606"/>
      <c r="CN30" s="606"/>
      <c r="CO30" s="606"/>
      <c r="CP30" s="606"/>
      <c r="CQ30" s="607"/>
      <c r="CR30" s="591">
        <v>452301</v>
      </c>
      <c r="CS30" s="592"/>
      <c r="CT30" s="592"/>
      <c r="CU30" s="592"/>
      <c r="CV30" s="592"/>
      <c r="CW30" s="592"/>
      <c r="CX30" s="592"/>
      <c r="CY30" s="593"/>
      <c r="CZ30" s="625">
        <v>5.4</v>
      </c>
      <c r="DA30" s="626"/>
      <c r="DB30" s="626"/>
      <c r="DC30" s="627"/>
      <c r="DD30" s="600">
        <v>441258</v>
      </c>
      <c r="DE30" s="592"/>
      <c r="DF30" s="592"/>
      <c r="DG30" s="592"/>
      <c r="DH30" s="592"/>
      <c r="DI30" s="592"/>
      <c r="DJ30" s="592"/>
      <c r="DK30" s="593"/>
      <c r="DL30" s="600">
        <v>441258</v>
      </c>
      <c r="DM30" s="592"/>
      <c r="DN30" s="592"/>
      <c r="DO30" s="592"/>
      <c r="DP30" s="592"/>
      <c r="DQ30" s="592"/>
      <c r="DR30" s="592"/>
      <c r="DS30" s="592"/>
      <c r="DT30" s="592"/>
      <c r="DU30" s="592"/>
      <c r="DV30" s="593"/>
      <c r="DW30" s="596">
        <v>8.6</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361053</v>
      </c>
      <c r="S31" s="592"/>
      <c r="T31" s="592"/>
      <c r="U31" s="592"/>
      <c r="V31" s="592"/>
      <c r="W31" s="592"/>
      <c r="X31" s="592"/>
      <c r="Y31" s="593"/>
      <c r="Z31" s="594">
        <v>4.0999999999999996</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99.6</v>
      </c>
      <c r="BH31" s="623"/>
      <c r="BI31" s="623"/>
      <c r="BJ31" s="623"/>
      <c r="BK31" s="623"/>
      <c r="BL31" s="623"/>
      <c r="BM31" s="597">
        <v>99</v>
      </c>
      <c r="BN31" s="647"/>
      <c r="BO31" s="647"/>
      <c r="BP31" s="647"/>
      <c r="BQ31" s="648"/>
      <c r="BR31" s="646">
        <v>99.7</v>
      </c>
      <c r="BS31" s="623"/>
      <c r="BT31" s="623"/>
      <c r="BU31" s="623"/>
      <c r="BV31" s="623"/>
      <c r="BW31" s="623"/>
      <c r="BX31" s="597">
        <v>98.6</v>
      </c>
      <c r="BY31" s="647"/>
      <c r="BZ31" s="647"/>
      <c r="CA31" s="647"/>
      <c r="CB31" s="648"/>
      <c r="CD31" s="654"/>
      <c r="CE31" s="655"/>
      <c r="CF31" s="605" t="s">
        <v>297</v>
      </c>
      <c r="CG31" s="606"/>
      <c r="CH31" s="606"/>
      <c r="CI31" s="606"/>
      <c r="CJ31" s="606"/>
      <c r="CK31" s="606"/>
      <c r="CL31" s="606"/>
      <c r="CM31" s="606"/>
      <c r="CN31" s="606"/>
      <c r="CO31" s="606"/>
      <c r="CP31" s="606"/>
      <c r="CQ31" s="607"/>
      <c r="CR31" s="591">
        <v>72789</v>
      </c>
      <c r="CS31" s="623"/>
      <c r="CT31" s="623"/>
      <c r="CU31" s="623"/>
      <c r="CV31" s="623"/>
      <c r="CW31" s="623"/>
      <c r="CX31" s="623"/>
      <c r="CY31" s="624"/>
      <c r="CZ31" s="625">
        <v>0.9</v>
      </c>
      <c r="DA31" s="626"/>
      <c r="DB31" s="626"/>
      <c r="DC31" s="627"/>
      <c r="DD31" s="600">
        <v>71081</v>
      </c>
      <c r="DE31" s="623"/>
      <c r="DF31" s="623"/>
      <c r="DG31" s="623"/>
      <c r="DH31" s="623"/>
      <c r="DI31" s="623"/>
      <c r="DJ31" s="623"/>
      <c r="DK31" s="624"/>
      <c r="DL31" s="600">
        <v>71081</v>
      </c>
      <c r="DM31" s="623"/>
      <c r="DN31" s="623"/>
      <c r="DO31" s="623"/>
      <c r="DP31" s="623"/>
      <c r="DQ31" s="623"/>
      <c r="DR31" s="623"/>
      <c r="DS31" s="623"/>
      <c r="DT31" s="623"/>
      <c r="DU31" s="623"/>
      <c r="DV31" s="624"/>
      <c r="DW31" s="596">
        <v>1.4</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305004</v>
      </c>
      <c r="S32" s="592"/>
      <c r="T32" s="592"/>
      <c r="U32" s="592"/>
      <c r="V32" s="592"/>
      <c r="W32" s="592"/>
      <c r="X32" s="592"/>
      <c r="Y32" s="593"/>
      <c r="Z32" s="594">
        <v>3.5</v>
      </c>
      <c r="AA32" s="594"/>
      <c r="AB32" s="594"/>
      <c r="AC32" s="594"/>
      <c r="AD32" s="595">
        <v>12405</v>
      </c>
      <c r="AE32" s="595"/>
      <c r="AF32" s="595"/>
      <c r="AG32" s="595"/>
      <c r="AH32" s="595"/>
      <c r="AI32" s="595"/>
      <c r="AJ32" s="595"/>
      <c r="AK32" s="595"/>
      <c r="AL32" s="596">
        <v>0.3</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99.6</v>
      </c>
      <c r="BH32" s="659"/>
      <c r="BI32" s="659"/>
      <c r="BJ32" s="659"/>
      <c r="BK32" s="659"/>
      <c r="BL32" s="659"/>
      <c r="BM32" s="660">
        <v>98.5</v>
      </c>
      <c r="BN32" s="659"/>
      <c r="BO32" s="659"/>
      <c r="BP32" s="659"/>
      <c r="BQ32" s="661"/>
      <c r="BR32" s="658">
        <v>99.6</v>
      </c>
      <c r="BS32" s="659"/>
      <c r="BT32" s="659"/>
      <c r="BU32" s="659"/>
      <c r="BV32" s="659"/>
      <c r="BW32" s="659"/>
      <c r="BX32" s="660">
        <v>97.7</v>
      </c>
      <c r="BY32" s="659"/>
      <c r="BZ32" s="659"/>
      <c r="CA32" s="659"/>
      <c r="CB32" s="661"/>
      <c r="CD32" s="656"/>
      <c r="CE32" s="657"/>
      <c r="CF32" s="605" t="s">
        <v>300</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1820500</v>
      </c>
      <c r="S33" s="592"/>
      <c r="T33" s="592"/>
      <c r="U33" s="592"/>
      <c r="V33" s="592"/>
      <c r="W33" s="592"/>
      <c r="X33" s="592"/>
      <c r="Y33" s="593"/>
      <c r="Z33" s="594">
        <v>20.8</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5383718</v>
      </c>
      <c r="CS33" s="623"/>
      <c r="CT33" s="623"/>
      <c r="CU33" s="623"/>
      <c r="CV33" s="623"/>
      <c r="CW33" s="623"/>
      <c r="CX33" s="623"/>
      <c r="CY33" s="624"/>
      <c r="CZ33" s="625">
        <v>64.8</v>
      </c>
      <c r="DA33" s="626"/>
      <c r="DB33" s="626"/>
      <c r="DC33" s="627"/>
      <c r="DD33" s="600">
        <v>3383173</v>
      </c>
      <c r="DE33" s="623"/>
      <c r="DF33" s="623"/>
      <c r="DG33" s="623"/>
      <c r="DH33" s="623"/>
      <c r="DI33" s="623"/>
      <c r="DJ33" s="623"/>
      <c r="DK33" s="624"/>
      <c r="DL33" s="600">
        <v>2367001</v>
      </c>
      <c r="DM33" s="623"/>
      <c r="DN33" s="623"/>
      <c r="DO33" s="623"/>
      <c r="DP33" s="623"/>
      <c r="DQ33" s="623"/>
      <c r="DR33" s="623"/>
      <c r="DS33" s="623"/>
      <c r="DT33" s="623"/>
      <c r="DU33" s="623"/>
      <c r="DV33" s="624"/>
      <c r="DW33" s="596">
        <v>46.2</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1232496</v>
      </c>
      <c r="CS34" s="592"/>
      <c r="CT34" s="592"/>
      <c r="CU34" s="592"/>
      <c r="CV34" s="592"/>
      <c r="CW34" s="592"/>
      <c r="CX34" s="592"/>
      <c r="CY34" s="593"/>
      <c r="CZ34" s="625">
        <v>14.8</v>
      </c>
      <c r="DA34" s="626"/>
      <c r="DB34" s="626"/>
      <c r="DC34" s="627"/>
      <c r="DD34" s="600">
        <v>1006704</v>
      </c>
      <c r="DE34" s="592"/>
      <c r="DF34" s="592"/>
      <c r="DG34" s="592"/>
      <c r="DH34" s="592"/>
      <c r="DI34" s="592"/>
      <c r="DJ34" s="592"/>
      <c r="DK34" s="593"/>
      <c r="DL34" s="600">
        <v>854257</v>
      </c>
      <c r="DM34" s="592"/>
      <c r="DN34" s="592"/>
      <c r="DO34" s="592"/>
      <c r="DP34" s="592"/>
      <c r="DQ34" s="592"/>
      <c r="DR34" s="592"/>
      <c r="DS34" s="592"/>
      <c r="DT34" s="592"/>
      <c r="DU34" s="592"/>
      <c r="DV34" s="593"/>
      <c r="DW34" s="596">
        <v>16.7</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400000</v>
      </c>
      <c r="S35" s="592"/>
      <c r="T35" s="592"/>
      <c r="U35" s="592"/>
      <c r="V35" s="592"/>
      <c r="W35" s="592"/>
      <c r="X35" s="592"/>
      <c r="Y35" s="593"/>
      <c r="Z35" s="594">
        <v>4.5999999999999996</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1150155</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57383</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29352</v>
      </c>
      <c r="CS35" s="623"/>
      <c r="CT35" s="623"/>
      <c r="CU35" s="623"/>
      <c r="CV35" s="623"/>
      <c r="CW35" s="623"/>
      <c r="CX35" s="623"/>
      <c r="CY35" s="624"/>
      <c r="CZ35" s="625">
        <v>0.4</v>
      </c>
      <c r="DA35" s="626"/>
      <c r="DB35" s="626"/>
      <c r="DC35" s="627"/>
      <c r="DD35" s="600">
        <v>25750</v>
      </c>
      <c r="DE35" s="623"/>
      <c r="DF35" s="623"/>
      <c r="DG35" s="623"/>
      <c r="DH35" s="623"/>
      <c r="DI35" s="623"/>
      <c r="DJ35" s="623"/>
      <c r="DK35" s="624"/>
      <c r="DL35" s="600">
        <v>25750</v>
      </c>
      <c r="DM35" s="623"/>
      <c r="DN35" s="623"/>
      <c r="DO35" s="623"/>
      <c r="DP35" s="623"/>
      <c r="DQ35" s="623"/>
      <c r="DR35" s="623"/>
      <c r="DS35" s="623"/>
      <c r="DT35" s="623"/>
      <c r="DU35" s="623"/>
      <c r="DV35" s="624"/>
      <c r="DW35" s="596">
        <v>0.5</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8739903</v>
      </c>
      <c r="S36" s="664"/>
      <c r="T36" s="664"/>
      <c r="U36" s="664"/>
      <c r="V36" s="664"/>
      <c r="W36" s="664"/>
      <c r="X36" s="664"/>
      <c r="Y36" s="665"/>
      <c r="Z36" s="666">
        <v>100</v>
      </c>
      <c r="AA36" s="666"/>
      <c r="AB36" s="666"/>
      <c r="AC36" s="666"/>
      <c r="AD36" s="667">
        <v>4721661</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510000</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52672</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2688468</v>
      </c>
      <c r="CS36" s="592"/>
      <c r="CT36" s="592"/>
      <c r="CU36" s="592"/>
      <c r="CV36" s="592"/>
      <c r="CW36" s="592"/>
      <c r="CX36" s="592"/>
      <c r="CY36" s="593"/>
      <c r="CZ36" s="625">
        <v>32.4</v>
      </c>
      <c r="DA36" s="626"/>
      <c r="DB36" s="626"/>
      <c r="DC36" s="627"/>
      <c r="DD36" s="600">
        <v>1225268</v>
      </c>
      <c r="DE36" s="592"/>
      <c r="DF36" s="592"/>
      <c r="DG36" s="592"/>
      <c r="DH36" s="592"/>
      <c r="DI36" s="592"/>
      <c r="DJ36" s="592"/>
      <c r="DK36" s="593"/>
      <c r="DL36" s="600">
        <v>1085053</v>
      </c>
      <c r="DM36" s="592"/>
      <c r="DN36" s="592"/>
      <c r="DO36" s="592"/>
      <c r="DP36" s="592"/>
      <c r="DQ36" s="592"/>
      <c r="DR36" s="592"/>
      <c r="DS36" s="592"/>
      <c r="DT36" s="592"/>
      <c r="DU36" s="592"/>
      <c r="DV36" s="593"/>
      <c r="DW36" s="596">
        <v>21.2</v>
      </c>
      <c r="DX36" s="621"/>
      <c r="DY36" s="621"/>
      <c r="DZ36" s="621"/>
      <c r="EA36" s="621"/>
      <c r="EB36" s="621"/>
      <c r="EC36" s="622"/>
    </row>
    <row r="37" spans="2:133" ht="11.25" customHeight="1">
      <c r="AQ37" s="670" t="s">
        <v>315</v>
      </c>
      <c r="AR37" s="671"/>
      <c r="AS37" s="671"/>
      <c r="AT37" s="671"/>
      <c r="AU37" s="671"/>
      <c r="AV37" s="671"/>
      <c r="AW37" s="671"/>
      <c r="AX37" s="671"/>
      <c r="AY37" s="672"/>
      <c r="AZ37" s="591">
        <v>140000</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2352</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414259</v>
      </c>
      <c r="CS37" s="623"/>
      <c r="CT37" s="623"/>
      <c r="CU37" s="623"/>
      <c r="CV37" s="623"/>
      <c r="CW37" s="623"/>
      <c r="CX37" s="623"/>
      <c r="CY37" s="624"/>
      <c r="CZ37" s="625">
        <v>5</v>
      </c>
      <c r="DA37" s="626"/>
      <c r="DB37" s="626"/>
      <c r="DC37" s="627"/>
      <c r="DD37" s="600">
        <v>408193</v>
      </c>
      <c r="DE37" s="623"/>
      <c r="DF37" s="623"/>
      <c r="DG37" s="623"/>
      <c r="DH37" s="623"/>
      <c r="DI37" s="623"/>
      <c r="DJ37" s="623"/>
      <c r="DK37" s="624"/>
      <c r="DL37" s="600">
        <v>408160</v>
      </c>
      <c r="DM37" s="623"/>
      <c r="DN37" s="623"/>
      <c r="DO37" s="623"/>
      <c r="DP37" s="623"/>
      <c r="DQ37" s="623"/>
      <c r="DR37" s="623"/>
      <c r="DS37" s="623"/>
      <c r="DT37" s="623"/>
      <c r="DU37" s="623"/>
      <c r="DV37" s="624"/>
      <c r="DW37" s="596">
        <v>8</v>
      </c>
      <c r="DX37" s="621"/>
      <c r="DY37" s="621"/>
      <c r="DZ37" s="621"/>
      <c r="EA37" s="621"/>
      <c r="EB37" s="621"/>
      <c r="EC37" s="622"/>
    </row>
    <row r="38" spans="2:133" ht="11.25" customHeight="1">
      <c r="AQ38" s="670" t="s">
        <v>318</v>
      </c>
      <c r="AR38" s="671"/>
      <c r="AS38" s="671"/>
      <c r="AT38" s="671"/>
      <c r="AU38" s="671"/>
      <c r="AV38" s="671"/>
      <c r="AW38" s="671"/>
      <c r="AX38" s="671"/>
      <c r="AY38" s="672"/>
      <c r="AZ38" s="591">
        <v>11534</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4145</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629208</v>
      </c>
      <c r="CS38" s="592"/>
      <c r="CT38" s="592"/>
      <c r="CU38" s="592"/>
      <c r="CV38" s="592"/>
      <c r="CW38" s="592"/>
      <c r="CX38" s="592"/>
      <c r="CY38" s="593"/>
      <c r="CZ38" s="625">
        <v>7.6</v>
      </c>
      <c r="DA38" s="626"/>
      <c r="DB38" s="626"/>
      <c r="DC38" s="627"/>
      <c r="DD38" s="600">
        <v>569473</v>
      </c>
      <c r="DE38" s="592"/>
      <c r="DF38" s="592"/>
      <c r="DG38" s="592"/>
      <c r="DH38" s="592"/>
      <c r="DI38" s="592"/>
      <c r="DJ38" s="592"/>
      <c r="DK38" s="593"/>
      <c r="DL38" s="600">
        <v>401941</v>
      </c>
      <c r="DM38" s="592"/>
      <c r="DN38" s="592"/>
      <c r="DO38" s="592"/>
      <c r="DP38" s="592"/>
      <c r="DQ38" s="592"/>
      <c r="DR38" s="592"/>
      <c r="DS38" s="592"/>
      <c r="DT38" s="592"/>
      <c r="DU38" s="592"/>
      <c r="DV38" s="593"/>
      <c r="DW38" s="596">
        <v>7.8</v>
      </c>
      <c r="DX38" s="621"/>
      <c r="DY38" s="621"/>
      <c r="DZ38" s="621"/>
      <c r="EA38" s="621"/>
      <c r="EB38" s="621"/>
      <c r="EC38" s="622"/>
    </row>
    <row r="39" spans="2:133" ht="11.25" customHeight="1">
      <c r="AQ39" s="670" t="s">
        <v>321</v>
      </c>
      <c r="AR39" s="671"/>
      <c r="AS39" s="671"/>
      <c r="AT39" s="671"/>
      <c r="AU39" s="671"/>
      <c r="AV39" s="671"/>
      <c r="AW39" s="671"/>
      <c r="AX39" s="671"/>
      <c r="AY39" s="672"/>
      <c r="AZ39" s="591">
        <v>10947</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99</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564194</v>
      </c>
      <c r="CS39" s="623"/>
      <c r="CT39" s="623"/>
      <c r="CU39" s="623"/>
      <c r="CV39" s="623"/>
      <c r="CW39" s="623"/>
      <c r="CX39" s="623"/>
      <c r="CY39" s="624"/>
      <c r="CZ39" s="625">
        <v>6.8</v>
      </c>
      <c r="DA39" s="626"/>
      <c r="DB39" s="626"/>
      <c r="DC39" s="627"/>
      <c r="DD39" s="600">
        <v>505978</v>
      </c>
      <c r="DE39" s="623"/>
      <c r="DF39" s="623"/>
      <c r="DG39" s="623"/>
      <c r="DH39" s="623"/>
      <c r="DI39" s="623"/>
      <c r="DJ39" s="623"/>
      <c r="DK39" s="624"/>
      <c r="DL39" s="600" t="s">
        <v>325</v>
      </c>
      <c r="DM39" s="623"/>
      <c r="DN39" s="623"/>
      <c r="DO39" s="623"/>
      <c r="DP39" s="623"/>
      <c r="DQ39" s="623"/>
      <c r="DR39" s="623"/>
      <c r="DS39" s="623"/>
      <c r="DT39" s="623"/>
      <c r="DU39" s="623"/>
      <c r="DV39" s="624"/>
      <c r="DW39" s="596" t="s">
        <v>325</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112065</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70</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240000</v>
      </c>
      <c r="CS40" s="592"/>
      <c r="CT40" s="592"/>
      <c r="CU40" s="592"/>
      <c r="CV40" s="592"/>
      <c r="CW40" s="592"/>
      <c r="CX40" s="592"/>
      <c r="CY40" s="593"/>
      <c r="CZ40" s="625">
        <v>2.9</v>
      </c>
      <c r="DA40" s="626"/>
      <c r="DB40" s="626"/>
      <c r="DC40" s="627"/>
      <c r="DD40" s="600">
        <v>50000</v>
      </c>
      <c r="DE40" s="592"/>
      <c r="DF40" s="592"/>
      <c r="DG40" s="592"/>
      <c r="DH40" s="592"/>
      <c r="DI40" s="592"/>
      <c r="DJ40" s="592"/>
      <c r="DK40" s="593"/>
      <c r="DL40" s="600" t="s">
        <v>325</v>
      </c>
      <c r="DM40" s="592"/>
      <c r="DN40" s="592"/>
      <c r="DO40" s="592"/>
      <c r="DP40" s="592"/>
      <c r="DQ40" s="592"/>
      <c r="DR40" s="592"/>
      <c r="DS40" s="592"/>
      <c r="DT40" s="592"/>
      <c r="DU40" s="592"/>
      <c r="DV40" s="593"/>
      <c r="DW40" s="596" t="s">
        <v>325</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365609</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259</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756828</v>
      </c>
      <c r="CS42" s="592"/>
      <c r="CT42" s="592"/>
      <c r="CU42" s="592"/>
      <c r="CV42" s="592"/>
      <c r="CW42" s="592"/>
      <c r="CX42" s="592"/>
      <c r="CY42" s="593"/>
      <c r="CZ42" s="625">
        <v>9.1</v>
      </c>
      <c r="DA42" s="674"/>
      <c r="DB42" s="674"/>
      <c r="DC42" s="675"/>
      <c r="DD42" s="600">
        <v>467183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t="s">
        <v>325</v>
      </c>
      <c r="CS43" s="623"/>
      <c r="CT43" s="623"/>
      <c r="CU43" s="623"/>
      <c r="CV43" s="623"/>
      <c r="CW43" s="623"/>
      <c r="CX43" s="623"/>
      <c r="CY43" s="624"/>
      <c r="CZ43" s="625" t="s">
        <v>325</v>
      </c>
      <c r="DA43" s="626"/>
      <c r="DB43" s="626"/>
      <c r="DC43" s="627"/>
      <c r="DD43" s="600" t="s">
        <v>325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732021</v>
      </c>
      <c r="CS44" s="592"/>
      <c r="CT44" s="592"/>
      <c r="CU44" s="592"/>
      <c r="CV44" s="592"/>
      <c r="CW44" s="592"/>
      <c r="CX44" s="592"/>
      <c r="CY44" s="593"/>
      <c r="CZ44" s="625">
        <v>8.8000000000000007</v>
      </c>
      <c r="DA44" s="674"/>
      <c r="DB44" s="674"/>
      <c r="DC44" s="675"/>
      <c r="DD44" s="600">
        <v>442376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195083</v>
      </c>
      <c r="CS45" s="623"/>
      <c r="CT45" s="623"/>
      <c r="CU45" s="623"/>
      <c r="CV45" s="623"/>
      <c r="CW45" s="623"/>
      <c r="CX45" s="623"/>
      <c r="CY45" s="624"/>
      <c r="CZ45" s="625">
        <v>2.2999999999999998</v>
      </c>
      <c r="DA45" s="626"/>
      <c r="DB45" s="626"/>
      <c r="DC45" s="627"/>
      <c r="DD45" s="600">
        <v>16672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525290</v>
      </c>
      <c r="CS46" s="592"/>
      <c r="CT46" s="592"/>
      <c r="CU46" s="592"/>
      <c r="CV46" s="592"/>
      <c r="CW46" s="592"/>
      <c r="CX46" s="592"/>
      <c r="CY46" s="593"/>
      <c r="CZ46" s="625">
        <v>6.3</v>
      </c>
      <c r="DA46" s="674"/>
      <c r="DB46" s="674"/>
      <c r="DC46" s="675"/>
      <c r="DD46" s="600">
        <v>420079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24807</v>
      </c>
      <c r="CS47" s="623"/>
      <c r="CT47" s="623"/>
      <c r="CU47" s="623"/>
      <c r="CV47" s="623"/>
      <c r="CW47" s="623"/>
      <c r="CX47" s="623"/>
      <c r="CY47" s="624"/>
      <c r="CZ47" s="625">
        <v>0.3</v>
      </c>
      <c r="DA47" s="626"/>
      <c r="DB47" s="626"/>
      <c r="DC47" s="627"/>
      <c r="DD47" s="600">
        <v>24807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325</v>
      </c>
      <c r="CS48" s="592"/>
      <c r="CT48" s="592"/>
      <c r="CU48" s="592"/>
      <c r="CV48" s="592"/>
      <c r="CW48" s="592"/>
      <c r="CX48" s="592"/>
      <c r="CY48" s="593"/>
      <c r="CZ48" s="625" t="s">
        <v>325</v>
      </c>
      <c r="DA48" s="674"/>
      <c r="DB48" s="674"/>
      <c r="DC48" s="675"/>
      <c r="DD48" s="600" t="s">
        <v>325</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8302480</v>
      </c>
      <c r="CS49" s="659"/>
      <c r="CT49" s="659"/>
      <c r="CU49" s="659"/>
      <c r="CV49" s="659"/>
      <c r="CW49" s="659"/>
      <c r="CX49" s="659"/>
      <c r="CY49" s="686"/>
      <c r="CZ49" s="687">
        <v>100</v>
      </c>
      <c r="DA49" s="688"/>
      <c r="DB49" s="688"/>
      <c r="DC49" s="689"/>
      <c r="DD49" s="690">
        <v>5484237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R1" zoomScale="70" zoomScaleNormal="25" zoomScaleSheetLayoutView="70" workbookViewId="0">
      <selection activeCell="DL12" sqref="DL12:DP1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8743</v>
      </c>
      <c r="R7" s="721"/>
      <c r="S7" s="721"/>
      <c r="T7" s="721"/>
      <c r="U7" s="721"/>
      <c r="V7" s="721">
        <v>8305</v>
      </c>
      <c r="W7" s="721"/>
      <c r="X7" s="721"/>
      <c r="Y7" s="721"/>
      <c r="Z7" s="721"/>
      <c r="AA7" s="721">
        <v>438</v>
      </c>
      <c r="AB7" s="721"/>
      <c r="AC7" s="721"/>
      <c r="AD7" s="721"/>
      <c r="AE7" s="722"/>
      <c r="AF7" s="723">
        <v>419</v>
      </c>
      <c r="AG7" s="724"/>
      <c r="AH7" s="724"/>
      <c r="AI7" s="724"/>
      <c r="AJ7" s="725"/>
      <c r="AK7" s="760">
        <v>101</v>
      </c>
      <c r="AL7" s="761"/>
      <c r="AM7" s="761"/>
      <c r="AN7" s="761"/>
      <c r="AO7" s="761"/>
      <c r="AP7" s="761">
        <v>6542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551</v>
      </c>
      <c r="BS7" s="764" t="s">
        <v>549</v>
      </c>
      <c r="BT7" s="765"/>
      <c r="BU7" s="765"/>
      <c r="BV7" s="765"/>
      <c r="BW7" s="765"/>
      <c r="BX7" s="765"/>
      <c r="BY7" s="765"/>
      <c r="BZ7" s="765"/>
      <c r="CA7" s="765"/>
      <c r="CB7" s="765"/>
      <c r="CC7" s="765"/>
      <c r="CD7" s="765"/>
      <c r="CE7" s="765"/>
      <c r="CF7" s="765"/>
      <c r="CG7" s="766"/>
      <c r="CH7" s="757">
        <v>1000</v>
      </c>
      <c r="CI7" s="758"/>
      <c r="CJ7" s="758"/>
      <c r="CK7" s="758"/>
      <c r="CL7" s="759"/>
      <c r="CM7" s="757">
        <v>10</v>
      </c>
      <c r="CN7" s="758"/>
      <c r="CO7" s="758"/>
      <c r="CP7" s="758"/>
      <c r="CQ7" s="759"/>
      <c r="CR7" s="757">
        <v>5</v>
      </c>
      <c r="CS7" s="758"/>
      <c r="CT7" s="758"/>
      <c r="CU7" s="758"/>
      <c r="CV7" s="759"/>
      <c r="CW7" s="757" t="s">
        <v>556</v>
      </c>
      <c r="CX7" s="758"/>
      <c r="CY7" s="758"/>
      <c r="CZ7" s="758"/>
      <c r="DA7" s="759"/>
      <c r="DB7" s="757" t="s">
        <v>556</v>
      </c>
      <c r="DC7" s="758"/>
      <c r="DD7" s="758"/>
      <c r="DE7" s="758"/>
      <c r="DF7" s="759"/>
      <c r="DG7" s="757" t="s">
        <v>556</v>
      </c>
      <c r="DH7" s="758"/>
      <c r="DI7" s="758"/>
      <c r="DJ7" s="758"/>
      <c r="DK7" s="759"/>
      <c r="DL7" s="757" t="s">
        <v>556</v>
      </c>
      <c r="DM7" s="758"/>
      <c r="DN7" s="758"/>
      <c r="DO7" s="758"/>
      <c r="DP7" s="759"/>
      <c r="DQ7" s="757" t="s">
        <v>556</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t="s">
        <v>551</v>
      </c>
      <c r="BS8" s="754" t="s">
        <v>550</v>
      </c>
      <c r="BT8" s="755"/>
      <c r="BU8" s="755"/>
      <c r="BV8" s="755"/>
      <c r="BW8" s="755"/>
      <c r="BX8" s="755"/>
      <c r="BY8" s="755"/>
      <c r="BZ8" s="755"/>
      <c r="CA8" s="755"/>
      <c r="CB8" s="755"/>
      <c r="CC8" s="755"/>
      <c r="CD8" s="755"/>
      <c r="CE8" s="755"/>
      <c r="CF8" s="755"/>
      <c r="CG8" s="756"/>
      <c r="CH8" s="767">
        <v>134</v>
      </c>
      <c r="CI8" s="768"/>
      <c r="CJ8" s="768"/>
      <c r="CK8" s="768"/>
      <c r="CL8" s="769"/>
      <c r="CM8" s="767">
        <v>-695</v>
      </c>
      <c r="CN8" s="768"/>
      <c r="CO8" s="768"/>
      <c r="CP8" s="768"/>
      <c r="CQ8" s="769"/>
      <c r="CR8" s="767">
        <v>2</v>
      </c>
      <c r="CS8" s="768"/>
      <c r="CT8" s="768"/>
      <c r="CU8" s="768"/>
      <c r="CV8" s="769"/>
      <c r="CW8" s="767" t="s">
        <v>556</v>
      </c>
      <c r="CX8" s="768"/>
      <c r="CY8" s="768"/>
      <c r="CZ8" s="768"/>
      <c r="DA8" s="769"/>
      <c r="DB8" s="767">
        <v>50</v>
      </c>
      <c r="DC8" s="768"/>
      <c r="DD8" s="768"/>
      <c r="DE8" s="768"/>
      <c r="DF8" s="769"/>
      <c r="DG8" s="767" t="s">
        <v>556</v>
      </c>
      <c r="DH8" s="768"/>
      <c r="DI8" s="768"/>
      <c r="DJ8" s="768"/>
      <c r="DK8" s="769"/>
      <c r="DL8" s="767">
        <v>55</v>
      </c>
      <c r="DM8" s="768"/>
      <c r="DN8" s="768"/>
      <c r="DO8" s="768"/>
      <c r="DP8" s="769"/>
      <c r="DQ8" s="767">
        <v>50</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8743</v>
      </c>
      <c r="R23" s="780"/>
      <c r="S23" s="780"/>
      <c r="T23" s="780"/>
      <c r="U23" s="780"/>
      <c r="V23" s="780">
        <v>8305</v>
      </c>
      <c r="W23" s="780"/>
      <c r="X23" s="780"/>
      <c r="Y23" s="780"/>
      <c r="Z23" s="780"/>
      <c r="AA23" s="780">
        <v>438</v>
      </c>
      <c r="AB23" s="780"/>
      <c r="AC23" s="780"/>
      <c r="AD23" s="780"/>
      <c r="AE23" s="781"/>
      <c r="AF23" s="782">
        <v>419</v>
      </c>
      <c r="AG23" s="780"/>
      <c r="AH23" s="780"/>
      <c r="AI23" s="780"/>
      <c r="AJ23" s="783"/>
      <c r="AK23" s="784"/>
      <c r="AL23" s="785"/>
      <c r="AM23" s="785"/>
      <c r="AN23" s="785"/>
      <c r="AO23" s="785"/>
      <c r="AP23" s="780">
        <v>6542</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7">
        <v>1643</v>
      </c>
      <c r="R28" s="808"/>
      <c r="S28" s="808"/>
      <c r="T28" s="808"/>
      <c r="U28" s="808"/>
      <c r="V28" s="808">
        <v>1586</v>
      </c>
      <c r="W28" s="808"/>
      <c r="X28" s="808"/>
      <c r="Y28" s="808"/>
      <c r="Z28" s="808"/>
      <c r="AA28" s="808">
        <v>57</v>
      </c>
      <c r="AB28" s="808"/>
      <c r="AC28" s="808"/>
      <c r="AD28" s="808"/>
      <c r="AE28" s="809"/>
      <c r="AF28" s="810">
        <v>57</v>
      </c>
      <c r="AG28" s="808"/>
      <c r="AH28" s="808"/>
      <c r="AI28" s="808"/>
      <c r="AJ28" s="811"/>
      <c r="AK28" s="812">
        <v>129</v>
      </c>
      <c r="AL28" s="813"/>
      <c r="AM28" s="813"/>
      <c r="AN28" s="813"/>
      <c r="AO28" s="813"/>
      <c r="AP28" s="804" t="s">
        <v>553</v>
      </c>
      <c r="AQ28" s="804"/>
      <c r="AR28" s="804"/>
      <c r="AS28" s="804"/>
      <c r="AT28" s="804"/>
      <c r="AU28" s="804" t="s">
        <v>553</v>
      </c>
      <c r="AV28" s="804"/>
      <c r="AW28" s="804"/>
      <c r="AX28" s="804"/>
      <c r="AY28" s="804"/>
      <c r="AZ28" s="804" t="s">
        <v>553</v>
      </c>
      <c r="BA28" s="804"/>
      <c r="BB28" s="804"/>
      <c r="BC28" s="804"/>
      <c r="BD28" s="804"/>
      <c r="BE28" s="805"/>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157</v>
      </c>
      <c r="R29" s="745"/>
      <c r="S29" s="745"/>
      <c r="T29" s="745"/>
      <c r="U29" s="745"/>
      <c r="V29" s="745">
        <v>155</v>
      </c>
      <c r="W29" s="745"/>
      <c r="X29" s="745"/>
      <c r="Y29" s="745"/>
      <c r="Z29" s="745"/>
      <c r="AA29" s="745">
        <v>2</v>
      </c>
      <c r="AB29" s="745"/>
      <c r="AC29" s="745"/>
      <c r="AD29" s="745"/>
      <c r="AE29" s="746"/>
      <c r="AF29" s="747">
        <v>3</v>
      </c>
      <c r="AG29" s="748"/>
      <c r="AH29" s="748"/>
      <c r="AI29" s="748"/>
      <c r="AJ29" s="749"/>
      <c r="AK29" s="816">
        <v>38</v>
      </c>
      <c r="AL29" s="817"/>
      <c r="AM29" s="817"/>
      <c r="AN29" s="817"/>
      <c r="AO29" s="817"/>
      <c r="AP29" s="818" t="s">
        <v>553</v>
      </c>
      <c r="AQ29" s="818"/>
      <c r="AR29" s="818"/>
      <c r="AS29" s="818"/>
      <c r="AT29" s="818"/>
      <c r="AU29" s="818" t="s">
        <v>553</v>
      </c>
      <c r="AV29" s="818"/>
      <c r="AW29" s="818"/>
      <c r="AX29" s="818"/>
      <c r="AY29" s="818"/>
      <c r="AZ29" s="818" t="s">
        <v>553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673</v>
      </c>
      <c r="R30" s="745"/>
      <c r="S30" s="745"/>
      <c r="T30" s="745"/>
      <c r="U30" s="745"/>
      <c r="V30" s="745">
        <v>555</v>
      </c>
      <c r="W30" s="745"/>
      <c r="X30" s="745"/>
      <c r="Y30" s="745"/>
      <c r="Z30" s="745"/>
      <c r="AA30" s="745">
        <v>118</v>
      </c>
      <c r="AB30" s="745"/>
      <c r="AC30" s="745"/>
      <c r="AD30" s="745"/>
      <c r="AE30" s="746"/>
      <c r="AF30" s="747">
        <v>1650</v>
      </c>
      <c r="AG30" s="748"/>
      <c r="AH30" s="748"/>
      <c r="AI30" s="748"/>
      <c r="AJ30" s="749"/>
      <c r="AK30" s="816">
        <v>10</v>
      </c>
      <c r="AL30" s="817"/>
      <c r="AM30" s="817"/>
      <c r="AN30" s="817"/>
      <c r="AO30" s="817"/>
      <c r="AP30" s="817">
        <v>963</v>
      </c>
      <c r="AQ30" s="817"/>
      <c r="AR30" s="817"/>
      <c r="AS30" s="817"/>
      <c r="AT30" s="817"/>
      <c r="AU30" s="817">
        <v>45</v>
      </c>
      <c r="AV30" s="817"/>
      <c r="AW30" s="817"/>
      <c r="AX30" s="817"/>
      <c r="AY30" s="817"/>
      <c r="AZ30" s="818" t="s">
        <v>552</v>
      </c>
      <c r="BA30" s="818"/>
      <c r="BB30" s="818"/>
      <c r="BC30" s="818"/>
      <c r="BD30" s="818"/>
      <c r="BE30" s="814" t="s">
        <v>383</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1228</v>
      </c>
      <c r="R31" s="745"/>
      <c r="S31" s="745"/>
      <c r="T31" s="745"/>
      <c r="U31" s="745"/>
      <c r="V31" s="745">
        <v>1087</v>
      </c>
      <c r="W31" s="745"/>
      <c r="X31" s="745"/>
      <c r="Y31" s="745"/>
      <c r="Z31" s="745"/>
      <c r="AA31" s="745">
        <v>141</v>
      </c>
      <c r="AB31" s="745"/>
      <c r="AC31" s="745"/>
      <c r="AD31" s="745"/>
      <c r="AE31" s="746"/>
      <c r="AF31" s="747">
        <v>565</v>
      </c>
      <c r="AG31" s="748"/>
      <c r="AH31" s="748"/>
      <c r="AI31" s="748"/>
      <c r="AJ31" s="749"/>
      <c r="AK31" s="816">
        <v>510</v>
      </c>
      <c r="AL31" s="817"/>
      <c r="AM31" s="817"/>
      <c r="AN31" s="817"/>
      <c r="AO31" s="817"/>
      <c r="AP31" s="819">
        <v>8643</v>
      </c>
      <c r="AQ31" s="820"/>
      <c r="AR31" s="820"/>
      <c r="AS31" s="820"/>
      <c r="AT31" s="816"/>
      <c r="AU31" s="817">
        <v>5128</v>
      </c>
      <c r="AV31" s="817"/>
      <c r="AW31" s="817"/>
      <c r="AX31" s="817"/>
      <c r="AY31" s="817"/>
      <c r="AZ31" s="818" t="s">
        <v>552</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285</v>
      </c>
      <c r="R32" s="745"/>
      <c r="S32" s="745"/>
      <c r="T32" s="745"/>
      <c r="U32" s="745"/>
      <c r="V32" s="745">
        <v>285</v>
      </c>
      <c r="W32" s="745"/>
      <c r="X32" s="745"/>
      <c r="Y32" s="745"/>
      <c r="Z32" s="745"/>
      <c r="AA32" s="745" t="s">
        <v>554</v>
      </c>
      <c r="AB32" s="745"/>
      <c r="AC32" s="745"/>
      <c r="AD32" s="745"/>
      <c r="AE32" s="746"/>
      <c r="AF32" s="747" t="s">
        <v>555</v>
      </c>
      <c r="AG32" s="748"/>
      <c r="AH32" s="748"/>
      <c r="AI32" s="748"/>
      <c r="AJ32" s="749"/>
      <c r="AK32" s="816">
        <v>140</v>
      </c>
      <c r="AL32" s="817"/>
      <c r="AM32" s="817"/>
      <c r="AN32" s="817"/>
      <c r="AO32" s="817"/>
      <c r="AP32" s="819">
        <v>1082</v>
      </c>
      <c r="AQ32" s="820"/>
      <c r="AR32" s="820"/>
      <c r="AS32" s="820"/>
      <c r="AT32" s="816"/>
      <c r="AU32" s="818" t="s">
        <v>552</v>
      </c>
      <c r="AV32" s="818"/>
      <c r="AW32" s="818"/>
      <c r="AX32" s="818"/>
      <c r="AY32" s="818"/>
      <c r="AZ32" s="818" t="s">
        <v>552</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1"/>
      <c r="R50" s="822"/>
      <c r="S50" s="822"/>
      <c r="T50" s="822"/>
      <c r="U50" s="822"/>
      <c r="V50" s="822"/>
      <c r="W50" s="822"/>
      <c r="X50" s="822"/>
      <c r="Y50" s="822"/>
      <c r="Z50" s="822"/>
      <c r="AA50" s="822"/>
      <c r="AB50" s="822"/>
      <c r="AC50" s="822"/>
      <c r="AD50" s="822"/>
      <c r="AE50" s="823"/>
      <c r="AF50" s="747"/>
      <c r="AG50" s="748"/>
      <c r="AH50" s="748"/>
      <c r="AI50" s="748"/>
      <c r="AJ50" s="749"/>
      <c r="AK50" s="824"/>
      <c r="AL50" s="822"/>
      <c r="AM50" s="822"/>
      <c r="AN50" s="822"/>
      <c r="AO50" s="822"/>
      <c r="AP50" s="822"/>
      <c r="AQ50" s="822"/>
      <c r="AR50" s="822"/>
      <c r="AS50" s="822"/>
      <c r="AT50" s="822"/>
      <c r="AU50" s="822"/>
      <c r="AV50" s="822"/>
      <c r="AW50" s="822"/>
      <c r="AX50" s="822"/>
      <c r="AY50" s="822"/>
      <c r="AZ50" s="825"/>
      <c r="BA50" s="825"/>
      <c r="BB50" s="825"/>
      <c r="BC50" s="825"/>
      <c r="BD50" s="825"/>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1"/>
      <c r="R51" s="822"/>
      <c r="S51" s="822"/>
      <c r="T51" s="822"/>
      <c r="U51" s="822"/>
      <c r="V51" s="822"/>
      <c r="W51" s="822"/>
      <c r="X51" s="822"/>
      <c r="Y51" s="822"/>
      <c r="Z51" s="822"/>
      <c r="AA51" s="822"/>
      <c r="AB51" s="822"/>
      <c r="AC51" s="822"/>
      <c r="AD51" s="822"/>
      <c r="AE51" s="823"/>
      <c r="AF51" s="747"/>
      <c r="AG51" s="748"/>
      <c r="AH51" s="748"/>
      <c r="AI51" s="748"/>
      <c r="AJ51" s="749"/>
      <c r="AK51" s="824"/>
      <c r="AL51" s="822"/>
      <c r="AM51" s="822"/>
      <c r="AN51" s="822"/>
      <c r="AO51" s="822"/>
      <c r="AP51" s="822"/>
      <c r="AQ51" s="822"/>
      <c r="AR51" s="822"/>
      <c r="AS51" s="822"/>
      <c r="AT51" s="822"/>
      <c r="AU51" s="822"/>
      <c r="AV51" s="822"/>
      <c r="AW51" s="822"/>
      <c r="AX51" s="822"/>
      <c r="AY51" s="822"/>
      <c r="AZ51" s="825"/>
      <c r="BA51" s="825"/>
      <c r="BB51" s="825"/>
      <c r="BC51" s="825"/>
      <c r="BD51" s="825"/>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1"/>
      <c r="R52" s="822"/>
      <c r="S52" s="822"/>
      <c r="T52" s="822"/>
      <c r="U52" s="822"/>
      <c r="V52" s="822"/>
      <c r="W52" s="822"/>
      <c r="X52" s="822"/>
      <c r="Y52" s="822"/>
      <c r="Z52" s="822"/>
      <c r="AA52" s="822"/>
      <c r="AB52" s="822"/>
      <c r="AC52" s="822"/>
      <c r="AD52" s="822"/>
      <c r="AE52" s="823"/>
      <c r="AF52" s="747"/>
      <c r="AG52" s="748"/>
      <c r="AH52" s="748"/>
      <c r="AI52" s="748"/>
      <c r="AJ52" s="749"/>
      <c r="AK52" s="824"/>
      <c r="AL52" s="822"/>
      <c r="AM52" s="822"/>
      <c r="AN52" s="822"/>
      <c r="AO52" s="822"/>
      <c r="AP52" s="822"/>
      <c r="AQ52" s="822"/>
      <c r="AR52" s="822"/>
      <c r="AS52" s="822"/>
      <c r="AT52" s="822"/>
      <c r="AU52" s="822"/>
      <c r="AV52" s="822"/>
      <c r="AW52" s="822"/>
      <c r="AX52" s="822"/>
      <c r="AY52" s="822"/>
      <c r="AZ52" s="825"/>
      <c r="BA52" s="825"/>
      <c r="BB52" s="825"/>
      <c r="BC52" s="825"/>
      <c r="BD52" s="825"/>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1"/>
      <c r="R53" s="822"/>
      <c r="S53" s="822"/>
      <c r="T53" s="822"/>
      <c r="U53" s="822"/>
      <c r="V53" s="822"/>
      <c r="W53" s="822"/>
      <c r="X53" s="822"/>
      <c r="Y53" s="822"/>
      <c r="Z53" s="822"/>
      <c r="AA53" s="822"/>
      <c r="AB53" s="822"/>
      <c r="AC53" s="822"/>
      <c r="AD53" s="822"/>
      <c r="AE53" s="823"/>
      <c r="AF53" s="747"/>
      <c r="AG53" s="748"/>
      <c r="AH53" s="748"/>
      <c r="AI53" s="748"/>
      <c r="AJ53" s="749"/>
      <c r="AK53" s="824"/>
      <c r="AL53" s="822"/>
      <c r="AM53" s="822"/>
      <c r="AN53" s="822"/>
      <c r="AO53" s="822"/>
      <c r="AP53" s="822"/>
      <c r="AQ53" s="822"/>
      <c r="AR53" s="822"/>
      <c r="AS53" s="822"/>
      <c r="AT53" s="822"/>
      <c r="AU53" s="822"/>
      <c r="AV53" s="822"/>
      <c r="AW53" s="822"/>
      <c r="AX53" s="822"/>
      <c r="AY53" s="822"/>
      <c r="AZ53" s="825"/>
      <c r="BA53" s="825"/>
      <c r="BB53" s="825"/>
      <c r="BC53" s="825"/>
      <c r="BD53" s="825"/>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1"/>
      <c r="R54" s="822"/>
      <c r="S54" s="822"/>
      <c r="T54" s="822"/>
      <c r="U54" s="822"/>
      <c r="V54" s="822"/>
      <c r="W54" s="822"/>
      <c r="X54" s="822"/>
      <c r="Y54" s="822"/>
      <c r="Z54" s="822"/>
      <c r="AA54" s="822"/>
      <c r="AB54" s="822"/>
      <c r="AC54" s="822"/>
      <c r="AD54" s="822"/>
      <c r="AE54" s="823"/>
      <c r="AF54" s="747"/>
      <c r="AG54" s="748"/>
      <c r="AH54" s="748"/>
      <c r="AI54" s="748"/>
      <c r="AJ54" s="749"/>
      <c r="AK54" s="824"/>
      <c r="AL54" s="822"/>
      <c r="AM54" s="822"/>
      <c r="AN54" s="822"/>
      <c r="AO54" s="822"/>
      <c r="AP54" s="822"/>
      <c r="AQ54" s="822"/>
      <c r="AR54" s="822"/>
      <c r="AS54" s="822"/>
      <c r="AT54" s="822"/>
      <c r="AU54" s="822"/>
      <c r="AV54" s="822"/>
      <c r="AW54" s="822"/>
      <c r="AX54" s="822"/>
      <c r="AY54" s="822"/>
      <c r="AZ54" s="825"/>
      <c r="BA54" s="825"/>
      <c r="BB54" s="825"/>
      <c r="BC54" s="825"/>
      <c r="BD54" s="825"/>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1"/>
      <c r="R55" s="822"/>
      <c r="S55" s="822"/>
      <c r="T55" s="822"/>
      <c r="U55" s="822"/>
      <c r="V55" s="822"/>
      <c r="W55" s="822"/>
      <c r="X55" s="822"/>
      <c r="Y55" s="822"/>
      <c r="Z55" s="822"/>
      <c r="AA55" s="822"/>
      <c r="AB55" s="822"/>
      <c r="AC55" s="822"/>
      <c r="AD55" s="822"/>
      <c r="AE55" s="823"/>
      <c r="AF55" s="747"/>
      <c r="AG55" s="748"/>
      <c r="AH55" s="748"/>
      <c r="AI55" s="748"/>
      <c r="AJ55" s="749"/>
      <c r="AK55" s="824"/>
      <c r="AL55" s="822"/>
      <c r="AM55" s="822"/>
      <c r="AN55" s="822"/>
      <c r="AO55" s="822"/>
      <c r="AP55" s="822"/>
      <c r="AQ55" s="822"/>
      <c r="AR55" s="822"/>
      <c r="AS55" s="822"/>
      <c r="AT55" s="822"/>
      <c r="AU55" s="822"/>
      <c r="AV55" s="822"/>
      <c r="AW55" s="822"/>
      <c r="AX55" s="822"/>
      <c r="AY55" s="822"/>
      <c r="AZ55" s="825"/>
      <c r="BA55" s="825"/>
      <c r="BB55" s="825"/>
      <c r="BC55" s="825"/>
      <c r="BD55" s="825"/>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1"/>
      <c r="R56" s="822"/>
      <c r="S56" s="822"/>
      <c r="T56" s="822"/>
      <c r="U56" s="822"/>
      <c r="V56" s="822"/>
      <c r="W56" s="822"/>
      <c r="X56" s="822"/>
      <c r="Y56" s="822"/>
      <c r="Z56" s="822"/>
      <c r="AA56" s="822"/>
      <c r="AB56" s="822"/>
      <c r="AC56" s="822"/>
      <c r="AD56" s="822"/>
      <c r="AE56" s="823"/>
      <c r="AF56" s="747"/>
      <c r="AG56" s="748"/>
      <c r="AH56" s="748"/>
      <c r="AI56" s="748"/>
      <c r="AJ56" s="749"/>
      <c r="AK56" s="824"/>
      <c r="AL56" s="822"/>
      <c r="AM56" s="822"/>
      <c r="AN56" s="822"/>
      <c r="AO56" s="822"/>
      <c r="AP56" s="822"/>
      <c r="AQ56" s="822"/>
      <c r="AR56" s="822"/>
      <c r="AS56" s="822"/>
      <c r="AT56" s="822"/>
      <c r="AU56" s="822"/>
      <c r="AV56" s="822"/>
      <c r="AW56" s="822"/>
      <c r="AX56" s="822"/>
      <c r="AY56" s="822"/>
      <c r="AZ56" s="825"/>
      <c r="BA56" s="825"/>
      <c r="BB56" s="825"/>
      <c r="BC56" s="825"/>
      <c r="BD56" s="825"/>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1"/>
      <c r="R57" s="822"/>
      <c r="S57" s="822"/>
      <c r="T57" s="822"/>
      <c r="U57" s="822"/>
      <c r="V57" s="822"/>
      <c r="W57" s="822"/>
      <c r="X57" s="822"/>
      <c r="Y57" s="822"/>
      <c r="Z57" s="822"/>
      <c r="AA57" s="822"/>
      <c r="AB57" s="822"/>
      <c r="AC57" s="822"/>
      <c r="AD57" s="822"/>
      <c r="AE57" s="823"/>
      <c r="AF57" s="747"/>
      <c r="AG57" s="748"/>
      <c r="AH57" s="748"/>
      <c r="AI57" s="748"/>
      <c r="AJ57" s="749"/>
      <c r="AK57" s="824"/>
      <c r="AL57" s="822"/>
      <c r="AM57" s="822"/>
      <c r="AN57" s="822"/>
      <c r="AO57" s="822"/>
      <c r="AP57" s="822"/>
      <c r="AQ57" s="822"/>
      <c r="AR57" s="822"/>
      <c r="AS57" s="822"/>
      <c r="AT57" s="822"/>
      <c r="AU57" s="822"/>
      <c r="AV57" s="822"/>
      <c r="AW57" s="822"/>
      <c r="AX57" s="822"/>
      <c r="AY57" s="822"/>
      <c r="AZ57" s="825"/>
      <c r="BA57" s="825"/>
      <c r="BB57" s="825"/>
      <c r="BC57" s="825"/>
      <c r="BD57" s="825"/>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1"/>
      <c r="R58" s="822"/>
      <c r="S58" s="822"/>
      <c r="T58" s="822"/>
      <c r="U58" s="822"/>
      <c r="V58" s="822"/>
      <c r="W58" s="822"/>
      <c r="X58" s="822"/>
      <c r="Y58" s="822"/>
      <c r="Z58" s="822"/>
      <c r="AA58" s="822"/>
      <c r="AB58" s="822"/>
      <c r="AC58" s="822"/>
      <c r="AD58" s="822"/>
      <c r="AE58" s="823"/>
      <c r="AF58" s="747"/>
      <c r="AG58" s="748"/>
      <c r="AH58" s="748"/>
      <c r="AI58" s="748"/>
      <c r="AJ58" s="749"/>
      <c r="AK58" s="824"/>
      <c r="AL58" s="822"/>
      <c r="AM58" s="822"/>
      <c r="AN58" s="822"/>
      <c r="AO58" s="822"/>
      <c r="AP58" s="822"/>
      <c r="AQ58" s="822"/>
      <c r="AR58" s="822"/>
      <c r="AS58" s="822"/>
      <c r="AT58" s="822"/>
      <c r="AU58" s="822"/>
      <c r="AV58" s="822"/>
      <c r="AW58" s="822"/>
      <c r="AX58" s="822"/>
      <c r="AY58" s="822"/>
      <c r="AZ58" s="825"/>
      <c r="BA58" s="825"/>
      <c r="BB58" s="825"/>
      <c r="BC58" s="825"/>
      <c r="BD58" s="825"/>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1"/>
      <c r="R59" s="822"/>
      <c r="S59" s="822"/>
      <c r="T59" s="822"/>
      <c r="U59" s="822"/>
      <c r="V59" s="822"/>
      <c r="W59" s="822"/>
      <c r="X59" s="822"/>
      <c r="Y59" s="822"/>
      <c r="Z59" s="822"/>
      <c r="AA59" s="822"/>
      <c r="AB59" s="822"/>
      <c r="AC59" s="822"/>
      <c r="AD59" s="822"/>
      <c r="AE59" s="823"/>
      <c r="AF59" s="747"/>
      <c r="AG59" s="748"/>
      <c r="AH59" s="748"/>
      <c r="AI59" s="748"/>
      <c r="AJ59" s="749"/>
      <c r="AK59" s="824"/>
      <c r="AL59" s="822"/>
      <c r="AM59" s="822"/>
      <c r="AN59" s="822"/>
      <c r="AO59" s="822"/>
      <c r="AP59" s="822"/>
      <c r="AQ59" s="822"/>
      <c r="AR59" s="822"/>
      <c r="AS59" s="822"/>
      <c r="AT59" s="822"/>
      <c r="AU59" s="822"/>
      <c r="AV59" s="822"/>
      <c r="AW59" s="822"/>
      <c r="AX59" s="822"/>
      <c r="AY59" s="822"/>
      <c r="AZ59" s="825"/>
      <c r="BA59" s="825"/>
      <c r="BB59" s="825"/>
      <c r="BC59" s="825"/>
      <c r="BD59" s="825"/>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1"/>
      <c r="R60" s="822"/>
      <c r="S60" s="822"/>
      <c r="T60" s="822"/>
      <c r="U60" s="822"/>
      <c r="V60" s="822"/>
      <c r="W60" s="822"/>
      <c r="X60" s="822"/>
      <c r="Y60" s="822"/>
      <c r="Z60" s="822"/>
      <c r="AA60" s="822"/>
      <c r="AB60" s="822"/>
      <c r="AC60" s="822"/>
      <c r="AD60" s="822"/>
      <c r="AE60" s="823"/>
      <c r="AF60" s="747"/>
      <c r="AG60" s="748"/>
      <c r="AH60" s="748"/>
      <c r="AI60" s="748"/>
      <c r="AJ60" s="749"/>
      <c r="AK60" s="824"/>
      <c r="AL60" s="822"/>
      <c r="AM60" s="822"/>
      <c r="AN60" s="822"/>
      <c r="AO60" s="822"/>
      <c r="AP60" s="822"/>
      <c r="AQ60" s="822"/>
      <c r="AR60" s="822"/>
      <c r="AS60" s="822"/>
      <c r="AT60" s="822"/>
      <c r="AU60" s="822"/>
      <c r="AV60" s="822"/>
      <c r="AW60" s="822"/>
      <c r="AX60" s="822"/>
      <c r="AY60" s="822"/>
      <c r="AZ60" s="825"/>
      <c r="BA60" s="825"/>
      <c r="BB60" s="825"/>
      <c r="BC60" s="825"/>
      <c r="BD60" s="825"/>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1"/>
      <c r="R61" s="822"/>
      <c r="S61" s="822"/>
      <c r="T61" s="822"/>
      <c r="U61" s="822"/>
      <c r="V61" s="822"/>
      <c r="W61" s="822"/>
      <c r="X61" s="822"/>
      <c r="Y61" s="822"/>
      <c r="Z61" s="822"/>
      <c r="AA61" s="822"/>
      <c r="AB61" s="822"/>
      <c r="AC61" s="822"/>
      <c r="AD61" s="822"/>
      <c r="AE61" s="823"/>
      <c r="AF61" s="747"/>
      <c r="AG61" s="748"/>
      <c r="AH61" s="748"/>
      <c r="AI61" s="748"/>
      <c r="AJ61" s="749"/>
      <c r="AK61" s="824"/>
      <c r="AL61" s="822"/>
      <c r="AM61" s="822"/>
      <c r="AN61" s="822"/>
      <c r="AO61" s="822"/>
      <c r="AP61" s="822"/>
      <c r="AQ61" s="822"/>
      <c r="AR61" s="822"/>
      <c r="AS61" s="822"/>
      <c r="AT61" s="822"/>
      <c r="AU61" s="822"/>
      <c r="AV61" s="822"/>
      <c r="AW61" s="822"/>
      <c r="AX61" s="822"/>
      <c r="AY61" s="822"/>
      <c r="AZ61" s="825"/>
      <c r="BA61" s="825"/>
      <c r="BB61" s="825"/>
      <c r="BC61" s="825"/>
      <c r="BD61" s="825"/>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1"/>
      <c r="R62" s="822"/>
      <c r="S62" s="822"/>
      <c r="T62" s="822"/>
      <c r="U62" s="822"/>
      <c r="V62" s="822"/>
      <c r="W62" s="822"/>
      <c r="X62" s="822"/>
      <c r="Y62" s="822"/>
      <c r="Z62" s="822"/>
      <c r="AA62" s="822"/>
      <c r="AB62" s="822"/>
      <c r="AC62" s="822"/>
      <c r="AD62" s="822"/>
      <c r="AE62" s="823"/>
      <c r="AF62" s="747"/>
      <c r="AG62" s="748"/>
      <c r="AH62" s="748"/>
      <c r="AI62" s="748"/>
      <c r="AJ62" s="749"/>
      <c r="AK62" s="824"/>
      <c r="AL62" s="822"/>
      <c r="AM62" s="822"/>
      <c r="AN62" s="822"/>
      <c r="AO62" s="822"/>
      <c r="AP62" s="822"/>
      <c r="AQ62" s="822"/>
      <c r="AR62" s="822"/>
      <c r="AS62" s="822"/>
      <c r="AT62" s="822"/>
      <c r="AU62" s="822"/>
      <c r="AV62" s="822"/>
      <c r="AW62" s="822"/>
      <c r="AX62" s="822"/>
      <c r="AY62" s="822"/>
      <c r="AZ62" s="825"/>
      <c r="BA62" s="825"/>
      <c r="BB62" s="825"/>
      <c r="BC62" s="825"/>
      <c r="BD62" s="825"/>
      <c r="BE62" s="814"/>
      <c r="BF62" s="814"/>
      <c r="BG62" s="814"/>
      <c r="BH62" s="814"/>
      <c r="BI62" s="815"/>
      <c r="BJ62" s="833"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388</v>
      </c>
      <c r="C63" s="777"/>
      <c r="D63" s="777"/>
      <c r="E63" s="777"/>
      <c r="F63" s="777"/>
      <c r="G63" s="777"/>
      <c r="H63" s="777"/>
      <c r="I63" s="777"/>
      <c r="J63" s="777"/>
      <c r="K63" s="777"/>
      <c r="L63" s="777"/>
      <c r="M63" s="777"/>
      <c r="N63" s="777"/>
      <c r="O63" s="777"/>
      <c r="P63" s="778"/>
      <c r="Q63" s="826"/>
      <c r="R63" s="827"/>
      <c r="S63" s="827"/>
      <c r="T63" s="827"/>
      <c r="U63" s="827"/>
      <c r="V63" s="827"/>
      <c r="W63" s="827"/>
      <c r="X63" s="827"/>
      <c r="Y63" s="827"/>
      <c r="Z63" s="827"/>
      <c r="AA63" s="827"/>
      <c r="AB63" s="827"/>
      <c r="AC63" s="827"/>
      <c r="AD63" s="827"/>
      <c r="AE63" s="828"/>
      <c r="AF63" s="829">
        <v>2275</v>
      </c>
      <c r="AG63" s="830"/>
      <c r="AH63" s="830"/>
      <c r="AI63" s="830"/>
      <c r="AJ63" s="831"/>
      <c r="AK63" s="832"/>
      <c r="AL63" s="827"/>
      <c r="AM63" s="827"/>
      <c r="AN63" s="827"/>
      <c r="AO63" s="827"/>
      <c r="AP63" s="830">
        <v>10688</v>
      </c>
      <c r="AQ63" s="830"/>
      <c r="AR63" s="830"/>
      <c r="AS63" s="830"/>
      <c r="AT63" s="830"/>
      <c r="AU63" s="830">
        <v>5173</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40" t="s">
        <v>375</v>
      </c>
      <c r="AG66" s="799"/>
      <c r="AH66" s="799"/>
      <c r="AI66" s="799"/>
      <c r="AJ66" s="841"/>
      <c r="AK66" s="703" t="s">
        <v>376</v>
      </c>
      <c r="AL66" s="727"/>
      <c r="AM66" s="727"/>
      <c r="AN66" s="727"/>
      <c r="AO66" s="728"/>
      <c r="AP66" s="703" t="s">
        <v>377</v>
      </c>
      <c r="AQ66" s="704"/>
      <c r="AR66" s="704"/>
      <c r="AS66" s="704"/>
      <c r="AT66" s="705"/>
      <c r="AU66" s="703" t="s">
        <v>391</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2"/>
      <c r="AG67" s="802"/>
      <c r="AH67" s="802"/>
      <c r="AI67" s="802"/>
      <c r="AJ67" s="843"/>
      <c r="AK67" s="844"/>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530</v>
      </c>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531</v>
      </c>
      <c r="C69" s="862"/>
      <c r="D69" s="862"/>
      <c r="E69" s="862"/>
      <c r="F69" s="862"/>
      <c r="G69" s="862"/>
      <c r="H69" s="862"/>
      <c r="I69" s="862"/>
      <c r="J69" s="862"/>
      <c r="K69" s="862"/>
      <c r="L69" s="862"/>
      <c r="M69" s="862"/>
      <c r="N69" s="862"/>
      <c r="O69" s="862"/>
      <c r="P69" s="863"/>
      <c r="Q69" s="864">
        <v>400</v>
      </c>
      <c r="R69" s="817"/>
      <c r="S69" s="817"/>
      <c r="T69" s="817"/>
      <c r="U69" s="817"/>
      <c r="V69" s="817">
        <v>304</v>
      </c>
      <c r="W69" s="817"/>
      <c r="X69" s="817"/>
      <c r="Y69" s="817"/>
      <c r="Z69" s="817"/>
      <c r="AA69" s="817">
        <v>96</v>
      </c>
      <c r="AB69" s="817"/>
      <c r="AC69" s="817"/>
      <c r="AD69" s="817"/>
      <c r="AE69" s="817"/>
      <c r="AF69" s="817">
        <v>95</v>
      </c>
      <c r="AG69" s="817"/>
      <c r="AH69" s="817"/>
      <c r="AI69" s="817"/>
      <c r="AJ69" s="817"/>
      <c r="AK69" s="817" t="s">
        <v>553</v>
      </c>
      <c r="AL69" s="817"/>
      <c r="AM69" s="817"/>
      <c r="AN69" s="817"/>
      <c r="AO69" s="817"/>
      <c r="AP69" s="817" t="s">
        <v>553</v>
      </c>
      <c r="AQ69" s="817"/>
      <c r="AR69" s="817"/>
      <c r="AS69" s="817"/>
      <c r="AT69" s="817"/>
      <c r="AU69" s="817" t="s">
        <v>553</v>
      </c>
      <c r="AV69" s="817"/>
      <c r="AW69" s="817"/>
      <c r="AX69" s="817"/>
      <c r="AY69" s="817"/>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532</v>
      </c>
      <c r="C70" s="862"/>
      <c r="D70" s="862"/>
      <c r="E70" s="862"/>
      <c r="F70" s="862"/>
      <c r="G70" s="862"/>
      <c r="H70" s="862"/>
      <c r="I70" s="862"/>
      <c r="J70" s="862"/>
      <c r="K70" s="862"/>
      <c r="L70" s="862"/>
      <c r="M70" s="862"/>
      <c r="N70" s="862"/>
      <c r="O70" s="862"/>
      <c r="P70" s="863"/>
      <c r="Q70" s="864">
        <v>503</v>
      </c>
      <c r="R70" s="817"/>
      <c r="S70" s="817"/>
      <c r="T70" s="817"/>
      <c r="U70" s="817"/>
      <c r="V70" s="817">
        <v>503</v>
      </c>
      <c r="W70" s="817"/>
      <c r="X70" s="817"/>
      <c r="Y70" s="817"/>
      <c r="Z70" s="817"/>
      <c r="AA70" s="817">
        <v>0</v>
      </c>
      <c r="AB70" s="817"/>
      <c r="AC70" s="817"/>
      <c r="AD70" s="817"/>
      <c r="AE70" s="817"/>
      <c r="AF70" s="819">
        <v>0</v>
      </c>
      <c r="AG70" s="820"/>
      <c r="AH70" s="820"/>
      <c r="AI70" s="820"/>
      <c r="AJ70" s="816"/>
      <c r="AK70" s="817" t="s">
        <v>553</v>
      </c>
      <c r="AL70" s="817"/>
      <c r="AM70" s="817"/>
      <c r="AN70" s="817"/>
      <c r="AO70" s="817"/>
      <c r="AP70" s="817" t="s">
        <v>553</v>
      </c>
      <c r="AQ70" s="817"/>
      <c r="AR70" s="817"/>
      <c r="AS70" s="817"/>
      <c r="AT70" s="817"/>
      <c r="AU70" s="817" t="s">
        <v>553</v>
      </c>
      <c r="AV70" s="817"/>
      <c r="AW70" s="817"/>
      <c r="AX70" s="817"/>
      <c r="AY70" s="817"/>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533</v>
      </c>
      <c r="C71" s="862"/>
      <c r="D71" s="862"/>
      <c r="E71" s="862"/>
      <c r="F71" s="862"/>
      <c r="G71" s="862"/>
      <c r="H71" s="862"/>
      <c r="I71" s="862"/>
      <c r="J71" s="862"/>
      <c r="K71" s="862"/>
      <c r="L71" s="862"/>
      <c r="M71" s="862"/>
      <c r="N71" s="862"/>
      <c r="O71" s="862"/>
      <c r="P71" s="863"/>
      <c r="Q71" s="864">
        <v>403</v>
      </c>
      <c r="R71" s="817"/>
      <c r="S71" s="817"/>
      <c r="T71" s="817"/>
      <c r="U71" s="817"/>
      <c r="V71" s="817">
        <v>3377</v>
      </c>
      <c r="W71" s="817"/>
      <c r="X71" s="817"/>
      <c r="Y71" s="817"/>
      <c r="Z71" s="817"/>
      <c r="AA71" s="817">
        <v>26</v>
      </c>
      <c r="AB71" s="817"/>
      <c r="AC71" s="817"/>
      <c r="AD71" s="817"/>
      <c r="AE71" s="817"/>
      <c r="AF71" s="819">
        <v>27</v>
      </c>
      <c r="AG71" s="820"/>
      <c r="AH71" s="820"/>
      <c r="AI71" s="820"/>
      <c r="AJ71" s="816"/>
      <c r="AK71" s="817" t="s">
        <v>553</v>
      </c>
      <c r="AL71" s="817"/>
      <c r="AM71" s="817"/>
      <c r="AN71" s="817"/>
      <c r="AO71" s="817"/>
      <c r="AP71" s="817">
        <v>328</v>
      </c>
      <c r="AQ71" s="817"/>
      <c r="AR71" s="817"/>
      <c r="AS71" s="817"/>
      <c r="AT71" s="817"/>
      <c r="AU71" s="817">
        <v>30</v>
      </c>
      <c r="AV71" s="817"/>
      <c r="AW71" s="817"/>
      <c r="AX71" s="817"/>
      <c r="AY71" s="817"/>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534</v>
      </c>
      <c r="C72" s="862"/>
      <c r="D72" s="862"/>
      <c r="E72" s="862"/>
      <c r="F72" s="862"/>
      <c r="G72" s="862"/>
      <c r="H72" s="862"/>
      <c r="I72" s="862"/>
      <c r="J72" s="862"/>
      <c r="K72" s="862"/>
      <c r="L72" s="862"/>
      <c r="M72" s="862"/>
      <c r="N72" s="862"/>
      <c r="O72" s="862"/>
      <c r="P72" s="863"/>
      <c r="Q72" s="864">
        <v>16508</v>
      </c>
      <c r="R72" s="817"/>
      <c r="S72" s="817"/>
      <c r="T72" s="817"/>
      <c r="U72" s="817"/>
      <c r="V72" s="817">
        <v>16232</v>
      </c>
      <c r="W72" s="817"/>
      <c r="X72" s="817"/>
      <c r="Y72" s="817"/>
      <c r="Z72" s="817"/>
      <c r="AA72" s="817">
        <v>276</v>
      </c>
      <c r="AB72" s="817"/>
      <c r="AC72" s="817"/>
      <c r="AD72" s="817"/>
      <c r="AE72" s="817"/>
      <c r="AF72" s="819">
        <v>276</v>
      </c>
      <c r="AG72" s="820"/>
      <c r="AH72" s="820"/>
      <c r="AI72" s="820"/>
      <c r="AJ72" s="816"/>
      <c r="AK72" s="817" t="s">
        <v>553</v>
      </c>
      <c r="AL72" s="817"/>
      <c r="AM72" s="817"/>
      <c r="AN72" s="817"/>
      <c r="AO72" s="817"/>
      <c r="AP72" s="817" t="s">
        <v>553</v>
      </c>
      <c r="AQ72" s="817"/>
      <c r="AR72" s="817"/>
      <c r="AS72" s="817"/>
      <c r="AT72" s="817"/>
      <c r="AU72" s="817" t="s">
        <v>553</v>
      </c>
      <c r="AV72" s="817"/>
      <c r="AW72" s="817"/>
      <c r="AX72" s="817"/>
      <c r="AY72" s="817"/>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535</v>
      </c>
      <c r="C73" s="862"/>
      <c r="D73" s="862"/>
      <c r="E73" s="862"/>
      <c r="F73" s="862"/>
      <c r="G73" s="862"/>
      <c r="H73" s="862"/>
      <c r="I73" s="862"/>
      <c r="J73" s="862"/>
      <c r="K73" s="862"/>
      <c r="L73" s="862"/>
      <c r="M73" s="862"/>
      <c r="N73" s="862"/>
      <c r="O73" s="862"/>
      <c r="P73" s="863"/>
      <c r="Q73" s="864">
        <v>2680</v>
      </c>
      <c r="R73" s="817"/>
      <c r="S73" s="817"/>
      <c r="T73" s="817"/>
      <c r="U73" s="817"/>
      <c r="V73" s="817">
        <v>2438</v>
      </c>
      <c r="W73" s="817"/>
      <c r="X73" s="817"/>
      <c r="Y73" s="817"/>
      <c r="Z73" s="817"/>
      <c r="AA73" s="817">
        <v>242</v>
      </c>
      <c r="AB73" s="817"/>
      <c r="AC73" s="817"/>
      <c r="AD73" s="817"/>
      <c r="AE73" s="817"/>
      <c r="AF73" s="819">
        <v>242</v>
      </c>
      <c r="AG73" s="820"/>
      <c r="AH73" s="820"/>
      <c r="AI73" s="820"/>
      <c r="AJ73" s="816"/>
      <c r="AK73" s="817" t="s">
        <v>553</v>
      </c>
      <c r="AL73" s="817"/>
      <c r="AM73" s="817"/>
      <c r="AN73" s="817"/>
      <c r="AO73" s="817"/>
      <c r="AP73" s="817">
        <v>935</v>
      </c>
      <c r="AQ73" s="817"/>
      <c r="AR73" s="817"/>
      <c r="AS73" s="817"/>
      <c r="AT73" s="817"/>
      <c r="AU73" s="817">
        <v>58</v>
      </c>
      <c r="AV73" s="817"/>
      <c r="AW73" s="817"/>
      <c r="AX73" s="817"/>
      <c r="AY73" s="817"/>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536</v>
      </c>
      <c r="C74" s="862"/>
      <c r="D74" s="862"/>
      <c r="E74" s="862"/>
      <c r="F74" s="862"/>
      <c r="G74" s="862"/>
      <c r="H74" s="862"/>
      <c r="I74" s="862"/>
      <c r="J74" s="862"/>
      <c r="K74" s="862"/>
      <c r="L74" s="862"/>
      <c r="M74" s="862"/>
      <c r="N74" s="862"/>
      <c r="O74" s="862"/>
      <c r="P74" s="863"/>
      <c r="Q74" s="864">
        <v>49</v>
      </c>
      <c r="R74" s="817"/>
      <c r="S74" s="817"/>
      <c r="T74" s="817"/>
      <c r="U74" s="817"/>
      <c r="V74" s="817">
        <v>11</v>
      </c>
      <c r="W74" s="817"/>
      <c r="X74" s="817"/>
      <c r="Y74" s="817"/>
      <c r="Z74" s="817"/>
      <c r="AA74" s="817">
        <v>38</v>
      </c>
      <c r="AB74" s="817"/>
      <c r="AC74" s="817"/>
      <c r="AD74" s="817"/>
      <c r="AE74" s="817"/>
      <c r="AF74" s="819">
        <v>38</v>
      </c>
      <c r="AG74" s="820"/>
      <c r="AH74" s="820"/>
      <c r="AI74" s="820"/>
      <c r="AJ74" s="816"/>
      <c r="AK74" s="817" t="s">
        <v>553</v>
      </c>
      <c r="AL74" s="817"/>
      <c r="AM74" s="817"/>
      <c r="AN74" s="817"/>
      <c r="AO74" s="817"/>
      <c r="AP74" s="817" t="s">
        <v>553</v>
      </c>
      <c r="AQ74" s="817"/>
      <c r="AR74" s="817"/>
      <c r="AS74" s="817"/>
      <c r="AT74" s="817"/>
      <c r="AU74" s="817" t="s">
        <v>553</v>
      </c>
      <c r="AV74" s="817"/>
      <c r="AW74" s="817"/>
      <c r="AX74" s="817"/>
      <c r="AY74" s="817"/>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537</v>
      </c>
      <c r="C75" s="862"/>
      <c r="D75" s="862"/>
      <c r="E75" s="862"/>
      <c r="F75" s="862"/>
      <c r="G75" s="862"/>
      <c r="H75" s="862"/>
      <c r="I75" s="862"/>
      <c r="J75" s="862"/>
      <c r="K75" s="862"/>
      <c r="L75" s="862"/>
      <c r="M75" s="862"/>
      <c r="N75" s="862"/>
      <c r="O75" s="862"/>
      <c r="P75" s="863"/>
      <c r="Q75" s="867">
        <v>205</v>
      </c>
      <c r="R75" s="820"/>
      <c r="S75" s="820"/>
      <c r="T75" s="820"/>
      <c r="U75" s="816"/>
      <c r="V75" s="819">
        <v>173</v>
      </c>
      <c r="W75" s="820"/>
      <c r="X75" s="820"/>
      <c r="Y75" s="820"/>
      <c r="Z75" s="816"/>
      <c r="AA75" s="819">
        <v>32</v>
      </c>
      <c r="AB75" s="820"/>
      <c r="AC75" s="820"/>
      <c r="AD75" s="820"/>
      <c r="AE75" s="816"/>
      <c r="AF75" s="819">
        <v>32</v>
      </c>
      <c r="AG75" s="820"/>
      <c r="AH75" s="820"/>
      <c r="AI75" s="820"/>
      <c r="AJ75" s="816"/>
      <c r="AK75" s="819" t="s">
        <v>553</v>
      </c>
      <c r="AL75" s="820"/>
      <c r="AM75" s="820"/>
      <c r="AN75" s="820"/>
      <c r="AO75" s="816"/>
      <c r="AP75" s="819" t="s">
        <v>553</v>
      </c>
      <c r="AQ75" s="820"/>
      <c r="AR75" s="820"/>
      <c r="AS75" s="820"/>
      <c r="AT75" s="816"/>
      <c r="AU75" s="819" t="s">
        <v>553</v>
      </c>
      <c r="AV75" s="820"/>
      <c r="AW75" s="820"/>
      <c r="AX75" s="820"/>
      <c r="AY75" s="816"/>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538</v>
      </c>
      <c r="C76" s="862"/>
      <c r="D76" s="862"/>
      <c r="E76" s="862"/>
      <c r="F76" s="862"/>
      <c r="G76" s="862"/>
      <c r="H76" s="862"/>
      <c r="I76" s="862"/>
      <c r="J76" s="862"/>
      <c r="K76" s="862"/>
      <c r="L76" s="862"/>
      <c r="M76" s="862"/>
      <c r="N76" s="862"/>
      <c r="O76" s="862"/>
      <c r="P76" s="863"/>
      <c r="Q76" s="867"/>
      <c r="R76" s="820"/>
      <c r="S76" s="820"/>
      <c r="T76" s="820"/>
      <c r="U76" s="816"/>
      <c r="V76" s="819"/>
      <c r="W76" s="820"/>
      <c r="X76" s="820"/>
      <c r="Y76" s="820"/>
      <c r="Z76" s="816"/>
      <c r="AA76" s="819"/>
      <c r="AB76" s="820"/>
      <c r="AC76" s="820"/>
      <c r="AD76" s="820"/>
      <c r="AE76" s="816"/>
      <c r="AF76" s="819"/>
      <c r="AG76" s="820"/>
      <c r="AH76" s="820"/>
      <c r="AI76" s="820"/>
      <c r="AJ76" s="816"/>
      <c r="AK76" s="819"/>
      <c r="AL76" s="820"/>
      <c r="AM76" s="820"/>
      <c r="AN76" s="820"/>
      <c r="AO76" s="816"/>
      <c r="AP76" s="819"/>
      <c r="AQ76" s="820"/>
      <c r="AR76" s="820"/>
      <c r="AS76" s="820"/>
      <c r="AT76" s="816"/>
      <c r="AU76" s="819"/>
      <c r="AV76" s="820"/>
      <c r="AW76" s="820"/>
      <c r="AX76" s="820"/>
      <c r="AY76" s="816"/>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531</v>
      </c>
      <c r="C77" s="862"/>
      <c r="D77" s="862"/>
      <c r="E77" s="862"/>
      <c r="F77" s="862"/>
      <c r="G77" s="862"/>
      <c r="H77" s="862"/>
      <c r="I77" s="862"/>
      <c r="J77" s="862"/>
      <c r="K77" s="862"/>
      <c r="L77" s="862"/>
      <c r="M77" s="862"/>
      <c r="N77" s="862"/>
      <c r="O77" s="862"/>
      <c r="P77" s="863"/>
      <c r="Q77" s="867">
        <v>75</v>
      </c>
      <c r="R77" s="820"/>
      <c r="S77" s="820"/>
      <c r="T77" s="820"/>
      <c r="U77" s="816"/>
      <c r="V77" s="819">
        <v>71</v>
      </c>
      <c r="W77" s="820"/>
      <c r="X77" s="820"/>
      <c r="Y77" s="820"/>
      <c r="Z77" s="816"/>
      <c r="AA77" s="819">
        <v>4</v>
      </c>
      <c r="AB77" s="820"/>
      <c r="AC77" s="820"/>
      <c r="AD77" s="820"/>
      <c r="AE77" s="816"/>
      <c r="AF77" s="819">
        <v>4</v>
      </c>
      <c r="AG77" s="820"/>
      <c r="AH77" s="820"/>
      <c r="AI77" s="820"/>
      <c r="AJ77" s="816"/>
      <c r="AK77" s="819" t="s">
        <v>553</v>
      </c>
      <c r="AL77" s="820"/>
      <c r="AM77" s="820"/>
      <c r="AN77" s="820"/>
      <c r="AO77" s="816"/>
      <c r="AP77" s="819">
        <v>4</v>
      </c>
      <c r="AQ77" s="820"/>
      <c r="AR77" s="820"/>
      <c r="AS77" s="820"/>
      <c r="AT77" s="816"/>
      <c r="AU77" s="819">
        <v>1</v>
      </c>
      <c r="AV77" s="820"/>
      <c r="AW77" s="820"/>
      <c r="AX77" s="820"/>
      <c r="AY77" s="816"/>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539</v>
      </c>
      <c r="C78" s="862"/>
      <c r="D78" s="862"/>
      <c r="E78" s="862"/>
      <c r="F78" s="862"/>
      <c r="G78" s="862"/>
      <c r="H78" s="862"/>
      <c r="I78" s="862"/>
      <c r="J78" s="862"/>
      <c r="K78" s="862"/>
      <c r="L78" s="862"/>
      <c r="M78" s="862"/>
      <c r="N78" s="862"/>
      <c r="O78" s="862"/>
      <c r="P78" s="863"/>
      <c r="Q78" s="864">
        <v>486</v>
      </c>
      <c r="R78" s="817"/>
      <c r="S78" s="817"/>
      <c r="T78" s="817"/>
      <c r="U78" s="817"/>
      <c r="V78" s="817">
        <v>430</v>
      </c>
      <c r="W78" s="817"/>
      <c r="X78" s="817"/>
      <c r="Y78" s="817"/>
      <c r="Z78" s="817"/>
      <c r="AA78" s="817">
        <v>56</v>
      </c>
      <c r="AB78" s="817"/>
      <c r="AC78" s="817"/>
      <c r="AD78" s="817"/>
      <c r="AE78" s="817"/>
      <c r="AF78" s="819">
        <v>56</v>
      </c>
      <c r="AG78" s="820"/>
      <c r="AH78" s="820"/>
      <c r="AI78" s="820"/>
      <c r="AJ78" s="816"/>
      <c r="AK78" s="817" t="s">
        <v>553</v>
      </c>
      <c r="AL78" s="817"/>
      <c r="AM78" s="817"/>
      <c r="AN78" s="817"/>
      <c r="AO78" s="817"/>
      <c r="AP78" s="817">
        <v>39</v>
      </c>
      <c r="AQ78" s="817"/>
      <c r="AR78" s="817"/>
      <c r="AS78" s="817"/>
      <c r="AT78" s="817"/>
      <c r="AU78" s="817">
        <v>8</v>
      </c>
      <c r="AV78" s="817"/>
      <c r="AW78" s="817"/>
      <c r="AX78" s="817"/>
      <c r="AY78" s="817"/>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540</v>
      </c>
      <c r="C79" s="862"/>
      <c r="D79" s="862"/>
      <c r="E79" s="862"/>
      <c r="F79" s="862"/>
      <c r="G79" s="862"/>
      <c r="H79" s="862"/>
      <c r="I79" s="862"/>
      <c r="J79" s="862"/>
      <c r="K79" s="862"/>
      <c r="L79" s="862"/>
      <c r="M79" s="862"/>
      <c r="N79" s="862"/>
      <c r="O79" s="862"/>
      <c r="P79" s="863"/>
      <c r="Q79" s="864">
        <v>195</v>
      </c>
      <c r="R79" s="817"/>
      <c r="S79" s="817"/>
      <c r="T79" s="817"/>
      <c r="U79" s="817"/>
      <c r="V79" s="817">
        <v>192</v>
      </c>
      <c r="W79" s="817"/>
      <c r="X79" s="817"/>
      <c r="Y79" s="817"/>
      <c r="Z79" s="817"/>
      <c r="AA79" s="817">
        <v>3</v>
      </c>
      <c r="AB79" s="817"/>
      <c r="AC79" s="817"/>
      <c r="AD79" s="817"/>
      <c r="AE79" s="817"/>
      <c r="AF79" s="819">
        <v>3</v>
      </c>
      <c r="AG79" s="820"/>
      <c r="AH79" s="820"/>
      <c r="AI79" s="820"/>
      <c r="AJ79" s="816"/>
      <c r="AK79" s="817" t="s">
        <v>475</v>
      </c>
      <c r="AL79" s="817"/>
      <c r="AM79" s="817"/>
      <c r="AN79" s="817"/>
      <c r="AO79" s="817"/>
      <c r="AP79" s="817" t="s">
        <v>475</v>
      </c>
      <c r="AQ79" s="817"/>
      <c r="AR79" s="817"/>
      <c r="AS79" s="817"/>
      <c r="AT79" s="817"/>
      <c r="AU79" s="817" t="s">
        <v>475</v>
      </c>
      <c r="AV79" s="817"/>
      <c r="AW79" s="817"/>
      <c r="AX79" s="817"/>
      <c r="AY79" s="817"/>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541</v>
      </c>
      <c r="C80" s="862"/>
      <c r="D80" s="862"/>
      <c r="E80" s="862"/>
      <c r="F80" s="862"/>
      <c r="G80" s="862"/>
      <c r="H80" s="862"/>
      <c r="I80" s="862"/>
      <c r="J80" s="862"/>
      <c r="K80" s="862"/>
      <c r="L80" s="862"/>
      <c r="M80" s="862"/>
      <c r="N80" s="862"/>
      <c r="O80" s="862"/>
      <c r="P80" s="863"/>
      <c r="Q80" s="867"/>
      <c r="R80" s="820"/>
      <c r="S80" s="820"/>
      <c r="T80" s="820"/>
      <c r="U80" s="816"/>
      <c r="V80" s="819"/>
      <c r="W80" s="820"/>
      <c r="X80" s="820"/>
      <c r="Y80" s="820"/>
      <c r="Z80" s="816"/>
      <c r="AA80" s="819"/>
      <c r="AB80" s="820"/>
      <c r="AC80" s="820"/>
      <c r="AD80" s="820"/>
      <c r="AE80" s="816"/>
      <c r="AF80" s="819"/>
      <c r="AG80" s="820"/>
      <c r="AH80" s="820"/>
      <c r="AI80" s="820"/>
      <c r="AJ80" s="816"/>
      <c r="AK80" s="819"/>
      <c r="AL80" s="820"/>
      <c r="AM80" s="820"/>
      <c r="AN80" s="820"/>
      <c r="AO80" s="816"/>
      <c r="AP80" s="819"/>
      <c r="AQ80" s="820"/>
      <c r="AR80" s="820"/>
      <c r="AS80" s="820"/>
      <c r="AT80" s="816"/>
      <c r="AU80" s="819"/>
      <c r="AV80" s="820"/>
      <c r="AW80" s="820"/>
      <c r="AX80" s="820"/>
      <c r="AY80" s="816"/>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542</v>
      </c>
      <c r="C81" s="862"/>
      <c r="D81" s="862"/>
      <c r="E81" s="862"/>
      <c r="F81" s="862"/>
      <c r="G81" s="862"/>
      <c r="H81" s="862"/>
      <c r="I81" s="862"/>
      <c r="J81" s="862"/>
      <c r="K81" s="862"/>
      <c r="L81" s="862"/>
      <c r="M81" s="862"/>
      <c r="N81" s="862"/>
      <c r="O81" s="862"/>
      <c r="P81" s="863"/>
      <c r="Q81" s="864">
        <v>388</v>
      </c>
      <c r="R81" s="817"/>
      <c r="S81" s="817"/>
      <c r="T81" s="817"/>
      <c r="U81" s="817"/>
      <c r="V81" s="817">
        <v>283</v>
      </c>
      <c r="W81" s="817"/>
      <c r="X81" s="817"/>
      <c r="Y81" s="817"/>
      <c r="Z81" s="817"/>
      <c r="AA81" s="817">
        <v>104</v>
      </c>
      <c r="AB81" s="817"/>
      <c r="AC81" s="817"/>
      <c r="AD81" s="817"/>
      <c r="AE81" s="817"/>
      <c r="AF81" s="819">
        <v>104</v>
      </c>
      <c r="AG81" s="820"/>
      <c r="AH81" s="820"/>
      <c r="AI81" s="820"/>
      <c r="AJ81" s="816"/>
      <c r="AK81" s="817">
        <v>153</v>
      </c>
      <c r="AL81" s="817"/>
      <c r="AM81" s="817"/>
      <c r="AN81" s="817"/>
      <c r="AO81" s="817"/>
      <c r="AP81" s="817" t="s">
        <v>475</v>
      </c>
      <c r="AQ81" s="817"/>
      <c r="AR81" s="817"/>
      <c r="AS81" s="817"/>
      <c r="AT81" s="817"/>
      <c r="AU81" s="817" t="s">
        <v>475</v>
      </c>
      <c r="AV81" s="817"/>
      <c r="AW81" s="817"/>
      <c r="AX81" s="817"/>
      <c r="AY81" s="817"/>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543</v>
      </c>
      <c r="C82" s="862"/>
      <c r="D82" s="862"/>
      <c r="E82" s="862"/>
      <c r="F82" s="862"/>
      <c r="G82" s="862"/>
      <c r="H82" s="862"/>
      <c r="I82" s="862"/>
      <c r="J82" s="862"/>
      <c r="K82" s="862"/>
      <c r="L82" s="862"/>
      <c r="M82" s="862"/>
      <c r="N82" s="862"/>
      <c r="O82" s="862"/>
      <c r="P82" s="863"/>
      <c r="Q82" s="864">
        <v>256025</v>
      </c>
      <c r="R82" s="817"/>
      <c r="S82" s="817"/>
      <c r="T82" s="817"/>
      <c r="U82" s="817"/>
      <c r="V82" s="817">
        <v>245776</v>
      </c>
      <c r="W82" s="817"/>
      <c r="X82" s="817"/>
      <c r="Y82" s="817"/>
      <c r="Z82" s="817"/>
      <c r="AA82" s="817">
        <v>10249</v>
      </c>
      <c r="AB82" s="817"/>
      <c r="AC82" s="817"/>
      <c r="AD82" s="817"/>
      <c r="AE82" s="817"/>
      <c r="AF82" s="819">
        <v>10249</v>
      </c>
      <c r="AG82" s="820"/>
      <c r="AH82" s="820"/>
      <c r="AI82" s="820"/>
      <c r="AJ82" s="816"/>
      <c r="AK82" s="817">
        <v>1593</v>
      </c>
      <c r="AL82" s="817"/>
      <c r="AM82" s="817"/>
      <c r="AN82" s="817"/>
      <c r="AO82" s="817"/>
      <c r="AP82" s="817" t="s">
        <v>475</v>
      </c>
      <c r="AQ82" s="817"/>
      <c r="AR82" s="817"/>
      <c r="AS82" s="817"/>
      <c r="AT82" s="817"/>
      <c r="AU82" s="817" t="s">
        <v>475</v>
      </c>
      <c r="AV82" s="817"/>
      <c r="AW82" s="817"/>
      <c r="AX82" s="817"/>
      <c r="AY82" s="817"/>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t="s">
        <v>544</v>
      </c>
      <c r="C83" s="862"/>
      <c r="D83" s="862"/>
      <c r="E83" s="862"/>
      <c r="F83" s="862"/>
      <c r="G83" s="862"/>
      <c r="H83" s="862"/>
      <c r="I83" s="862"/>
      <c r="J83" s="862"/>
      <c r="K83" s="862"/>
      <c r="L83" s="862"/>
      <c r="M83" s="862"/>
      <c r="N83" s="862"/>
      <c r="O83" s="862"/>
      <c r="P83" s="863"/>
      <c r="Q83" s="864"/>
      <c r="R83" s="817"/>
      <c r="S83" s="817"/>
      <c r="T83" s="817"/>
      <c r="U83" s="817"/>
      <c r="V83" s="817"/>
      <c r="W83" s="817"/>
      <c r="X83" s="817"/>
      <c r="Y83" s="817"/>
      <c r="Z83" s="817"/>
      <c r="AA83" s="817"/>
      <c r="AB83" s="817"/>
      <c r="AC83" s="817"/>
      <c r="AD83" s="817"/>
      <c r="AE83" s="817"/>
      <c r="AF83" s="819"/>
      <c r="AG83" s="820"/>
      <c r="AH83" s="820"/>
      <c r="AI83" s="820"/>
      <c r="AJ83" s="816"/>
      <c r="AK83" s="817"/>
      <c r="AL83" s="817"/>
      <c r="AM83" s="817"/>
      <c r="AN83" s="817"/>
      <c r="AO83" s="817"/>
      <c r="AP83" s="817"/>
      <c r="AQ83" s="817"/>
      <c r="AR83" s="817"/>
      <c r="AS83" s="817"/>
      <c r="AT83" s="817"/>
      <c r="AU83" s="817"/>
      <c r="AV83" s="817"/>
      <c r="AW83" s="817"/>
      <c r="AX83" s="817"/>
      <c r="AY83" s="817"/>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t="s">
        <v>545</v>
      </c>
      <c r="C84" s="862"/>
      <c r="D84" s="862"/>
      <c r="E84" s="862"/>
      <c r="F84" s="862"/>
      <c r="G84" s="862"/>
      <c r="H84" s="862"/>
      <c r="I84" s="862"/>
      <c r="J84" s="862"/>
      <c r="K84" s="862"/>
      <c r="L84" s="862"/>
      <c r="M84" s="862"/>
      <c r="N84" s="862"/>
      <c r="O84" s="862"/>
      <c r="P84" s="863"/>
      <c r="Q84" s="864">
        <v>8349</v>
      </c>
      <c r="R84" s="817"/>
      <c r="S84" s="817"/>
      <c r="T84" s="817"/>
      <c r="U84" s="817"/>
      <c r="V84" s="817">
        <v>8162</v>
      </c>
      <c r="W84" s="817"/>
      <c r="X84" s="817"/>
      <c r="Y84" s="817"/>
      <c r="Z84" s="817"/>
      <c r="AA84" s="817">
        <v>187</v>
      </c>
      <c r="AB84" s="817"/>
      <c r="AC84" s="817"/>
      <c r="AD84" s="817"/>
      <c r="AE84" s="817"/>
      <c r="AF84" s="819">
        <v>187</v>
      </c>
      <c r="AG84" s="820"/>
      <c r="AH84" s="820"/>
      <c r="AI84" s="820"/>
      <c r="AJ84" s="816"/>
      <c r="AK84" s="817">
        <v>1670</v>
      </c>
      <c r="AL84" s="817"/>
      <c r="AM84" s="817"/>
      <c r="AN84" s="817"/>
      <c r="AO84" s="817"/>
      <c r="AP84" s="817" t="s">
        <v>475</v>
      </c>
      <c r="AQ84" s="817"/>
      <c r="AR84" s="817"/>
      <c r="AS84" s="817"/>
      <c r="AT84" s="817"/>
      <c r="AU84" s="817" t="s">
        <v>475</v>
      </c>
      <c r="AV84" s="817"/>
      <c r="AW84" s="817"/>
      <c r="AX84" s="817"/>
      <c r="AY84" s="817"/>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t="s">
        <v>546</v>
      </c>
      <c r="C85" s="862"/>
      <c r="D85" s="862"/>
      <c r="E85" s="862"/>
      <c r="F85" s="862"/>
      <c r="G85" s="862"/>
      <c r="H85" s="862"/>
      <c r="I85" s="862"/>
      <c r="J85" s="862"/>
      <c r="K85" s="862"/>
      <c r="L85" s="862"/>
      <c r="M85" s="862"/>
      <c r="N85" s="862"/>
      <c r="O85" s="862"/>
      <c r="P85" s="863"/>
      <c r="Q85" s="864">
        <v>13</v>
      </c>
      <c r="R85" s="817"/>
      <c r="S85" s="817"/>
      <c r="T85" s="817"/>
      <c r="U85" s="817"/>
      <c r="V85" s="817">
        <v>12</v>
      </c>
      <c r="W85" s="817"/>
      <c r="X85" s="817"/>
      <c r="Y85" s="817"/>
      <c r="Z85" s="817"/>
      <c r="AA85" s="817">
        <v>2</v>
      </c>
      <c r="AB85" s="817"/>
      <c r="AC85" s="817"/>
      <c r="AD85" s="817"/>
      <c r="AE85" s="817"/>
      <c r="AF85" s="819">
        <v>1</v>
      </c>
      <c r="AG85" s="820"/>
      <c r="AH85" s="820"/>
      <c r="AI85" s="820"/>
      <c r="AJ85" s="816"/>
      <c r="AK85" s="817">
        <v>7</v>
      </c>
      <c r="AL85" s="817"/>
      <c r="AM85" s="817"/>
      <c r="AN85" s="817"/>
      <c r="AO85" s="817"/>
      <c r="AP85" s="817" t="s">
        <v>475</v>
      </c>
      <c r="AQ85" s="817"/>
      <c r="AR85" s="817"/>
      <c r="AS85" s="817"/>
      <c r="AT85" s="817"/>
      <c r="AU85" s="817" t="s">
        <v>475</v>
      </c>
      <c r="AV85" s="817"/>
      <c r="AW85" s="817"/>
      <c r="AX85" s="817"/>
      <c r="AY85" s="817"/>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t="s">
        <v>547</v>
      </c>
      <c r="C86" s="862"/>
      <c r="D86" s="862"/>
      <c r="E86" s="862"/>
      <c r="F86" s="862"/>
      <c r="G86" s="862"/>
      <c r="H86" s="862"/>
      <c r="I86" s="862"/>
      <c r="J86" s="862"/>
      <c r="K86" s="862"/>
      <c r="L86" s="862"/>
      <c r="M86" s="862"/>
      <c r="N86" s="862"/>
      <c r="O86" s="862"/>
      <c r="P86" s="863"/>
      <c r="Q86" s="864">
        <v>43</v>
      </c>
      <c r="R86" s="817"/>
      <c r="S86" s="817"/>
      <c r="T86" s="817"/>
      <c r="U86" s="817"/>
      <c r="V86" s="817">
        <v>33</v>
      </c>
      <c r="W86" s="817"/>
      <c r="X86" s="817"/>
      <c r="Y86" s="817"/>
      <c r="Z86" s="817"/>
      <c r="AA86" s="817">
        <v>10</v>
      </c>
      <c r="AB86" s="817"/>
      <c r="AC86" s="817"/>
      <c r="AD86" s="817"/>
      <c r="AE86" s="817"/>
      <c r="AF86" s="819">
        <v>3</v>
      </c>
      <c r="AG86" s="820"/>
      <c r="AH86" s="820"/>
      <c r="AI86" s="820"/>
      <c r="AJ86" s="816"/>
      <c r="AK86" s="817" t="s">
        <v>553</v>
      </c>
      <c r="AL86" s="817"/>
      <c r="AM86" s="817"/>
      <c r="AN86" s="817"/>
      <c r="AO86" s="817"/>
      <c r="AP86" s="817" t="s">
        <v>553</v>
      </c>
      <c r="AQ86" s="817"/>
      <c r="AR86" s="817"/>
      <c r="AS86" s="817"/>
      <c r="AT86" s="817"/>
      <c r="AU86" s="817" t="s">
        <v>553</v>
      </c>
      <c r="AV86" s="817"/>
      <c r="AW86" s="817"/>
      <c r="AX86" s="817"/>
      <c r="AY86" s="817"/>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68" t="s">
        <v>548</v>
      </c>
      <c r="C87" s="869"/>
      <c r="D87" s="869"/>
      <c r="E87" s="869"/>
      <c r="F87" s="869"/>
      <c r="G87" s="869"/>
      <c r="H87" s="869"/>
      <c r="I87" s="869"/>
      <c r="J87" s="869"/>
      <c r="K87" s="869"/>
      <c r="L87" s="869"/>
      <c r="M87" s="869"/>
      <c r="N87" s="869"/>
      <c r="O87" s="869"/>
      <c r="P87" s="870"/>
      <c r="Q87" s="871">
        <v>201</v>
      </c>
      <c r="R87" s="872"/>
      <c r="S87" s="872"/>
      <c r="T87" s="872"/>
      <c r="U87" s="872"/>
      <c r="V87" s="872">
        <v>175</v>
      </c>
      <c r="W87" s="872"/>
      <c r="X87" s="872"/>
      <c r="Y87" s="872"/>
      <c r="Z87" s="872"/>
      <c r="AA87" s="872">
        <v>26</v>
      </c>
      <c r="AB87" s="872"/>
      <c r="AC87" s="872"/>
      <c r="AD87" s="872"/>
      <c r="AE87" s="872"/>
      <c r="AF87" s="873">
        <v>26</v>
      </c>
      <c r="AG87" s="874"/>
      <c r="AH87" s="874"/>
      <c r="AI87" s="874"/>
      <c r="AJ87" s="875"/>
      <c r="AK87" s="872" t="s">
        <v>475</v>
      </c>
      <c r="AL87" s="872"/>
      <c r="AM87" s="872"/>
      <c r="AN87" s="872"/>
      <c r="AO87" s="872"/>
      <c r="AP87" s="872" t="s">
        <v>475</v>
      </c>
      <c r="AQ87" s="872"/>
      <c r="AR87" s="872"/>
      <c r="AS87" s="872"/>
      <c r="AT87" s="872"/>
      <c r="AU87" s="872" t="s">
        <v>475</v>
      </c>
      <c r="AV87" s="872"/>
      <c r="AW87" s="872"/>
      <c r="AX87" s="872"/>
      <c r="AY87" s="872"/>
      <c r="AZ87" s="876"/>
      <c r="BA87" s="876"/>
      <c r="BB87" s="876"/>
      <c r="BC87" s="876"/>
      <c r="BD87" s="877"/>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6" t="s">
        <v>392</v>
      </c>
      <c r="C88" s="777"/>
      <c r="D88" s="777"/>
      <c r="E88" s="777"/>
      <c r="F88" s="777"/>
      <c r="G88" s="777"/>
      <c r="H88" s="777"/>
      <c r="I88" s="777"/>
      <c r="J88" s="777"/>
      <c r="K88" s="777"/>
      <c r="L88" s="777"/>
      <c r="M88" s="777"/>
      <c r="N88" s="777"/>
      <c r="O88" s="777"/>
      <c r="P88" s="778"/>
      <c r="Q88" s="826"/>
      <c r="R88" s="827"/>
      <c r="S88" s="827"/>
      <c r="T88" s="827"/>
      <c r="U88" s="827"/>
      <c r="V88" s="827"/>
      <c r="W88" s="827"/>
      <c r="X88" s="827"/>
      <c r="Y88" s="827"/>
      <c r="Z88" s="827"/>
      <c r="AA88" s="827"/>
      <c r="AB88" s="827"/>
      <c r="AC88" s="827"/>
      <c r="AD88" s="827"/>
      <c r="AE88" s="827"/>
      <c r="AF88" s="830">
        <v>11343</v>
      </c>
      <c r="AG88" s="830"/>
      <c r="AH88" s="830"/>
      <c r="AI88" s="830"/>
      <c r="AJ88" s="830"/>
      <c r="AK88" s="827"/>
      <c r="AL88" s="827"/>
      <c r="AM88" s="827"/>
      <c r="AN88" s="827"/>
      <c r="AO88" s="827"/>
      <c r="AP88" s="830">
        <v>1306</v>
      </c>
      <c r="AQ88" s="830"/>
      <c r="AR88" s="830"/>
      <c r="AS88" s="830"/>
      <c r="AT88" s="830"/>
      <c r="AU88" s="830">
        <v>97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393</v>
      </c>
      <c r="BS102" s="777"/>
      <c r="BT102" s="777"/>
      <c r="BU102" s="777"/>
      <c r="BV102" s="777"/>
      <c r="BW102" s="777"/>
      <c r="BX102" s="777"/>
      <c r="BY102" s="777"/>
      <c r="BZ102" s="777"/>
      <c r="CA102" s="777"/>
      <c r="CB102" s="777"/>
      <c r="CC102" s="777"/>
      <c r="CD102" s="777"/>
      <c r="CE102" s="777"/>
      <c r="CF102" s="777"/>
      <c r="CG102" s="778"/>
      <c r="CH102" s="878"/>
      <c r="CI102" s="879"/>
      <c r="CJ102" s="879"/>
      <c r="CK102" s="879"/>
      <c r="CL102" s="880"/>
      <c r="CM102" s="878"/>
      <c r="CN102" s="879"/>
      <c r="CO102" s="879"/>
      <c r="CP102" s="879"/>
      <c r="CQ102" s="880"/>
      <c r="CR102" s="881">
        <v>7</v>
      </c>
      <c r="CS102" s="838"/>
      <c r="CT102" s="838"/>
      <c r="CU102" s="838"/>
      <c r="CV102" s="882"/>
      <c r="CW102" s="881">
        <v>0</v>
      </c>
      <c r="CX102" s="838"/>
      <c r="CY102" s="838"/>
      <c r="CZ102" s="838"/>
      <c r="DA102" s="882"/>
      <c r="DB102" s="881">
        <v>50</v>
      </c>
      <c r="DC102" s="838"/>
      <c r="DD102" s="838"/>
      <c r="DE102" s="838"/>
      <c r="DF102" s="882"/>
      <c r="DG102" s="881">
        <v>0</v>
      </c>
      <c r="DH102" s="838"/>
      <c r="DI102" s="838"/>
      <c r="DJ102" s="838"/>
      <c r="DK102" s="882"/>
      <c r="DL102" s="881">
        <v>55</v>
      </c>
      <c r="DM102" s="838"/>
      <c r="DN102" s="838"/>
      <c r="DO102" s="838"/>
      <c r="DP102" s="882"/>
      <c r="DQ102" s="881">
        <v>50</v>
      </c>
      <c r="DR102" s="838"/>
      <c r="DS102" s="838"/>
      <c r="DT102" s="838"/>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394</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395</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398</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399</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400</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401</v>
      </c>
      <c r="AB109" s="884"/>
      <c r="AC109" s="884"/>
      <c r="AD109" s="884"/>
      <c r="AE109" s="885"/>
      <c r="AF109" s="883" t="s">
        <v>287</v>
      </c>
      <c r="AG109" s="884"/>
      <c r="AH109" s="884"/>
      <c r="AI109" s="884"/>
      <c r="AJ109" s="885"/>
      <c r="AK109" s="883" t="s">
        <v>286</v>
      </c>
      <c r="AL109" s="884"/>
      <c r="AM109" s="884"/>
      <c r="AN109" s="884"/>
      <c r="AO109" s="885"/>
      <c r="AP109" s="883" t="s">
        <v>402</v>
      </c>
      <c r="AQ109" s="884"/>
      <c r="AR109" s="884"/>
      <c r="AS109" s="884"/>
      <c r="AT109" s="886"/>
      <c r="AU109" s="905" t="s">
        <v>400</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401</v>
      </c>
      <c r="BR109" s="884"/>
      <c r="BS109" s="884"/>
      <c r="BT109" s="884"/>
      <c r="BU109" s="885"/>
      <c r="BV109" s="883" t="s">
        <v>287</v>
      </c>
      <c r="BW109" s="884"/>
      <c r="BX109" s="884"/>
      <c r="BY109" s="884"/>
      <c r="BZ109" s="885"/>
      <c r="CA109" s="883" t="s">
        <v>286</v>
      </c>
      <c r="CB109" s="884"/>
      <c r="CC109" s="884"/>
      <c r="CD109" s="884"/>
      <c r="CE109" s="885"/>
      <c r="CF109" s="906" t="s">
        <v>402</v>
      </c>
      <c r="CG109" s="906"/>
      <c r="CH109" s="906"/>
      <c r="CI109" s="906"/>
      <c r="CJ109" s="906"/>
      <c r="CK109" s="883" t="s">
        <v>403</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401</v>
      </c>
      <c r="DH109" s="884"/>
      <c r="DI109" s="884"/>
      <c r="DJ109" s="884"/>
      <c r="DK109" s="885"/>
      <c r="DL109" s="883" t="s">
        <v>287</v>
      </c>
      <c r="DM109" s="884"/>
      <c r="DN109" s="884"/>
      <c r="DO109" s="884"/>
      <c r="DP109" s="885"/>
      <c r="DQ109" s="883" t="s">
        <v>286</v>
      </c>
      <c r="DR109" s="884"/>
      <c r="DS109" s="884"/>
      <c r="DT109" s="884"/>
      <c r="DU109" s="885"/>
      <c r="DV109" s="883" t="s">
        <v>402</v>
      </c>
      <c r="DW109" s="884"/>
      <c r="DX109" s="884"/>
      <c r="DY109" s="884"/>
      <c r="DZ109" s="886"/>
    </row>
    <row r="110" spans="1:131" s="197" customFormat="1" ht="26.25" customHeight="1">
      <c r="A110" s="887" t="s">
        <v>404</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580263</v>
      </c>
      <c r="AB110" s="891"/>
      <c r="AC110" s="891"/>
      <c r="AD110" s="891"/>
      <c r="AE110" s="892"/>
      <c r="AF110" s="893">
        <v>569250</v>
      </c>
      <c r="AG110" s="891"/>
      <c r="AH110" s="891"/>
      <c r="AI110" s="891"/>
      <c r="AJ110" s="892"/>
      <c r="AK110" s="893">
        <v>536624</v>
      </c>
      <c r="AL110" s="891"/>
      <c r="AM110" s="891"/>
      <c r="AN110" s="891"/>
      <c r="AO110" s="892"/>
      <c r="AP110" s="894">
        <v>12.9</v>
      </c>
      <c r="AQ110" s="895"/>
      <c r="AR110" s="895"/>
      <c r="AS110" s="895"/>
      <c r="AT110" s="896"/>
      <c r="AU110" s="897" t="s">
        <v>61</v>
      </c>
      <c r="AV110" s="898"/>
      <c r="AW110" s="898"/>
      <c r="AX110" s="898"/>
      <c r="AY110" s="899"/>
      <c r="AZ110" s="941" t="s">
        <v>405</v>
      </c>
      <c r="BA110" s="888"/>
      <c r="BB110" s="888"/>
      <c r="BC110" s="888"/>
      <c r="BD110" s="888"/>
      <c r="BE110" s="888"/>
      <c r="BF110" s="888"/>
      <c r="BG110" s="888"/>
      <c r="BH110" s="888"/>
      <c r="BI110" s="888"/>
      <c r="BJ110" s="888"/>
      <c r="BK110" s="888"/>
      <c r="BL110" s="888"/>
      <c r="BM110" s="888"/>
      <c r="BN110" s="888"/>
      <c r="BO110" s="888"/>
      <c r="BP110" s="889"/>
      <c r="BQ110" s="927">
        <v>5166137</v>
      </c>
      <c r="BR110" s="928"/>
      <c r="BS110" s="928"/>
      <c r="BT110" s="928"/>
      <c r="BU110" s="928"/>
      <c r="BV110" s="928">
        <v>5183442</v>
      </c>
      <c r="BW110" s="928"/>
      <c r="BX110" s="928"/>
      <c r="BY110" s="928"/>
      <c r="BZ110" s="928"/>
      <c r="CA110" s="928">
        <v>6541964</v>
      </c>
      <c r="CB110" s="928"/>
      <c r="CC110" s="928"/>
      <c r="CD110" s="928"/>
      <c r="CE110" s="928"/>
      <c r="CF110" s="942">
        <v>157</v>
      </c>
      <c r="CG110" s="943"/>
      <c r="CH110" s="943"/>
      <c r="CI110" s="943"/>
      <c r="CJ110" s="943"/>
      <c r="CK110" s="944" t="s">
        <v>406</v>
      </c>
      <c r="CL110" s="945"/>
      <c r="CM110" s="924" t="s">
        <v>407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112</v>
      </c>
      <c r="DH110" s="928"/>
      <c r="DI110" s="928"/>
      <c r="DJ110" s="928"/>
      <c r="DK110" s="928"/>
      <c r="DL110" s="928" t="s">
        <v>112</v>
      </c>
      <c r="DM110" s="928"/>
      <c r="DN110" s="928"/>
      <c r="DO110" s="928"/>
      <c r="DP110" s="928"/>
      <c r="DQ110" s="928" t="s">
        <v>112</v>
      </c>
      <c r="DR110" s="928"/>
      <c r="DS110" s="928"/>
      <c r="DT110" s="928"/>
      <c r="DU110" s="928"/>
      <c r="DV110" s="929" t="s">
        <v>112</v>
      </c>
      <c r="DW110" s="929"/>
      <c r="DX110" s="929"/>
      <c r="DY110" s="929"/>
      <c r="DZ110" s="930"/>
    </row>
    <row r="111" spans="1:131" s="197" customFormat="1" ht="26.25" customHeight="1">
      <c r="A111" s="931" t="s">
        <v>408</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112</v>
      </c>
      <c r="AB111" s="935"/>
      <c r="AC111" s="935"/>
      <c r="AD111" s="935"/>
      <c r="AE111" s="936"/>
      <c r="AF111" s="937" t="s">
        <v>112</v>
      </c>
      <c r="AG111" s="935"/>
      <c r="AH111" s="935"/>
      <c r="AI111" s="935"/>
      <c r="AJ111" s="936"/>
      <c r="AK111" s="937" t="s">
        <v>112</v>
      </c>
      <c r="AL111" s="935"/>
      <c r="AM111" s="935"/>
      <c r="AN111" s="935"/>
      <c r="AO111" s="936"/>
      <c r="AP111" s="938" t="s">
        <v>112</v>
      </c>
      <c r="AQ111" s="939"/>
      <c r="AR111" s="939"/>
      <c r="AS111" s="939"/>
      <c r="AT111" s="940"/>
      <c r="AU111" s="900"/>
      <c r="AV111" s="901"/>
      <c r="AW111" s="901"/>
      <c r="AX111" s="901"/>
      <c r="AY111" s="902"/>
      <c r="AZ111" s="950" t="s">
        <v>409</v>
      </c>
      <c r="BA111" s="951"/>
      <c r="BB111" s="951"/>
      <c r="BC111" s="951"/>
      <c r="BD111" s="951"/>
      <c r="BE111" s="951"/>
      <c r="BF111" s="951"/>
      <c r="BG111" s="951"/>
      <c r="BH111" s="951"/>
      <c r="BI111" s="951"/>
      <c r="BJ111" s="951"/>
      <c r="BK111" s="951"/>
      <c r="BL111" s="951"/>
      <c r="BM111" s="951"/>
      <c r="BN111" s="951"/>
      <c r="BO111" s="951"/>
      <c r="BP111" s="952"/>
      <c r="BQ111" s="920">
        <v>290120</v>
      </c>
      <c r="BR111" s="921"/>
      <c r="BS111" s="921"/>
      <c r="BT111" s="921"/>
      <c r="BU111" s="921"/>
      <c r="BV111" s="921">
        <v>524880</v>
      </c>
      <c r="BW111" s="921"/>
      <c r="BX111" s="921"/>
      <c r="BY111" s="921"/>
      <c r="BZ111" s="921"/>
      <c r="CA111" s="921">
        <v>459640</v>
      </c>
      <c r="CB111" s="921"/>
      <c r="CC111" s="921"/>
      <c r="CD111" s="921"/>
      <c r="CE111" s="921"/>
      <c r="CF111" s="915">
        <v>11</v>
      </c>
      <c r="CG111" s="916"/>
      <c r="CH111" s="916"/>
      <c r="CI111" s="916"/>
      <c r="CJ111" s="916"/>
      <c r="CK111" s="946"/>
      <c r="CL111" s="947"/>
      <c r="CM111" s="917" t="s">
        <v>410</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112</v>
      </c>
      <c r="DH111" s="921"/>
      <c r="DI111" s="921"/>
      <c r="DJ111" s="921"/>
      <c r="DK111" s="921"/>
      <c r="DL111" s="921" t="s">
        <v>112</v>
      </c>
      <c r="DM111" s="921"/>
      <c r="DN111" s="921"/>
      <c r="DO111" s="921"/>
      <c r="DP111" s="921"/>
      <c r="DQ111" s="921" t="s">
        <v>112</v>
      </c>
      <c r="DR111" s="921"/>
      <c r="DS111" s="921"/>
      <c r="DT111" s="921"/>
      <c r="DU111" s="921"/>
      <c r="DV111" s="922" t="s">
        <v>112</v>
      </c>
      <c r="DW111" s="922"/>
      <c r="DX111" s="922"/>
      <c r="DY111" s="922"/>
      <c r="DZ111" s="923"/>
    </row>
    <row r="112" spans="1:131" s="197" customFormat="1" ht="26.25" customHeight="1">
      <c r="A112" s="953" t="s">
        <v>411</v>
      </c>
      <c r="B112" s="954"/>
      <c r="C112" s="951" t="s">
        <v>412</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112</v>
      </c>
      <c r="AB112" s="960"/>
      <c r="AC112" s="960"/>
      <c r="AD112" s="960"/>
      <c r="AE112" s="961"/>
      <c r="AF112" s="962" t="s">
        <v>112</v>
      </c>
      <c r="AG112" s="960"/>
      <c r="AH112" s="960"/>
      <c r="AI112" s="960"/>
      <c r="AJ112" s="961"/>
      <c r="AK112" s="962" t="s">
        <v>112</v>
      </c>
      <c r="AL112" s="960"/>
      <c r="AM112" s="960"/>
      <c r="AN112" s="960"/>
      <c r="AO112" s="961"/>
      <c r="AP112" s="963" t="s">
        <v>112</v>
      </c>
      <c r="AQ112" s="964"/>
      <c r="AR112" s="964"/>
      <c r="AS112" s="964"/>
      <c r="AT112" s="965"/>
      <c r="AU112" s="900"/>
      <c r="AV112" s="901"/>
      <c r="AW112" s="901"/>
      <c r="AX112" s="901"/>
      <c r="AY112" s="902"/>
      <c r="AZ112" s="950" t="s">
        <v>413</v>
      </c>
      <c r="BA112" s="951"/>
      <c r="BB112" s="951"/>
      <c r="BC112" s="951"/>
      <c r="BD112" s="951"/>
      <c r="BE112" s="951"/>
      <c r="BF112" s="951"/>
      <c r="BG112" s="951"/>
      <c r="BH112" s="951"/>
      <c r="BI112" s="951"/>
      <c r="BJ112" s="951"/>
      <c r="BK112" s="951"/>
      <c r="BL112" s="951"/>
      <c r="BM112" s="951"/>
      <c r="BN112" s="951"/>
      <c r="BO112" s="951"/>
      <c r="BP112" s="952"/>
      <c r="BQ112" s="920">
        <v>6105375</v>
      </c>
      <c r="BR112" s="921"/>
      <c r="BS112" s="921"/>
      <c r="BT112" s="921"/>
      <c r="BU112" s="921"/>
      <c r="BV112" s="921">
        <v>5670909</v>
      </c>
      <c r="BW112" s="921"/>
      <c r="BX112" s="921"/>
      <c r="BY112" s="921"/>
      <c r="BZ112" s="921"/>
      <c r="CA112" s="921">
        <v>5173740</v>
      </c>
      <c r="CB112" s="921"/>
      <c r="CC112" s="921"/>
      <c r="CD112" s="921"/>
      <c r="CE112" s="921"/>
      <c r="CF112" s="915">
        <v>124.2</v>
      </c>
      <c r="CG112" s="916"/>
      <c r="CH112" s="916"/>
      <c r="CI112" s="916"/>
      <c r="CJ112" s="916"/>
      <c r="CK112" s="946"/>
      <c r="CL112" s="947"/>
      <c r="CM112" s="917" t="s">
        <v>414</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112</v>
      </c>
      <c r="DH112" s="921"/>
      <c r="DI112" s="921"/>
      <c r="DJ112" s="921"/>
      <c r="DK112" s="921"/>
      <c r="DL112" s="921" t="s">
        <v>112</v>
      </c>
      <c r="DM112" s="921"/>
      <c r="DN112" s="921"/>
      <c r="DO112" s="921"/>
      <c r="DP112" s="921"/>
      <c r="DQ112" s="921" t="s">
        <v>112</v>
      </c>
      <c r="DR112" s="921"/>
      <c r="DS112" s="921"/>
      <c r="DT112" s="921"/>
      <c r="DU112" s="921"/>
      <c r="DV112" s="922" t="s">
        <v>112</v>
      </c>
      <c r="DW112" s="922"/>
      <c r="DX112" s="922"/>
      <c r="DY112" s="922"/>
      <c r="DZ112" s="923"/>
    </row>
    <row r="113" spans="1:130" s="197" customFormat="1" ht="26.25" customHeight="1">
      <c r="A113" s="955"/>
      <c r="B113" s="956"/>
      <c r="C113" s="951" t="s">
        <v>415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488733</v>
      </c>
      <c r="AB113" s="935"/>
      <c r="AC113" s="935"/>
      <c r="AD113" s="935"/>
      <c r="AE113" s="936"/>
      <c r="AF113" s="937">
        <v>491229</v>
      </c>
      <c r="AG113" s="935"/>
      <c r="AH113" s="935"/>
      <c r="AI113" s="935"/>
      <c r="AJ113" s="936"/>
      <c r="AK113" s="937">
        <v>477954</v>
      </c>
      <c r="AL113" s="935"/>
      <c r="AM113" s="935"/>
      <c r="AN113" s="935"/>
      <c r="AO113" s="936"/>
      <c r="AP113" s="938">
        <v>11.5</v>
      </c>
      <c r="AQ113" s="939"/>
      <c r="AR113" s="939"/>
      <c r="AS113" s="939"/>
      <c r="AT113" s="940"/>
      <c r="AU113" s="900"/>
      <c r="AV113" s="901"/>
      <c r="AW113" s="901"/>
      <c r="AX113" s="901"/>
      <c r="AY113" s="902"/>
      <c r="AZ113" s="950" t="s">
        <v>416</v>
      </c>
      <c r="BA113" s="951"/>
      <c r="BB113" s="951"/>
      <c r="BC113" s="951"/>
      <c r="BD113" s="951"/>
      <c r="BE113" s="951"/>
      <c r="BF113" s="951"/>
      <c r="BG113" s="951"/>
      <c r="BH113" s="951"/>
      <c r="BI113" s="951"/>
      <c r="BJ113" s="951"/>
      <c r="BK113" s="951"/>
      <c r="BL113" s="951"/>
      <c r="BM113" s="951"/>
      <c r="BN113" s="951"/>
      <c r="BO113" s="951"/>
      <c r="BP113" s="952"/>
      <c r="BQ113" s="920">
        <v>82830</v>
      </c>
      <c r="BR113" s="921"/>
      <c r="BS113" s="921"/>
      <c r="BT113" s="921"/>
      <c r="BU113" s="921"/>
      <c r="BV113" s="921">
        <v>59656</v>
      </c>
      <c r="BW113" s="921"/>
      <c r="BX113" s="921"/>
      <c r="BY113" s="921"/>
      <c r="BZ113" s="921"/>
      <c r="CA113" s="921">
        <v>96994</v>
      </c>
      <c r="CB113" s="921"/>
      <c r="CC113" s="921"/>
      <c r="CD113" s="921"/>
      <c r="CE113" s="921"/>
      <c r="CF113" s="915">
        <v>2.2999999999999998</v>
      </c>
      <c r="CG113" s="916"/>
      <c r="CH113" s="916"/>
      <c r="CI113" s="916"/>
      <c r="CJ113" s="916"/>
      <c r="CK113" s="946"/>
      <c r="CL113" s="947"/>
      <c r="CM113" s="917" t="s">
        <v>417</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112</v>
      </c>
      <c r="DH113" s="960"/>
      <c r="DI113" s="960"/>
      <c r="DJ113" s="960"/>
      <c r="DK113" s="961"/>
      <c r="DL113" s="962" t="s">
        <v>112</v>
      </c>
      <c r="DM113" s="960"/>
      <c r="DN113" s="960"/>
      <c r="DO113" s="960"/>
      <c r="DP113" s="961"/>
      <c r="DQ113" s="962" t="s">
        <v>112</v>
      </c>
      <c r="DR113" s="960"/>
      <c r="DS113" s="960"/>
      <c r="DT113" s="960"/>
      <c r="DU113" s="961"/>
      <c r="DV113" s="963" t="s">
        <v>112</v>
      </c>
      <c r="DW113" s="964"/>
      <c r="DX113" s="964"/>
      <c r="DY113" s="964"/>
      <c r="DZ113" s="965"/>
    </row>
    <row r="114" spans="1:130" s="197" customFormat="1" ht="26.25" customHeight="1">
      <c r="A114" s="955"/>
      <c r="B114" s="956"/>
      <c r="C114" s="951" t="s">
        <v>418</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65561</v>
      </c>
      <c r="AB114" s="960"/>
      <c r="AC114" s="960"/>
      <c r="AD114" s="960"/>
      <c r="AE114" s="961"/>
      <c r="AF114" s="962">
        <v>25246</v>
      </c>
      <c r="AG114" s="960"/>
      <c r="AH114" s="960"/>
      <c r="AI114" s="960"/>
      <c r="AJ114" s="961"/>
      <c r="AK114" s="962">
        <v>8564</v>
      </c>
      <c r="AL114" s="960"/>
      <c r="AM114" s="960"/>
      <c r="AN114" s="960"/>
      <c r="AO114" s="961"/>
      <c r="AP114" s="963">
        <v>0.2</v>
      </c>
      <c r="AQ114" s="964"/>
      <c r="AR114" s="964"/>
      <c r="AS114" s="964"/>
      <c r="AT114" s="965"/>
      <c r="AU114" s="900"/>
      <c r="AV114" s="901"/>
      <c r="AW114" s="901"/>
      <c r="AX114" s="901"/>
      <c r="AY114" s="902"/>
      <c r="AZ114" s="950" t="s">
        <v>419</v>
      </c>
      <c r="BA114" s="951"/>
      <c r="BB114" s="951"/>
      <c r="BC114" s="951"/>
      <c r="BD114" s="951"/>
      <c r="BE114" s="951"/>
      <c r="BF114" s="951"/>
      <c r="BG114" s="951"/>
      <c r="BH114" s="951"/>
      <c r="BI114" s="951"/>
      <c r="BJ114" s="951"/>
      <c r="BK114" s="951"/>
      <c r="BL114" s="951"/>
      <c r="BM114" s="951"/>
      <c r="BN114" s="951"/>
      <c r="BO114" s="951"/>
      <c r="BP114" s="952"/>
      <c r="BQ114" s="920">
        <v>1731271</v>
      </c>
      <c r="BR114" s="921"/>
      <c r="BS114" s="921"/>
      <c r="BT114" s="921"/>
      <c r="BU114" s="921"/>
      <c r="BV114" s="921">
        <v>1702887</v>
      </c>
      <c r="BW114" s="921"/>
      <c r="BX114" s="921"/>
      <c r="BY114" s="921"/>
      <c r="BZ114" s="921"/>
      <c r="CA114" s="921">
        <v>1692488</v>
      </c>
      <c r="CB114" s="921"/>
      <c r="CC114" s="921"/>
      <c r="CD114" s="921"/>
      <c r="CE114" s="921"/>
      <c r="CF114" s="915">
        <v>40.6</v>
      </c>
      <c r="CG114" s="916"/>
      <c r="CH114" s="916"/>
      <c r="CI114" s="916"/>
      <c r="CJ114" s="916"/>
      <c r="CK114" s="946"/>
      <c r="CL114" s="947"/>
      <c r="CM114" s="917" t="s">
        <v>420</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112</v>
      </c>
      <c r="DH114" s="960"/>
      <c r="DI114" s="960"/>
      <c r="DJ114" s="960"/>
      <c r="DK114" s="961"/>
      <c r="DL114" s="962" t="s">
        <v>112</v>
      </c>
      <c r="DM114" s="960"/>
      <c r="DN114" s="960"/>
      <c r="DO114" s="960"/>
      <c r="DP114" s="961"/>
      <c r="DQ114" s="962" t="s">
        <v>112</v>
      </c>
      <c r="DR114" s="960"/>
      <c r="DS114" s="960"/>
      <c r="DT114" s="960"/>
      <c r="DU114" s="961"/>
      <c r="DV114" s="963" t="s">
        <v>112</v>
      </c>
      <c r="DW114" s="964"/>
      <c r="DX114" s="964"/>
      <c r="DY114" s="964"/>
      <c r="DZ114" s="965"/>
    </row>
    <row r="115" spans="1:130" s="197" customFormat="1" ht="26.25" customHeight="1">
      <c r="A115" s="955"/>
      <c r="B115" s="956"/>
      <c r="C115" s="951" t="s">
        <v>421</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32244</v>
      </c>
      <c r="AB115" s="935"/>
      <c r="AC115" s="935"/>
      <c r="AD115" s="935"/>
      <c r="AE115" s="936"/>
      <c r="AF115" s="937">
        <v>41609</v>
      </c>
      <c r="AG115" s="935"/>
      <c r="AH115" s="935"/>
      <c r="AI115" s="935"/>
      <c r="AJ115" s="936"/>
      <c r="AK115" s="937">
        <v>70938</v>
      </c>
      <c r="AL115" s="935"/>
      <c r="AM115" s="935"/>
      <c r="AN115" s="935"/>
      <c r="AO115" s="936"/>
      <c r="AP115" s="938">
        <v>1.7</v>
      </c>
      <c r="AQ115" s="939"/>
      <c r="AR115" s="939"/>
      <c r="AS115" s="939"/>
      <c r="AT115" s="940"/>
      <c r="AU115" s="900"/>
      <c r="AV115" s="901"/>
      <c r="AW115" s="901"/>
      <c r="AX115" s="901"/>
      <c r="AY115" s="902"/>
      <c r="AZ115" s="950" t="s">
        <v>422</v>
      </c>
      <c r="BA115" s="951"/>
      <c r="BB115" s="951"/>
      <c r="BC115" s="951"/>
      <c r="BD115" s="951"/>
      <c r="BE115" s="951"/>
      <c r="BF115" s="951"/>
      <c r="BG115" s="951"/>
      <c r="BH115" s="951"/>
      <c r="BI115" s="951"/>
      <c r="BJ115" s="951"/>
      <c r="BK115" s="951"/>
      <c r="BL115" s="951"/>
      <c r="BM115" s="951"/>
      <c r="BN115" s="951"/>
      <c r="BO115" s="951"/>
      <c r="BP115" s="952"/>
      <c r="BQ115" s="920">
        <v>1107220</v>
      </c>
      <c r="BR115" s="921"/>
      <c r="BS115" s="921"/>
      <c r="BT115" s="921"/>
      <c r="BU115" s="921"/>
      <c r="BV115" s="921">
        <v>1043760</v>
      </c>
      <c r="BW115" s="921"/>
      <c r="BX115" s="921"/>
      <c r="BY115" s="921"/>
      <c r="BZ115" s="921"/>
      <c r="CA115" s="921">
        <v>49500</v>
      </c>
      <c r="CB115" s="921"/>
      <c r="CC115" s="921"/>
      <c r="CD115" s="921"/>
      <c r="CE115" s="921"/>
      <c r="CF115" s="915">
        <v>1.2</v>
      </c>
      <c r="CG115" s="916"/>
      <c r="CH115" s="916"/>
      <c r="CI115" s="916"/>
      <c r="CJ115" s="916"/>
      <c r="CK115" s="946"/>
      <c r="CL115" s="947"/>
      <c r="CM115" s="950" t="s">
        <v>423</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112</v>
      </c>
      <c r="DH115" s="960"/>
      <c r="DI115" s="960"/>
      <c r="DJ115" s="960"/>
      <c r="DK115" s="961"/>
      <c r="DL115" s="962" t="s">
        <v>112</v>
      </c>
      <c r="DM115" s="960"/>
      <c r="DN115" s="960"/>
      <c r="DO115" s="960"/>
      <c r="DP115" s="961"/>
      <c r="DQ115" s="962" t="s">
        <v>112</v>
      </c>
      <c r="DR115" s="960"/>
      <c r="DS115" s="960"/>
      <c r="DT115" s="960"/>
      <c r="DU115" s="961"/>
      <c r="DV115" s="963" t="s">
        <v>112</v>
      </c>
      <c r="DW115" s="964"/>
      <c r="DX115" s="964"/>
      <c r="DY115" s="964"/>
      <c r="DZ115" s="965"/>
    </row>
    <row r="116" spans="1:130" s="197" customFormat="1" ht="26.25" customHeight="1">
      <c r="A116" s="957"/>
      <c r="B116" s="958"/>
      <c r="C116" s="972" t="s">
        <v>424</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112</v>
      </c>
      <c r="AB116" s="960"/>
      <c r="AC116" s="960"/>
      <c r="AD116" s="960"/>
      <c r="AE116" s="961"/>
      <c r="AF116" s="962" t="s">
        <v>112</v>
      </c>
      <c r="AG116" s="960"/>
      <c r="AH116" s="960"/>
      <c r="AI116" s="960"/>
      <c r="AJ116" s="961"/>
      <c r="AK116" s="962" t="s">
        <v>112</v>
      </c>
      <c r="AL116" s="960"/>
      <c r="AM116" s="960"/>
      <c r="AN116" s="960"/>
      <c r="AO116" s="961"/>
      <c r="AP116" s="963" t="s">
        <v>112</v>
      </c>
      <c r="AQ116" s="964"/>
      <c r="AR116" s="964"/>
      <c r="AS116" s="964"/>
      <c r="AT116" s="965"/>
      <c r="AU116" s="900"/>
      <c r="AV116" s="901"/>
      <c r="AW116" s="901"/>
      <c r="AX116" s="901"/>
      <c r="AY116" s="902"/>
      <c r="AZ116" s="950" t="s">
        <v>425</v>
      </c>
      <c r="BA116" s="951"/>
      <c r="BB116" s="951"/>
      <c r="BC116" s="951"/>
      <c r="BD116" s="951"/>
      <c r="BE116" s="951"/>
      <c r="BF116" s="951"/>
      <c r="BG116" s="951"/>
      <c r="BH116" s="951"/>
      <c r="BI116" s="951"/>
      <c r="BJ116" s="951"/>
      <c r="BK116" s="951"/>
      <c r="BL116" s="951"/>
      <c r="BM116" s="951"/>
      <c r="BN116" s="951"/>
      <c r="BO116" s="951"/>
      <c r="BP116" s="952"/>
      <c r="BQ116" s="920" t="s">
        <v>112</v>
      </c>
      <c r="BR116" s="921"/>
      <c r="BS116" s="921"/>
      <c r="BT116" s="921"/>
      <c r="BU116" s="921"/>
      <c r="BV116" s="921" t="s">
        <v>112</v>
      </c>
      <c r="BW116" s="921"/>
      <c r="BX116" s="921"/>
      <c r="BY116" s="921"/>
      <c r="BZ116" s="921"/>
      <c r="CA116" s="921" t="s">
        <v>112</v>
      </c>
      <c r="CB116" s="921"/>
      <c r="CC116" s="921"/>
      <c r="CD116" s="921"/>
      <c r="CE116" s="921"/>
      <c r="CF116" s="915" t="s">
        <v>112</v>
      </c>
      <c r="CG116" s="916"/>
      <c r="CH116" s="916"/>
      <c r="CI116" s="916"/>
      <c r="CJ116" s="916"/>
      <c r="CK116" s="946"/>
      <c r="CL116" s="947"/>
      <c r="CM116" s="917" t="s">
        <v>426</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112</v>
      </c>
      <c r="DH116" s="960"/>
      <c r="DI116" s="960"/>
      <c r="DJ116" s="960"/>
      <c r="DK116" s="961"/>
      <c r="DL116" s="962" t="s">
        <v>112</v>
      </c>
      <c r="DM116" s="960"/>
      <c r="DN116" s="960"/>
      <c r="DO116" s="960"/>
      <c r="DP116" s="961"/>
      <c r="DQ116" s="962" t="s">
        <v>112</v>
      </c>
      <c r="DR116" s="960"/>
      <c r="DS116" s="960"/>
      <c r="DT116" s="960"/>
      <c r="DU116" s="961"/>
      <c r="DV116" s="963" t="s">
        <v>112</v>
      </c>
      <c r="DW116" s="964"/>
      <c r="DX116" s="964"/>
      <c r="DY116" s="964"/>
      <c r="DZ116" s="965"/>
    </row>
    <row r="117" spans="1:130" s="197" customFormat="1" ht="26.25" customHeight="1">
      <c r="A117" s="905" t="s">
        <v>171</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427</v>
      </c>
      <c r="Z117" s="885"/>
      <c r="AA117" s="997">
        <v>1166801</v>
      </c>
      <c r="AB117" s="967"/>
      <c r="AC117" s="967"/>
      <c r="AD117" s="967"/>
      <c r="AE117" s="968"/>
      <c r="AF117" s="966">
        <v>1127334</v>
      </c>
      <c r="AG117" s="967"/>
      <c r="AH117" s="967"/>
      <c r="AI117" s="967"/>
      <c r="AJ117" s="968"/>
      <c r="AK117" s="966">
        <v>1094080</v>
      </c>
      <c r="AL117" s="967"/>
      <c r="AM117" s="967"/>
      <c r="AN117" s="967"/>
      <c r="AO117" s="968"/>
      <c r="AP117" s="969"/>
      <c r="AQ117" s="970"/>
      <c r="AR117" s="970"/>
      <c r="AS117" s="970"/>
      <c r="AT117" s="971"/>
      <c r="AU117" s="900"/>
      <c r="AV117" s="901"/>
      <c r="AW117" s="901"/>
      <c r="AX117" s="901"/>
      <c r="AY117" s="902"/>
      <c r="AZ117" s="996" t="s">
        <v>428</v>
      </c>
      <c r="BA117" s="972"/>
      <c r="BB117" s="972"/>
      <c r="BC117" s="972"/>
      <c r="BD117" s="972"/>
      <c r="BE117" s="972"/>
      <c r="BF117" s="972"/>
      <c r="BG117" s="972"/>
      <c r="BH117" s="972"/>
      <c r="BI117" s="972"/>
      <c r="BJ117" s="972"/>
      <c r="BK117" s="972"/>
      <c r="BL117" s="972"/>
      <c r="BM117" s="972"/>
      <c r="BN117" s="972"/>
      <c r="BO117" s="972"/>
      <c r="BP117" s="973"/>
      <c r="BQ117" s="986" t="s">
        <v>112</v>
      </c>
      <c r="BR117" s="987"/>
      <c r="BS117" s="987"/>
      <c r="BT117" s="987"/>
      <c r="BU117" s="987"/>
      <c r="BV117" s="987" t="s">
        <v>112</v>
      </c>
      <c r="BW117" s="987"/>
      <c r="BX117" s="987"/>
      <c r="BY117" s="987"/>
      <c r="BZ117" s="987"/>
      <c r="CA117" s="987" t="s">
        <v>112</v>
      </c>
      <c r="CB117" s="987"/>
      <c r="CC117" s="987"/>
      <c r="CD117" s="987"/>
      <c r="CE117" s="987"/>
      <c r="CF117" s="915" t="s">
        <v>112</v>
      </c>
      <c r="CG117" s="916"/>
      <c r="CH117" s="916"/>
      <c r="CI117" s="916"/>
      <c r="CJ117" s="916"/>
      <c r="CK117" s="946"/>
      <c r="CL117" s="947"/>
      <c r="CM117" s="917" t="s">
        <v>429</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112</v>
      </c>
      <c r="DH117" s="960"/>
      <c r="DI117" s="960"/>
      <c r="DJ117" s="960"/>
      <c r="DK117" s="961"/>
      <c r="DL117" s="962" t="s">
        <v>112</v>
      </c>
      <c r="DM117" s="960"/>
      <c r="DN117" s="960"/>
      <c r="DO117" s="960"/>
      <c r="DP117" s="961"/>
      <c r="DQ117" s="962" t="s">
        <v>112</v>
      </c>
      <c r="DR117" s="960"/>
      <c r="DS117" s="960"/>
      <c r="DT117" s="960"/>
      <c r="DU117" s="961"/>
      <c r="DV117" s="963" t="s">
        <v>112</v>
      </c>
      <c r="DW117" s="964"/>
      <c r="DX117" s="964"/>
      <c r="DY117" s="964"/>
      <c r="DZ117" s="965"/>
    </row>
    <row r="118" spans="1:130" s="197" customFormat="1" ht="26.25" customHeight="1">
      <c r="A118" s="905" t="s">
        <v>403</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401</v>
      </c>
      <c r="AB118" s="884"/>
      <c r="AC118" s="884"/>
      <c r="AD118" s="884"/>
      <c r="AE118" s="885"/>
      <c r="AF118" s="883" t="s">
        <v>287</v>
      </c>
      <c r="AG118" s="884"/>
      <c r="AH118" s="884"/>
      <c r="AI118" s="884"/>
      <c r="AJ118" s="885"/>
      <c r="AK118" s="883" t="s">
        <v>286</v>
      </c>
      <c r="AL118" s="884"/>
      <c r="AM118" s="884"/>
      <c r="AN118" s="884"/>
      <c r="AO118" s="885"/>
      <c r="AP118" s="991" t="s">
        <v>402</v>
      </c>
      <c r="AQ118" s="992"/>
      <c r="AR118" s="992"/>
      <c r="AS118" s="992"/>
      <c r="AT118" s="993"/>
      <c r="AU118" s="903"/>
      <c r="AV118" s="904"/>
      <c r="AW118" s="904"/>
      <c r="AX118" s="904"/>
      <c r="AY118" s="904"/>
      <c r="AZ118" s="228" t="s">
        <v>171</v>
      </c>
      <c r="BA118" s="228"/>
      <c r="BB118" s="228"/>
      <c r="BC118" s="228"/>
      <c r="BD118" s="228"/>
      <c r="BE118" s="228"/>
      <c r="BF118" s="228"/>
      <c r="BG118" s="228"/>
      <c r="BH118" s="228"/>
      <c r="BI118" s="228"/>
      <c r="BJ118" s="228"/>
      <c r="BK118" s="228"/>
      <c r="BL118" s="228"/>
      <c r="BM118" s="228"/>
      <c r="BN118" s="228"/>
      <c r="BO118" s="994" t="s">
        <v>430</v>
      </c>
      <c r="BP118" s="995"/>
      <c r="BQ118" s="986">
        <v>14482953</v>
      </c>
      <c r="BR118" s="987"/>
      <c r="BS118" s="987"/>
      <c r="BT118" s="987"/>
      <c r="BU118" s="987"/>
      <c r="BV118" s="987">
        <v>14185534</v>
      </c>
      <c r="BW118" s="987"/>
      <c r="BX118" s="987"/>
      <c r="BY118" s="987"/>
      <c r="BZ118" s="987"/>
      <c r="CA118" s="987">
        <v>14014326</v>
      </c>
      <c r="CB118" s="987"/>
      <c r="CC118" s="987"/>
      <c r="CD118" s="987"/>
      <c r="CE118" s="987"/>
      <c r="CF118" s="988"/>
      <c r="CG118" s="989"/>
      <c r="CH118" s="989"/>
      <c r="CI118" s="989"/>
      <c r="CJ118" s="990"/>
      <c r="CK118" s="946"/>
      <c r="CL118" s="947"/>
      <c r="CM118" s="917" t="s">
        <v>431</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112</v>
      </c>
      <c r="DH118" s="960"/>
      <c r="DI118" s="960"/>
      <c r="DJ118" s="960"/>
      <c r="DK118" s="961"/>
      <c r="DL118" s="962" t="s">
        <v>112</v>
      </c>
      <c r="DM118" s="960"/>
      <c r="DN118" s="960"/>
      <c r="DO118" s="960"/>
      <c r="DP118" s="961"/>
      <c r="DQ118" s="962" t="s">
        <v>112</v>
      </c>
      <c r="DR118" s="960"/>
      <c r="DS118" s="960"/>
      <c r="DT118" s="960"/>
      <c r="DU118" s="961"/>
      <c r="DV118" s="963" t="s">
        <v>112</v>
      </c>
      <c r="DW118" s="964"/>
      <c r="DX118" s="964"/>
      <c r="DY118" s="964"/>
      <c r="DZ118" s="965"/>
    </row>
    <row r="119" spans="1:130" s="197" customFormat="1" ht="26.25" customHeight="1">
      <c r="A119" s="975" t="s">
        <v>406</v>
      </c>
      <c r="B119" s="945"/>
      <c r="C119" s="924" t="s">
        <v>407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112</v>
      </c>
      <c r="AB119" s="891"/>
      <c r="AC119" s="891"/>
      <c r="AD119" s="891"/>
      <c r="AE119" s="892"/>
      <c r="AF119" s="893" t="s">
        <v>112</v>
      </c>
      <c r="AG119" s="891"/>
      <c r="AH119" s="891"/>
      <c r="AI119" s="891"/>
      <c r="AJ119" s="892"/>
      <c r="AK119" s="893" t="s">
        <v>112</v>
      </c>
      <c r="AL119" s="891"/>
      <c r="AM119" s="891"/>
      <c r="AN119" s="891"/>
      <c r="AO119" s="892"/>
      <c r="AP119" s="894" t="s">
        <v>112</v>
      </c>
      <c r="AQ119" s="895"/>
      <c r="AR119" s="895"/>
      <c r="AS119" s="895"/>
      <c r="AT119" s="896"/>
      <c r="AU119" s="978" t="s">
        <v>432</v>
      </c>
      <c r="AV119" s="979"/>
      <c r="AW119" s="979"/>
      <c r="AX119" s="979"/>
      <c r="AY119" s="980"/>
      <c r="AZ119" s="941" t="s">
        <v>433</v>
      </c>
      <c r="BA119" s="888"/>
      <c r="BB119" s="888"/>
      <c r="BC119" s="888"/>
      <c r="BD119" s="888"/>
      <c r="BE119" s="888"/>
      <c r="BF119" s="888"/>
      <c r="BG119" s="888"/>
      <c r="BH119" s="888"/>
      <c r="BI119" s="888"/>
      <c r="BJ119" s="888"/>
      <c r="BK119" s="888"/>
      <c r="BL119" s="888"/>
      <c r="BM119" s="888"/>
      <c r="BN119" s="888"/>
      <c r="BO119" s="888"/>
      <c r="BP119" s="889"/>
      <c r="BQ119" s="927">
        <v>2977780</v>
      </c>
      <c r="BR119" s="928"/>
      <c r="BS119" s="928"/>
      <c r="BT119" s="928"/>
      <c r="BU119" s="928"/>
      <c r="BV119" s="928">
        <v>2884713</v>
      </c>
      <c r="BW119" s="928"/>
      <c r="BX119" s="928"/>
      <c r="BY119" s="928"/>
      <c r="BZ119" s="928"/>
      <c r="CA119" s="928">
        <v>3340678</v>
      </c>
      <c r="CB119" s="928"/>
      <c r="CC119" s="928"/>
      <c r="CD119" s="928"/>
      <c r="CE119" s="928"/>
      <c r="CF119" s="942">
        <v>80.2</v>
      </c>
      <c r="CG119" s="943"/>
      <c r="CH119" s="943"/>
      <c r="CI119" s="943"/>
      <c r="CJ119" s="943"/>
      <c r="CK119" s="948"/>
      <c r="CL119" s="949"/>
      <c r="CM119" s="1005" t="s">
        <v>434</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290120</v>
      </c>
      <c r="DH119" s="999"/>
      <c r="DI119" s="999"/>
      <c r="DJ119" s="999"/>
      <c r="DK119" s="1000"/>
      <c r="DL119" s="1001">
        <v>524880</v>
      </c>
      <c r="DM119" s="999"/>
      <c r="DN119" s="999"/>
      <c r="DO119" s="999"/>
      <c r="DP119" s="1000"/>
      <c r="DQ119" s="1001">
        <v>459640</v>
      </c>
      <c r="DR119" s="999"/>
      <c r="DS119" s="999"/>
      <c r="DT119" s="999"/>
      <c r="DU119" s="1000"/>
      <c r="DV119" s="1002">
        <v>11</v>
      </c>
      <c r="DW119" s="1003"/>
      <c r="DX119" s="1003"/>
      <c r="DY119" s="1003"/>
      <c r="DZ119" s="1004"/>
    </row>
    <row r="120" spans="1:130" s="197" customFormat="1" ht="26.25" customHeight="1">
      <c r="A120" s="976"/>
      <c r="B120" s="947"/>
      <c r="C120" s="917" t="s">
        <v>410</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112</v>
      </c>
      <c r="AB120" s="960"/>
      <c r="AC120" s="960"/>
      <c r="AD120" s="960"/>
      <c r="AE120" s="961"/>
      <c r="AF120" s="962" t="s">
        <v>112</v>
      </c>
      <c r="AG120" s="960"/>
      <c r="AH120" s="960"/>
      <c r="AI120" s="960"/>
      <c r="AJ120" s="961"/>
      <c r="AK120" s="962" t="s">
        <v>112</v>
      </c>
      <c r="AL120" s="960"/>
      <c r="AM120" s="960"/>
      <c r="AN120" s="960"/>
      <c r="AO120" s="961"/>
      <c r="AP120" s="963" t="s">
        <v>112</v>
      </c>
      <c r="AQ120" s="964"/>
      <c r="AR120" s="964"/>
      <c r="AS120" s="964"/>
      <c r="AT120" s="965"/>
      <c r="AU120" s="981"/>
      <c r="AV120" s="982"/>
      <c r="AW120" s="982"/>
      <c r="AX120" s="982"/>
      <c r="AY120" s="983"/>
      <c r="AZ120" s="950" t="s">
        <v>435</v>
      </c>
      <c r="BA120" s="951"/>
      <c r="BB120" s="951"/>
      <c r="BC120" s="951"/>
      <c r="BD120" s="951"/>
      <c r="BE120" s="951"/>
      <c r="BF120" s="951"/>
      <c r="BG120" s="951"/>
      <c r="BH120" s="951"/>
      <c r="BI120" s="951"/>
      <c r="BJ120" s="951"/>
      <c r="BK120" s="951"/>
      <c r="BL120" s="951"/>
      <c r="BM120" s="951"/>
      <c r="BN120" s="951"/>
      <c r="BO120" s="951"/>
      <c r="BP120" s="952"/>
      <c r="BQ120" s="920">
        <v>139679</v>
      </c>
      <c r="BR120" s="921"/>
      <c r="BS120" s="921"/>
      <c r="BT120" s="921"/>
      <c r="BU120" s="921"/>
      <c r="BV120" s="921">
        <v>112021</v>
      </c>
      <c r="BW120" s="921"/>
      <c r="BX120" s="921"/>
      <c r="BY120" s="921"/>
      <c r="BZ120" s="921"/>
      <c r="CA120" s="921">
        <v>100978</v>
      </c>
      <c r="CB120" s="921"/>
      <c r="CC120" s="921"/>
      <c r="CD120" s="921"/>
      <c r="CE120" s="921"/>
      <c r="CF120" s="915">
        <v>2.4</v>
      </c>
      <c r="CG120" s="916"/>
      <c r="CH120" s="916"/>
      <c r="CI120" s="916"/>
      <c r="CJ120" s="916"/>
      <c r="CK120" s="1014" t="s">
        <v>436</v>
      </c>
      <c r="CL120" s="1015"/>
      <c r="CM120" s="1015"/>
      <c r="CN120" s="1015"/>
      <c r="CO120" s="1016"/>
      <c r="CP120" s="1022" t="s">
        <v>384</v>
      </c>
      <c r="CQ120" s="1023"/>
      <c r="CR120" s="1023"/>
      <c r="CS120" s="1023"/>
      <c r="CT120" s="1023"/>
      <c r="CU120" s="1023"/>
      <c r="CV120" s="1023"/>
      <c r="CW120" s="1023"/>
      <c r="CX120" s="1023"/>
      <c r="CY120" s="1023"/>
      <c r="CZ120" s="1023"/>
      <c r="DA120" s="1023"/>
      <c r="DB120" s="1023"/>
      <c r="DC120" s="1023"/>
      <c r="DD120" s="1023"/>
      <c r="DE120" s="1023"/>
      <c r="DF120" s="1024"/>
      <c r="DG120" s="927">
        <v>6059302</v>
      </c>
      <c r="DH120" s="928"/>
      <c r="DI120" s="928"/>
      <c r="DJ120" s="928"/>
      <c r="DK120" s="928"/>
      <c r="DL120" s="928">
        <v>5629114</v>
      </c>
      <c r="DM120" s="928"/>
      <c r="DN120" s="928"/>
      <c r="DO120" s="928"/>
      <c r="DP120" s="928"/>
      <c r="DQ120" s="928">
        <v>5128482</v>
      </c>
      <c r="DR120" s="928"/>
      <c r="DS120" s="928"/>
      <c r="DT120" s="928"/>
      <c r="DU120" s="928"/>
      <c r="DV120" s="929">
        <v>123.1</v>
      </c>
      <c r="DW120" s="929"/>
      <c r="DX120" s="929"/>
      <c r="DY120" s="929"/>
      <c r="DZ120" s="930"/>
    </row>
    <row r="121" spans="1:130" s="197" customFormat="1" ht="26.25" customHeight="1">
      <c r="A121" s="976"/>
      <c r="B121" s="947"/>
      <c r="C121" s="1011" t="s">
        <v>437</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112</v>
      </c>
      <c r="AB121" s="960"/>
      <c r="AC121" s="960"/>
      <c r="AD121" s="960"/>
      <c r="AE121" s="961"/>
      <c r="AF121" s="962" t="s">
        <v>112</v>
      </c>
      <c r="AG121" s="960"/>
      <c r="AH121" s="960"/>
      <c r="AI121" s="960"/>
      <c r="AJ121" s="961"/>
      <c r="AK121" s="962" t="s">
        <v>112</v>
      </c>
      <c r="AL121" s="960"/>
      <c r="AM121" s="960"/>
      <c r="AN121" s="960"/>
      <c r="AO121" s="961"/>
      <c r="AP121" s="963" t="s">
        <v>112</v>
      </c>
      <c r="AQ121" s="964"/>
      <c r="AR121" s="964"/>
      <c r="AS121" s="964"/>
      <c r="AT121" s="965"/>
      <c r="AU121" s="981"/>
      <c r="AV121" s="982"/>
      <c r="AW121" s="982"/>
      <c r="AX121" s="982"/>
      <c r="AY121" s="983"/>
      <c r="AZ121" s="996" t="s">
        <v>438</v>
      </c>
      <c r="BA121" s="972"/>
      <c r="BB121" s="972"/>
      <c r="BC121" s="972"/>
      <c r="BD121" s="972"/>
      <c r="BE121" s="972"/>
      <c r="BF121" s="972"/>
      <c r="BG121" s="972"/>
      <c r="BH121" s="972"/>
      <c r="BI121" s="972"/>
      <c r="BJ121" s="972"/>
      <c r="BK121" s="972"/>
      <c r="BL121" s="972"/>
      <c r="BM121" s="972"/>
      <c r="BN121" s="972"/>
      <c r="BO121" s="972"/>
      <c r="BP121" s="973"/>
      <c r="BQ121" s="986">
        <v>9227843</v>
      </c>
      <c r="BR121" s="987"/>
      <c r="BS121" s="987"/>
      <c r="BT121" s="987"/>
      <c r="BU121" s="987"/>
      <c r="BV121" s="987">
        <v>8865010</v>
      </c>
      <c r="BW121" s="987"/>
      <c r="BX121" s="987"/>
      <c r="BY121" s="987"/>
      <c r="BZ121" s="987"/>
      <c r="CA121" s="987">
        <v>8772873</v>
      </c>
      <c r="CB121" s="987"/>
      <c r="CC121" s="987"/>
      <c r="CD121" s="987"/>
      <c r="CE121" s="987"/>
      <c r="CF121" s="1025">
        <v>210.5</v>
      </c>
      <c r="CG121" s="1026"/>
      <c r="CH121" s="1026"/>
      <c r="CI121" s="1026"/>
      <c r="CJ121" s="1026"/>
      <c r="CK121" s="1017"/>
      <c r="CL121" s="1018"/>
      <c r="CM121" s="1018"/>
      <c r="CN121" s="1018"/>
      <c r="CO121" s="1019"/>
      <c r="CP121" s="1008" t="s">
        <v>382</v>
      </c>
      <c r="CQ121" s="1009"/>
      <c r="CR121" s="1009"/>
      <c r="CS121" s="1009"/>
      <c r="CT121" s="1009"/>
      <c r="CU121" s="1009"/>
      <c r="CV121" s="1009"/>
      <c r="CW121" s="1009"/>
      <c r="CX121" s="1009"/>
      <c r="CY121" s="1009"/>
      <c r="CZ121" s="1009"/>
      <c r="DA121" s="1009"/>
      <c r="DB121" s="1009"/>
      <c r="DC121" s="1009"/>
      <c r="DD121" s="1009"/>
      <c r="DE121" s="1009"/>
      <c r="DF121" s="1010"/>
      <c r="DG121" s="920">
        <v>46073</v>
      </c>
      <c r="DH121" s="921"/>
      <c r="DI121" s="921"/>
      <c r="DJ121" s="921"/>
      <c r="DK121" s="921"/>
      <c r="DL121" s="921">
        <v>41795</v>
      </c>
      <c r="DM121" s="921"/>
      <c r="DN121" s="921"/>
      <c r="DO121" s="921"/>
      <c r="DP121" s="921"/>
      <c r="DQ121" s="921">
        <v>45258</v>
      </c>
      <c r="DR121" s="921"/>
      <c r="DS121" s="921"/>
      <c r="DT121" s="921"/>
      <c r="DU121" s="921"/>
      <c r="DV121" s="922">
        <v>1.1000000000000001</v>
      </c>
      <c r="DW121" s="922"/>
      <c r="DX121" s="922"/>
      <c r="DY121" s="922"/>
      <c r="DZ121" s="923"/>
    </row>
    <row r="122" spans="1:130" s="197" customFormat="1" ht="26.25" customHeight="1">
      <c r="A122" s="976"/>
      <c r="B122" s="947"/>
      <c r="C122" s="917" t="s">
        <v>420</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112</v>
      </c>
      <c r="AB122" s="960"/>
      <c r="AC122" s="960"/>
      <c r="AD122" s="960"/>
      <c r="AE122" s="961"/>
      <c r="AF122" s="962" t="s">
        <v>112</v>
      </c>
      <c r="AG122" s="960"/>
      <c r="AH122" s="960"/>
      <c r="AI122" s="960"/>
      <c r="AJ122" s="961"/>
      <c r="AK122" s="962" t="s">
        <v>112</v>
      </c>
      <c r="AL122" s="960"/>
      <c r="AM122" s="960"/>
      <c r="AN122" s="960"/>
      <c r="AO122" s="961"/>
      <c r="AP122" s="963" t="s">
        <v>112</v>
      </c>
      <c r="AQ122" s="964"/>
      <c r="AR122" s="964"/>
      <c r="AS122" s="964"/>
      <c r="AT122" s="965"/>
      <c r="AU122" s="984"/>
      <c r="AV122" s="985"/>
      <c r="AW122" s="985"/>
      <c r="AX122" s="985"/>
      <c r="AY122" s="985"/>
      <c r="AZ122" s="228" t="s">
        <v>171</v>
      </c>
      <c r="BA122" s="228"/>
      <c r="BB122" s="228"/>
      <c r="BC122" s="228"/>
      <c r="BD122" s="228"/>
      <c r="BE122" s="228"/>
      <c r="BF122" s="228"/>
      <c r="BG122" s="228"/>
      <c r="BH122" s="228"/>
      <c r="BI122" s="228"/>
      <c r="BJ122" s="228"/>
      <c r="BK122" s="228"/>
      <c r="BL122" s="228"/>
      <c r="BM122" s="228"/>
      <c r="BN122" s="228"/>
      <c r="BO122" s="994" t="s">
        <v>439</v>
      </c>
      <c r="BP122" s="995"/>
      <c r="BQ122" s="1035">
        <v>12345302</v>
      </c>
      <c r="BR122" s="1036"/>
      <c r="BS122" s="1036"/>
      <c r="BT122" s="1036"/>
      <c r="BU122" s="1036"/>
      <c r="BV122" s="1036">
        <v>11861744</v>
      </c>
      <c r="BW122" s="1036"/>
      <c r="BX122" s="1036"/>
      <c r="BY122" s="1036"/>
      <c r="BZ122" s="1036"/>
      <c r="CA122" s="1036">
        <v>12214529</v>
      </c>
      <c r="CB122" s="1036"/>
      <c r="CC122" s="1036"/>
      <c r="CD122" s="1036"/>
      <c r="CE122" s="1036"/>
      <c r="CF122" s="988"/>
      <c r="CG122" s="989"/>
      <c r="CH122" s="989"/>
      <c r="CI122" s="989"/>
      <c r="CJ122" s="990"/>
      <c r="CK122" s="1017"/>
      <c r="CL122" s="1018"/>
      <c r="CM122" s="1018"/>
      <c r="CN122" s="1018"/>
      <c r="CO122" s="1019"/>
      <c r="CP122" s="1008" t="s">
        <v>385</v>
      </c>
      <c r="CQ122" s="1009"/>
      <c r="CR122" s="1009"/>
      <c r="CS122" s="1009"/>
      <c r="CT122" s="1009"/>
      <c r="CU122" s="1009"/>
      <c r="CV122" s="1009"/>
      <c r="CW122" s="1009"/>
      <c r="CX122" s="1009"/>
      <c r="CY122" s="1009"/>
      <c r="CZ122" s="1009"/>
      <c r="DA122" s="1009"/>
      <c r="DB122" s="1009"/>
      <c r="DC122" s="1009"/>
      <c r="DD122" s="1009"/>
      <c r="DE122" s="1009"/>
      <c r="DF122" s="1010"/>
      <c r="DG122" s="920" t="s">
        <v>112</v>
      </c>
      <c r="DH122" s="921"/>
      <c r="DI122" s="921"/>
      <c r="DJ122" s="921"/>
      <c r="DK122" s="921"/>
      <c r="DL122" s="921" t="s">
        <v>112</v>
      </c>
      <c r="DM122" s="921"/>
      <c r="DN122" s="921"/>
      <c r="DO122" s="921"/>
      <c r="DP122" s="921"/>
      <c r="DQ122" s="921" t="s">
        <v>112</v>
      </c>
      <c r="DR122" s="921"/>
      <c r="DS122" s="921"/>
      <c r="DT122" s="921"/>
      <c r="DU122" s="921"/>
      <c r="DV122" s="922" t="s">
        <v>112</v>
      </c>
      <c r="DW122" s="922"/>
      <c r="DX122" s="922"/>
      <c r="DY122" s="922"/>
      <c r="DZ122" s="923"/>
    </row>
    <row r="123" spans="1:130" s="197" customFormat="1" ht="26.25" customHeight="1" thickBot="1">
      <c r="A123" s="976"/>
      <c r="B123" s="947"/>
      <c r="C123" s="917" t="s">
        <v>426</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112</v>
      </c>
      <c r="AB123" s="960"/>
      <c r="AC123" s="960"/>
      <c r="AD123" s="960"/>
      <c r="AE123" s="961"/>
      <c r="AF123" s="962" t="s">
        <v>112</v>
      </c>
      <c r="AG123" s="960"/>
      <c r="AH123" s="960"/>
      <c r="AI123" s="960"/>
      <c r="AJ123" s="961"/>
      <c r="AK123" s="962" t="s">
        <v>112</v>
      </c>
      <c r="AL123" s="960"/>
      <c r="AM123" s="960"/>
      <c r="AN123" s="960"/>
      <c r="AO123" s="961"/>
      <c r="AP123" s="963" t="s">
        <v>112</v>
      </c>
      <c r="AQ123" s="964"/>
      <c r="AR123" s="964"/>
      <c r="AS123" s="964"/>
      <c r="AT123" s="965"/>
      <c r="AU123" s="1032" t="s">
        <v>440</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50.9</v>
      </c>
      <c r="BR123" s="1028"/>
      <c r="BS123" s="1028"/>
      <c r="BT123" s="1028"/>
      <c r="BU123" s="1028"/>
      <c r="BV123" s="1028">
        <v>55.5</v>
      </c>
      <c r="BW123" s="1028"/>
      <c r="BX123" s="1028"/>
      <c r="BY123" s="1028"/>
      <c r="BZ123" s="1028"/>
      <c r="CA123" s="1028">
        <v>43.1</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c r="A124" s="976"/>
      <c r="B124" s="947"/>
      <c r="C124" s="917" t="s">
        <v>429</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112</v>
      </c>
      <c r="AB124" s="960"/>
      <c r="AC124" s="960"/>
      <c r="AD124" s="960"/>
      <c r="AE124" s="961"/>
      <c r="AF124" s="962" t="s">
        <v>112</v>
      </c>
      <c r="AG124" s="960"/>
      <c r="AH124" s="960"/>
      <c r="AI124" s="960"/>
      <c r="AJ124" s="961"/>
      <c r="AK124" s="962" t="s">
        <v>112</v>
      </c>
      <c r="AL124" s="960"/>
      <c r="AM124" s="960"/>
      <c r="AN124" s="960"/>
      <c r="AO124" s="961"/>
      <c r="AP124" s="963" t="s">
        <v>112</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441</v>
      </c>
      <c r="CQ124" s="1009"/>
      <c r="CR124" s="1009"/>
      <c r="CS124" s="1009"/>
      <c r="CT124" s="1009"/>
      <c r="CU124" s="1009"/>
      <c r="CV124" s="1009"/>
      <c r="CW124" s="1009"/>
      <c r="CX124" s="1009"/>
      <c r="CY124" s="1009"/>
      <c r="CZ124" s="1009"/>
      <c r="DA124" s="1009"/>
      <c r="DB124" s="1009"/>
      <c r="DC124" s="1009"/>
      <c r="DD124" s="1009"/>
      <c r="DE124" s="1009"/>
      <c r="DF124" s="1010"/>
      <c r="DG124" s="998" t="s">
        <v>112</v>
      </c>
      <c r="DH124" s="999"/>
      <c r="DI124" s="999"/>
      <c r="DJ124" s="999"/>
      <c r="DK124" s="1000"/>
      <c r="DL124" s="1001" t="s">
        <v>112</v>
      </c>
      <c r="DM124" s="999"/>
      <c r="DN124" s="999"/>
      <c r="DO124" s="999"/>
      <c r="DP124" s="1000"/>
      <c r="DQ124" s="1001" t="s">
        <v>112</v>
      </c>
      <c r="DR124" s="999"/>
      <c r="DS124" s="999"/>
      <c r="DT124" s="999"/>
      <c r="DU124" s="1000"/>
      <c r="DV124" s="1002" t="s">
        <v>112</v>
      </c>
      <c r="DW124" s="1003"/>
      <c r="DX124" s="1003"/>
      <c r="DY124" s="1003"/>
      <c r="DZ124" s="1004"/>
    </row>
    <row r="125" spans="1:130" s="197" customFormat="1" ht="26.25" customHeight="1" thickBot="1">
      <c r="A125" s="976"/>
      <c r="B125" s="947"/>
      <c r="C125" s="917" t="s">
        <v>431</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112</v>
      </c>
      <c r="AB125" s="960"/>
      <c r="AC125" s="960"/>
      <c r="AD125" s="960"/>
      <c r="AE125" s="961"/>
      <c r="AF125" s="962" t="s">
        <v>112</v>
      </c>
      <c r="AG125" s="960"/>
      <c r="AH125" s="960"/>
      <c r="AI125" s="960"/>
      <c r="AJ125" s="961"/>
      <c r="AK125" s="962" t="s">
        <v>112</v>
      </c>
      <c r="AL125" s="960"/>
      <c r="AM125" s="960"/>
      <c r="AN125" s="960"/>
      <c r="AO125" s="961"/>
      <c r="AP125" s="963" t="s">
        <v>112</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442</v>
      </c>
      <c r="CL125" s="1015"/>
      <c r="CM125" s="1015"/>
      <c r="CN125" s="1015"/>
      <c r="CO125" s="1016"/>
      <c r="CP125" s="941" t="s">
        <v>443</v>
      </c>
      <c r="CQ125" s="888"/>
      <c r="CR125" s="888"/>
      <c r="CS125" s="888"/>
      <c r="CT125" s="888"/>
      <c r="CU125" s="888"/>
      <c r="CV125" s="888"/>
      <c r="CW125" s="888"/>
      <c r="CX125" s="888"/>
      <c r="CY125" s="888"/>
      <c r="CZ125" s="888"/>
      <c r="DA125" s="888"/>
      <c r="DB125" s="888"/>
      <c r="DC125" s="888"/>
      <c r="DD125" s="888"/>
      <c r="DE125" s="888"/>
      <c r="DF125" s="889"/>
      <c r="DG125" s="927" t="s">
        <v>112</v>
      </c>
      <c r="DH125" s="928"/>
      <c r="DI125" s="928"/>
      <c r="DJ125" s="928"/>
      <c r="DK125" s="928"/>
      <c r="DL125" s="928" t="s">
        <v>112</v>
      </c>
      <c r="DM125" s="928"/>
      <c r="DN125" s="928"/>
      <c r="DO125" s="928"/>
      <c r="DP125" s="928"/>
      <c r="DQ125" s="928" t="s">
        <v>112</v>
      </c>
      <c r="DR125" s="928"/>
      <c r="DS125" s="928"/>
      <c r="DT125" s="928"/>
      <c r="DU125" s="928"/>
      <c r="DV125" s="929" t="s">
        <v>112</v>
      </c>
      <c r="DW125" s="929"/>
      <c r="DX125" s="929"/>
      <c r="DY125" s="929"/>
      <c r="DZ125" s="930"/>
    </row>
    <row r="126" spans="1:130" s="197" customFormat="1" ht="26.25" customHeight="1">
      <c r="A126" s="976"/>
      <c r="B126" s="947"/>
      <c r="C126" s="917" t="s">
        <v>434</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21800</v>
      </c>
      <c r="AB126" s="960"/>
      <c r="AC126" s="960"/>
      <c r="AD126" s="960"/>
      <c r="AE126" s="961"/>
      <c r="AF126" s="962">
        <v>31800</v>
      </c>
      <c r="AG126" s="960"/>
      <c r="AH126" s="960"/>
      <c r="AI126" s="960"/>
      <c r="AJ126" s="961"/>
      <c r="AK126" s="962">
        <v>61800</v>
      </c>
      <c r="AL126" s="960"/>
      <c r="AM126" s="960"/>
      <c r="AN126" s="960"/>
      <c r="AO126" s="961"/>
      <c r="AP126" s="963">
        <v>1.5</v>
      </c>
      <c r="AQ126" s="964"/>
      <c r="AR126" s="964"/>
      <c r="AS126" s="964"/>
      <c r="AT126" s="965"/>
      <c r="AU126" s="233"/>
      <c r="AV126" s="233"/>
      <c r="AW126" s="233"/>
      <c r="AX126" s="1037" t="s">
        <v>444</v>
      </c>
      <c r="AY126" s="1038"/>
      <c r="AZ126" s="1038"/>
      <c r="BA126" s="1038"/>
      <c r="BB126" s="1038"/>
      <c r="BC126" s="1038"/>
      <c r="BD126" s="1038"/>
      <c r="BE126" s="1039"/>
      <c r="BF126" s="1053" t="s">
        <v>445</v>
      </c>
      <c r="BG126" s="1038"/>
      <c r="BH126" s="1038"/>
      <c r="BI126" s="1038"/>
      <c r="BJ126" s="1038"/>
      <c r="BK126" s="1038"/>
      <c r="BL126" s="1039"/>
      <c r="BM126" s="1053" t="s">
        <v>446</v>
      </c>
      <c r="BN126" s="1038"/>
      <c r="BO126" s="1038"/>
      <c r="BP126" s="1038"/>
      <c r="BQ126" s="1038"/>
      <c r="BR126" s="1038"/>
      <c r="BS126" s="1039"/>
      <c r="BT126" s="1053" t="s">
        <v>447</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448</v>
      </c>
      <c r="CQ126" s="951"/>
      <c r="CR126" s="951"/>
      <c r="CS126" s="951"/>
      <c r="CT126" s="951"/>
      <c r="CU126" s="951"/>
      <c r="CV126" s="951"/>
      <c r="CW126" s="951"/>
      <c r="CX126" s="951"/>
      <c r="CY126" s="951"/>
      <c r="CZ126" s="951"/>
      <c r="DA126" s="951"/>
      <c r="DB126" s="951"/>
      <c r="DC126" s="951"/>
      <c r="DD126" s="951"/>
      <c r="DE126" s="951"/>
      <c r="DF126" s="952"/>
      <c r="DG126" s="920">
        <v>1057720</v>
      </c>
      <c r="DH126" s="921"/>
      <c r="DI126" s="921"/>
      <c r="DJ126" s="921"/>
      <c r="DK126" s="921"/>
      <c r="DL126" s="921">
        <v>994260</v>
      </c>
      <c r="DM126" s="921"/>
      <c r="DN126" s="921"/>
      <c r="DO126" s="921"/>
      <c r="DP126" s="921"/>
      <c r="DQ126" s="921" t="s">
        <v>112</v>
      </c>
      <c r="DR126" s="921"/>
      <c r="DS126" s="921"/>
      <c r="DT126" s="921"/>
      <c r="DU126" s="921"/>
      <c r="DV126" s="922" t="s">
        <v>112</v>
      </c>
      <c r="DW126" s="922"/>
      <c r="DX126" s="922"/>
      <c r="DY126" s="922"/>
      <c r="DZ126" s="923"/>
    </row>
    <row r="127" spans="1:130" s="197" customFormat="1" ht="26.25" customHeight="1" thickBot="1">
      <c r="A127" s="977"/>
      <c r="B127" s="949"/>
      <c r="C127" s="1005" t="s">
        <v>449</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10444</v>
      </c>
      <c r="AB127" s="960"/>
      <c r="AC127" s="960"/>
      <c r="AD127" s="960"/>
      <c r="AE127" s="961"/>
      <c r="AF127" s="962">
        <v>9809</v>
      </c>
      <c r="AG127" s="960"/>
      <c r="AH127" s="960"/>
      <c r="AI127" s="960"/>
      <c r="AJ127" s="961"/>
      <c r="AK127" s="962">
        <v>9138</v>
      </c>
      <c r="AL127" s="960"/>
      <c r="AM127" s="960"/>
      <c r="AN127" s="960"/>
      <c r="AO127" s="961"/>
      <c r="AP127" s="963">
        <v>0.2</v>
      </c>
      <c r="AQ127" s="964"/>
      <c r="AR127" s="964"/>
      <c r="AS127" s="964"/>
      <c r="AT127" s="965"/>
      <c r="AU127" s="233"/>
      <c r="AV127" s="233"/>
      <c r="AW127" s="233"/>
      <c r="AX127" s="887" t="s">
        <v>450</v>
      </c>
      <c r="AY127" s="888"/>
      <c r="AZ127" s="888"/>
      <c r="BA127" s="888"/>
      <c r="BB127" s="888"/>
      <c r="BC127" s="888"/>
      <c r="BD127" s="888"/>
      <c r="BE127" s="889"/>
      <c r="BF127" s="1042" t="s">
        <v>112</v>
      </c>
      <c r="BG127" s="1043"/>
      <c r="BH127" s="1043"/>
      <c r="BI127" s="1043"/>
      <c r="BJ127" s="1043"/>
      <c r="BK127" s="1043"/>
      <c r="BL127" s="1052"/>
      <c r="BM127" s="1042">
        <v>15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451</v>
      </c>
      <c r="CQ127" s="1046"/>
      <c r="CR127" s="1046"/>
      <c r="CS127" s="1046"/>
      <c r="CT127" s="1046"/>
      <c r="CU127" s="1046"/>
      <c r="CV127" s="1046"/>
      <c r="CW127" s="1046"/>
      <c r="CX127" s="1046"/>
      <c r="CY127" s="1046"/>
      <c r="CZ127" s="1046"/>
      <c r="DA127" s="1046"/>
      <c r="DB127" s="1046"/>
      <c r="DC127" s="1046"/>
      <c r="DD127" s="1046"/>
      <c r="DE127" s="1046"/>
      <c r="DF127" s="1047"/>
      <c r="DG127" s="1048">
        <v>49500</v>
      </c>
      <c r="DH127" s="1049"/>
      <c r="DI127" s="1049"/>
      <c r="DJ127" s="1049"/>
      <c r="DK127" s="1049"/>
      <c r="DL127" s="1049">
        <v>49500</v>
      </c>
      <c r="DM127" s="1049"/>
      <c r="DN127" s="1049"/>
      <c r="DO127" s="1049"/>
      <c r="DP127" s="1049"/>
      <c r="DQ127" s="1049">
        <v>49500</v>
      </c>
      <c r="DR127" s="1049"/>
      <c r="DS127" s="1049"/>
      <c r="DT127" s="1049"/>
      <c r="DU127" s="1049"/>
      <c r="DV127" s="1050">
        <v>1.2</v>
      </c>
      <c r="DW127" s="1050"/>
      <c r="DX127" s="1050"/>
      <c r="DY127" s="1050"/>
      <c r="DZ127" s="1051"/>
    </row>
    <row r="128" spans="1:130" s="197" customFormat="1" ht="26.25" customHeight="1">
      <c r="A128" s="1072" t="s">
        <v>452</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453</v>
      </c>
      <c r="X128" s="1074"/>
      <c r="Y128" s="1074"/>
      <c r="Z128" s="1075"/>
      <c r="AA128" s="1090">
        <v>28751</v>
      </c>
      <c r="AB128" s="1091"/>
      <c r="AC128" s="1091"/>
      <c r="AD128" s="1091"/>
      <c r="AE128" s="1092"/>
      <c r="AF128" s="1093">
        <v>24751</v>
      </c>
      <c r="AG128" s="1091"/>
      <c r="AH128" s="1091"/>
      <c r="AI128" s="1091"/>
      <c r="AJ128" s="1092"/>
      <c r="AK128" s="1093">
        <v>12751</v>
      </c>
      <c r="AL128" s="1091"/>
      <c r="AM128" s="1091"/>
      <c r="AN128" s="1091"/>
      <c r="AO128" s="1092"/>
      <c r="AP128" s="1094"/>
      <c r="AQ128" s="1095"/>
      <c r="AR128" s="1095"/>
      <c r="AS128" s="1095"/>
      <c r="AT128" s="1096"/>
      <c r="AU128" s="235"/>
      <c r="AV128" s="235"/>
      <c r="AW128" s="235"/>
      <c r="AX128" s="1055" t="s">
        <v>454</v>
      </c>
      <c r="AY128" s="951"/>
      <c r="AZ128" s="951"/>
      <c r="BA128" s="951"/>
      <c r="BB128" s="951"/>
      <c r="BC128" s="951"/>
      <c r="BD128" s="951"/>
      <c r="BE128" s="952"/>
      <c r="BF128" s="1067" t="s">
        <v>112</v>
      </c>
      <c r="BG128" s="1068"/>
      <c r="BH128" s="1068"/>
      <c r="BI128" s="1068"/>
      <c r="BJ128" s="1068"/>
      <c r="BK128" s="1068"/>
      <c r="BL128" s="1069"/>
      <c r="BM128" s="1067">
        <v>20</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455</v>
      </c>
      <c r="X129" s="1062"/>
      <c r="Y129" s="1062"/>
      <c r="Z129" s="1063"/>
      <c r="AA129" s="959">
        <v>5037874</v>
      </c>
      <c r="AB129" s="960"/>
      <c r="AC129" s="960"/>
      <c r="AD129" s="960"/>
      <c r="AE129" s="961"/>
      <c r="AF129" s="962">
        <v>5016600</v>
      </c>
      <c r="AG129" s="960"/>
      <c r="AH129" s="960"/>
      <c r="AI129" s="960"/>
      <c r="AJ129" s="961"/>
      <c r="AK129" s="962">
        <v>4990481</v>
      </c>
      <c r="AL129" s="960"/>
      <c r="AM129" s="960"/>
      <c r="AN129" s="960"/>
      <c r="AO129" s="961"/>
      <c r="AP129" s="1064"/>
      <c r="AQ129" s="1065"/>
      <c r="AR129" s="1065"/>
      <c r="AS129" s="1065"/>
      <c r="AT129" s="1066"/>
      <c r="AU129" s="235"/>
      <c r="AV129" s="235"/>
      <c r="AW129" s="235"/>
      <c r="AX129" s="1055" t="s">
        <v>456</v>
      </c>
      <c r="AY129" s="951"/>
      <c r="AZ129" s="951"/>
      <c r="BA129" s="951"/>
      <c r="BB129" s="951"/>
      <c r="BC129" s="951"/>
      <c r="BD129" s="951"/>
      <c r="BE129" s="952"/>
      <c r="BF129" s="1056">
        <v>6.5</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457</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458</v>
      </c>
      <c r="X130" s="1062"/>
      <c r="Y130" s="1062"/>
      <c r="Z130" s="1063"/>
      <c r="AA130" s="959">
        <v>840991</v>
      </c>
      <c r="AB130" s="960"/>
      <c r="AC130" s="960"/>
      <c r="AD130" s="960"/>
      <c r="AE130" s="961"/>
      <c r="AF130" s="962">
        <v>833573</v>
      </c>
      <c r="AG130" s="960"/>
      <c r="AH130" s="960"/>
      <c r="AI130" s="960"/>
      <c r="AJ130" s="961"/>
      <c r="AK130" s="962">
        <v>823531</v>
      </c>
      <c r="AL130" s="960"/>
      <c r="AM130" s="960"/>
      <c r="AN130" s="960"/>
      <c r="AO130" s="961"/>
      <c r="AP130" s="1064"/>
      <c r="AQ130" s="1065"/>
      <c r="AR130" s="1065"/>
      <c r="AS130" s="1065"/>
      <c r="AT130" s="1066"/>
      <c r="AU130" s="235"/>
      <c r="AV130" s="235"/>
      <c r="AW130" s="235"/>
      <c r="AX130" s="1114" t="s">
        <v>459</v>
      </c>
      <c r="AY130" s="1046"/>
      <c r="AZ130" s="1046"/>
      <c r="BA130" s="1046"/>
      <c r="BB130" s="1046"/>
      <c r="BC130" s="1046"/>
      <c r="BD130" s="1046"/>
      <c r="BE130" s="1047"/>
      <c r="BF130" s="1076">
        <v>43.1</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460</v>
      </c>
      <c r="X131" s="1085"/>
      <c r="Y131" s="1085"/>
      <c r="Z131" s="1086"/>
      <c r="AA131" s="998">
        <v>4196883</v>
      </c>
      <c r="AB131" s="999"/>
      <c r="AC131" s="999"/>
      <c r="AD131" s="999"/>
      <c r="AE131" s="1000"/>
      <c r="AF131" s="1001">
        <v>4183027</v>
      </c>
      <c r="AG131" s="999"/>
      <c r="AH131" s="999"/>
      <c r="AI131" s="999"/>
      <c r="AJ131" s="1000"/>
      <c r="AK131" s="1001">
        <v>4166950</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461</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462</v>
      </c>
      <c r="W132" s="1102"/>
      <c r="X132" s="1102"/>
      <c r="Y132" s="1102"/>
      <c r="Z132" s="1103"/>
      <c r="AA132" s="1104">
        <v>7.0780862850000004</v>
      </c>
      <c r="AB132" s="1105"/>
      <c r="AC132" s="1105"/>
      <c r="AD132" s="1105"/>
      <c r="AE132" s="1106"/>
      <c r="AF132" s="1107">
        <v>6.4309888510000004</v>
      </c>
      <c r="AG132" s="1105"/>
      <c r="AH132" s="1105"/>
      <c r="AI132" s="1105"/>
      <c r="AJ132" s="1106"/>
      <c r="AK132" s="1107">
        <v>6.1867313020000001</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463</v>
      </c>
      <c r="W133" s="1109"/>
      <c r="X133" s="1109"/>
      <c r="Y133" s="1109"/>
      <c r="Z133" s="1110"/>
      <c r="AA133" s="1111">
        <v>8.3000000000000007</v>
      </c>
      <c r="AB133" s="1112"/>
      <c r="AC133" s="1112"/>
      <c r="AD133" s="1112"/>
      <c r="AE133" s="1113"/>
      <c r="AF133" s="1111">
        <v>7.3</v>
      </c>
      <c r="AG133" s="1112"/>
      <c r="AH133" s="1112"/>
      <c r="AI133" s="1112"/>
      <c r="AJ133" s="1113"/>
      <c r="AK133" s="1111">
        <v>6.5</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N24" sqref="N2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8" t="s">
        <v>466</v>
      </c>
      <c r="L7" s="254"/>
      <c r="M7" s="255" t="s">
        <v>467</v>
      </c>
      <c r="N7" s="256"/>
    </row>
    <row r="8" spans="1:16">
      <c r="A8" s="248"/>
      <c r="B8" s="244"/>
      <c r="C8" s="244"/>
      <c r="D8" s="244"/>
      <c r="E8" s="244"/>
      <c r="F8" s="244"/>
      <c r="G8" s="257"/>
      <c r="H8" s="258"/>
      <c r="I8" s="258"/>
      <c r="J8" s="259"/>
      <c r="K8" s="1119"/>
      <c r="L8" s="260" t="s">
        <v>468</v>
      </c>
      <c r="M8" s="261" t="s">
        <v>469</v>
      </c>
      <c r="N8" s="262" t="s">
        <v>470</v>
      </c>
    </row>
    <row r="9" spans="1:16">
      <c r="A9" s="248"/>
      <c r="B9" s="244"/>
      <c r="C9" s="244"/>
      <c r="D9" s="244"/>
      <c r="E9" s="244"/>
      <c r="F9" s="244"/>
      <c r="G9" s="1120" t="s">
        <v>471</v>
      </c>
      <c r="H9" s="1121"/>
      <c r="I9" s="1121"/>
      <c r="J9" s="1122"/>
      <c r="K9" s="263">
        <v>1122902</v>
      </c>
      <c r="L9" s="264">
        <v>73720</v>
      </c>
      <c r="M9" s="265">
        <v>75151</v>
      </c>
      <c r="N9" s="266">
        <v>-1.9</v>
      </c>
    </row>
    <row r="10" spans="1:16">
      <c r="A10" s="248"/>
      <c r="B10" s="244"/>
      <c r="C10" s="244"/>
      <c r="D10" s="244"/>
      <c r="E10" s="244"/>
      <c r="F10" s="244"/>
      <c r="G10" s="1120" t="s">
        <v>472</v>
      </c>
      <c r="H10" s="1121"/>
      <c r="I10" s="1121"/>
      <c r="J10" s="1122"/>
      <c r="K10" s="267">
        <v>172281</v>
      </c>
      <c r="L10" s="268">
        <v>11310</v>
      </c>
      <c r="M10" s="269">
        <v>6942</v>
      </c>
      <c r="N10" s="270">
        <v>62.9</v>
      </c>
    </row>
    <row r="11" spans="1:16" ht="13.5" customHeight="1">
      <c r="A11" s="248"/>
      <c r="B11" s="244"/>
      <c r="C11" s="244"/>
      <c r="D11" s="244"/>
      <c r="E11" s="244"/>
      <c r="F11" s="244"/>
      <c r="G11" s="1120" t="s">
        <v>473</v>
      </c>
      <c r="H11" s="1121"/>
      <c r="I11" s="1121"/>
      <c r="J11" s="1122"/>
      <c r="K11" s="267">
        <v>216324</v>
      </c>
      <c r="L11" s="268">
        <v>14202</v>
      </c>
      <c r="M11" s="269">
        <v>12381</v>
      </c>
      <c r="N11" s="270">
        <v>14.7</v>
      </c>
    </row>
    <row r="12" spans="1:16" ht="13.5" customHeight="1">
      <c r="A12" s="248"/>
      <c r="B12" s="244"/>
      <c r="C12" s="244"/>
      <c r="D12" s="244"/>
      <c r="E12" s="244"/>
      <c r="F12" s="244"/>
      <c r="G12" s="1120" t="s">
        <v>474</v>
      </c>
      <c r="H12" s="1121"/>
      <c r="I12" s="1121"/>
      <c r="J12" s="1122"/>
      <c r="K12" s="267" t="s">
        <v>475</v>
      </c>
      <c r="L12" s="268" t="s">
        <v>475</v>
      </c>
      <c r="M12" s="269">
        <v>1226</v>
      </c>
      <c r="N12" s="270" t="s">
        <v>475</v>
      </c>
    </row>
    <row r="13" spans="1:16" ht="13.5" customHeight="1">
      <c r="A13" s="248"/>
      <c r="B13" s="244"/>
      <c r="C13" s="244"/>
      <c r="D13" s="244"/>
      <c r="E13" s="244"/>
      <c r="F13" s="244"/>
      <c r="G13" s="1120" t="s">
        <v>476</v>
      </c>
      <c r="H13" s="1121"/>
      <c r="I13" s="1121"/>
      <c r="J13" s="1122"/>
      <c r="K13" s="267" t="s">
        <v>475</v>
      </c>
      <c r="L13" s="268" t="s">
        <v>475</v>
      </c>
      <c r="M13" s="269" t="s">
        <v>475</v>
      </c>
      <c r="N13" s="270" t="s">
        <v>475</v>
      </c>
    </row>
    <row r="14" spans="1:16" ht="13.5" customHeight="1">
      <c r="A14" s="248"/>
      <c r="B14" s="244"/>
      <c r="C14" s="244"/>
      <c r="D14" s="244"/>
      <c r="E14" s="244"/>
      <c r="F14" s="244"/>
      <c r="G14" s="1120" t="s">
        <v>477</v>
      </c>
      <c r="H14" s="1121"/>
      <c r="I14" s="1121"/>
      <c r="J14" s="1122"/>
      <c r="K14" s="267" t="s">
        <v>475</v>
      </c>
      <c r="L14" s="268" t="s">
        <v>475</v>
      </c>
      <c r="M14" s="269">
        <v>3698</v>
      </c>
      <c r="N14" s="270" t="s">
        <v>475</v>
      </c>
    </row>
    <row r="15" spans="1:16" ht="13.5" customHeight="1">
      <c r="A15" s="248"/>
      <c r="B15" s="244"/>
      <c r="C15" s="244"/>
      <c r="D15" s="244"/>
      <c r="E15" s="244"/>
      <c r="F15" s="244"/>
      <c r="G15" s="1120" t="s">
        <v>478</v>
      </c>
      <c r="H15" s="1121"/>
      <c r="I15" s="1121"/>
      <c r="J15" s="1122"/>
      <c r="K15" s="267" t="s">
        <v>475</v>
      </c>
      <c r="L15" s="268" t="s">
        <v>475</v>
      </c>
      <c r="M15" s="269">
        <v>1685</v>
      </c>
      <c r="N15" s="270" t="s">
        <v>475</v>
      </c>
    </row>
    <row r="16" spans="1:16">
      <c r="A16" s="248"/>
      <c r="B16" s="244"/>
      <c r="C16" s="244"/>
      <c r="D16" s="244"/>
      <c r="E16" s="244"/>
      <c r="F16" s="244"/>
      <c r="G16" s="1123" t="s">
        <v>479</v>
      </c>
      <c r="H16" s="1124"/>
      <c r="I16" s="1124"/>
      <c r="J16" s="1125"/>
      <c r="K16" s="268">
        <v>-97183</v>
      </c>
      <c r="L16" s="268">
        <v>-6380</v>
      </c>
      <c r="M16" s="269">
        <v>-7941</v>
      </c>
      <c r="N16" s="270">
        <v>-19.7</v>
      </c>
    </row>
    <row r="17" spans="1:16">
      <c r="A17" s="248"/>
      <c r="B17" s="244"/>
      <c r="C17" s="244"/>
      <c r="D17" s="244"/>
      <c r="E17" s="244"/>
      <c r="F17" s="244"/>
      <c r="G17" s="1123" t="s">
        <v>171</v>
      </c>
      <c r="H17" s="1124"/>
      <c r="I17" s="1124"/>
      <c r="J17" s="1125"/>
      <c r="K17" s="268">
        <v>1414324</v>
      </c>
      <c r="L17" s="268">
        <v>92852</v>
      </c>
      <c r="M17" s="269">
        <v>93141</v>
      </c>
      <c r="N17" s="270">
        <v>-0.3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5" t="s">
        <v>484</v>
      </c>
      <c r="H21" s="1116"/>
      <c r="I21" s="1116"/>
      <c r="J21" s="1117"/>
      <c r="K21" s="280">
        <v>9.65</v>
      </c>
      <c r="L21" s="281">
        <v>8.6</v>
      </c>
      <c r="M21" s="282">
        <v>1.05</v>
      </c>
      <c r="N21" s="249"/>
      <c r="O21" s="283"/>
      <c r="P21" s="279"/>
    </row>
    <row r="22" spans="1:16" s="284" customFormat="1">
      <c r="A22" s="279"/>
      <c r="B22" s="249"/>
      <c r="C22" s="249"/>
      <c r="D22" s="249"/>
      <c r="E22" s="249"/>
      <c r="F22" s="249"/>
      <c r="G22" s="1115" t="s">
        <v>485</v>
      </c>
      <c r="H22" s="1116"/>
      <c r="I22" s="1116"/>
      <c r="J22" s="1117"/>
      <c r="K22" s="285">
        <v>95.8</v>
      </c>
      <c r="L22" s="286">
        <v>96.5</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8" t="s">
        <v>466</v>
      </c>
      <c r="L30" s="254"/>
      <c r="M30" s="255" t="s">
        <v>467</v>
      </c>
      <c r="N30" s="256"/>
    </row>
    <row r="31" spans="1:16">
      <c r="A31" s="248"/>
      <c r="B31" s="244"/>
      <c r="C31" s="244"/>
      <c r="D31" s="244"/>
      <c r="E31" s="244"/>
      <c r="F31" s="244"/>
      <c r="G31" s="257"/>
      <c r="H31" s="258"/>
      <c r="I31" s="258"/>
      <c r="J31" s="259"/>
      <c r="K31" s="1119"/>
      <c r="L31" s="260" t="s">
        <v>468</v>
      </c>
      <c r="M31" s="261" t="s">
        <v>469</v>
      </c>
      <c r="N31" s="262" t="s">
        <v>470</v>
      </c>
    </row>
    <row r="32" spans="1:16" ht="27" customHeight="1">
      <c r="A32" s="248"/>
      <c r="B32" s="244"/>
      <c r="C32" s="244"/>
      <c r="D32" s="244"/>
      <c r="E32" s="244"/>
      <c r="F32" s="244"/>
      <c r="G32" s="1131" t="s">
        <v>489</v>
      </c>
      <c r="H32" s="1132"/>
      <c r="I32" s="1132"/>
      <c r="J32" s="1133"/>
      <c r="K32" s="294">
        <v>536624</v>
      </c>
      <c r="L32" s="294">
        <v>35230</v>
      </c>
      <c r="M32" s="295">
        <v>49652</v>
      </c>
      <c r="N32" s="296">
        <v>-29</v>
      </c>
    </row>
    <row r="33" spans="1:16" ht="13.5" customHeight="1">
      <c r="A33" s="248"/>
      <c r="B33" s="244"/>
      <c r="C33" s="244"/>
      <c r="D33" s="244"/>
      <c r="E33" s="244"/>
      <c r="F33" s="244"/>
      <c r="G33" s="1131" t="s">
        <v>490</v>
      </c>
      <c r="H33" s="1132"/>
      <c r="I33" s="1132"/>
      <c r="J33" s="1133"/>
      <c r="K33" s="294" t="s">
        <v>475</v>
      </c>
      <c r="L33" s="294" t="s">
        <v>475</v>
      </c>
      <c r="M33" s="295" t="s">
        <v>475</v>
      </c>
      <c r="N33" s="296" t="s">
        <v>475</v>
      </c>
    </row>
    <row r="34" spans="1:16" ht="27" customHeight="1">
      <c r="A34" s="248"/>
      <c r="B34" s="244"/>
      <c r="C34" s="244"/>
      <c r="D34" s="244"/>
      <c r="E34" s="244"/>
      <c r="F34" s="244"/>
      <c r="G34" s="1131" t="s">
        <v>491</v>
      </c>
      <c r="H34" s="1132"/>
      <c r="I34" s="1132"/>
      <c r="J34" s="1133"/>
      <c r="K34" s="294" t="s">
        <v>475</v>
      </c>
      <c r="L34" s="294" t="s">
        <v>475</v>
      </c>
      <c r="M34" s="295" t="s">
        <v>475</v>
      </c>
      <c r="N34" s="296" t="s">
        <v>475</v>
      </c>
    </row>
    <row r="35" spans="1:16" ht="27" customHeight="1">
      <c r="A35" s="248"/>
      <c r="B35" s="244"/>
      <c r="C35" s="244"/>
      <c r="D35" s="244"/>
      <c r="E35" s="244"/>
      <c r="F35" s="244"/>
      <c r="G35" s="1131" t="s">
        <v>492</v>
      </c>
      <c r="H35" s="1132"/>
      <c r="I35" s="1132"/>
      <c r="J35" s="1133"/>
      <c r="K35" s="294">
        <v>477954</v>
      </c>
      <c r="L35" s="294">
        <v>31378</v>
      </c>
      <c r="M35" s="295">
        <v>21204</v>
      </c>
      <c r="N35" s="296">
        <v>48</v>
      </c>
    </row>
    <row r="36" spans="1:16" ht="27" customHeight="1">
      <c r="A36" s="248"/>
      <c r="B36" s="244"/>
      <c r="C36" s="244"/>
      <c r="D36" s="244"/>
      <c r="E36" s="244"/>
      <c r="F36" s="244"/>
      <c r="G36" s="1131" t="s">
        <v>493</v>
      </c>
      <c r="H36" s="1132"/>
      <c r="I36" s="1132"/>
      <c r="J36" s="1133"/>
      <c r="K36" s="294">
        <v>8564</v>
      </c>
      <c r="L36" s="294">
        <v>562</v>
      </c>
      <c r="M36" s="295">
        <v>4748</v>
      </c>
      <c r="N36" s="296">
        <v>-88.2</v>
      </c>
    </row>
    <row r="37" spans="1:16" ht="13.5" customHeight="1">
      <c r="A37" s="248"/>
      <c r="B37" s="244"/>
      <c r="C37" s="244"/>
      <c r="D37" s="244"/>
      <c r="E37" s="244"/>
      <c r="F37" s="244"/>
      <c r="G37" s="1131" t="s">
        <v>494</v>
      </c>
      <c r="H37" s="1132"/>
      <c r="I37" s="1132"/>
      <c r="J37" s="1133"/>
      <c r="K37" s="294">
        <v>70938</v>
      </c>
      <c r="L37" s="294">
        <v>4657</v>
      </c>
      <c r="M37" s="295">
        <v>1840</v>
      </c>
      <c r="N37" s="296">
        <v>153.1</v>
      </c>
    </row>
    <row r="38" spans="1:16" ht="27" customHeight="1">
      <c r="A38" s="248"/>
      <c r="B38" s="244"/>
      <c r="C38" s="244"/>
      <c r="D38" s="244"/>
      <c r="E38" s="244"/>
      <c r="F38" s="244"/>
      <c r="G38" s="1134" t="s">
        <v>495</v>
      </c>
      <c r="H38" s="1135"/>
      <c r="I38" s="1135"/>
      <c r="J38" s="1136"/>
      <c r="K38" s="297" t="s">
        <v>475</v>
      </c>
      <c r="L38" s="297" t="s">
        <v>475</v>
      </c>
      <c r="M38" s="298">
        <v>8</v>
      </c>
      <c r="N38" s="299" t="s">
        <v>475</v>
      </c>
      <c r="O38" s="293"/>
    </row>
    <row r="39" spans="1:16">
      <c r="A39" s="248"/>
      <c r="B39" s="244"/>
      <c r="C39" s="244"/>
      <c r="D39" s="244"/>
      <c r="E39" s="244"/>
      <c r="F39" s="244"/>
      <c r="G39" s="1134" t="s">
        <v>496</v>
      </c>
      <c r="H39" s="1135"/>
      <c r="I39" s="1135"/>
      <c r="J39" s="1136"/>
      <c r="K39" s="300">
        <v>-12751</v>
      </c>
      <c r="L39" s="300">
        <v>-837</v>
      </c>
      <c r="M39" s="301">
        <v>-2351</v>
      </c>
      <c r="N39" s="302">
        <v>-64.400000000000006</v>
      </c>
      <c r="O39" s="293"/>
    </row>
    <row r="40" spans="1:16" ht="27" customHeight="1">
      <c r="A40" s="248"/>
      <c r="B40" s="244"/>
      <c r="C40" s="244"/>
      <c r="D40" s="244"/>
      <c r="E40" s="244"/>
      <c r="F40" s="244"/>
      <c r="G40" s="1131" t="s">
        <v>497</v>
      </c>
      <c r="H40" s="1132"/>
      <c r="I40" s="1132"/>
      <c r="J40" s="1133"/>
      <c r="K40" s="300">
        <v>-823531</v>
      </c>
      <c r="L40" s="300">
        <v>-54066</v>
      </c>
      <c r="M40" s="301">
        <v>-49387</v>
      </c>
      <c r="N40" s="302">
        <v>9.5</v>
      </c>
      <c r="O40" s="293"/>
    </row>
    <row r="41" spans="1:16">
      <c r="A41" s="248"/>
      <c r="B41" s="244"/>
      <c r="C41" s="244"/>
      <c r="D41" s="244"/>
      <c r="E41" s="244"/>
      <c r="F41" s="244"/>
      <c r="G41" s="1137" t="s">
        <v>281</v>
      </c>
      <c r="H41" s="1138"/>
      <c r="I41" s="1138"/>
      <c r="J41" s="1139"/>
      <c r="K41" s="294">
        <v>257798</v>
      </c>
      <c r="L41" s="300">
        <v>16925</v>
      </c>
      <c r="M41" s="301">
        <v>25713</v>
      </c>
      <c r="N41" s="302">
        <v>-34.200000000000003</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6" t="s">
        <v>466</v>
      </c>
      <c r="J49" s="1128" t="s">
        <v>501</v>
      </c>
      <c r="K49" s="1129"/>
      <c r="L49" s="1129"/>
      <c r="M49" s="1129"/>
      <c r="N49" s="1130"/>
    </row>
    <row r="50" spans="1:14">
      <c r="A50" s="248"/>
      <c r="B50" s="244"/>
      <c r="C50" s="244"/>
      <c r="D50" s="244"/>
      <c r="E50" s="244"/>
      <c r="F50" s="244"/>
      <c r="G50" s="312"/>
      <c r="H50" s="313"/>
      <c r="I50" s="1127"/>
      <c r="J50" s="314" t="s">
        <v>502</v>
      </c>
      <c r="K50" s="315" t="s">
        <v>503</v>
      </c>
      <c r="L50" s="316" t="s">
        <v>504</v>
      </c>
      <c r="M50" s="317" t="s">
        <v>505</v>
      </c>
      <c r="N50" s="318" t="s">
        <v>506</v>
      </c>
    </row>
    <row r="51" spans="1:14">
      <c r="A51" s="248"/>
      <c r="B51" s="244"/>
      <c r="C51" s="244"/>
      <c r="D51" s="244"/>
      <c r="E51" s="244"/>
      <c r="F51" s="244"/>
      <c r="G51" s="310" t="s">
        <v>507</v>
      </c>
      <c r="H51" s="311"/>
      <c r="I51" s="319">
        <v>653083</v>
      </c>
      <c r="J51" s="320">
        <v>42411</v>
      </c>
      <c r="K51" s="321">
        <v>-18.899999999999999</v>
      </c>
      <c r="L51" s="322">
        <v>57455</v>
      </c>
      <c r="M51" s="323">
        <v>39.799999999999997</v>
      </c>
      <c r="N51" s="324">
        <v>-58.7</v>
      </c>
    </row>
    <row r="52" spans="1:14">
      <c r="A52" s="248"/>
      <c r="B52" s="244"/>
      <c r="C52" s="244"/>
      <c r="D52" s="244"/>
      <c r="E52" s="244"/>
      <c r="F52" s="244"/>
      <c r="G52" s="325"/>
      <c r="H52" s="326" t="s">
        <v>508</v>
      </c>
      <c r="I52" s="327">
        <v>557558</v>
      </c>
      <c r="J52" s="328">
        <v>36207</v>
      </c>
      <c r="K52" s="329">
        <v>-24.1</v>
      </c>
      <c r="L52" s="330">
        <v>33958</v>
      </c>
      <c r="M52" s="331">
        <v>43.6</v>
      </c>
      <c r="N52" s="332">
        <v>-67.7</v>
      </c>
    </row>
    <row r="53" spans="1:14">
      <c r="A53" s="248"/>
      <c r="B53" s="244"/>
      <c r="C53" s="244"/>
      <c r="D53" s="244"/>
      <c r="E53" s="244"/>
      <c r="F53" s="244"/>
      <c r="G53" s="310" t="s">
        <v>509</v>
      </c>
      <c r="H53" s="311"/>
      <c r="I53" s="319">
        <v>710278</v>
      </c>
      <c r="J53" s="320">
        <v>46339</v>
      </c>
      <c r="K53" s="321">
        <v>9.3000000000000007</v>
      </c>
      <c r="L53" s="322">
        <v>71812</v>
      </c>
      <c r="M53" s="323">
        <v>25</v>
      </c>
      <c r="N53" s="324">
        <v>-15.7</v>
      </c>
    </row>
    <row r="54" spans="1:14">
      <c r="A54" s="248"/>
      <c r="B54" s="244"/>
      <c r="C54" s="244"/>
      <c r="D54" s="244"/>
      <c r="E54" s="244"/>
      <c r="F54" s="244"/>
      <c r="G54" s="325"/>
      <c r="H54" s="326" t="s">
        <v>508</v>
      </c>
      <c r="I54" s="327">
        <v>647978</v>
      </c>
      <c r="J54" s="328">
        <v>42274</v>
      </c>
      <c r="K54" s="329">
        <v>16.8</v>
      </c>
      <c r="L54" s="330">
        <v>35025</v>
      </c>
      <c r="M54" s="331">
        <v>3.1</v>
      </c>
      <c r="N54" s="332">
        <v>13.7</v>
      </c>
    </row>
    <row r="55" spans="1:14">
      <c r="A55" s="248"/>
      <c r="B55" s="244"/>
      <c r="C55" s="244"/>
      <c r="D55" s="244"/>
      <c r="E55" s="244"/>
      <c r="F55" s="244"/>
      <c r="G55" s="310" t="s">
        <v>510</v>
      </c>
      <c r="H55" s="311"/>
      <c r="I55" s="319">
        <v>1244218</v>
      </c>
      <c r="J55" s="320">
        <v>81803</v>
      </c>
      <c r="K55" s="321">
        <v>76.5</v>
      </c>
      <c r="L55" s="322">
        <v>59829</v>
      </c>
      <c r="M55" s="323">
        <v>-16.7</v>
      </c>
      <c r="N55" s="324">
        <v>93.2</v>
      </c>
    </row>
    <row r="56" spans="1:14">
      <c r="A56" s="248"/>
      <c r="B56" s="244"/>
      <c r="C56" s="244"/>
      <c r="D56" s="244"/>
      <c r="E56" s="244"/>
      <c r="F56" s="244"/>
      <c r="G56" s="325"/>
      <c r="H56" s="326" t="s">
        <v>508</v>
      </c>
      <c r="I56" s="327">
        <v>394183</v>
      </c>
      <c r="J56" s="328">
        <v>25916</v>
      </c>
      <c r="K56" s="329">
        <v>-38.700000000000003</v>
      </c>
      <c r="L56" s="330">
        <v>33669</v>
      </c>
      <c r="M56" s="331">
        <v>-3.9</v>
      </c>
      <c r="N56" s="332">
        <v>-34.799999999999997</v>
      </c>
    </row>
    <row r="57" spans="1:14">
      <c r="A57" s="248"/>
      <c r="B57" s="244"/>
      <c r="C57" s="244"/>
      <c r="D57" s="244"/>
      <c r="E57" s="244"/>
      <c r="F57" s="244"/>
      <c r="G57" s="310" t="s">
        <v>511</v>
      </c>
      <c r="H57" s="311"/>
      <c r="I57" s="319">
        <v>744179</v>
      </c>
      <c r="J57" s="320">
        <v>48783</v>
      </c>
      <c r="K57" s="321">
        <v>-40.4</v>
      </c>
      <c r="L57" s="322">
        <v>70582</v>
      </c>
      <c r="M57" s="323">
        <v>18</v>
      </c>
      <c r="N57" s="324">
        <v>-58.4</v>
      </c>
    </row>
    <row r="58" spans="1:14">
      <c r="A58" s="248"/>
      <c r="B58" s="244"/>
      <c r="C58" s="244"/>
      <c r="D58" s="244"/>
      <c r="E58" s="244"/>
      <c r="F58" s="244"/>
      <c r="G58" s="325"/>
      <c r="H58" s="326" t="s">
        <v>508</v>
      </c>
      <c r="I58" s="327">
        <v>432574</v>
      </c>
      <c r="J58" s="328">
        <v>28356</v>
      </c>
      <c r="K58" s="329">
        <v>9.4</v>
      </c>
      <c r="L58" s="330">
        <v>36117</v>
      </c>
      <c r="M58" s="331">
        <v>7.3</v>
      </c>
      <c r="N58" s="332">
        <v>2.1</v>
      </c>
    </row>
    <row r="59" spans="1:14">
      <c r="A59" s="248"/>
      <c r="B59" s="244"/>
      <c r="C59" s="244"/>
      <c r="D59" s="244"/>
      <c r="E59" s="244"/>
      <c r="F59" s="244"/>
      <c r="G59" s="310" t="s">
        <v>512</v>
      </c>
      <c r="H59" s="311"/>
      <c r="I59" s="319">
        <v>732021</v>
      </c>
      <c r="J59" s="320">
        <v>48058</v>
      </c>
      <c r="K59" s="321">
        <v>-1.5</v>
      </c>
      <c r="L59" s="322">
        <v>81990</v>
      </c>
      <c r="M59" s="323">
        <v>16.2</v>
      </c>
      <c r="N59" s="324">
        <v>-17.7</v>
      </c>
    </row>
    <row r="60" spans="1:14">
      <c r="A60" s="248"/>
      <c r="B60" s="244"/>
      <c r="C60" s="244"/>
      <c r="D60" s="244"/>
      <c r="E60" s="244"/>
      <c r="F60" s="244"/>
      <c r="G60" s="325"/>
      <c r="H60" s="326" t="s">
        <v>508</v>
      </c>
      <c r="I60" s="333">
        <v>525290</v>
      </c>
      <c r="J60" s="328">
        <v>34486</v>
      </c>
      <c r="K60" s="329">
        <v>21.6</v>
      </c>
      <c r="L60" s="330">
        <v>34482</v>
      </c>
      <c r="M60" s="331">
        <v>-4.5</v>
      </c>
      <c r="N60" s="332">
        <v>26.1</v>
      </c>
    </row>
    <row r="61" spans="1:14">
      <c r="A61" s="248"/>
      <c r="B61" s="244"/>
      <c r="C61" s="244"/>
      <c r="D61" s="244"/>
      <c r="E61" s="244"/>
      <c r="F61" s="244"/>
      <c r="G61" s="310" t="s">
        <v>513</v>
      </c>
      <c r="H61" s="334"/>
      <c r="I61" s="335">
        <v>816756</v>
      </c>
      <c r="J61" s="336">
        <v>53479</v>
      </c>
      <c r="K61" s="337">
        <v>5</v>
      </c>
      <c r="L61" s="338">
        <v>68334</v>
      </c>
      <c r="M61" s="339">
        <v>16.5</v>
      </c>
      <c r="N61" s="324">
        <v>-11.5</v>
      </c>
    </row>
    <row r="62" spans="1:14">
      <c r="A62" s="248"/>
      <c r="B62" s="244"/>
      <c r="C62" s="244"/>
      <c r="D62" s="244"/>
      <c r="E62" s="244"/>
      <c r="F62" s="244"/>
      <c r="G62" s="325"/>
      <c r="H62" s="326" t="s">
        <v>508</v>
      </c>
      <c r="I62" s="327">
        <v>511517</v>
      </c>
      <c r="J62" s="328">
        <v>33448</v>
      </c>
      <c r="K62" s="329">
        <v>-3</v>
      </c>
      <c r="L62" s="330">
        <v>34650</v>
      </c>
      <c r="M62" s="331">
        <v>9.1</v>
      </c>
      <c r="N62" s="332">
        <v>-12.1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0" t="s">
        <v>3</v>
      </c>
      <c r="D47" s="1140"/>
      <c r="E47" s="1141"/>
      <c r="F47" s="11">
        <v>16.53</v>
      </c>
      <c r="G47" s="12">
        <v>17.25</v>
      </c>
      <c r="H47" s="12">
        <v>23.38</v>
      </c>
      <c r="I47" s="12">
        <v>17.52</v>
      </c>
      <c r="J47" s="13">
        <v>23.24</v>
      </c>
    </row>
    <row r="48" spans="2:10" ht="57.75" customHeight="1">
      <c r="B48" s="14"/>
      <c r="C48" s="1142" t="s">
        <v>4</v>
      </c>
      <c r="D48" s="1142"/>
      <c r="E48" s="1143"/>
      <c r="F48" s="15">
        <v>5.12</v>
      </c>
      <c r="G48" s="16">
        <v>6.58</v>
      </c>
      <c r="H48" s="16">
        <v>7.63</v>
      </c>
      <c r="I48" s="16">
        <v>7.18</v>
      </c>
      <c r="J48" s="17">
        <v>8.39</v>
      </c>
    </row>
    <row r="49" spans="2:10" ht="57.75" customHeight="1" thickBot="1">
      <c r="B49" s="18"/>
      <c r="C49" s="1144" t="s">
        <v>5</v>
      </c>
      <c r="D49" s="1144"/>
      <c r="E49" s="1145"/>
      <c r="F49" s="19" t="s">
        <v>520</v>
      </c>
      <c r="G49" s="20">
        <v>2.59</v>
      </c>
      <c r="H49" s="20">
        <v>6.96</v>
      </c>
      <c r="I49" s="20" t="s">
        <v>521</v>
      </c>
      <c r="J49" s="21">
        <v>6.8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2" t="s">
        <v>522</v>
      </c>
      <c r="D34" s="1152"/>
      <c r="E34" s="1153"/>
      <c r="F34" s="32">
        <v>16.260000000000002</v>
      </c>
      <c r="G34" s="33">
        <v>14.83</v>
      </c>
      <c r="H34" s="33">
        <v>7.91</v>
      </c>
      <c r="I34" s="33">
        <v>10.99</v>
      </c>
      <c r="J34" s="34">
        <v>33.06</v>
      </c>
      <c r="K34" s="22"/>
      <c r="L34" s="22"/>
      <c r="M34" s="22"/>
      <c r="N34" s="22"/>
      <c r="O34" s="22"/>
      <c r="P34" s="22"/>
    </row>
    <row r="35" spans="1:16" ht="39" customHeight="1">
      <c r="A35" s="22"/>
      <c r="B35" s="35"/>
      <c r="C35" s="1146" t="s">
        <v>523</v>
      </c>
      <c r="D35" s="1147"/>
      <c r="E35" s="1148"/>
      <c r="F35" s="36">
        <v>12.87</v>
      </c>
      <c r="G35" s="37">
        <v>14.1</v>
      </c>
      <c r="H35" s="37">
        <v>14.1</v>
      </c>
      <c r="I35" s="37">
        <v>12.98</v>
      </c>
      <c r="J35" s="38">
        <v>11.32</v>
      </c>
      <c r="K35" s="22"/>
      <c r="L35" s="22"/>
      <c r="M35" s="22"/>
      <c r="N35" s="22"/>
      <c r="O35" s="22"/>
      <c r="P35" s="22"/>
    </row>
    <row r="36" spans="1:16" ht="39" customHeight="1">
      <c r="A36" s="22"/>
      <c r="B36" s="35"/>
      <c r="C36" s="1146" t="s">
        <v>524</v>
      </c>
      <c r="D36" s="1147"/>
      <c r="E36" s="1148"/>
      <c r="F36" s="36">
        <v>4.95</v>
      </c>
      <c r="G36" s="37">
        <v>6.38</v>
      </c>
      <c r="H36" s="37">
        <v>7.39</v>
      </c>
      <c r="I36" s="37">
        <v>7.18</v>
      </c>
      <c r="J36" s="38">
        <v>8.39</v>
      </c>
      <c r="K36" s="22"/>
      <c r="L36" s="22"/>
      <c r="M36" s="22"/>
      <c r="N36" s="22"/>
      <c r="O36" s="22"/>
      <c r="P36" s="22"/>
    </row>
    <row r="37" spans="1:16" ht="39" customHeight="1">
      <c r="A37" s="22"/>
      <c r="B37" s="35"/>
      <c r="C37" s="1146" t="s">
        <v>525</v>
      </c>
      <c r="D37" s="1147"/>
      <c r="E37" s="1148"/>
      <c r="F37" s="36">
        <v>0.8</v>
      </c>
      <c r="G37" s="37">
        <v>2</v>
      </c>
      <c r="H37" s="37">
        <v>1.04</v>
      </c>
      <c r="I37" s="37">
        <v>0.46</v>
      </c>
      <c r="J37" s="38">
        <v>1.1499999999999999</v>
      </c>
      <c r="K37" s="22"/>
      <c r="L37" s="22"/>
      <c r="M37" s="22"/>
      <c r="N37" s="22"/>
      <c r="O37" s="22"/>
      <c r="P37" s="22"/>
    </row>
    <row r="38" spans="1:16" ht="39" customHeight="1">
      <c r="A38" s="22"/>
      <c r="B38" s="35"/>
      <c r="C38" s="1146" t="s">
        <v>526</v>
      </c>
      <c r="D38" s="1147"/>
      <c r="E38" s="1148"/>
      <c r="F38" s="36">
        <v>0.05</v>
      </c>
      <c r="G38" s="37">
        <v>0.05</v>
      </c>
      <c r="H38" s="37">
        <v>0.04</v>
      </c>
      <c r="I38" s="37">
        <v>0.05</v>
      </c>
      <c r="J38" s="38">
        <v>0.05</v>
      </c>
      <c r="K38" s="22"/>
      <c r="L38" s="22"/>
      <c r="M38" s="22"/>
      <c r="N38" s="22"/>
      <c r="O38" s="22"/>
      <c r="P38" s="22"/>
    </row>
    <row r="39" spans="1:16" ht="39" customHeight="1">
      <c r="A39" s="22"/>
      <c r="B39" s="35"/>
      <c r="C39" s="1146" t="s">
        <v>527</v>
      </c>
      <c r="D39" s="1147"/>
      <c r="E39" s="1148"/>
      <c r="F39" s="36">
        <v>0</v>
      </c>
      <c r="G39" s="37">
        <v>0</v>
      </c>
      <c r="H39" s="37">
        <v>0</v>
      </c>
      <c r="I39" s="37">
        <v>0</v>
      </c>
      <c r="J39" s="38">
        <v>0</v>
      </c>
      <c r="K39" s="22"/>
      <c r="L39" s="22"/>
      <c r="M39" s="22"/>
      <c r="N39" s="22"/>
      <c r="O39" s="22"/>
      <c r="P39" s="22"/>
    </row>
    <row r="40" spans="1:16" ht="39" customHeight="1">
      <c r="A40" s="22"/>
      <c r="B40" s="35"/>
      <c r="C40" s="1146"/>
      <c r="D40" s="1147"/>
      <c r="E40" s="1148"/>
      <c r="F40" s="36"/>
      <c r="G40" s="37"/>
      <c r="H40" s="37"/>
      <c r="I40" s="37"/>
      <c r="J40" s="38"/>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528</v>
      </c>
      <c r="D42" s="1147"/>
      <c r="E42" s="1148"/>
      <c r="F42" s="36" t="s">
        <v>475</v>
      </c>
      <c r="G42" s="37" t="s">
        <v>475</v>
      </c>
      <c r="H42" s="37" t="s">
        <v>475</v>
      </c>
      <c r="I42" s="37" t="s">
        <v>475</v>
      </c>
      <c r="J42" s="38" t="s">
        <v>475</v>
      </c>
      <c r="K42" s="22"/>
      <c r="L42" s="22"/>
      <c r="M42" s="22"/>
      <c r="N42" s="22"/>
      <c r="O42" s="22"/>
      <c r="P42" s="22"/>
    </row>
    <row r="43" spans="1:16" ht="39" customHeight="1" thickBot="1">
      <c r="A43" s="22"/>
      <c r="B43" s="40"/>
      <c r="C43" s="1149" t="s">
        <v>529</v>
      </c>
      <c r="D43" s="1150"/>
      <c r="E43" s="1151"/>
      <c r="F43" s="41">
        <v>0.18</v>
      </c>
      <c r="G43" s="42">
        <v>0.2</v>
      </c>
      <c r="H43" s="42">
        <v>0.24</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2" t="s">
        <v>11</v>
      </c>
      <c r="C45" s="1163"/>
      <c r="D45" s="58"/>
      <c r="E45" s="1168" t="s">
        <v>12</v>
      </c>
      <c r="F45" s="1168"/>
      <c r="G45" s="1168"/>
      <c r="H45" s="1168"/>
      <c r="I45" s="1168"/>
      <c r="J45" s="1169"/>
      <c r="K45" s="59">
        <v>609</v>
      </c>
      <c r="L45" s="60">
        <v>605</v>
      </c>
      <c r="M45" s="60">
        <v>580</v>
      </c>
      <c r="N45" s="60">
        <v>569</v>
      </c>
      <c r="O45" s="61">
        <v>537</v>
      </c>
      <c r="P45" s="48"/>
      <c r="Q45" s="48"/>
      <c r="R45" s="48"/>
      <c r="S45" s="48"/>
      <c r="T45" s="48"/>
      <c r="U45" s="48"/>
    </row>
    <row r="46" spans="1:21" ht="30.75" customHeight="1">
      <c r="A46" s="48"/>
      <c r="B46" s="1164"/>
      <c r="C46" s="1165"/>
      <c r="D46" s="62"/>
      <c r="E46" s="1156" t="s">
        <v>13</v>
      </c>
      <c r="F46" s="1156"/>
      <c r="G46" s="1156"/>
      <c r="H46" s="1156"/>
      <c r="I46" s="1156"/>
      <c r="J46" s="1157"/>
      <c r="K46" s="63" t="s">
        <v>475</v>
      </c>
      <c r="L46" s="64" t="s">
        <v>475</v>
      </c>
      <c r="M46" s="64" t="s">
        <v>475</v>
      </c>
      <c r="N46" s="64" t="s">
        <v>475</v>
      </c>
      <c r="O46" s="65" t="s">
        <v>475</v>
      </c>
      <c r="P46" s="48"/>
      <c r="Q46" s="48"/>
      <c r="R46" s="48"/>
      <c r="S46" s="48"/>
      <c r="T46" s="48"/>
      <c r="U46" s="48"/>
    </row>
    <row r="47" spans="1:21" ht="30.75" customHeight="1">
      <c r="A47" s="48"/>
      <c r="B47" s="1164"/>
      <c r="C47" s="1165"/>
      <c r="D47" s="62"/>
      <c r="E47" s="1156" t="s">
        <v>14</v>
      </c>
      <c r="F47" s="1156"/>
      <c r="G47" s="1156"/>
      <c r="H47" s="1156"/>
      <c r="I47" s="1156"/>
      <c r="J47" s="1157"/>
      <c r="K47" s="63" t="s">
        <v>475</v>
      </c>
      <c r="L47" s="64" t="s">
        <v>475</v>
      </c>
      <c r="M47" s="64" t="s">
        <v>475</v>
      </c>
      <c r="N47" s="64" t="s">
        <v>475</v>
      </c>
      <c r="O47" s="65" t="s">
        <v>475</v>
      </c>
      <c r="P47" s="48"/>
      <c r="Q47" s="48"/>
      <c r="R47" s="48"/>
      <c r="S47" s="48"/>
      <c r="T47" s="48"/>
      <c r="U47" s="48"/>
    </row>
    <row r="48" spans="1:21" ht="30.75" customHeight="1">
      <c r="A48" s="48"/>
      <c r="B48" s="1164"/>
      <c r="C48" s="1165"/>
      <c r="D48" s="62"/>
      <c r="E48" s="1156" t="s">
        <v>15</v>
      </c>
      <c r="F48" s="1156"/>
      <c r="G48" s="1156"/>
      <c r="H48" s="1156"/>
      <c r="I48" s="1156"/>
      <c r="J48" s="1157"/>
      <c r="K48" s="63">
        <v>522</v>
      </c>
      <c r="L48" s="64">
        <v>512</v>
      </c>
      <c r="M48" s="64">
        <v>489</v>
      </c>
      <c r="N48" s="64">
        <v>491</v>
      </c>
      <c r="O48" s="65">
        <v>478</v>
      </c>
      <c r="P48" s="48"/>
      <c r="Q48" s="48"/>
      <c r="R48" s="48"/>
      <c r="S48" s="48"/>
      <c r="T48" s="48"/>
      <c r="U48" s="48"/>
    </row>
    <row r="49" spans="1:21" ht="30.75" customHeight="1">
      <c r="A49" s="48"/>
      <c r="B49" s="1164"/>
      <c r="C49" s="1165"/>
      <c r="D49" s="62"/>
      <c r="E49" s="1156" t="s">
        <v>16</v>
      </c>
      <c r="F49" s="1156"/>
      <c r="G49" s="1156"/>
      <c r="H49" s="1156"/>
      <c r="I49" s="1156"/>
      <c r="J49" s="1157"/>
      <c r="K49" s="63">
        <v>110</v>
      </c>
      <c r="L49" s="64">
        <v>83</v>
      </c>
      <c r="M49" s="64">
        <v>66</v>
      </c>
      <c r="N49" s="64">
        <v>25</v>
      </c>
      <c r="O49" s="65">
        <v>9</v>
      </c>
      <c r="P49" s="48"/>
      <c r="Q49" s="48"/>
      <c r="R49" s="48"/>
      <c r="S49" s="48"/>
      <c r="T49" s="48"/>
      <c r="U49" s="48"/>
    </row>
    <row r="50" spans="1:21" ht="30.75" customHeight="1">
      <c r="A50" s="48"/>
      <c r="B50" s="1164"/>
      <c r="C50" s="1165"/>
      <c r="D50" s="62"/>
      <c r="E50" s="1156" t="s">
        <v>17</v>
      </c>
      <c r="F50" s="1156"/>
      <c r="G50" s="1156"/>
      <c r="H50" s="1156"/>
      <c r="I50" s="1156"/>
      <c r="J50" s="1157"/>
      <c r="K50" s="63">
        <v>30</v>
      </c>
      <c r="L50" s="64">
        <v>33</v>
      </c>
      <c r="M50" s="64">
        <v>32</v>
      </c>
      <c r="N50" s="64">
        <v>42</v>
      </c>
      <c r="O50" s="65">
        <v>71</v>
      </c>
      <c r="P50" s="48"/>
      <c r="Q50" s="48"/>
      <c r="R50" s="48"/>
      <c r="S50" s="48"/>
      <c r="T50" s="48"/>
      <c r="U50" s="48"/>
    </row>
    <row r="51" spans="1:21" ht="30.75" customHeight="1">
      <c r="A51" s="48"/>
      <c r="B51" s="1166"/>
      <c r="C51" s="1167"/>
      <c r="D51" s="66"/>
      <c r="E51" s="1156" t="s">
        <v>18</v>
      </c>
      <c r="F51" s="1156"/>
      <c r="G51" s="1156"/>
      <c r="H51" s="1156"/>
      <c r="I51" s="1156"/>
      <c r="J51" s="1157"/>
      <c r="K51" s="63" t="s">
        <v>475</v>
      </c>
      <c r="L51" s="64" t="s">
        <v>475</v>
      </c>
      <c r="M51" s="64" t="s">
        <v>475</v>
      </c>
      <c r="N51" s="64" t="s">
        <v>475</v>
      </c>
      <c r="O51" s="65" t="s">
        <v>475</v>
      </c>
      <c r="P51" s="48"/>
      <c r="Q51" s="48"/>
      <c r="R51" s="48"/>
      <c r="S51" s="48"/>
      <c r="T51" s="48"/>
      <c r="U51" s="48"/>
    </row>
    <row r="52" spans="1:21" ht="30.75" customHeight="1">
      <c r="A52" s="48"/>
      <c r="B52" s="1154" t="s">
        <v>19</v>
      </c>
      <c r="C52" s="1155"/>
      <c r="D52" s="66"/>
      <c r="E52" s="1156" t="s">
        <v>20</v>
      </c>
      <c r="F52" s="1156"/>
      <c r="G52" s="1156"/>
      <c r="H52" s="1156"/>
      <c r="I52" s="1156"/>
      <c r="J52" s="1157"/>
      <c r="K52" s="63">
        <v>887</v>
      </c>
      <c r="L52" s="64">
        <v>866</v>
      </c>
      <c r="M52" s="64">
        <v>870</v>
      </c>
      <c r="N52" s="64">
        <v>859</v>
      </c>
      <c r="O52" s="65">
        <v>837</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384</v>
      </c>
      <c r="L53" s="69">
        <v>367</v>
      </c>
      <c r="M53" s="69">
        <v>297</v>
      </c>
      <c r="N53" s="69">
        <v>268</v>
      </c>
      <c r="O53" s="70">
        <v>258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名取　淳二</cp:lastModifiedBy>
  <cp:lastPrinted>2015-04-26T23:57:48Z</cp:lastPrinted>
  <dcterms:created xsi:type="dcterms:W3CDTF">2015-02-17T06:50:08Z</dcterms:created>
  <dcterms:modified xsi:type="dcterms:W3CDTF">2015-04-27T00:01:24Z</dcterms:modified>
  <cp:category/>
</cp:coreProperties>
</file>