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0建設部\30都市整備課\01計画係\020_都市公園・駐車場関係\★★駐車場★★\経営比較分析\202096 伊那市\"/>
    </mc:Choice>
  </mc:AlternateContent>
  <workbookProtection workbookPassword="B319" lockStructure="1"/>
  <bookViews>
    <workbookView xWindow="0" yWindow="0" windowWidth="14505" windowHeight="808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DE7" i="5"/>
  <c r="DD7" i="5"/>
  <c r="DC7" i="5"/>
  <c r="LT77" i="4" s="1"/>
  <c r="DB7" i="5"/>
  <c r="DA7" i="5"/>
  <c r="CZ7" i="5"/>
  <c r="CN7" i="5"/>
  <c r="CM7" i="5"/>
  <c r="CV67" i="4" s="1"/>
  <c r="BZ7" i="5"/>
  <c r="MA53" i="4" s="1"/>
  <c r="BY7" i="5"/>
  <c r="BX7" i="5"/>
  <c r="BW7" i="5"/>
  <c r="BV7" i="5"/>
  <c r="BU7" i="5"/>
  <c r="BT7" i="5"/>
  <c r="BS7" i="5"/>
  <c r="BR7" i="5"/>
  <c r="BQ7" i="5"/>
  <c r="BO7" i="5"/>
  <c r="BN7" i="5"/>
  <c r="BM7" i="5"/>
  <c r="FX53" i="4" s="1"/>
  <c r="BL7" i="5"/>
  <c r="BK7" i="5"/>
  <c r="BJ7" i="5"/>
  <c r="BI7" i="5"/>
  <c r="BH7" i="5"/>
  <c r="BG7" i="5"/>
  <c r="FE52" i="4" s="1"/>
  <c r="BF7" i="5"/>
  <c r="BD7" i="5"/>
  <c r="BC7" i="5"/>
  <c r="BB7" i="5"/>
  <c r="BA7" i="5"/>
  <c r="AZ7" i="5"/>
  <c r="U53" i="4" s="1"/>
  <c r="AY7" i="5"/>
  <c r="AX7" i="5"/>
  <c r="AW7" i="5"/>
  <c r="AV7" i="5"/>
  <c r="AU7" i="5"/>
  <c r="U52" i="4" s="1"/>
  <c r="AS7" i="5"/>
  <c r="HJ32" i="4" s="1"/>
  <c r="AR7" i="5"/>
  <c r="AQ7" i="5"/>
  <c r="AP7" i="5"/>
  <c r="AO7" i="5"/>
  <c r="AN7" i="5"/>
  <c r="AM7" i="5"/>
  <c r="AL7" i="5"/>
  <c r="AK7" i="5"/>
  <c r="AJ7" i="5"/>
  <c r="AH7" i="5"/>
  <c r="AG7" i="5"/>
  <c r="BZ32" i="4" s="1"/>
  <c r="AF7" i="5"/>
  <c r="BG32" i="4" s="1"/>
  <c r="AE7" i="5"/>
  <c r="AD7" i="5"/>
  <c r="AC7" i="5"/>
  <c r="AB7" i="5"/>
  <c r="AA7" i="5"/>
  <c r="Z7" i="5"/>
  <c r="Y7" i="5"/>
  <c r="X7" i="5"/>
  <c r="W7" i="5"/>
  <c r="V7" i="5"/>
  <c r="U7" i="5"/>
  <c r="T7" i="5"/>
  <c r="JQ8" i="4" s="1"/>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LH53" i="4"/>
  <c r="KO53" i="4"/>
  <c r="JV53" i="4"/>
  <c r="JC53" i="4"/>
  <c r="HJ53" i="4"/>
  <c r="GQ53" i="4"/>
  <c r="FE53" i="4"/>
  <c r="EL53" i="4"/>
  <c r="CS53" i="4"/>
  <c r="BZ53" i="4"/>
  <c r="BG53" i="4"/>
  <c r="AN53" i="4"/>
  <c r="MA52" i="4"/>
  <c r="LH52" i="4"/>
  <c r="KO52" i="4"/>
  <c r="JV52" i="4"/>
  <c r="JC52" i="4"/>
  <c r="HJ52" i="4"/>
  <c r="GQ52" i="4"/>
  <c r="FX52" i="4"/>
  <c r="EL52" i="4"/>
  <c r="CS52" i="4"/>
  <c r="BZ52" i="4"/>
  <c r="BG52" i="4"/>
  <c r="AN52" i="4"/>
  <c r="MA32" i="4"/>
  <c r="LH32" i="4"/>
  <c r="KO32" i="4"/>
  <c r="JV32" i="4"/>
  <c r="JC32" i="4"/>
  <c r="GQ32" i="4"/>
  <c r="FX32" i="4"/>
  <c r="FE32" i="4"/>
  <c r="EL32" i="4"/>
  <c r="CS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HX8" i="4"/>
  <c r="DU8" i="4"/>
  <c r="CF8" i="4"/>
  <c r="AQ8" i="4"/>
  <c r="B8" i="4"/>
  <c r="MI76" i="4" l="1"/>
  <c r="HJ51" i="4"/>
  <c r="MA30" i="4"/>
  <c r="BZ76" i="4"/>
  <c r="IT76" i="4"/>
  <c r="CS51" i="4"/>
  <c r="HJ30" i="4"/>
  <c r="CS30" i="4"/>
  <c r="MA51" i="4"/>
  <c r="C11" i="5"/>
  <c r="D11" i="5"/>
  <c r="E11" i="5"/>
  <c r="B11" i="5"/>
  <c r="BZ30" i="4" l="1"/>
  <c r="BK76" i="4"/>
  <c r="LH51" i="4"/>
  <c r="IE76" i="4"/>
  <c r="GQ30" i="4"/>
  <c r="LT76" i="4"/>
  <c r="GQ51" i="4"/>
  <c r="LH30" i="4"/>
  <c r="BZ51" i="4"/>
  <c r="BG30" i="4"/>
  <c r="AV76" i="4"/>
  <c r="KO51" i="4"/>
  <c r="HP76" i="4"/>
  <c r="BG51" i="4"/>
  <c r="LE76" i="4"/>
  <c r="FX51" i="4"/>
  <c r="KO30" i="4"/>
  <c r="FX30" i="4"/>
  <c r="HA76" i="4"/>
  <c r="AN51" i="4"/>
  <c r="FE30" i="4"/>
  <c r="JV51" i="4"/>
  <c r="FE51" i="4"/>
  <c r="JV30" i="4"/>
  <c r="AN30" i="4"/>
  <c r="AG76" i="4"/>
  <c r="KP76" i="4"/>
  <c r="R76" i="4"/>
  <c r="KA76" i="4"/>
  <c r="EL51" i="4"/>
  <c r="JC30" i="4"/>
  <c r="U30" i="4"/>
  <c r="GL76" i="4"/>
  <c r="U51" i="4"/>
  <c r="EL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<sst xmlns="http://schemas.openxmlformats.org/spreadsheetml/2006/main" count="286" uniqueCount="135">
  <si>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</si>
  <si>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</si>
  <si>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</si>
  <si>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</si>
  <si>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</si>
  <si>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</si>
  <si>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</si>
  <si>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</si>
  <si>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</si>
  <si>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</si>
  <si>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</si>
  <si>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</si>
  <si>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</si>
  <si>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</si>
  <si>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</si>
  <si>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</si>
  <si>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</si>
  <si>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</si>
  <si>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</si>
  <si>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</si>
  <si>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</si>
  <si>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</si>
  <si>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</si>
  <si>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</si>
  <si>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</si>
  <si>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</si>
  <si>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</si>
  <si>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</si>
  <si>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</si>
  <si>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</si>
  <si>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</si>
  <si>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</si>
  <si>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</si>
  <si>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</si>
  <si>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</si>
  <si>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</si>
  <si>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</si>
  <si>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</si>
  <si>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</si>
  <si>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</si>
  <si>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</si>
  <si>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</si>
  <si>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</si>
  <si>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</si>
  <si>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</si>
  <si>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</si>
  <si>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</si>
  <si>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</si>
  <si>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</si>
  <si>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</si>
  <si>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</si>
  <si>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</si>
  <si>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</si>
  <si>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</si>
  <si>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</si>
  <si>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</si>
  <si>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</si>
  <si>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</si>
  <si>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</si>
  <si>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</si>
  <si>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</si>
  <si>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</si>
  <si>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</si>
  <si>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</si>
  <si>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</si>
  <si>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</si>
  <si>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</si>
  <si>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</si>
  <si>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</si>
  <si>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</si>
  <si>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</si>
  <si>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</si>
  <si>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</si>
  <si>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</si>
  <si>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</si>
  <si>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</si>
  <si>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</si>
  <si>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</si>
  <si>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</si>
  <si>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</si>
  <si>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</si>
  <si>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</si>
  <si>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</si>
  <si>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</si>
  <si>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</si>
  <si>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</si>
  <si>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</si>
  <si>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</si>
  <si>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</si>
  <si>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</si>
  <si>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</si>
  <si>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</si>
  <si>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</si>
  <si>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</si>
  <si>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</si>
  <si>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</si>
  <si>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</si>
  <si>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</si>
  <si>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</si>
  <si>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</si>
  <si>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</si>
  <si>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</si>
  <si>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</si>
  <si>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</si>
  <si>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</si>
  <si>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</si>
  <si>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</si>
  <si>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</si>
  <si>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</si>
  <si>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</si>
  <si>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</si>
  <si>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</si>
  <si>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</si>
  <si>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伊那市</t>
  </si>
  <si>
    <t>伊那市山寺駐車場</t>
  </si>
  <si>
    <t>法非適用</t>
  </si>
  <si>
    <t>駐車場整備事業</t>
  </si>
  <si>
    <t>-</t>
  </si>
  <si>
    <t>Ａ３Ｂ１</t>
  </si>
  <si>
    <t>該当数値なし</t>
  </si>
  <si>
    <t>届出駐車場</t>
  </si>
  <si>
    <t>広場式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</si>
  <si>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</si>
  <si>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</si>
  <si>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</si>
  <si>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</si>
  <si>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</si>
  <si>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</si>
  <si>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</si>
  <si>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</si>
  <si>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</si>
  <si>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時間駐車場　５３台
定期駐車場　２９台
収益的収支比率が類似施設の平均を下回っている状態です。当駐車場は、自動精算機をＨ２８年１０月までで貸借が終了したため以降貸借に係る経費が削減されます。時間駐車の利用台数が減少していますが、平均駐車時間は１．８７時間／台と他駐車場に比べ比較的長時間利用されており料金収入は横倍となっています。今後時間駐車と定期駐車の区画数を検討し収益の増加につなげてく必要があります。　　　　　　　　　　　　　　　　　　　</t>
    <rPh sb="0" eb="2">
      <t>ジカン</t>
    </rPh>
    <rPh sb="2" eb="4">
      <t>チュウシャ</t>
    </rPh>
    <rPh sb="4" eb="5">
      <t>ジョウ</t>
    </rPh>
    <rPh sb="8" eb="9">
      <t>ダイ</t>
    </rPh>
    <rPh sb="10" eb="12">
      <t>テイキ</t>
    </rPh>
    <rPh sb="12" eb="15">
      <t>チュウシャジョウ</t>
    </rPh>
    <rPh sb="18" eb="19">
      <t>ダイ</t>
    </rPh>
    <rPh sb="20" eb="23">
      <t>シュウエキテキ</t>
    </rPh>
    <rPh sb="23" eb="25">
      <t>シュウシ</t>
    </rPh>
    <rPh sb="25" eb="27">
      <t>ヒリツ</t>
    </rPh>
    <rPh sb="28" eb="30">
      <t>ルイジ</t>
    </rPh>
    <rPh sb="30" eb="32">
      <t>シセツ</t>
    </rPh>
    <rPh sb="33" eb="35">
      <t>ヘイキン</t>
    </rPh>
    <rPh sb="36" eb="38">
      <t>シタマワ</t>
    </rPh>
    <rPh sb="42" eb="44">
      <t>ジョウタイ</t>
    </rPh>
    <rPh sb="47" eb="48">
      <t>トウ</t>
    </rPh>
    <rPh sb="48" eb="51">
      <t>チュウシャジョウ</t>
    </rPh>
    <rPh sb="53" eb="55">
      <t>ジドウ</t>
    </rPh>
    <rPh sb="55" eb="57">
      <t>セイサン</t>
    </rPh>
    <rPh sb="57" eb="58">
      <t>キ</t>
    </rPh>
    <rPh sb="62" eb="63">
      <t>ネン</t>
    </rPh>
    <rPh sb="65" eb="66">
      <t>ガツ</t>
    </rPh>
    <rPh sb="69" eb="71">
      <t>タイシャク</t>
    </rPh>
    <rPh sb="72" eb="74">
      <t>シュウリョウ</t>
    </rPh>
    <rPh sb="78" eb="80">
      <t>イコウ</t>
    </rPh>
    <rPh sb="80" eb="82">
      <t>タイシャク</t>
    </rPh>
    <rPh sb="83" eb="84">
      <t>カカ</t>
    </rPh>
    <rPh sb="85" eb="87">
      <t>ケイヒ</t>
    </rPh>
    <rPh sb="88" eb="90">
      <t>サクゲン</t>
    </rPh>
    <rPh sb="95" eb="97">
      <t>ジカン</t>
    </rPh>
    <rPh sb="97" eb="99">
      <t>チュウシャ</t>
    </rPh>
    <rPh sb="100" eb="102">
      <t>リヨウ</t>
    </rPh>
    <rPh sb="102" eb="104">
      <t>ダイスウ</t>
    </rPh>
    <rPh sb="105" eb="107">
      <t>ゲンショウ</t>
    </rPh>
    <rPh sb="114" eb="116">
      <t>ヘイキン</t>
    </rPh>
    <rPh sb="116" eb="118">
      <t>チュウシャ</t>
    </rPh>
    <rPh sb="118" eb="120">
      <t>ジカン</t>
    </rPh>
    <rPh sb="125" eb="127">
      <t>ジカン</t>
    </rPh>
    <rPh sb="128" eb="129">
      <t>ダイ</t>
    </rPh>
    <rPh sb="130" eb="131">
      <t>タ</t>
    </rPh>
    <rPh sb="131" eb="134">
      <t>チュウシャジョウ</t>
    </rPh>
    <rPh sb="135" eb="136">
      <t>クラ</t>
    </rPh>
    <rPh sb="137" eb="140">
      <t>ヒカクテキ</t>
    </rPh>
    <rPh sb="140" eb="143">
      <t>チョウジカン</t>
    </rPh>
    <rPh sb="143" eb="145">
      <t>リヨウ</t>
    </rPh>
    <rPh sb="150" eb="152">
      <t>リョウキン</t>
    </rPh>
    <rPh sb="152" eb="154">
      <t>シュウニュウ</t>
    </rPh>
    <rPh sb="155" eb="157">
      <t>ヨコバイ</t>
    </rPh>
    <rPh sb="165" eb="167">
      <t>コンゴ</t>
    </rPh>
    <rPh sb="167" eb="169">
      <t>ジカン</t>
    </rPh>
    <rPh sb="169" eb="171">
      <t>チュウシャ</t>
    </rPh>
    <rPh sb="172" eb="174">
      <t>テイキ</t>
    </rPh>
    <rPh sb="174" eb="176">
      <t>チュウシャ</t>
    </rPh>
    <rPh sb="177" eb="179">
      <t>クカク</t>
    </rPh>
    <rPh sb="179" eb="180">
      <t>スウ</t>
    </rPh>
    <rPh sb="181" eb="183">
      <t>ケントウ</t>
    </rPh>
    <rPh sb="184" eb="186">
      <t>シュウエキ</t>
    </rPh>
    <rPh sb="187" eb="189">
      <t>ゾウカ</t>
    </rPh>
    <rPh sb="195" eb="197">
      <t>ヒツヨウ</t>
    </rPh>
    <phoneticPr fontId="6"/>
  </si>
  <si>
    <t>定期駐車場は現在２６台の契約中。引き続き定期駐車の募集を行っていきます。稼働率が類似施設平均を下回っていますが、８２台中２９台は定期駐車場と使用しているためと思われます。しかし時間駐車での利用台数も減少していることから改善に向けた検討を行い効率のよい運営を行っていく必要があります。時間駐車については、回転率２．１１台／日でああるが、平均駐車時間は１．８７ｈ／台と比較的長時間利用されている。１日平均１４１台利用しており利用率は１６．４％です。</t>
    <rPh sb="0" eb="2">
      <t>テイキ</t>
    </rPh>
    <rPh sb="2" eb="5">
      <t>チュウシャジョウ</t>
    </rPh>
    <rPh sb="6" eb="8">
      <t>ゲンザイ</t>
    </rPh>
    <rPh sb="10" eb="11">
      <t>ダイ</t>
    </rPh>
    <rPh sb="12" eb="14">
      <t>ケイヤク</t>
    </rPh>
    <rPh sb="14" eb="15">
      <t>チュウ</t>
    </rPh>
    <rPh sb="16" eb="17">
      <t>ヒ</t>
    </rPh>
    <rPh sb="18" eb="19">
      <t>ツヅ</t>
    </rPh>
    <rPh sb="20" eb="22">
      <t>テイキ</t>
    </rPh>
    <rPh sb="22" eb="24">
      <t>チュウシャ</t>
    </rPh>
    <rPh sb="25" eb="27">
      <t>ボシュウ</t>
    </rPh>
    <rPh sb="28" eb="29">
      <t>オコナ</t>
    </rPh>
    <rPh sb="36" eb="38">
      <t>カドウ</t>
    </rPh>
    <rPh sb="38" eb="39">
      <t>リツ</t>
    </rPh>
    <rPh sb="40" eb="42">
      <t>ルイジ</t>
    </rPh>
    <rPh sb="42" eb="44">
      <t>シセツ</t>
    </rPh>
    <rPh sb="44" eb="46">
      <t>ヘイキン</t>
    </rPh>
    <rPh sb="47" eb="49">
      <t>シタマワ</t>
    </rPh>
    <rPh sb="58" eb="59">
      <t>ダイ</t>
    </rPh>
    <rPh sb="59" eb="60">
      <t>チュウ</t>
    </rPh>
    <rPh sb="62" eb="63">
      <t>ダイ</t>
    </rPh>
    <rPh sb="64" eb="66">
      <t>テイキ</t>
    </rPh>
    <rPh sb="66" eb="69">
      <t>チュウシャジョウ</t>
    </rPh>
    <rPh sb="70" eb="72">
      <t>シヨウ</t>
    </rPh>
    <rPh sb="79" eb="80">
      <t>オモ</t>
    </rPh>
    <rPh sb="88" eb="90">
      <t>ジカン</t>
    </rPh>
    <rPh sb="90" eb="92">
      <t>チュウシャ</t>
    </rPh>
    <rPh sb="94" eb="96">
      <t>リヨウ</t>
    </rPh>
    <rPh sb="96" eb="98">
      <t>ダイスウ</t>
    </rPh>
    <rPh sb="99" eb="101">
      <t>ゲンショウ</t>
    </rPh>
    <rPh sb="109" eb="111">
      <t>カイゼン</t>
    </rPh>
    <rPh sb="112" eb="113">
      <t>ム</t>
    </rPh>
    <rPh sb="115" eb="117">
      <t>ケントウ</t>
    </rPh>
    <rPh sb="118" eb="119">
      <t>オコナ</t>
    </rPh>
    <rPh sb="120" eb="122">
      <t>コウリツ</t>
    </rPh>
    <rPh sb="125" eb="127">
      <t>ウンエイ</t>
    </rPh>
    <rPh sb="128" eb="129">
      <t>オコナ</t>
    </rPh>
    <rPh sb="133" eb="135">
      <t>ヒツヨウ</t>
    </rPh>
    <rPh sb="141" eb="143">
      <t>ジカン</t>
    </rPh>
    <rPh sb="143" eb="145">
      <t>チュウシャ</t>
    </rPh>
    <rPh sb="151" eb="153">
      <t>カイテン</t>
    </rPh>
    <rPh sb="153" eb="154">
      <t>リツ</t>
    </rPh>
    <rPh sb="158" eb="159">
      <t>ダイ</t>
    </rPh>
    <rPh sb="160" eb="161">
      <t>ニチ</t>
    </rPh>
    <rPh sb="167" eb="169">
      <t>ヘイキン</t>
    </rPh>
    <rPh sb="169" eb="171">
      <t>チュウシャ</t>
    </rPh>
    <rPh sb="171" eb="173">
      <t>ジカン</t>
    </rPh>
    <rPh sb="180" eb="181">
      <t>ダイ</t>
    </rPh>
    <rPh sb="182" eb="185">
      <t>ヒカクテキ</t>
    </rPh>
    <rPh sb="185" eb="188">
      <t>チョウジカン</t>
    </rPh>
    <rPh sb="188" eb="190">
      <t>リヨウ</t>
    </rPh>
    <rPh sb="197" eb="198">
      <t>ニチ</t>
    </rPh>
    <rPh sb="198" eb="200">
      <t>ヘイキン</t>
    </rPh>
    <rPh sb="203" eb="204">
      <t>ダイ</t>
    </rPh>
    <rPh sb="204" eb="206">
      <t>リヨウ</t>
    </rPh>
    <rPh sb="210" eb="213">
      <t>リヨウリツ</t>
    </rPh>
    <phoneticPr fontId="6"/>
  </si>
  <si>
    <t>当駐車場の稼働率は、類似施設平均を下回る結果となっており収益的収支比率でも大きく下回っています。時間駐車の利用が減少傾向にあるなかで今後の運営について改善の検討を行っていきます。</t>
    <rPh sb="0" eb="1">
      <t>トウ</t>
    </rPh>
    <rPh sb="1" eb="4">
      <t>チュウシャジョウ</t>
    </rPh>
    <rPh sb="5" eb="7">
      <t>カドウ</t>
    </rPh>
    <rPh sb="7" eb="8">
      <t>リツ</t>
    </rPh>
    <rPh sb="10" eb="12">
      <t>ルイジ</t>
    </rPh>
    <rPh sb="12" eb="14">
      <t>シセツ</t>
    </rPh>
    <rPh sb="14" eb="16">
      <t>ヘイキン</t>
    </rPh>
    <rPh sb="17" eb="19">
      <t>シタマワ</t>
    </rPh>
    <rPh sb="20" eb="22">
      <t>ケッカ</t>
    </rPh>
    <rPh sb="28" eb="31">
      <t>シュウエキテキ</t>
    </rPh>
    <rPh sb="31" eb="33">
      <t>シュウシ</t>
    </rPh>
    <rPh sb="33" eb="35">
      <t>ヒリツ</t>
    </rPh>
    <rPh sb="37" eb="38">
      <t>オオ</t>
    </rPh>
    <rPh sb="40" eb="42">
      <t>シタマワ</t>
    </rPh>
    <rPh sb="48" eb="50">
      <t>ジカン</t>
    </rPh>
    <rPh sb="50" eb="52">
      <t>チュウシャ</t>
    </rPh>
    <rPh sb="53" eb="55">
      <t>リヨウ</t>
    </rPh>
    <rPh sb="56" eb="58">
      <t>ゲンショウ</t>
    </rPh>
    <rPh sb="58" eb="60">
      <t>ケイコウ</t>
    </rPh>
    <rPh sb="66" eb="68">
      <t>コンゴ</t>
    </rPh>
    <rPh sb="69" eb="71">
      <t>ウンエイ</t>
    </rPh>
    <rPh sb="75" eb="77">
      <t>カイゼン</t>
    </rPh>
    <rPh sb="78" eb="80">
      <t>ケントウ</t>
    </rPh>
    <rPh sb="81" eb="82">
      <t>オコナ</t>
    </rPh>
    <phoneticPr fontId="6"/>
  </si>
  <si>
    <t>設備投資見込額
Ｈ３２　自動発券機更新　3,000千円
Ｈ３３　ゲート装置更新　1,500千円
Ｈ３３　監視カメラ更新　478千円</t>
    <rPh sb="0" eb="2">
      <t>セツビ</t>
    </rPh>
    <rPh sb="2" eb="4">
      <t>トウシ</t>
    </rPh>
    <rPh sb="4" eb="6">
      <t>ミコ</t>
    </rPh>
    <rPh sb="6" eb="7">
      <t>ガク</t>
    </rPh>
    <rPh sb="12" eb="14">
      <t>ジドウ</t>
    </rPh>
    <rPh sb="14" eb="17">
      <t>ハッケンキ</t>
    </rPh>
    <rPh sb="17" eb="19">
      <t>コウシン</t>
    </rPh>
    <rPh sb="25" eb="27">
      <t>センエン</t>
    </rPh>
    <rPh sb="35" eb="39">
      <t>ソウチコウシン</t>
    </rPh>
    <rPh sb="45" eb="47">
      <t>センエン</t>
    </rPh>
    <rPh sb="52" eb="54">
      <t>カンシ</t>
    </rPh>
    <rPh sb="57" eb="59">
      <t>コウシン</t>
    </rPh>
    <rPh sb="63" eb="65">
      <t>センエン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</si>
</sst>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171.1</c:v>
                </c:pt>
                <c:pt idx="1">
                  <c:v>149.80000000000001</c:v>
                </c:pt>
                <c:pt idx="2">
                  <c:v>206.5</c:v>
                </c:pt>
                <c:pt idx="3">
                  <c:v>150.30000000000001</c:v>
                </c:pt>
                <c:pt idx="4">
                  <c:v>146.1</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8089856"/>
        <c:axId val="1498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8089856"/>
        <c:axId val="149898368"/>
      </c:lineChart>
      <c:dateAx>
        <c:axId val="148089856"/>
        <c:scaling>
          <c:orientation val="minMax"/>
        </c:scaling>
        <c:delete val="1"/>
        <c:axPos val="b"/>
        <c:numFmt formatCode="ge" sourceLinked="1"/>
        <c:majorTickMark val="none"/>
        <c:minorTickMark val="none"/>
        <c:tickLblPos val="none"/>
        <c:crossAx val="149898368"/>
        <c:crosses val="autoZero"/>
        <c:auto val="1"/>
        <c:lblOffset val="100"/>
        <c:baseTimeUnit val="years"/>
      </c:dateAx>
      <c:valAx>
        <c:axId val="14989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8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4008192"/>
        <c:axId val="1544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4008192"/>
        <c:axId val="154407680"/>
      </c:lineChart>
      <c:dateAx>
        <c:axId val="154008192"/>
        <c:scaling>
          <c:orientation val="minMax"/>
        </c:scaling>
        <c:delete val="1"/>
        <c:axPos val="b"/>
        <c:numFmt formatCode="ge" sourceLinked="1"/>
        <c:majorTickMark val="none"/>
        <c:minorTickMark val="none"/>
        <c:tickLblPos val="none"/>
        <c:crossAx val="154407680"/>
        <c:crosses val="autoZero"/>
        <c:auto val="1"/>
        <c:lblOffset val="100"/>
        <c:baseTimeUnit val="years"/>
      </c:dateAx>
      <c:valAx>
        <c:axId val="15440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00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446080"/>
        <c:axId val="154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446080"/>
        <c:axId val="154448256"/>
      </c:lineChart>
      <c:dateAx>
        <c:axId val="154446080"/>
        <c:scaling>
          <c:orientation val="minMax"/>
        </c:scaling>
        <c:delete val="1"/>
        <c:axPos val="b"/>
        <c:numFmt formatCode="ge" sourceLinked="1"/>
        <c:majorTickMark val="none"/>
        <c:minorTickMark val="none"/>
        <c:tickLblPos val="none"/>
        <c:crossAx val="154448256"/>
        <c:crosses val="autoZero"/>
        <c:auto val="1"/>
        <c:lblOffset val="100"/>
        <c:baseTimeUnit val="years"/>
      </c:dateAx>
      <c:valAx>
        <c:axId val="15444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4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22528"/>
        <c:axId val="1548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22528"/>
        <c:axId val="154853376"/>
      </c:lineChart>
      <c:dateAx>
        <c:axId val="154822528"/>
        <c:scaling>
          <c:orientation val="minMax"/>
        </c:scaling>
        <c:delete val="1"/>
        <c:axPos val="b"/>
        <c:numFmt formatCode="ge" sourceLinked="1"/>
        <c:majorTickMark val="none"/>
        <c:minorTickMark val="none"/>
        <c:tickLblPos val="none"/>
        <c:crossAx val="154853376"/>
        <c:crosses val="autoZero"/>
        <c:auto val="1"/>
        <c:lblOffset val="100"/>
        <c:baseTimeUnit val="years"/>
      </c:dateAx>
      <c:valAx>
        <c:axId val="15485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2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99968"/>
        <c:axId val="1549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99968"/>
        <c:axId val="154901888"/>
      </c:lineChart>
      <c:dateAx>
        <c:axId val="154899968"/>
        <c:scaling>
          <c:orientation val="minMax"/>
        </c:scaling>
        <c:delete val="1"/>
        <c:axPos val="b"/>
        <c:numFmt formatCode="ge" sourceLinked="1"/>
        <c:majorTickMark val="none"/>
        <c:minorTickMark val="none"/>
        <c:tickLblPos val="none"/>
        <c:crossAx val="154901888"/>
        <c:crosses val="autoZero"/>
        <c:auto val="1"/>
        <c:lblOffset val="100"/>
        <c:baseTimeUnit val="years"/>
      </c:dateAx>
      <c:valAx>
        <c:axId val="15490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9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69216"/>
        <c:axId val="1549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69216"/>
        <c:axId val="154971136"/>
      </c:lineChart>
      <c:dateAx>
        <c:axId val="154969216"/>
        <c:scaling>
          <c:orientation val="minMax"/>
        </c:scaling>
        <c:delete val="1"/>
        <c:axPos val="b"/>
        <c:numFmt formatCode="ge" sourceLinked="1"/>
        <c:majorTickMark val="none"/>
        <c:minorTickMark val="none"/>
        <c:tickLblPos val="none"/>
        <c:crossAx val="154971136"/>
        <c:crosses val="autoZero"/>
        <c:auto val="1"/>
        <c:lblOffset val="100"/>
        <c:baseTimeUnit val="years"/>
      </c:dateAx>
      <c:valAx>
        <c:axId val="15497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196.3</c:v>
                </c:pt>
                <c:pt idx="1">
                  <c:v>192.6</c:v>
                </c:pt>
                <c:pt idx="2">
                  <c:v>191.4</c:v>
                </c:pt>
                <c:pt idx="3">
                  <c:v>177.8</c:v>
                </c:pt>
                <c:pt idx="4">
                  <c:v>172</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81120"/>
        <c:axId val="1549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81120"/>
        <c:axId val="154983040"/>
      </c:lineChart>
      <c:dateAx>
        <c:axId val="154981120"/>
        <c:scaling>
          <c:orientation val="minMax"/>
        </c:scaling>
        <c:delete val="1"/>
        <c:axPos val="b"/>
        <c:numFmt formatCode="ge" sourceLinked="1"/>
        <c:majorTickMark val="none"/>
        <c:minorTickMark val="none"/>
        <c:tickLblPos val="none"/>
        <c:crossAx val="154983040"/>
        <c:crosses val="autoZero"/>
        <c:auto val="1"/>
        <c:lblOffset val="100"/>
        <c:baseTimeUnit val="years"/>
      </c:dateAx>
      <c:valAx>
        <c:axId val="15498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8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43.6</c:v>
                </c:pt>
                <c:pt idx="1">
                  <c:v>34.1</c:v>
                </c:pt>
                <c:pt idx="2">
                  <c:v>51.6</c:v>
                </c:pt>
                <c:pt idx="3">
                  <c:v>33.5</c:v>
                </c:pt>
                <c:pt idx="4">
                  <c:v>31.6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267456"/>
        <c:axId val="1552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267456"/>
        <c:axId val="155269376"/>
      </c:lineChart>
      <c:dateAx>
        <c:axId val="155267456"/>
        <c:scaling>
          <c:orientation val="minMax"/>
        </c:scaling>
        <c:delete val="1"/>
        <c:axPos val="b"/>
        <c:numFmt formatCode="ge" sourceLinked="1"/>
        <c:majorTickMark val="none"/>
        <c:minorTickMark val="none"/>
        <c:tickLblPos val="none"/>
        <c:crossAx val="155269376"/>
        <c:crosses val="autoZero"/>
        <c:auto val="1"/>
        <c:lblOffset val="100"/>
        <c:baseTimeUnit val="years"/>
      </c:dateAx>
      <c:valAx>
        <c:axId val="15526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6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1534</c:v>
                </c:pt>
                <c:pt idx="1">
                  <c:v>1138</c:v>
                </c:pt>
                <c:pt idx="2">
                  <c:v>1725</c:v>
                </c:pt>
                <c:pt idx="3">
                  <c:v>1051</c:v>
                </c:pt>
                <c:pt idx="4">
                  <c:v>968</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471872"/>
        <c:axId val="155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471872"/>
        <c:axId val="155473792"/>
      </c:lineChart>
      <c:dateAx>
        <c:axId val="155471872"/>
        <c:scaling>
          <c:orientation val="minMax"/>
        </c:scaling>
        <c:delete val="1"/>
        <c:axPos val="b"/>
        <c:numFmt formatCode="ge" sourceLinked="1"/>
        <c:majorTickMark val="none"/>
        <c:minorTickMark val="none"/>
        <c:tickLblPos val="none"/>
        <c:crossAx val="155473792"/>
        <c:crosses val="autoZero"/>
        <c:auto val="1"/>
        <c:lblOffset val="100"/>
        <c:baseTimeUnit val="years"/>
      </c:dateAx>
      <c:valAx>
        <c:axId val="15547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5"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長野県伊那市　伊那市山寺駐車場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2543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171.1</v>
      </c>
      <c r="V31" s="117"/>
      <c r="W31" s="117"/>
      <c r="X31" s="117"/>
      <c r="Y31" s="117"/>
      <c r="Z31" s="117"/>
      <c r="AA31" s="117"/>
      <c r="AB31" s="117"/>
      <c r="AC31" s="117"/>
      <c r="AD31" s="117"/>
      <c r="AE31" s="117"/>
      <c r="AF31" s="117"/>
      <c r="AG31" s="117"/>
      <c r="AH31" s="117"/>
      <c r="AI31" s="117"/>
      <c r="AJ31" s="117"/>
      <c r="AK31" s="117"/>
      <c r="AL31" s="117"/>
      <c r="AM31" s="117"/>
      <c r="AN31" s="117">
        <f>データ!Z7</f>
        <v>149.80000000000001</v>
      </c>
      <c r="AO31" s="117"/>
      <c r="AP31" s="117"/>
      <c r="AQ31" s="117"/>
      <c r="AR31" s="117"/>
      <c r="AS31" s="117"/>
      <c r="AT31" s="117"/>
      <c r="AU31" s="117"/>
      <c r="AV31" s="117"/>
      <c r="AW31" s="117"/>
      <c r="AX31" s="117"/>
      <c r="AY31" s="117"/>
      <c r="AZ31" s="117"/>
      <c r="BA31" s="117"/>
      <c r="BB31" s="117"/>
      <c r="BC31" s="117"/>
      <c r="BD31" s="117"/>
      <c r="BE31" s="117"/>
      <c r="BF31" s="117"/>
      <c r="BG31" s="117">
        <f>データ!AA7</f>
        <v>206.5</v>
      </c>
      <c r="BH31" s="117"/>
      <c r="BI31" s="117"/>
      <c r="BJ31" s="117"/>
      <c r="BK31" s="117"/>
      <c r="BL31" s="117"/>
      <c r="BM31" s="117"/>
      <c r="BN31" s="117"/>
      <c r="BO31" s="117"/>
      <c r="BP31" s="117"/>
      <c r="BQ31" s="117"/>
      <c r="BR31" s="117"/>
      <c r="BS31" s="117"/>
      <c r="BT31" s="117"/>
      <c r="BU31" s="117"/>
      <c r="BV31" s="117"/>
      <c r="BW31" s="117"/>
      <c r="BX31" s="117"/>
      <c r="BY31" s="117"/>
      <c r="BZ31" s="117">
        <f>データ!AB7</f>
        <v>150.30000000000001</v>
      </c>
      <c r="CA31" s="117"/>
      <c r="CB31" s="117"/>
      <c r="CC31" s="117"/>
      <c r="CD31" s="117"/>
      <c r="CE31" s="117"/>
      <c r="CF31" s="117"/>
      <c r="CG31" s="117"/>
      <c r="CH31" s="117"/>
      <c r="CI31" s="117"/>
      <c r="CJ31" s="117"/>
      <c r="CK31" s="117"/>
      <c r="CL31" s="117"/>
      <c r="CM31" s="117"/>
      <c r="CN31" s="117"/>
      <c r="CO31" s="117"/>
      <c r="CP31" s="117"/>
      <c r="CQ31" s="117"/>
      <c r="CR31" s="117"/>
      <c r="CS31" s="117">
        <f>データ!AC7</f>
        <v>146.1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196.3</v>
      </c>
      <c r="JD31" s="119"/>
      <c r="JE31" s="119"/>
      <c r="JF31" s="119"/>
      <c r="JG31" s="119"/>
      <c r="JH31" s="119"/>
      <c r="JI31" s="119"/>
      <c r="JJ31" s="119"/>
      <c r="JK31" s="119"/>
      <c r="JL31" s="119"/>
      <c r="JM31" s="119"/>
      <c r="JN31" s="119"/>
      <c r="JO31" s="119"/>
      <c r="JP31" s="119"/>
      <c r="JQ31" s="119"/>
      <c r="JR31" s="119"/>
      <c r="JS31" s="119"/>
      <c r="JT31" s="119"/>
      <c r="JU31" s="120"/>
      <c r="JV31" s="118">
        <f>データ!DL7</f>
        <v>192.6</v>
      </c>
      <c r="JW31" s="119"/>
      <c r="JX31" s="119"/>
      <c r="JY31" s="119"/>
      <c r="JZ31" s="119"/>
      <c r="KA31" s="119"/>
      <c r="KB31" s="119"/>
      <c r="KC31" s="119"/>
      <c r="KD31" s="119"/>
      <c r="KE31" s="119"/>
      <c r="KF31" s="119"/>
      <c r="KG31" s="119"/>
      <c r="KH31" s="119"/>
      <c r="KI31" s="119"/>
      <c r="KJ31" s="119"/>
      <c r="KK31" s="119"/>
      <c r="KL31" s="119"/>
      <c r="KM31" s="119"/>
      <c r="KN31" s="120"/>
      <c r="KO31" s="118">
        <f>データ!DM7</f>
        <v>191.4</v>
      </c>
      <c r="KP31" s="119"/>
      <c r="KQ31" s="119"/>
      <c r="KR31" s="119"/>
      <c r="KS31" s="119"/>
      <c r="KT31" s="119"/>
      <c r="KU31" s="119"/>
      <c r="KV31" s="119"/>
      <c r="KW31" s="119"/>
      <c r="KX31" s="119"/>
      <c r="KY31" s="119"/>
      <c r="KZ31" s="119"/>
      <c r="LA31" s="119"/>
      <c r="LB31" s="119"/>
      <c r="LC31" s="119"/>
      <c r="LD31" s="119"/>
      <c r="LE31" s="119"/>
      <c r="LF31" s="119"/>
      <c r="LG31" s="120"/>
      <c r="LH31" s="118">
        <f>データ!DN7</f>
        <v>177.8</v>
      </c>
      <c r="LI31" s="119"/>
      <c r="LJ31" s="119"/>
      <c r="LK31" s="119"/>
      <c r="LL31" s="119"/>
      <c r="LM31" s="119"/>
      <c r="LN31" s="119"/>
      <c r="LO31" s="119"/>
      <c r="LP31" s="119"/>
      <c r="LQ31" s="119"/>
      <c r="LR31" s="119"/>
      <c r="LS31" s="119"/>
      <c r="LT31" s="119"/>
      <c r="LU31" s="119"/>
      <c r="LV31" s="119"/>
      <c r="LW31" s="119"/>
      <c r="LX31" s="119"/>
      <c r="LY31" s="119"/>
      <c r="LZ31" s="120"/>
      <c r="MA31" s="118">
        <f>データ!DO7</f>
        <v>172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43.6</v>
      </c>
      <c r="EM52" s="117"/>
      <c r="EN52" s="117"/>
      <c r="EO52" s="117"/>
      <c r="EP52" s="117"/>
      <c r="EQ52" s="117"/>
      <c r="ER52" s="117"/>
      <c r="ES52" s="117"/>
      <c r="ET52" s="117"/>
      <c r="EU52" s="117"/>
      <c r="EV52" s="117"/>
      <c r="EW52" s="117"/>
      <c r="EX52" s="117"/>
      <c r="EY52" s="117"/>
      <c r="EZ52" s="117"/>
      <c r="FA52" s="117"/>
      <c r="FB52" s="117"/>
      <c r="FC52" s="117"/>
      <c r="FD52" s="117"/>
      <c r="FE52" s="117">
        <f>データ!BG7</f>
        <v>34.1</v>
      </c>
      <c r="FF52" s="117"/>
      <c r="FG52" s="117"/>
      <c r="FH52" s="117"/>
      <c r="FI52" s="117"/>
      <c r="FJ52" s="117"/>
      <c r="FK52" s="117"/>
      <c r="FL52" s="117"/>
      <c r="FM52" s="117"/>
      <c r="FN52" s="117"/>
      <c r="FO52" s="117"/>
      <c r="FP52" s="117"/>
      <c r="FQ52" s="117"/>
      <c r="FR52" s="117"/>
      <c r="FS52" s="117"/>
      <c r="FT52" s="117"/>
      <c r="FU52" s="117"/>
      <c r="FV52" s="117"/>
      <c r="FW52" s="117"/>
      <c r="FX52" s="117">
        <f>データ!BH7</f>
        <v>51.6</v>
      </c>
      <c r="FY52" s="117"/>
      <c r="FZ52" s="117"/>
      <c r="GA52" s="117"/>
      <c r="GB52" s="117"/>
      <c r="GC52" s="117"/>
      <c r="GD52" s="117"/>
      <c r="GE52" s="117"/>
      <c r="GF52" s="117"/>
      <c r="GG52" s="117"/>
      <c r="GH52" s="117"/>
      <c r="GI52" s="117"/>
      <c r="GJ52" s="117"/>
      <c r="GK52" s="117"/>
      <c r="GL52" s="117"/>
      <c r="GM52" s="117"/>
      <c r="GN52" s="117"/>
      <c r="GO52" s="117"/>
      <c r="GP52" s="117"/>
      <c r="GQ52" s="117">
        <f>データ!BI7</f>
        <v>33.5</v>
      </c>
      <c r="GR52" s="117"/>
      <c r="GS52" s="117"/>
      <c r="GT52" s="117"/>
      <c r="GU52" s="117"/>
      <c r="GV52" s="117"/>
      <c r="GW52" s="117"/>
      <c r="GX52" s="117"/>
      <c r="GY52" s="117"/>
      <c r="GZ52" s="117"/>
      <c r="HA52" s="117"/>
      <c r="HB52" s="117"/>
      <c r="HC52" s="117"/>
      <c r="HD52" s="117"/>
      <c r="HE52" s="117"/>
      <c r="HF52" s="117"/>
      <c r="HG52" s="117"/>
      <c r="HH52" s="117"/>
      <c r="HI52" s="117"/>
      <c r="HJ52" s="117">
        <f>データ!BJ7</f>
        <v>31.6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1534</v>
      </c>
      <c r="JD52" s="125"/>
      <c r="JE52" s="125"/>
      <c r="JF52" s="125"/>
      <c r="JG52" s="125"/>
      <c r="JH52" s="125"/>
      <c r="JI52" s="125"/>
      <c r="JJ52" s="125"/>
      <c r="JK52" s="125"/>
      <c r="JL52" s="125"/>
      <c r="JM52" s="125"/>
      <c r="JN52" s="125"/>
      <c r="JO52" s="125"/>
      <c r="JP52" s="125"/>
      <c r="JQ52" s="125"/>
      <c r="JR52" s="125"/>
      <c r="JS52" s="125"/>
      <c r="JT52" s="125"/>
      <c r="JU52" s="125"/>
      <c r="JV52" s="125">
        <f>データ!BR7</f>
        <v>1138</v>
      </c>
      <c r="JW52" s="125"/>
      <c r="JX52" s="125"/>
      <c r="JY52" s="125"/>
      <c r="JZ52" s="125"/>
      <c r="KA52" s="125"/>
      <c r="KB52" s="125"/>
      <c r="KC52" s="125"/>
      <c r="KD52" s="125"/>
      <c r="KE52" s="125"/>
      <c r="KF52" s="125"/>
      <c r="KG52" s="125"/>
      <c r="KH52" s="125"/>
      <c r="KI52" s="125"/>
      <c r="KJ52" s="125"/>
      <c r="KK52" s="125"/>
      <c r="KL52" s="125"/>
      <c r="KM52" s="125"/>
      <c r="KN52" s="125"/>
      <c r="KO52" s="125">
        <f>データ!BS7</f>
        <v>1725</v>
      </c>
      <c r="KP52" s="125"/>
      <c r="KQ52" s="125"/>
      <c r="KR52" s="125"/>
      <c r="KS52" s="125"/>
      <c r="KT52" s="125"/>
      <c r="KU52" s="125"/>
      <c r="KV52" s="125"/>
      <c r="KW52" s="125"/>
      <c r="KX52" s="125"/>
      <c r="KY52" s="125"/>
      <c r="KZ52" s="125"/>
      <c r="LA52" s="125"/>
      <c r="LB52" s="125"/>
      <c r="LC52" s="125"/>
      <c r="LD52" s="125"/>
      <c r="LE52" s="125"/>
      <c r="LF52" s="125"/>
      <c r="LG52" s="125"/>
      <c r="LH52" s="125">
        <f>データ!BT7</f>
        <v>1051</v>
      </c>
      <c r="LI52" s="125"/>
      <c r="LJ52" s="125"/>
      <c r="LK52" s="125"/>
      <c r="LL52" s="125"/>
      <c r="LM52" s="125"/>
      <c r="LN52" s="125"/>
      <c r="LO52" s="125"/>
      <c r="LP52" s="125"/>
      <c r="LQ52" s="125"/>
      <c r="LR52" s="125"/>
      <c r="LS52" s="125"/>
      <c r="LT52" s="125"/>
      <c r="LU52" s="125"/>
      <c r="LV52" s="125"/>
      <c r="LW52" s="125"/>
      <c r="LX52" s="125"/>
      <c r="LY52" s="125"/>
      <c r="LZ52" s="125"/>
      <c r="MA52" s="125">
        <f>データ!BU7</f>
        <v>968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68652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4978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202096</v>
      </c>
      <c r="D6" s="61">
        <f t="shared" si="1"/>
        <v>47</v>
      </c>
      <c r="E6" s="61">
        <f t="shared" si="1"/>
        <v>14</v>
      </c>
      <c r="F6" s="61">
        <f t="shared" si="1"/>
        <v>0</v>
      </c>
      <c r="G6" s="61">
        <f t="shared" si="1"/>
        <v>4</v>
      </c>
      <c r="H6" s="61" t="str">
        <f>SUBSTITUTE(H8,"　","")</f>
        <v>長野県伊那市</v>
      </c>
      <c r="I6" s="61" t="str">
        <f t="shared" si="1"/>
        <v>伊那市山寺駐車場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26</v>
      </c>
      <c r="S6" s="63" t="str">
        <f t="shared" si="1"/>
        <v>商業施設</v>
      </c>
      <c r="T6" s="63" t="str">
        <f t="shared" si="1"/>
        <v>無</v>
      </c>
      <c r="U6" s="64">
        <f t="shared" si="1"/>
        <v>2543</v>
      </c>
      <c r="V6" s="64">
        <f t="shared" si="1"/>
        <v>82</v>
      </c>
      <c r="W6" s="64">
        <f t="shared" si="1"/>
        <v>100</v>
      </c>
      <c r="X6" s="63" t="str">
        <f t="shared" si="1"/>
        <v>利用料金制</v>
      </c>
      <c r="Y6" s="65">
        <f>IF(Y8="-",NA(),Y8)</f>
        <v>171.1</v>
      </c>
      <c r="Z6" s="65">
        <f t="shared" ref="Z6:AH6" si="2">IF(Z8="-",NA(),Z8)</f>
        <v>149.80000000000001</v>
      </c>
      <c r="AA6" s="65">
        <f t="shared" si="2"/>
        <v>206.5</v>
      </c>
      <c r="AB6" s="65">
        <f t="shared" si="2"/>
        <v>150.30000000000001</v>
      </c>
      <c r="AC6" s="65">
        <f t="shared" si="2"/>
        <v>146.1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43.6</v>
      </c>
      <c r="BG6" s="65">
        <f t="shared" ref="BG6:BO6" si="5">IF(BG8="-",NA(),BG8)</f>
        <v>34.1</v>
      </c>
      <c r="BH6" s="65">
        <f t="shared" si="5"/>
        <v>51.6</v>
      </c>
      <c r="BI6" s="65">
        <f t="shared" si="5"/>
        <v>33.5</v>
      </c>
      <c r="BJ6" s="65">
        <f t="shared" si="5"/>
        <v>31.6</v>
      </c>
      <c r="BK6" s="65">
        <f t="shared" si="5"/>
        <v>51.9</v>
      </c>
      <c r="BL6" s="65">
        <f t="shared" si="5"/>
        <v>59.2</v>
      </c>
      <c r="BM6" s="65">
        <f t="shared" si="5"/>
        <v>64.5</v>
      </c>
      <c r="BN6" s="65">
        <f t="shared" si="5"/>
        <v>60</v>
      </c>
      <c r="BO6" s="65">
        <f t="shared" si="5"/>
        <v>52.8</v>
      </c>
      <c r="BP6" s="62" t="str">
        <f>IF(BP8="-","",IF(BP8="-","【-】","【"&amp;SUBSTITUTE(TEXT(BP8,"#,##0.0"),"-","△")&amp;"】"))</f>
        <v>【45.2】</v>
      </c>
      <c r="BQ6" s="66">
        <f>IF(BQ8="-",NA(),BQ8)</f>
        <v>1534</v>
      </c>
      <c r="BR6" s="66">
        <f t="shared" ref="BR6:BZ6" si="6">IF(BR8="-",NA(),BR8)</f>
        <v>1138</v>
      </c>
      <c r="BS6" s="66">
        <f t="shared" si="6"/>
        <v>1725</v>
      </c>
      <c r="BT6" s="66">
        <f t="shared" si="6"/>
        <v>1051</v>
      </c>
      <c r="BU6" s="66">
        <f t="shared" si="6"/>
        <v>968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68652</v>
      </c>
      <c r="CN6" s="64">
        <f t="shared" si="7"/>
        <v>4978</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196.3</v>
      </c>
      <c r="DL6" s="65">
        <f t="shared" ref="DL6:DT6" si="9">IF(DL8="-",NA(),DL8)</f>
        <v>192.6</v>
      </c>
      <c r="DM6" s="65">
        <f t="shared" si="9"/>
        <v>191.4</v>
      </c>
      <c r="DN6" s="65">
        <f t="shared" si="9"/>
        <v>177.8</v>
      </c>
      <c r="DO6" s="65">
        <f t="shared" si="9"/>
        <v>172</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202096</v>
      </c>
      <c r="D7" s="61">
        <f t="shared" si="10"/>
        <v>47</v>
      </c>
      <c r="E7" s="61">
        <f t="shared" si="10"/>
        <v>14</v>
      </c>
      <c r="F7" s="61">
        <f t="shared" si="10"/>
        <v>0</v>
      </c>
      <c r="G7" s="61">
        <f t="shared" si="10"/>
        <v>4</v>
      </c>
      <c r="H7" s="61" t="str">
        <f t="shared" si="10"/>
        <v>長野県　伊那市</v>
      </c>
      <c r="I7" s="61" t="str">
        <f t="shared" si="10"/>
        <v>伊那市山寺駐車場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26</v>
      </c>
      <c r="S7" s="63" t="str">
        <f t="shared" si="10"/>
        <v>商業施設</v>
      </c>
      <c r="T7" s="63" t="str">
        <f t="shared" si="10"/>
        <v>無</v>
      </c>
      <c r="U7" s="64">
        <f t="shared" si="10"/>
        <v>2543</v>
      </c>
      <c r="V7" s="64">
        <f t="shared" si="10"/>
        <v>82</v>
      </c>
      <c r="W7" s="64">
        <f t="shared" si="10"/>
        <v>100</v>
      </c>
      <c r="X7" s="63" t="str">
        <f t="shared" si="10"/>
        <v>利用料金制</v>
      </c>
      <c r="Y7" s="65">
        <f>Y8</f>
        <v>171.1</v>
      </c>
      <c r="Z7" s="65">
        <f t="shared" ref="Z7:AH7" si="11">Z8</f>
        <v>149.80000000000001</v>
      </c>
      <c r="AA7" s="65">
        <f t="shared" si="11"/>
        <v>206.5</v>
      </c>
      <c r="AB7" s="65">
        <f t="shared" si="11"/>
        <v>150.30000000000001</v>
      </c>
      <c r="AC7" s="65">
        <f t="shared" si="11"/>
        <v>146.1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43.6</v>
      </c>
      <c r="BG7" s="65">
        <f t="shared" ref="BG7:BO7" si="14">BG8</f>
        <v>34.1</v>
      </c>
      <c r="BH7" s="65">
        <f t="shared" si="14"/>
        <v>51.6</v>
      </c>
      <c r="BI7" s="65">
        <f t="shared" si="14"/>
        <v>33.5</v>
      </c>
      <c r="BJ7" s="65">
        <f t="shared" si="14"/>
        <v>31.6</v>
      </c>
      <c r="BK7" s="65">
        <f t="shared" si="14"/>
        <v>51.9</v>
      </c>
      <c r="BL7" s="65">
        <f t="shared" si="14"/>
        <v>59.2</v>
      </c>
      <c r="BM7" s="65">
        <f t="shared" si="14"/>
        <v>64.5</v>
      </c>
      <c r="BN7" s="65">
        <f t="shared" si="14"/>
        <v>60</v>
      </c>
      <c r="BO7" s="65">
        <f t="shared" si="14"/>
        <v>52.8</v>
      </c>
      <c r="BP7" s="62"/>
      <c r="BQ7" s="66">
        <f>BQ8</f>
        <v>1534</v>
      </c>
      <c r="BR7" s="66">
        <f t="shared" ref="BR7:BZ7" si="15">BR8</f>
        <v>1138</v>
      </c>
      <c r="BS7" s="66">
        <f t="shared" si="15"/>
        <v>1725</v>
      </c>
      <c r="BT7" s="66">
        <f t="shared" si="15"/>
        <v>1051</v>
      </c>
      <c r="BU7" s="66">
        <f t="shared" si="15"/>
        <v>968</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68652</v>
      </c>
      <c r="CN7" s="64">
        <f>CN8</f>
        <v>4978</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196.3</v>
      </c>
      <c r="DL7" s="65">
        <f t="shared" ref="DL7:DT7" si="17">DL8</f>
        <v>192.6</v>
      </c>
      <c r="DM7" s="65">
        <f t="shared" si="17"/>
        <v>191.4</v>
      </c>
      <c r="DN7" s="65">
        <f t="shared" si="17"/>
        <v>177.8</v>
      </c>
      <c r="DO7" s="65">
        <f t="shared" si="17"/>
        <v>172</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202096</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26</v>
      </c>
      <c r="S8" s="70" t="s">
        <v>122</v>
      </c>
      <c r="T8" s="70" t="s">
        <v>123</v>
      </c>
      <c r="U8" s="71">
        <v>2543</v>
      </c>
      <c r="V8" s="71">
        <v>82</v>
      </c>
      <c r="W8" s="71">
        <v>100</v>
      </c>
      <c r="X8" s="70" t="s">
        <v>124</v>
      </c>
      <c r="Y8" s="72">
        <v>171.1</v>
      </c>
      <c r="Z8" s="72">
        <v>149.80000000000001</v>
      </c>
      <c r="AA8" s="72">
        <v>206.5</v>
      </c>
      <c r="AB8" s="72">
        <v>150.30000000000001</v>
      </c>
      <c r="AC8" s="72">
        <v>146.1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43.6</v>
      </c>
      <c r="BG8" s="72">
        <v>34.1</v>
      </c>
      <c r="BH8" s="72">
        <v>51.6</v>
      </c>
      <c r="BI8" s="72">
        <v>33.5</v>
      </c>
      <c r="BJ8" s="72">
        <v>31.6</v>
      </c>
      <c r="BK8" s="72">
        <v>51.9</v>
      </c>
      <c r="BL8" s="72">
        <v>59.2</v>
      </c>
      <c r="BM8" s="72">
        <v>64.5</v>
      </c>
      <c r="BN8" s="72">
        <v>60</v>
      </c>
      <c r="BO8" s="72">
        <v>52.8</v>
      </c>
      <c r="BP8" s="69">
        <v>45.2</v>
      </c>
      <c r="BQ8" s="73">
        <v>1534</v>
      </c>
      <c r="BR8" s="73">
        <v>1138</v>
      </c>
      <c r="BS8" s="73">
        <v>1725</v>
      </c>
      <c r="BT8" s="74">
        <v>1051</v>
      </c>
      <c r="BU8" s="74">
        <v>968</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68652</v>
      </c>
      <c r="CN8" s="71">
        <v>4978</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196.3</v>
      </c>
      <c r="DL8" s="72">
        <v>192.6</v>
      </c>
      <c r="DM8" s="72">
        <v>191.4</v>
      </c>
      <c r="DN8" s="72">
        <v>177.8</v>
      </c>
      <c r="DO8" s="72">
        <v>172</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2856</cp:lastModifiedBy>
  <cp:lastPrinted>2018-03-10T05:06:49Z</cp:lastPrinted>
  <dcterms:created xsi:type="dcterms:W3CDTF">2018-02-09T01:46:56Z</dcterms:created>
  <dcterms:modified xsi:type="dcterms:W3CDTF">2018-03-19T02:31:48Z</dcterms:modified>
  <cp:category/>
</cp:coreProperties>
</file>