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A51" i="4" l="1"/>
  <c r="MI76" i="4"/>
  <c r="HJ51" i="4"/>
  <c r="MA30" i="4"/>
  <c r="CS30" i="4"/>
  <c r="BZ76" i="4"/>
  <c r="IT76" i="4"/>
  <c r="CS51" i="4"/>
  <c r="HJ30" i="4"/>
  <c r="C11" i="5"/>
  <c r="D11" i="5"/>
  <c r="E11" i="5"/>
  <c r="B11" i="5"/>
  <c r="BK76" i="4" l="1"/>
  <c r="LH51" i="4"/>
  <c r="BZ51" i="4"/>
  <c r="LT76" i="4"/>
  <c r="GQ51" i="4"/>
  <c r="LH30" i="4"/>
  <c r="GQ30" i="4"/>
  <c r="BZ30" i="4"/>
  <c r="IE76" i="4"/>
  <c r="HP76" i="4"/>
  <c r="FX30" i="4"/>
  <c r="BG30" i="4"/>
  <c r="AV76" i="4"/>
  <c r="KO51" i="4"/>
  <c r="LE76" i="4"/>
  <c r="BG51" i="4"/>
  <c r="FX51" i="4"/>
  <c r="KO30" i="4"/>
  <c r="KP76" i="4"/>
  <c r="FE51" i="4"/>
  <c r="HA76" i="4"/>
  <c r="AN51" i="4"/>
  <c r="FE30" i="4"/>
  <c r="AN30" i="4"/>
  <c r="AG76" i="4"/>
  <c r="JV51" i="4"/>
  <c r="JV30"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<sst xmlns="http://schemas.openxmlformats.org/spreadsheetml/2006/main" count="286" uniqueCount="135">
  <si>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</si>
  <si>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</si>
  <si>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</si>
  <si>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</si>
  <si>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</si>
  <si>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</si>
  <si>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</si>
  <si>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</si>
  <si>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</si>
  <si>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</si>
  <si>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</si>
  <si>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</si>
  <si>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</si>
  <si>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</si>
  <si>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</si>
  <si>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</si>
  <si>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</si>
  <si>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</si>
  <si>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</si>
  <si>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</si>
  <si>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</si>
  <si>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</si>
  <si>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</si>
  <si>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</si>
  <si>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</si>
  <si>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</si>
  <si>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</si>
  <si>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</si>
  <si>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</si>
  <si>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</si>
  <si>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</si>
  <si>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</si>
  <si>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</si>
  <si>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</si>
  <si>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</si>
  <si>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</si>
  <si>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</si>
  <si>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</si>
  <si>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</si>
  <si>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</si>
  <si>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</si>
  <si>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</si>
  <si>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</si>
  <si>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</si>
  <si>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</si>
  <si>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</si>
  <si>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</si>
  <si>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</si>
  <si>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</si>
  <si>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</si>
  <si>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</si>
  <si>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</si>
  <si>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</si>
  <si>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</si>
  <si>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</si>
  <si>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</si>
  <si>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</si>
  <si>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</si>
  <si>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</si>
  <si>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</si>
  <si>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</si>
  <si>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</si>
  <si>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</si>
  <si>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</si>
  <si>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</si>
  <si>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</si>
  <si>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</si>
  <si>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</si>
  <si>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</si>
  <si>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</si>
  <si>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</si>
  <si>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</si>
  <si>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</si>
  <si>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</si>
  <si>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</si>
  <si>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</si>
  <si>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</si>
  <si>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</si>
  <si>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</si>
  <si>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</si>
  <si>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</si>
  <si>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</si>
  <si>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</si>
  <si>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</si>
  <si>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</si>
  <si>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</si>
  <si>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</si>
  <si>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</si>
  <si>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</si>
  <si>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</si>
  <si>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</si>
  <si>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</si>
  <si>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</si>
  <si>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</si>
  <si>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</si>
  <si>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</si>
  <si>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</si>
  <si>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</si>
  <si>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</si>
  <si>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</si>
  <si>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</si>
  <si>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</si>
  <si>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</si>
  <si>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</si>
  <si>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</si>
  <si>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</si>
  <si>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</si>
  <si>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</si>
  <si>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</si>
  <si>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</si>
  <si>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</si>
  <si>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</si>
  <si>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</si>
  <si>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松本市</t>
  </si>
  <si>
    <t>松本市営中央駐車場</t>
  </si>
  <si>
    <t>法非適用</t>
  </si>
  <si>
    <t>駐車場整備事業</t>
  </si>
  <si>
    <t>-</t>
  </si>
  <si>
    <t>Ａ１Ｂ１</t>
  </si>
  <si>
    <t>該当数値なし</t>
  </si>
  <si>
    <t>都市計画駐車場</t>
  </si>
  <si>
    <t>立体式</t>
  </si>
  <si>
    <t>商業施設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</si>
  <si>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</si>
  <si>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</si>
  <si>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</si>
  <si>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</si>
  <si>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</si>
  <si>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</si>
  <si>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</si>
  <si>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建設に係る地方債の償還については、平成３０年度に終了する予定です。
　設備投資は計画的に実施しており、平成３１年度をもって予定している投資は全て完了します。
　それ以降の設備投資についても、向こう10年間の計画を策定していますが、現時点では当面の間大規模な更新予定はありません。
　ただし、状況を見極めながら、更新計画の見直しを行い施設管理をしていくこととします。また、併せて設備投資に充てる財源についても計画的に確保していきます。
　平成３０年度に経営戦略を策定する予定であり、その中で有形固定資産についてもしっかりと把握し、資産の適切な管理を行える体制を整えます。</t>
    <rPh sb="1" eb="3">
      <t>ケンセツ</t>
    </rPh>
    <rPh sb="4" eb="5">
      <t>カカ</t>
    </rPh>
    <rPh sb="6" eb="8">
      <t>チホウ</t>
    </rPh>
    <rPh sb="8" eb="9">
      <t>サイ</t>
    </rPh>
    <rPh sb="10" eb="12">
      <t>ショウカン</t>
    </rPh>
    <rPh sb="18" eb="20">
      <t>ヘイセイ</t>
    </rPh>
    <rPh sb="22" eb="23">
      <t>ネン</t>
    </rPh>
    <rPh sb="23" eb="24">
      <t>ド</t>
    </rPh>
    <rPh sb="25" eb="27">
      <t>シュウリョウ</t>
    </rPh>
    <rPh sb="29" eb="31">
      <t>ヨテイ</t>
    </rPh>
    <rPh sb="36" eb="38">
      <t>セツビ</t>
    </rPh>
    <rPh sb="38" eb="40">
      <t>トウシ</t>
    </rPh>
    <rPh sb="41" eb="43">
      <t>ケイカク</t>
    </rPh>
    <rPh sb="43" eb="44">
      <t>テキ</t>
    </rPh>
    <rPh sb="45" eb="47">
      <t>ジッシ</t>
    </rPh>
    <rPh sb="52" eb="54">
      <t>ヘイセイ</t>
    </rPh>
    <rPh sb="56" eb="57">
      <t>ネン</t>
    </rPh>
    <rPh sb="57" eb="58">
      <t>ド</t>
    </rPh>
    <rPh sb="62" eb="64">
      <t>ヨテイ</t>
    </rPh>
    <rPh sb="68" eb="70">
      <t>トウシ</t>
    </rPh>
    <rPh sb="71" eb="72">
      <t>スベ</t>
    </rPh>
    <rPh sb="73" eb="75">
      <t>カンリョウ</t>
    </rPh>
    <rPh sb="83" eb="85">
      <t>イコウ</t>
    </rPh>
    <rPh sb="86" eb="88">
      <t>セツビ</t>
    </rPh>
    <rPh sb="88" eb="90">
      <t>トウシ</t>
    </rPh>
    <rPh sb="96" eb="97">
      <t>ム</t>
    </rPh>
    <rPh sb="101" eb="103">
      <t>ネンカン</t>
    </rPh>
    <rPh sb="104" eb="106">
      <t>ケイカク</t>
    </rPh>
    <rPh sb="107" eb="109">
      <t>サクテイ</t>
    </rPh>
    <rPh sb="116" eb="119">
      <t>ゲンジテン</t>
    </rPh>
    <rPh sb="121" eb="123">
      <t>トウメン</t>
    </rPh>
    <rPh sb="124" eb="125">
      <t>カン</t>
    </rPh>
    <rPh sb="125" eb="128">
      <t>ダイキボ</t>
    </rPh>
    <rPh sb="129" eb="131">
      <t>コウシン</t>
    </rPh>
    <rPh sb="131" eb="133">
      <t>ヨテイ</t>
    </rPh>
    <rPh sb="156" eb="158">
      <t>コウシン</t>
    </rPh>
    <rPh sb="158" eb="160">
      <t>ケイカク</t>
    </rPh>
    <rPh sb="161" eb="163">
      <t>ミナオ</t>
    </rPh>
    <rPh sb="165" eb="166">
      <t>オコナ</t>
    </rPh>
    <rPh sb="167" eb="169">
      <t>シセツ</t>
    </rPh>
    <rPh sb="169" eb="171">
      <t>カンリ</t>
    </rPh>
    <rPh sb="186" eb="187">
      <t>アワ</t>
    </rPh>
    <rPh sb="189" eb="191">
      <t>セツビ</t>
    </rPh>
    <rPh sb="191" eb="193">
      <t>トウシ</t>
    </rPh>
    <rPh sb="194" eb="195">
      <t>ア</t>
    </rPh>
    <rPh sb="197" eb="199">
      <t>ザイゲン</t>
    </rPh>
    <rPh sb="204" eb="207">
      <t>ケイカクテキ</t>
    </rPh>
    <rPh sb="208" eb="210">
      <t>カクホ</t>
    </rPh>
    <rPh sb="219" eb="221">
      <t>ヘイセイ</t>
    </rPh>
    <rPh sb="223" eb="224">
      <t>ネン</t>
    </rPh>
    <rPh sb="224" eb="225">
      <t>ド</t>
    </rPh>
    <rPh sb="226" eb="228">
      <t>ケイエイ</t>
    </rPh>
    <rPh sb="228" eb="230">
      <t>センリャク</t>
    </rPh>
    <rPh sb="231" eb="233">
      <t>サクテイ</t>
    </rPh>
    <rPh sb="235" eb="237">
      <t>ヨテイ</t>
    </rPh>
    <rPh sb="261" eb="263">
      <t>ハアク</t>
    </rPh>
    <rPh sb="265" eb="267">
      <t>シサン</t>
    </rPh>
    <rPh sb="268" eb="270">
      <t>テキセツ</t>
    </rPh>
    <rPh sb="271" eb="273">
      <t>カンリ</t>
    </rPh>
    <rPh sb="274" eb="275">
      <t>オコナ</t>
    </rPh>
    <rPh sb="277" eb="279">
      <t>タイセイ</t>
    </rPh>
    <rPh sb="280" eb="281">
      <t>トトノ</t>
    </rPh>
    <phoneticPr fontId="6"/>
  </si>
  <si>
    <t>　稼働率は、類似施設の平均値と比べ高い数値で推移しており、利用者の需要が高い施設であると言えます。
　中心市街の商業地に位置し、また、貸館等の利用がある公益施設に隣接していることから、年間を通して安定した利用があります。
　隣接の公益施設においてイベントを開催する際や観光シーズン等には、稼動率300％を超える利用となる日があります。
　そのため、利用者の効用減少と収益機会の喪失、交通渋滞の発生等を回避するため、同地域にある他の市営駐車場と連携して効率的な駐車場の提供を行う他、交通政策の観点から市街地への車の流入を抑制する施策等を同時に進めていく必要があります。</t>
    <rPh sb="1" eb="3">
      <t>カドウ</t>
    </rPh>
    <rPh sb="3" eb="4">
      <t>リツ</t>
    </rPh>
    <rPh sb="6" eb="8">
      <t>ルイジ</t>
    </rPh>
    <rPh sb="8" eb="10">
      <t>シセツ</t>
    </rPh>
    <rPh sb="11" eb="13">
      <t>ヘイキン</t>
    </rPh>
    <rPh sb="13" eb="14">
      <t>チ</t>
    </rPh>
    <rPh sb="15" eb="16">
      <t>クラ</t>
    </rPh>
    <rPh sb="17" eb="18">
      <t>タカ</t>
    </rPh>
    <rPh sb="19" eb="21">
      <t>スウチ</t>
    </rPh>
    <rPh sb="22" eb="24">
      <t>スイイ</t>
    </rPh>
    <rPh sb="29" eb="32">
      <t>リヨウシャ</t>
    </rPh>
    <rPh sb="33" eb="35">
      <t>ジュヨウ</t>
    </rPh>
    <rPh sb="36" eb="37">
      <t>タカ</t>
    </rPh>
    <rPh sb="38" eb="40">
      <t>シセツ</t>
    </rPh>
    <rPh sb="44" eb="45">
      <t>イ</t>
    </rPh>
    <rPh sb="51" eb="53">
      <t>チュウシン</t>
    </rPh>
    <rPh sb="53" eb="55">
      <t>シガイ</t>
    </rPh>
    <rPh sb="56" eb="59">
      <t>ショウギョウチ</t>
    </rPh>
    <rPh sb="60" eb="62">
      <t>イチ</t>
    </rPh>
    <rPh sb="67" eb="69">
      <t>カシカン</t>
    </rPh>
    <rPh sb="69" eb="70">
      <t>ナド</t>
    </rPh>
    <rPh sb="71" eb="73">
      <t>リヨウ</t>
    </rPh>
    <rPh sb="76" eb="78">
      <t>コウエキ</t>
    </rPh>
    <rPh sb="78" eb="80">
      <t>シセツ</t>
    </rPh>
    <rPh sb="81" eb="83">
      <t>リンセツ</t>
    </rPh>
    <rPh sb="92" eb="94">
      <t>ネンカン</t>
    </rPh>
    <rPh sb="95" eb="96">
      <t>トオ</t>
    </rPh>
    <rPh sb="98" eb="100">
      <t>アンテイ</t>
    </rPh>
    <rPh sb="102" eb="104">
      <t>リヨウ</t>
    </rPh>
    <rPh sb="112" eb="114">
      <t>リンセツ</t>
    </rPh>
    <rPh sb="115" eb="117">
      <t>コウエキ</t>
    </rPh>
    <rPh sb="117" eb="119">
      <t>シセツ</t>
    </rPh>
    <rPh sb="128" eb="130">
      <t>カイサイ</t>
    </rPh>
    <rPh sb="132" eb="133">
      <t>サイ</t>
    </rPh>
    <rPh sb="134" eb="136">
      <t>カンコウ</t>
    </rPh>
    <rPh sb="140" eb="141">
      <t>ナド</t>
    </rPh>
    <rPh sb="144" eb="146">
      <t>カドウ</t>
    </rPh>
    <rPh sb="146" eb="147">
      <t>リツ</t>
    </rPh>
    <rPh sb="152" eb="153">
      <t>コ</t>
    </rPh>
    <rPh sb="155" eb="157">
      <t>リヨウ</t>
    </rPh>
    <rPh sb="160" eb="161">
      <t>ヒ</t>
    </rPh>
    <rPh sb="174" eb="177">
      <t>リヨウシャ</t>
    </rPh>
    <rPh sb="178" eb="180">
      <t>コウヨウ</t>
    </rPh>
    <rPh sb="180" eb="182">
      <t>ゲンショウ</t>
    </rPh>
    <rPh sb="183" eb="185">
      <t>シュウエキ</t>
    </rPh>
    <rPh sb="185" eb="187">
      <t>キカイ</t>
    </rPh>
    <rPh sb="188" eb="190">
      <t>ソウシツ</t>
    </rPh>
    <rPh sb="191" eb="193">
      <t>コウツウ</t>
    </rPh>
    <rPh sb="193" eb="195">
      <t>ジュウタイ</t>
    </rPh>
    <rPh sb="196" eb="198">
      <t>ハッセイ</t>
    </rPh>
    <rPh sb="198" eb="199">
      <t>ナド</t>
    </rPh>
    <rPh sb="200" eb="202">
      <t>カイヒ</t>
    </rPh>
    <rPh sb="207" eb="210">
      <t>ドウチイキ</t>
    </rPh>
    <rPh sb="213" eb="214">
      <t>タ</t>
    </rPh>
    <rPh sb="215" eb="217">
      <t>シエイ</t>
    </rPh>
    <rPh sb="217" eb="220">
      <t>チュウシャジョウ</t>
    </rPh>
    <rPh sb="221" eb="223">
      <t>レンケイ</t>
    </rPh>
    <rPh sb="225" eb="228">
      <t>コウリツテキ</t>
    </rPh>
    <rPh sb="229" eb="232">
      <t>チュウシャジョウ</t>
    </rPh>
    <rPh sb="233" eb="235">
      <t>テイキョウ</t>
    </rPh>
    <rPh sb="236" eb="237">
      <t>オコナ</t>
    </rPh>
    <rPh sb="238" eb="239">
      <t>ホカ</t>
    </rPh>
    <rPh sb="240" eb="242">
      <t>コウツウ</t>
    </rPh>
    <rPh sb="242" eb="244">
      <t>セイサク</t>
    </rPh>
    <rPh sb="245" eb="247">
      <t>カンテン</t>
    </rPh>
    <rPh sb="249" eb="252">
      <t>シガイチ</t>
    </rPh>
    <rPh sb="254" eb="255">
      <t>クルマ</t>
    </rPh>
    <rPh sb="256" eb="258">
      <t>リュウニュウ</t>
    </rPh>
    <rPh sb="259" eb="261">
      <t>ヨクセイ</t>
    </rPh>
    <rPh sb="263" eb="264">
      <t>セ</t>
    </rPh>
    <rPh sb="264" eb="265">
      <t>サク</t>
    </rPh>
    <rPh sb="265" eb="266">
      <t>ナド</t>
    </rPh>
    <rPh sb="267" eb="269">
      <t>ドウジ</t>
    </rPh>
    <rPh sb="270" eb="271">
      <t>スス</t>
    </rPh>
    <rPh sb="275" eb="277">
      <t>ヒツヨウ</t>
    </rPh>
    <phoneticPr fontId="6"/>
  </si>
  <si>
    <t>　平成２６年度から平成２８年度は赤字経営となっているが、大規模修繕等の設備投資や、地方債の償還金の割合が大きいことが主な要因です。
　ただし、平成２９年度に償還金が大幅に減少し、平成３０年度をもって償還が終了すること、平成３１年度に設備投資が落ち着くことから、平成２９年度以降に黒字へ転化するものです。
　また、平成３０年度に予定している経営戦略策定の中で、資産を正確に把握し、更新投資計画を立て、事業の安定性と経営基盤の強化を図っていくものです。
　経営戦略策定の際には、本市の交通政策の展望として「過度な自動車依存からの転換」や「安全で歩きやすい街づくり」の実現を踏まえ、収益性のみに捉われない経営計画を策定します。
　将来的には、普通財産化し貸付、または民間への譲渡も視野に検討を行うものです。</t>
    <rPh sb="1" eb="3">
      <t>ヘイセイ</t>
    </rPh>
    <rPh sb="5" eb="6">
      <t>ネン</t>
    </rPh>
    <rPh sb="6" eb="7">
      <t>ド</t>
    </rPh>
    <rPh sb="9" eb="11">
      <t>ヘイセイ</t>
    </rPh>
    <rPh sb="13" eb="14">
      <t>ネン</t>
    </rPh>
    <rPh sb="14" eb="15">
      <t>ド</t>
    </rPh>
    <rPh sb="16" eb="18">
      <t>アカジ</t>
    </rPh>
    <rPh sb="18" eb="20">
      <t>ケイエイ</t>
    </rPh>
    <rPh sb="28" eb="31">
      <t>ダイキボ</t>
    </rPh>
    <rPh sb="31" eb="33">
      <t>シュウゼン</t>
    </rPh>
    <rPh sb="33" eb="34">
      <t>ナド</t>
    </rPh>
    <rPh sb="35" eb="37">
      <t>セツビ</t>
    </rPh>
    <rPh sb="37" eb="39">
      <t>トウシ</t>
    </rPh>
    <rPh sb="41" eb="43">
      <t>チホウ</t>
    </rPh>
    <rPh sb="43" eb="44">
      <t>サイ</t>
    </rPh>
    <rPh sb="45" eb="47">
      <t>ショウカン</t>
    </rPh>
    <rPh sb="47" eb="48">
      <t>キン</t>
    </rPh>
    <rPh sb="49" eb="51">
      <t>ワリアイ</t>
    </rPh>
    <rPh sb="52" eb="53">
      <t>オオ</t>
    </rPh>
    <rPh sb="58" eb="59">
      <t>オモ</t>
    </rPh>
    <rPh sb="60" eb="62">
      <t>ヨウイン</t>
    </rPh>
    <rPh sb="71" eb="73">
      <t>ヘイセイ</t>
    </rPh>
    <rPh sb="75" eb="76">
      <t>ネン</t>
    </rPh>
    <rPh sb="76" eb="77">
      <t>ド</t>
    </rPh>
    <rPh sb="78" eb="81">
      <t>ショウカンキン</t>
    </rPh>
    <rPh sb="82" eb="84">
      <t>オオハバ</t>
    </rPh>
    <rPh sb="89" eb="91">
      <t>ヘイセイ</t>
    </rPh>
    <rPh sb="93" eb="94">
      <t>ネン</t>
    </rPh>
    <rPh sb="94" eb="95">
      <t>ド</t>
    </rPh>
    <rPh sb="99" eb="101">
      <t>ショウカン</t>
    </rPh>
    <rPh sb="102" eb="104">
      <t>シュウリョウ</t>
    </rPh>
    <rPh sb="109" eb="111">
      <t>ヘイセイ</t>
    </rPh>
    <rPh sb="113" eb="114">
      <t>ネン</t>
    </rPh>
    <rPh sb="114" eb="115">
      <t>ド</t>
    </rPh>
    <rPh sb="116" eb="118">
      <t>セツビ</t>
    </rPh>
    <rPh sb="121" eb="122">
      <t>オ</t>
    </rPh>
    <rPh sb="123" eb="124">
      <t>ツ</t>
    </rPh>
    <rPh sb="130" eb="132">
      <t>ヘイセイ</t>
    </rPh>
    <rPh sb="134" eb="135">
      <t>ネン</t>
    </rPh>
    <rPh sb="135" eb="136">
      <t>ド</t>
    </rPh>
    <rPh sb="136" eb="138">
      <t>イコウ</t>
    </rPh>
    <rPh sb="139" eb="141">
      <t>クロジ</t>
    </rPh>
    <rPh sb="142" eb="144">
      <t>テンカ</t>
    </rPh>
    <rPh sb="156" eb="158">
      <t>ヘイセイ</t>
    </rPh>
    <rPh sb="160" eb="161">
      <t>ネン</t>
    </rPh>
    <rPh sb="161" eb="162">
      <t>ド</t>
    </rPh>
    <rPh sb="163" eb="165">
      <t>ヨテイ</t>
    </rPh>
    <rPh sb="169" eb="171">
      <t>ケイエイ</t>
    </rPh>
    <rPh sb="171" eb="173">
      <t>センリャク</t>
    </rPh>
    <rPh sb="173" eb="175">
      <t>サクテイ</t>
    </rPh>
    <rPh sb="176" eb="177">
      <t>ナカ</t>
    </rPh>
    <rPh sb="179" eb="181">
      <t>シサン</t>
    </rPh>
    <rPh sb="182" eb="184">
      <t>セイカク</t>
    </rPh>
    <rPh sb="185" eb="187">
      <t>ハアク</t>
    </rPh>
    <rPh sb="189" eb="191">
      <t>コウシン</t>
    </rPh>
    <rPh sb="191" eb="193">
      <t>トウシ</t>
    </rPh>
    <rPh sb="193" eb="195">
      <t>ケイカク</t>
    </rPh>
    <rPh sb="196" eb="197">
      <t>タ</t>
    </rPh>
    <rPh sb="199" eb="201">
      <t>ジギョウ</t>
    </rPh>
    <rPh sb="202" eb="205">
      <t>アンテイセイ</t>
    </rPh>
    <rPh sb="206" eb="208">
      <t>ケイエイ</t>
    </rPh>
    <rPh sb="208" eb="210">
      <t>キバン</t>
    </rPh>
    <rPh sb="211" eb="213">
      <t>キョウカ</t>
    </rPh>
    <rPh sb="214" eb="215">
      <t>ハカ</t>
    </rPh>
    <rPh sb="226" eb="228">
      <t>ケイエイ</t>
    </rPh>
    <rPh sb="228" eb="230">
      <t>センリャク</t>
    </rPh>
    <rPh sb="230" eb="232">
      <t>サクテイ</t>
    </rPh>
    <rPh sb="233" eb="234">
      <t>サイ</t>
    </rPh>
    <rPh sb="245" eb="247">
      <t>テンボウ</t>
    </rPh>
    <rPh sb="251" eb="253">
      <t>カド</t>
    </rPh>
    <rPh sb="254" eb="257">
      <t>ジドウシャ</t>
    </rPh>
    <rPh sb="257" eb="259">
      <t>イゾン</t>
    </rPh>
    <rPh sb="262" eb="264">
      <t>テンカン</t>
    </rPh>
    <rPh sb="267" eb="269">
      <t>アンゼン</t>
    </rPh>
    <rPh sb="270" eb="271">
      <t>アル</t>
    </rPh>
    <rPh sb="275" eb="276">
      <t>マチ</t>
    </rPh>
    <rPh sb="281" eb="283">
      <t>ジツゲン</t>
    </rPh>
    <rPh sb="284" eb="285">
      <t>フ</t>
    </rPh>
    <rPh sb="288" eb="291">
      <t>シュウエキセイ</t>
    </rPh>
    <rPh sb="294" eb="295">
      <t>トラ</t>
    </rPh>
    <rPh sb="299" eb="301">
      <t>ケイエイ</t>
    </rPh>
    <rPh sb="301" eb="303">
      <t>ケイカク</t>
    </rPh>
    <rPh sb="304" eb="306">
      <t>サクテイ</t>
    </rPh>
    <phoneticPr fontId="6"/>
  </si>
  <si>
    <t>　平成２４年度及び平成２５年度における収益的収支比率は、黒字であったが、平成２６年度以降は100％を下回り赤字となっています。
　これは、設備への更新投資として、平成２６年度及び平成２７年度の２カ年に渡り消防設備の大規模修繕を行ったこと、平成２８年度に駐車管制設備の更新を行ったことが大きな要因です。
　赤字分については、同一会計となっている市営駐車場の黒字分を充てているため、一般会計からの繰入れは行っていません。
　また、平成３１年度の駐車管制設備の更新をもって計画している大規模な投資は完了する予定です。
　更に、建設に係る地方債の償還が、平成２９年度に大幅に減少し、平成３０年度をもって終了する予定であることから、平成２９年度以降は、黒字に転化する見込みです。</t>
    <rPh sb="1" eb="3">
      <t>ヘイセイ</t>
    </rPh>
    <rPh sb="5" eb="6">
      <t>ネン</t>
    </rPh>
    <rPh sb="6" eb="7">
      <t>ド</t>
    </rPh>
    <rPh sb="7" eb="8">
      <t>オヨ</t>
    </rPh>
    <rPh sb="9" eb="11">
      <t>ヘイセイ</t>
    </rPh>
    <rPh sb="13" eb="14">
      <t>ネン</t>
    </rPh>
    <rPh sb="14" eb="15">
      <t>ド</t>
    </rPh>
    <rPh sb="19" eb="21">
      <t>シュウエキ</t>
    </rPh>
    <rPh sb="21" eb="22">
      <t>テキ</t>
    </rPh>
    <rPh sb="22" eb="24">
      <t>シュウシ</t>
    </rPh>
    <rPh sb="24" eb="26">
      <t>ヒリツ</t>
    </rPh>
    <rPh sb="28" eb="30">
      <t>クロジ</t>
    </rPh>
    <rPh sb="36" eb="38">
      <t>ヘイセイ</t>
    </rPh>
    <rPh sb="40" eb="41">
      <t>ネン</t>
    </rPh>
    <rPh sb="41" eb="42">
      <t>ド</t>
    </rPh>
    <rPh sb="42" eb="44">
      <t>イコウ</t>
    </rPh>
    <rPh sb="50" eb="52">
      <t>シタマワ</t>
    </rPh>
    <rPh sb="53" eb="55">
      <t>アカジ</t>
    </rPh>
    <rPh sb="69" eb="71">
      <t>セツビ</t>
    </rPh>
    <rPh sb="73" eb="75">
      <t>コウシン</t>
    </rPh>
    <rPh sb="75" eb="77">
      <t>トウシ</t>
    </rPh>
    <rPh sb="81" eb="83">
      <t>ヘイセイ</t>
    </rPh>
    <rPh sb="85" eb="86">
      <t>ネン</t>
    </rPh>
    <rPh sb="86" eb="87">
      <t>ド</t>
    </rPh>
    <rPh sb="87" eb="88">
      <t>オヨ</t>
    </rPh>
    <rPh sb="89" eb="91">
      <t>ヘイセイ</t>
    </rPh>
    <rPh sb="93" eb="94">
      <t>ネン</t>
    </rPh>
    <rPh sb="94" eb="95">
      <t>ド</t>
    </rPh>
    <rPh sb="98" eb="99">
      <t>ネン</t>
    </rPh>
    <rPh sb="100" eb="101">
      <t>ワタ</t>
    </rPh>
    <rPh sb="102" eb="104">
      <t>ショウボウ</t>
    </rPh>
    <rPh sb="104" eb="106">
      <t>セツビ</t>
    </rPh>
    <rPh sb="107" eb="110">
      <t>ダイキボ</t>
    </rPh>
    <rPh sb="110" eb="112">
      <t>シュウゼン</t>
    </rPh>
    <rPh sb="113" eb="114">
      <t>オコナ</t>
    </rPh>
    <rPh sb="119" eb="121">
      <t>ヘイセイ</t>
    </rPh>
    <rPh sb="123" eb="124">
      <t>ネン</t>
    </rPh>
    <rPh sb="124" eb="125">
      <t>ド</t>
    </rPh>
    <rPh sb="126" eb="128">
      <t>チュウシャ</t>
    </rPh>
    <rPh sb="128" eb="130">
      <t>カンセイ</t>
    </rPh>
    <rPh sb="130" eb="132">
      <t>セツビ</t>
    </rPh>
    <rPh sb="133" eb="135">
      <t>コウシン</t>
    </rPh>
    <rPh sb="136" eb="137">
      <t>オコナ</t>
    </rPh>
    <rPh sb="142" eb="143">
      <t>オオ</t>
    </rPh>
    <rPh sb="145" eb="147">
      <t>ヨウイン</t>
    </rPh>
    <rPh sb="213" eb="215">
      <t>ヘイセイ</t>
    </rPh>
    <rPh sb="217" eb="218">
      <t>ネン</t>
    </rPh>
    <rPh sb="218" eb="219">
      <t>ド</t>
    </rPh>
    <rPh sb="220" eb="222">
      <t>チュウシャ</t>
    </rPh>
    <rPh sb="222" eb="224">
      <t>カンセイ</t>
    </rPh>
    <rPh sb="224" eb="226">
      <t>セツビ</t>
    </rPh>
    <rPh sb="227" eb="229">
      <t>コウシン</t>
    </rPh>
    <rPh sb="233" eb="235">
      <t>ケイカク</t>
    </rPh>
    <rPh sb="239" eb="242">
      <t>ダイキボ</t>
    </rPh>
    <rPh sb="243" eb="245">
      <t>トウシ</t>
    </rPh>
    <rPh sb="246" eb="248">
      <t>カンリョウ</t>
    </rPh>
    <rPh sb="250" eb="252">
      <t>ヨテイ</t>
    </rPh>
    <rPh sb="257" eb="258">
      <t>サラ</t>
    </rPh>
    <rPh sb="260" eb="262">
      <t>ケンセツ</t>
    </rPh>
    <rPh sb="263" eb="264">
      <t>カカ</t>
    </rPh>
    <rPh sb="265" eb="267">
      <t>チホウ</t>
    </rPh>
    <rPh sb="267" eb="268">
      <t>サイ</t>
    </rPh>
    <rPh sb="269" eb="271">
      <t>ショウカン</t>
    </rPh>
    <rPh sb="273" eb="275">
      <t>ヘイセイ</t>
    </rPh>
    <rPh sb="277" eb="278">
      <t>ネン</t>
    </rPh>
    <rPh sb="278" eb="279">
      <t>ド</t>
    </rPh>
    <rPh sb="280" eb="282">
      <t>オオハバ</t>
    </rPh>
    <rPh sb="283" eb="285">
      <t>ゲンショウ</t>
    </rPh>
    <rPh sb="287" eb="289">
      <t>ヘイセイ</t>
    </rPh>
    <rPh sb="291" eb="292">
      <t>ネン</t>
    </rPh>
    <rPh sb="292" eb="293">
      <t>ド</t>
    </rPh>
    <rPh sb="297" eb="299">
      <t>シュウリョウ</t>
    </rPh>
    <rPh sb="301" eb="303">
      <t>ヨテイ</t>
    </rPh>
    <rPh sb="311" eb="313">
      <t>ヘイセイ</t>
    </rPh>
    <rPh sb="315" eb="316">
      <t>ネン</t>
    </rPh>
    <rPh sb="316" eb="317">
      <t>ド</t>
    </rPh>
    <rPh sb="317" eb="319">
      <t>イコウ</t>
    </rPh>
    <rPh sb="321" eb="323">
      <t>クロジ</t>
    </rPh>
    <rPh sb="324" eb="326">
      <t>テンカ</t>
    </rPh>
    <rPh sb="328" eb="330">
      <t>ミコ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</si>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</sst>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112.4</c:v>
                </c:pt>
                <c:pt idx="1">
                  <c:v>112.8</c:v>
                </c:pt>
                <c:pt idx="2">
                  <c:v>94</c:v>
                </c:pt>
                <c:pt idx="3">
                  <c:v>83.2</c:v>
                </c:pt>
                <c:pt idx="4">
                  <c:v>95.4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1900544"/>
        <c:axId val="1119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1900544"/>
        <c:axId val="111915008"/>
      </c:lineChart>
      <c:dateAx>
        <c:axId val="111900544"/>
        <c:scaling>
          <c:orientation val="minMax"/>
        </c:scaling>
        <c:delete val="1"/>
        <c:axPos val="b"/>
        <c:numFmt formatCode="ge" sourceLinked="1"/>
        <c:majorTickMark val="none"/>
        <c:minorTickMark val="none"/>
        <c:tickLblPos val="none"/>
        <c:crossAx val="111915008"/>
        <c:crosses val="autoZero"/>
        <c:auto val="1"/>
        <c:lblOffset val="100"/>
        <c:baseTimeUnit val="years"/>
      </c:dateAx>
      <c:valAx>
        <c:axId val="11191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9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41.4</c:v>
                </c:pt>
                <c:pt idx="1">
                  <c:v>41.3</c:v>
                </c:pt>
                <c:pt idx="2">
                  <c:v>40.5</c:v>
                </c:pt>
                <c:pt idx="3">
                  <c:v>39.1</c:v>
                </c:pt>
                <c:pt idx="4">
                  <c:v>41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5595136"/>
        <c:axId val="1156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5595136"/>
        <c:axId val="115601408"/>
      </c:lineChart>
      <c:dateAx>
        <c:axId val="115595136"/>
        <c:scaling>
          <c:orientation val="minMax"/>
        </c:scaling>
        <c:delete val="1"/>
        <c:axPos val="b"/>
        <c:numFmt formatCode="ge" sourceLinked="1"/>
        <c:majorTickMark val="none"/>
        <c:minorTickMark val="none"/>
        <c:tickLblPos val="none"/>
        <c:crossAx val="115601408"/>
        <c:crosses val="autoZero"/>
        <c:auto val="1"/>
        <c:lblOffset val="100"/>
        <c:baseTimeUnit val="years"/>
      </c:dateAx>
      <c:valAx>
        <c:axId val="11560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4907392"/>
        <c:axId val="1149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4907392"/>
        <c:axId val="114925952"/>
      </c:lineChart>
      <c:dateAx>
        <c:axId val="114907392"/>
        <c:scaling>
          <c:orientation val="minMax"/>
        </c:scaling>
        <c:delete val="1"/>
        <c:axPos val="b"/>
        <c:numFmt formatCode="ge" sourceLinked="1"/>
        <c:majorTickMark val="none"/>
        <c:minorTickMark val="none"/>
        <c:tickLblPos val="none"/>
        <c:crossAx val="114925952"/>
        <c:crosses val="autoZero"/>
        <c:auto val="1"/>
        <c:lblOffset val="100"/>
        <c:baseTimeUnit val="years"/>
      </c:dateAx>
      <c:valAx>
        <c:axId val="1149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0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4968448"/>
        <c:axId val="114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4968448"/>
        <c:axId val="114978816"/>
      </c:lineChart>
      <c:dateAx>
        <c:axId val="114968448"/>
        <c:scaling>
          <c:orientation val="minMax"/>
        </c:scaling>
        <c:delete val="1"/>
        <c:axPos val="b"/>
        <c:numFmt formatCode="ge" sourceLinked="1"/>
        <c:majorTickMark val="none"/>
        <c:minorTickMark val="none"/>
        <c:tickLblPos val="none"/>
        <c:crossAx val="114978816"/>
        <c:crosses val="autoZero"/>
        <c:auto val="1"/>
        <c:lblOffset val="100"/>
        <c:baseTimeUnit val="years"/>
      </c:dateAx>
      <c:valAx>
        <c:axId val="1149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6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5004928"/>
        <c:axId val="1150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5004928"/>
        <c:axId val="115006848"/>
      </c:lineChart>
      <c:dateAx>
        <c:axId val="115004928"/>
        <c:scaling>
          <c:orientation val="minMax"/>
        </c:scaling>
        <c:delete val="1"/>
        <c:axPos val="b"/>
        <c:numFmt formatCode="ge" sourceLinked="1"/>
        <c:majorTickMark val="none"/>
        <c:minorTickMark val="none"/>
        <c:tickLblPos val="none"/>
        <c:crossAx val="115006848"/>
        <c:crosses val="autoZero"/>
        <c:auto val="1"/>
        <c:lblOffset val="100"/>
        <c:baseTimeUnit val="years"/>
      </c:dateAx>
      <c:valAx>
        <c:axId val="1150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5057792"/>
        <c:axId val="1150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5057792"/>
        <c:axId val="115059712"/>
      </c:lineChart>
      <c:dateAx>
        <c:axId val="115057792"/>
        <c:scaling>
          <c:orientation val="minMax"/>
        </c:scaling>
        <c:delete val="1"/>
        <c:axPos val="b"/>
        <c:numFmt formatCode="ge" sourceLinked="1"/>
        <c:majorTickMark val="none"/>
        <c:minorTickMark val="none"/>
        <c:tickLblPos val="none"/>
        <c:crossAx val="115059712"/>
        <c:crosses val="autoZero"/>
        <c:auto val="1"/>
        <c:lblOffset val="100"/>
        <c:baseTimeUnit val="years"/>
      </c:dateAx>
      <c:valAx>
        <c:axId val="11505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0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190.3</c:v>
                </c:pt>
                <c:pt idx="1">
                  <c:v>184.8</c:v>
                </c:pt>
                <c:pt idx="2">
                  <c:v>183</c:v>
                </c:pt>
                <c:pt idx="3">
                  <c:v>157</c:v>
                </c:pt>
                <c:pt idx="4">
                  <c:v>149.69999999999999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5110656"/>
        <c:axId val="1151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5110656"/>
        <c:axId val="115112576"/>
      </c:lineChart>
      <c:dateAx>
        <c:axId val="115110656"/>
        <c:scaling>
          <c:orientation val="minMax"/>
        </c:scaling>
        <c:delete val="1"/>
        <c:axPos val="b"/>
        <c:numFmt formatCode="ge" sourceLinked="1"/>
        <c:majorTickMark val="none"/>
        <c:minorTickMark val="none"/>
        <c:tickLblPos val="none"/>
        <c:crossAx val="115112576"/>
        <c:crosses val="autoZero"/>
        <c:auto val="1"/>
        <c:lblOffset val="100"/>
        <c:baseTimeUnit val="years"/>
      </c:dateAx>
      <c:valAx>
        <c:axId val="11511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11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c:v>
                </c:pt>
                <c:pt idx="1">
                  <c:v>48.3</c:v>
                </c:pt>
                <c:pt idx="2">
                  <c:v>30.7</c:v>
                </c:pt>
                <c:pt idx="3">
                  <c:v>16.5</c:v>
                </c:pt>
                <c:pt idx="4">
                  <c:v>34.700000000000003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5163520"/>
        <c:axId val="1151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5163520"/>
        <c:axId val="115165440"/>
      </c:lineChart>
      <c:dateAx>
        <c:axId val="115163520"/>
        <c:scaling>
          <c:orientation val="minMax"/>
        </c:scaling>
        <c:delete val="1"/>
        <c:axPos val="b"/>
        <c:numFmt formatCode="ge" sourceLinked="1"/>
        <c:majorTickMark val="none"/>
        <c:minorTickMark val="none"/>
        <c:tickLblPos val="none"/>
        <c:crossAx val="115165440"/>
        <c:crosses val="autoZero"/>
        <c:auto val="1"/>
        <c:lblOffset val="100"/>
        <c:baseTimeUnit val="years"/>
      </c:dateAx>
      <c:valAx>
        <c:axId val="11516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1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30929</c:v>
                </c:pt>
                <c:pt idx="1">
                  <c:v>31145</c:v>
                </c:pt>
                <c:pt idx="2">
                  <c:v>20594</c:v>
                </c:pt>
                <c:pt idx="3">
                  <c:v>11779</c:v>
                </c:pt>
                <c:pt idx="4">
                  <c:v>21554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5203456"/>
        <c:axId val="1152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5203456"/>
        <c:axId val="115209728"/>
      </c:lineChart>
      <c:dateAx>
        <c:axId val="115203456"/>
        <c:scaling>
          <c:orientation val="minMax"/>
        </c:scaling>
        <c:delete val="1"/>
        <c:axPos val="b"/>
        <c:numFmt formatCode="ge" sourceLinked="1"/>
        <c:majorTickMark val="none"/>
        <c:minorTickMark val="none"/>
        <c:tickLblPos val="none"/>
        <c:crossAx val="115209728"/>
        <c:crosses val="autoZero"/>
        <c:auto val="1"/>
        <c:lblOffset val="100"/>
        <c:baseTimeUnit val="years"/>
      </c:dateAx>
      <c:valAx>
        <c:axId val="11520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20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長野県松本市　松本市営中央駐車場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6107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165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5.7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5.7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5.7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5.7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5.7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5.7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5.7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5.7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5.7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112.4</v>
      </c>
      <c r="V31" s="117"/>
      <c r="W31" s="117"/>
      <c r="X31" s="117"/>
      <c r="Y31" s="117"/>
      <c r="Z31" s="117"/>
      <c r="AA31" s="117"/>
      <c r="AB31" s="117"/>
      <c r="AC31" s="117"/>
      <c r="AD31" s="117"/>
      <c r="AE31" s="117"/>
      <c r="AF31" s="117"/>
      <c r="AG31" s="117"/>
      <c r="AH31" s="117"/>
      <c r="AI31" s="117"/>
      <c r="AJ31" s="117"/>
      <c r="AK31" s="117"/>
      <c r="AL31" s="117"/>
      <c r="AM31" s="117"/>
      <c r="AN31" s="117">
        <f>データ!Z7</f>
        <v>112.8</v>
      </c>
      <c r="AO31" s="117"/>
      <c r="AP31" s="117"/>
      <c r="AQ31" s="117"/>
      <c r="AR31" s="117"/>
      <c r="AS31" s="117"/>
      <c r="AT31" s="117"/>
      <c r="AU31" s="117"/>
      <c r="AV31" s="117"/>
      <c r="AW31" s="117"/>
      <c r="AX31" s="117"/>
      <c r="AY31" s="117"/>
      <c r="AZ31" s="117"/>
      <c r="BA31" s="117"/>
      <c r="BB31" s="117"/>
      <c r="BC31" s="117"/>
      <c r="BD31" s="117"/>
      <c r="BE31" s="117"/>
      <c r="BF31" s="117"/>
      <c r="BG31" s="117">
        <f>データ!AA7</f>
        <v>94</v>
      </c>
      <c r="BH31" s="117"/>
      <c r="BI31" s="117"/>
      <c r="BJ31" s="117"/>
      <c r="BK31" s="117"/>
      <c r="BL31" s="117"/>
      <c r="BM31" s="117"/>
      <c r="BN31" s="117"/>
      <c r="BO31" s="117"/>
      <c r="BP31" s="117"/>
      <c r="BQ31" s="117"/>
      <c r="BR31" s="117"/>
      <c r="BS31" s="117"/>
      <c r="BT31" s="117"/>
      <c r="BU31" s="117"/>
      <c r="BV31" s="117"/>
      <c r="BW31" s="117"/>
      <c r="BX31" s="117"/>
      <c r="BY31" s="117"/>
      <c r="BZ31" s="117">
        <f>データ!AB7</f>
        <v>83.2</v>
      </c>
      <c r="CA31" s="117"/>
      <c r="CB31" s="117"/>
      <c r="CC31" s="117"/>
      <c r="CD31" s="117"/>
      <c r="CE31" s="117"/>
      <c r="CF31" s="117"/>
      <c r="CG31" s="117"/>
      <c r="CH31" s="117"/>
      <c r="CI31" s="117"/>
      <c r="CJ31" s="117"/>
      <c r="CK31" s="117"/>
      <c r="CL31" s="117"/>
      <c r="CM31" s="117"/>
      <c r="CN31" s="117"/>
      <c r="CO31" s="117"/>
      <c r="CP31" s="117"/>
      <c r="CQ31" s="117"/>
      <c r="CR31" s="117"/>
      <c r="CS31" s="117">
        <f>データ!AC7</f>
        <v>95.4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190.3</v>
      </c>
      <c r="JD31" s="119"/>
      <c r="JE31" s="119"/>
      <c r="JF31" s="119"/>
      <c r="JG31" s="119"/>
      <c r="JH31" s="119"/>
      <c r="JI31" s="119"/>
      <c r="JJ31" s="119"/>
      <c r="JK31" s="119"/>
      <c r="JL31" s="119"/>
      <c r="JM31" s="119"/>
      <c r="JN31" s="119"/>
      <c r="JO31" s="119"/>
      <c r="JP31" s="119"/>
      <c r="JQ31" s="119"/>
      <c r="JR31" s="119"/>
      <c r="JS31" s="119"/>
      <c r="JT31" s="119"/>
      <c r="JU31" s="120"/>
      <c r="JV31" s="118">
        <f>データ!DL7</f>
        <v>184.8</v>
      </c>
      <c r="JW31" s="119"/>
      <c r="JX31" s="119"/>
      <c r="JY31" s="119"/>
      <c r="JZ31" s="119"/>
      <c r="KA31" s="119"/>
      <c r="KB31" s="119"/>
      <c r="KC31" s="119"/>
      <c r="KD31" s="119"/>
      <c r="KE31" s="119"/>
      <c r="KF31" s="119"/>
      <c r="KG31" s="119"/>
      <c r="KH31" s="119"/>
      <c r="KI31" s="119"/>
      <c r="KJ31" s="119"/>
      <c r="KK31" s="119"/>
      <c r="KL31" s="119"/>
      <c r="KM31" s="119"/>
      <c r="KN31" s="120"/>
      <c r="KO31" s="118">
        <f>データ!DM7</f>
        <v>183</v>
      </c>
      <c r="KP31" s="119"/>
      <c r="KQ31" s="119"/>
      <c r="KR31" s="119"/>
      <c r="KS31" s="119"/>
      <c r="KT31" s="119"/>
      <c r="KU31" s="119"/>
      <c r="KV31" s="119"/>
      <c r="KW31" s="119"/>
      <c r="KX31" s="119"/>
      <c r="KY31" s="119"/>
      <c r="KZ31" s="119"/>
      <c r="LA31" s="119"/>
      <c r="LB31" s="119"/>
      <c r="LC31" s="119"/>
      <c r="LD31" s="119"/>
      <c r="LE31" s="119"/>
      <c r="LF31" s="119"/>
      <c r="LG31" s="120"/>
      <c r="LH31" s="118">
        <f>データ!DN7</f>
        <v>157</v>
      </c>
      <c r="LI31" s="119"/>
      <c r="LJ31" s="119"/>
      <c r="LK31" s="119"/>
      <c r="LL31" s="119"/>
      <c r="LM31" s="119"/>
      <c r="LN31" s="119"/>
      <c r="LO31" s="119"/>
      <c r="LP31" s="119"/>
      <c r="LQ31" s="119"/>
      <c r="LR31" s="119"/>
      <c r="LS31" s="119"/>
      <c r="LT31" s="119"/>
      <c r="LU31" s="119"/>
      <c r="LV31" s="119"/>
      <c r="LW31" s="119"/>
      <c r="LX31" s="119"/>
      <c r="LY31" s="119"/>
      <c r="LZ31" s="120"/>
      <c r="MA31" s="118">
        <f>データ!DO7</f>
        <v>149.69999999999999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47</v>
      </c>
      <c r="EM52" s="117"/>
      <c r="EN52" s="117"/>
      <c r="EO52" s="117"/>
      <c r="EP52" s="117"/>
      <c r="EQ52" s="117"/>
      <c r="ER52" s="117"/>
      <c r="ES52" s="117"/>
      <c r="ET52" s="117"/>
      <c r="EU52" s="117"/>
      <c r="EV52" s="117"/>
      <c r="EW52" s="117"/>
      <c r="EX52" s="117"/>
      <c r="EY52" s="117"/>
      <c r="EZ52" s="117"/>
      <c r="FA52" s="117"/>
      <c r="FB52" s="117"/>
      <c r="FC52" s="117"/>
      <c r="FD52" s="117"/>
      <c r="FE52" s="117">
        <f>データ!BG7</f>
        <v>48.3</v>
      </c>
      <c r="FF52" s="117"/>
      <c r="FG52" s="117"/>
      <c r="FH52" s="117"/>
      <c r="FI52" s="117"/>
      <c r="FJ52" s="117"/>
      <c r="FK52" s="117"/>
      <c r="FL52" s="117"/>
      <c r="FM52" s="117"/>
      <c r="FN52" s="117"/>
      <c r="FO52" s="117"/>
      <c r="FP52" s="117"/>
      <c r="FQ52" s="117"/>
      <c r="FR52" s="117"/>
      <c r="FS52" s="117"/>
      <c r="FT52" s="117"/>
      <c r="FU52" s="117"/>
      <c r="FV52" s="117"/>
      <c r="FW52" s="117"/>
      <c r="FX52" s="117">
        <f>データ!BH7</f>
        <v>30.7</v>
      </c>
      <c r="FY52" s="117"/>
      <c r="FZ52" s="117"/>
      <c r="GA52" s="117"/>
      <c r="GB52" s="117"/>
      <c r="GC52" s="117"/>
      <c r="GD52" s="117"/>
      <c r="GE52" s="117"/>
      <c r="GF52" s="117"/>
      <c r="GG52" s="117"/>
      <c r="GH52" s="117"/>
      <c r="GI52" s="117"/>
      <c r="GJ52" s="117"/>
      <c r="GK52" s="117"/>
      <c r="GL52" s="117"/>
      <c r="GM52" s="117"/>
      <c r="GN52" s="117"/>
      <c r="GO52" s="117"/>
      <c r="GP52" s="117"/>
      <c r="GQ52" s="117">
        <f>データ!BI7</f>
        <v>16.5</v>
      </c>
      <c r="GR52" s="117"/>
      <c r="GS52" s="117"/>
      <c r="GT52" s="117"/>
      <c r="GU52" s="117"/>
      <c r="GV52" s="117"/>
      <c r="GW52" s="117"/>
      <c r="GX52" s="117"/>
      <c r="GY52" s="117"/>
      <c r="GZ52" s="117"/>
      <c r="HA52" s="117"/>
      <c r="HB52" s="117"/>
      <c r="HC52" s="117"/>
      <c r="HD52" s="117"/>
      <c r="HE52" s="117"/>
      <c r="HF52" s="117"/>
      <c r="HG52" s="117"/>
      <c r="HH52" s="117"/>
      <c r="HI52" s="117"/>
      <c r="HJ52" s="117">
        <f>データ!BJ7</f>
        <v>34.700000000000003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30929</v>
      </c>
      <c r="JD52" s="125"/>
      <c r="JE52" s="125"/>
      <c r="JF52" s="125"/>
      <c r="JG52" s="125"/>
      <c r="JH52" s="125"/>
      <c r="JI52" s="125"/>
      <c r="JJ52" s="125"/>
      <c r="JK52" s="125"/>
      <c r="JL52" s="125"/>
      <c r="JM52" s="125"/>
      <c r="JN52" s="125"/>
      <c r="JO52" s="125"/>
      <c r="JP52" s="125"/>
      <c r="JQ52" s="125"/>
      <c r="JR52" s="125"/>
      <c r="JS52" s="125"/>
      <c r="JT52" s="125"/>
      <c r="JU52" s="125"/>
      <c r="JV52" s="125">
        <f>データ!BR7</f>
        <v>31145</v>
      </c>
      <c r="JW52" s="125"/>
      <c r="JX52" s="125"/>
      <c r="JY52" s="125"/>
      <c r="JZ52" s="125"/>
      <c r="KA52" s="125"/>
      <c r="KB52" s="125"/>
      <c r="KC52" s="125"/>
      <c r="KD52" s="125"/>
      <c r="KE52" s="125"/>
      <c r="KF52" s="125"/>
      <c r="KG52" s="125"/>
      <c r="KH52" s="125"/>
      <c r="KI52" s="125"/>
      <c r="KJ52" s="125"/>
      <c r="KK52" s="125"/>
      <c r="KL52" s="125"/>
      <c r="KM52" s="125"/>
      <c r="KN52" s="125"/>
      <c r="KO52" s="125">
        <f>データ!BS7</f>
        <v>20594</v>
      </c>
      <c r="KP52" s="125"/>
      <c r="KQ52" s="125"/>
      <c r="KR52" s="125"/>
      <c r="KS52" s="125"/>
      <c r="KT52" s="125"/>
      <c r="KU52" s="125"/>
      <c r="KV52" s="125"/>
      <c r="KW52" s="125"/>
      <c r="KX52" s="125"/>
      <c r="KY52" s="125"/>
      <c r="KZ52" s="125"/>
      <c r="LA52" s="125"/>
      <c r="LB52" s="125"/>
      <c r="LC52" s="125"/>
      <c r="LD52" s="125"/>
      <c r="LE52" s="125"/>
      <c r="LF52" s="125"/>
      <c r="LG52" s="125"/>
      <c r="LH52" s="125">
        <f>データ!BT7</f>
        <v>11779</v>
      </c>
      <c r="LI52" s="125"/>
      <c r="LJ52" s="125"/>
      <c r="LK52" s="125"/>
      <c r="LL52" s="125"/>
      <c r="LM52" s="125"/>
      <c r="LN52" s="125"/>
      <c r="LO52" s="125"/>
      <c r="LP52" s="125"/>
      <c r="LQ52" s="125"/>
      <c r="LR52" s="125"/>
      <c r="LS52" s="125"/>
      <c r="LT52" s="125"/>
      <c r="LU52" s="125"/>
      <c r="LV52" s="125"/>
      <c r="LW52" s="125"/>
      <c r="LX52" s="125"/>
      <c r="LY52" s="125"/>
      <c r="LZ52" s="125"/>
      <c r="MA52" s="125">
        <f>データ!BU7</f>
        <v>21554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67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41.4</v>
      </c>
      <c r="KB77" s="119"/>
      <c r="KC77" s="119"/>
      <c r="KD77" s="119"/>
      <c r="KE77" s="119"/>
      <c r="KF77" s="119"/>
      <c r="KG77" s="119"/>
      <c r="KH77" s="119"/>
      <c r="KI77" s="119"/>
      <c r="KJ77" s="119"/>
      <c r="KK77" s="119"/>
      <c r="KL77" s="119"/>
      <c r="KM77" s="119"/>
      <c r="KN77" s="119"/>
      <c r="KO77" s="120"/>
      <c r="KP77" s="118">
        <f>データ!DA7</f>
        <v>41.3</v>
      </c>
      <c r="KQ77" s="119"/>
      <c r="KR77" s="119"/>
      <c r="KS77" s="119"/>
      <c r="KT77" s="119"/>
      <c r="KU77" s="119"/>
      <c r="KV77" s="119"/>
      <c r="KW77" s="119"/>
      <c r="KX77" s="119"/>
      <c r="KY77" s="119"/>
      <c r="KZ77" s="119"/>
      <c r="LA77" s="119"/>
      <c r="LB77" s="119"/>
      <c r="LC77" s="119"/>
      <c r="LD77" s="120"/>
      <c r="LE77" s="118">
        <f>データ!DB7</f>
        <v>40.5</v>
      </c>
      <c r="LF77" s="119"/>
      <c r="LG77" s="119"/>
      <c r="LH77" s="119"/>
      <c r="LI77" s="119"/>
      <c r="LJ77" s="119"/>
      <c r="LK77" s="119"/>
      <c r="LL77" s="119"/>
      <c r="LM77" s="119"/>
      <c r="LN77" s="119"/>
      <c r="LO77" s="119"/>
      <c r="LP77" s="119"/>
      <c r="LQ77" s="119"/>
      <c r="LR77" s="119"/>
      <c r="LS77" s="120"/>
      <c r="LT77" s="118">
        <f>データ!DC7</f>
        <v>39.1</v>
      </c>
      <c r="LU77" s="119"/>
      <c r="LV77" s="119"/>
      <c r="LW77" s="119"/>
      <c r="LX77" s="119"/>
      <c r="LY77" s="119"/>
      <c r="LZ77" s="119"/>
      <c r="MA77" s="119"/>
      <c r="MB77" s="119"/>
      <c r="MC77" s="119"/>
      <c r="MD77" s="119"/>
      <c r="ME77" s="119"/>
      <c r="MF77" s="119"/>
      <c r="MG77" s="119"/>
      <c r="MH77" s="120"/>
      <c r="MI77" s="118">
        <f>データ!DD7</f>
        <v>41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202029</v>
      </c>
      <c r="D6" s="61">
        <f t="shared" si="1"/>
        <v>47</v>
      </c>
      <c r="E6" s="61">
        <f t="shared" si="1"/>
        <v>14</v>
      </c>
      <c r="F6" s="61">
        <f t="shared" si="1"/>
        <v>0</v>
      </c>
      <c r="G6" s="61">
        <f t="shared" si="1"/>
        <v>3</v>
      </c>
      <c r="H6" s="61" t="str">
        <f>SUBSTITUTE(H8,"　","")</f>
        <v>長野県松本市</v>
      </c>
      <c r="I6" s="61" t="str">
        <f t="shared" si="1"/>
        <v>松本市営中央駐車場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17</v>
      </c>
      <c r="S6" s="63" t="str">
        <f t="shared" si="1"/>
        <v>商業施設</v>
      </c>
      <c r="T6" s="63" t="str">
        <f t="shared" si="1"/>
        <v>有</v>
      </c>
      <c r="U6" s="64">
        <f t="shared" si="1"/>
        <v>6107</v>
      </c>
      <c r="V6" s="64">
        <f t="shared" si="1"/>
        <v>165</v>
      </c>
      <c r="W6" s="64">
        <f t="shared" si="1"/>
        <v>300</v>
      </c>
      <c r="X6" s="63" t="str">
        <f t="shared" si="1"/>
        <v>代行制</v>
      </c>
      <c r="Y6" s="65">
        <f>IF(Y8="-",NA(),Y8)</f>
        <v>112.4</v>
      </c>
      <c r="Z6" s="65">
        <f t="shared" ref="Z6:AH6" si="2">IF(Z8="-",NA(),Z8)</f>
        <v>112.8</v>
      </c>
      <c r="AA6" s="65">
        <f t="shared" si="2"/>
        <v>94</v>
      </c>
      <c r="AB6" s="65">
        <f t="shared" si="2"/>
        <v>83.2</v>
      </c>
      <c r="AC6" s="65">
        <f t="shared" si="2"/>
        <v>95.4</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47</v>
      </c>
      <c r="BG6" s="65">
        <f t="shared" ref="BG6:BO6" si="5">IF(BG8="-",NA(),BG8)</f>
        <v>48.3</v>
      </c>
      <c r="BH6" s="65">
        <f t="shared" si="5"/>
        <v>30.7</v>
      </c>
      <c r="BI6" s="65">
        <f t="shared" si="5"/>
        <v>16.5</v>
      </c>
      <c r="BJ6" s="65">
        <f t="shared" si="5"/>
        <v>34.700000000000003</v>
      </c>
      <c r="BK6" s="65">
        <f t="shared" si="5"/>
        <v>31.4</v>
      </c>
      <c r="BL6" s="65">
        <f t="shared" si="5"/>
        <v>34</v>
      </c>
      <c r="BM6" s="65">
        <f t="shared" si="5"/>
        <v>31.1</v>
      </c>
      <c r="BN6" s="65">
        <f t="shared" si="5"/>
        <v>31.8</v>
      </c>
      <c r="BO6" s="65">
        <f t="shared" si="5"/>
        <v>22.6</v>
      </c>
      <c r="BP6" s="62" t="str">
        <f>IF(BP8="-","",IF(BP8="-","【-】","【"&amp;SUBSTITUTE(TEXT(BP8,"#,##0.0"),"-","△")&amp;"】"))</f>
        <v>【45.2】</v>
      </c>
      <c r="BQ6" s="66">
        <f>IF(BQ8="-",NA(),BQ8)</f>
        <v>30929</v>
      </c>
      <c r="BR6" s="66">
        <f t="shared" ref="BR6:BZ6" si="6">IF(BR8="-",NA(),BR8)</f>
        <v>31145</v>
      </c>
      <c r="BS6" s="66">
        <f t="shared" si="6"/>
        <v>20594</v>
      </c>
      <c r="BT6" s="66">
        <f t="shared" si="6"/>
        <v>11779</v>
      </c>
      <c r="BU6" s="66">
        <f t="shared" si="6"/>
        <v>21554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67</v>
      </c>
      <c r="CN6" s="64">
        <f t="shared" si="7"/>
        <v>14000</v>
      </c>
      <c r="CO6" s="65"/>
      <c r="CP6" s="65"/>
      <c r="CQ6" s="65"/>
      <c r="CR6" s="65"/>
      <c r="CS6" s="65"/>
      <c r="CT6" s="65"/>
      <c r="CU6" s="65"/>
      <c r="CV6" s="65"/>
      <c r="CW6" s="65"/>
      <c r="CX6" s="65"/>
      <c r="CY6" s="62" t="s">
        <v>110</v>
      </c>
      <c r="CZ6" s="65">
        <f>IF(CZ8="-",NA(),CZ8)</f>
        <v>41.4</v>
      </c>
      <c r="DA6" s="65">
        <f t="shared" ref="DA6:DI6" si="8">IF(DA8="-",NA(),DA8)</f>
        <v>41.3</v>
      </c>
      <c r="DB6" s="65">
        <f t="shared" si="8"/>
        <v>40.5</v>
      </c>
      <c r="DC6" s="65">
        <f t="shared" si="8"/>
        <v>39.1</v>
      </c>
      <c r="DD6" s="65">
        <f t="shared" si="8"/>
        <v>41</v>
      </c>
      <c r="DE6" s="65">
        <f t="shared" si="8"/>
        <v>425</v>
      </c>
      <c r="DF6" s="65">
        <f t="shared" si="8"/>
        <v>329.2</v>
      </c>
      <c r="DG6" s="65">
        <f t="shared" si="8"/>
        <v>249.7</v>
      </c>
      <c r="DH6" s="65">
        <f t="shared" si="8"/>
        <v>279.60000000000002</v>
      </c>
      <c r="DI6" s="65">
        <f t="shared" si="8"/>
        <v>236.7</v>
      </c>
      <c r="DJ6" s="62" t="str">
        <f>IF(DJ8="-","",IF(DJ8="-","【-】","【"&amp;SUBSTITUTE(TEXT(DJ8,"#,##0.0"),"-","△")&amp;"】"))</f>
        <v>【122.6】</v>
      </c>
      <c r="DK6" s="65">
        <f>IF(DK8="-",NA(),DK8)</f>
        <v>190.3</v>
      </c>
      <c r="DL6" s="65">
        <f t="shared" ref="DL6:DT6" si="9">IF(DL8="-",NA(),DL8)</f>
        <v>184.8</v>
      </c>
      <c r="DM6" s="65">
        <f t="shared" si="9"/>
        <v>183</v>
      </c>
      <c r="DN6" s="65">
        <f t="shared" si="9"/>
        <v>157</v>
      </c>
      <c r="DO6" s="65">
        <f t="shared" si="9"/>
        <v>149.69999999999999</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202029</v>
      </c>
      <c r="D7" s="61">
        <f t="shared" si="10"/>
        <v>47</v>
      </c>
      <c r="E7" s="61">
        <f t="shared" si="10"/>
        <v>14</v>
      </c>
      <c r="F7" s="61">
        <f t="shared" si="10"/>
        <v>0</v>
      </c>
      <c r="G7" s="61">
        <f t="shared" si="10"/>
        <v>3</v>
      </c>
      <c r="H7" s="61" t="str">
        <f t="shared" si="10"/>
        <v>長野県　松本市</v>
      </c>
      <c r="I7" s="61" t="str">
        <f t="shared" si="10"/>
        <v>松本市営中央駐車場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17</v>
      </c>
      <c r="S7" s="63" t="str">
        <f t="shared" si="10"/>
        <v>商業施設</v>
      </c>
      <c r="T7" s="63" t="str">
        <f t="shared" si="10"/>
        <v>有</v>
      </c>
      <c r="U7" s="64">
        <f t="shared" si="10"/>
        <v>6107</v>
      </c>
      <c r="V7" s="64">
        <f t="shared" si="10"/>
        <v>165</v>
      </c>
      <c r="W7" s="64">
        <f t="shared" si="10"/>
        <v>300</v>
      </c>
      <c r="X7" s="63" t="str">
        <f t="shared" si="10"/>
        <v>代行制</v>
      </c>
      <c r="Y7" s="65">
        <f>Y8</f>
        <v>112.4</v>
      </c>
      <c r="Z7" s="65">
        <f t="shared" ref="Z7:AH7" si="11">Z8</f>
        <v>112.8</v>
      </c>
      <c r="AA7" s="65">
        <f t="shared" si="11"/>
        <v>94</v>
      </c>
      <c r="AB7" s="65">
        <f t="shared" si="11"/>
        <v>83.2</v>
      </c>
      <c r="AC7" s="65">
        <f t="shared" si="11"/>
        <v>95.4</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47</v>
      </c>
      <c r="BG7" s="65">
        <f t="shared" ref="BG7:BO7" si="14">BG8</f>
        <v>48.3</v>
      </c>
      <c r="BH7" s="65">
        <f t="shared" si="14"/>
        <v>30.7</v>
      </c>
      <c r="BI7" s="65">
        <f t="shared" si="14"/>
        <v>16.5</v>
      </c>
      <c r="BJ7" s="65">
        <f t="shared" si="14"/>
        <v>34.700000000000003</v>
      </c>
      <c r="BK7" s="65">
        <f t="shared" si="14"/>
        <v>31.4</v>
      </c>
      <c r="BL7" s="65">
        <f t="shared" si="14"/>
        <v>34</v>
      </c>
      <c r="BM7" s="65">
        <f t="shared" si="14"/>
        <v>31.1</v>
      </c>
      <c r="BN7" s="65">
        <f t="shared" si="14"/>
        <v>31.8</v>
      </c>
      <c r="BO7" s="65">
        <f t="shared" si="14"/>
        <v>22.6</v>
      </c>
      <c r="BP7" s="62"/>
      <c r="BQ7" s="66">
        <f>BQ8</f>
        <v>30929</v>
      </c>
      <c r="BR7" s="66">
        <f t="shared" ref="BR7:BZ7" si="15">BR8</f>
        <v>31145</v>
      </c>
      <c r="BS7" s="66">
        <f t="shared" si="15"/>
        <v>20594</v>
      </c>
      <c r="BT7" s="66">
        <f t="shared" si="15"/>
        <v>11779</v>
      </c>
      <c r="BU7" s="66">
        <f t="shared" si="15"/>
        <v>21554</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67</v>
      </c>
      <c r="CN7" s="64">
        <f>CN8</f>
        <v>14000</v>
      </c>
      <c r="CO7" s="65" t="s">
        <v>112</v>
      </c>
      <c r="CP7" s="65" t="s">
        <v>112</v>
      </c>
      <c r="CQ7" s="65" t="s">
        <v>112</v>
      </c>
      <c r="CR7" s="65" t="s">
        <v>112</v>
      </c>
      <c r="CS7" s="65" t="s">
        <v>112</v>
      </c>
      <c r="CT7" s="65" t="s">
        <v>112</v>
      </c>
      <c r="CU7" s="65" t="s">
        <v>112</v>
      </c>
      <c r="CV7" s="65" t="s">
        <v>112</v>
      </c>
      <c r="CW7" s="65" t="s">
        <v>112</v>
      </c>
      <c r="CX7" s="65" t="s">
        <v>110</v>
      </c>
      <c r="CY7" s="62"/>
      <c r="CZ7" s="65">
        <f>CZ8</f>
        <v>41.4</v>
      </c>
      <c r="DA7" s="65">
        <f t="shared" ref="DA7:DI7" si="16">DA8</f>
        <v>41.3</v>
      </c>
      <c r="DB7" s="65">
        <f t="shared" si="16"/>
        <v>40.5</v>
      </c>
      <c r="DC7" s="65">
        <f t="shared" si="16"/>
        <v>39.1</v>
      </c>
      <c r="DD7" s="65">
        <f t="shared" si="16"/>
        <v>41</v>
      </c>
      <c r="DE7" s="65">
        <f t="shared" si="16"/>
        <v>425</v>
      </c>
      <c r="DF7" s="65">
        <f t="shared" si="16"/>
        <v>329.2</v>
      </c>
      <c r="DG7" s="65">
        <f t="shared" si="16"/>
        <v>249.7</v>
      </c>
      <c r="DH7" s="65">
        <f t="shared" si="16"/>
        <v>279.60000000000002</v>
      </c>
      <c r="DI7" s="65">
        <f t="shared" si="16"/>
        <v>236.7</v>
      </c>
      <c r="DJ7" s="62"/>
      <c r="DK7" s="65">
        <f>DK8</f>
        <v>190.3</v>
      </c>
      <c r="DL7" s="65">
        <f t="shared" ref="DL7:DT7" si="17">DL8</f>
        <v>184.8</v>
      </c>
      <c r="DM7" s="65">
        <f t="shared" si="17"/>
        <v>183</v>
      </c>
      <c r="DN7" s="65">
        <f t="shared" si="17"/>
        <v>157</v>
      </c>
      <c r="DO7" s="65">
        <f t="shared" si="17"/>
        <v>149.69999999999999</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202029</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17</v>
      </c>
      <c r="S8" s="70" t="s">
        <v>122</v>
      </c>
      <c r="T8" s="70" t="s">
        <v>123</v>
      </c>
      <c r="U8" s="71">
        <v>6107</v>
      </c>
      <c r="V8" s="71">
        <v>165</v>
      </c>
      <c r="W8" s="71">
        <v>300</v>
      </c>
      <c r="X8" s="70" t="s">
        <v>124</v>
      </c>
      <c r="Y8" s="72">
        <v>112.4</v>
      </c>
      <c r="Z8" s="72">
        <v>112.8</v>
      </c>
      <c r="AA8" s="72">
        <v>94</v>
      </c>
      <c r="AB8" s="72">
        <v>83.2</v>
      </c>
      <c r="AC8" s="72">
        <v>95.4</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47</v>
      </c>
      <c r="BG8" s="72">
        <v>48.3</v>
      </c>
      <c r="BH8" s="72">
        <v>30.7</v>
      </c>
      <c r="BI8" s="72">
        <v>16.5</v>
      </c>
      <c r="BJ8" s="72">
        <v>34.700000000000003</v>
      </c>
      <c r="BK8" s="72">
        <v>31.4</v>
      </c>
      <c r="BL8" s="72">
        <v>34</v>
      </c>
      <c r="BM8" s="72">
        <v>31.1</v>
      </c>
      <c r="BN8" s="72">
        <v>31.8</v>
      </c>
      <c r="BO8" s="72">
        <v>22.6</v>
      </c>
      <c r="BP8" s="69">
        <v>45.2</v>
      </c>
      <c r="BQ8" s="73">
        <v>30929</v>
      </c>
      <c r="BR8" s="73">
        <v>31145</v>
      </c>
      <c r="BS8" s="73">
        <v>20594</v>
      </c>
      <c r="BT8" s="74">
        <v>11779</v>
      </c>
      <c r="BU8" s="74">
        <v>21554</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67</v>
      </c>
      <c r="CN8" s="71">
        <v>14000</v>
      </c>
      <c r="CO8" s="72" t="s">
        <v>117</v>
      </c>
      <c r="CP8" s="72" t="s">
        <v>117</v>
      </c>
      <c r="CQ8" s="72" t="s">
        <v>117</v>
      </c>
      <c r="CR8" s="72" t="s">
        <v>117</v>
      </c>
      <c r="CS8" s="72" t="s">
        <v>117</v>
      </c>
      <c r="CT8" s="72" t="s">
        <v>117</v>
      </c>
      <c r="CU8" s="72" t="s">
        <v>117</v>
      </c>
      <c r="CV8" s="72" t="s">
        <v>117</v>
      </c>
      <c r="CW8" s="72" t="s">
        <v>117</v>
      </c>
      <c r="CX8" s="72" t="s">
        <v>117</v>
      </c>
      <c r="CY8" s="69" t="s">
        <v>117</v>
      </c>
      <c r="CZ8" s="72">
        <v>41.4</v>
      </c>
      <c r="DA8" s="72">
        <v>41.3</v>
      </c>
      <c r="DB8" s="72">
        <v>40.5</v>
      </c>
      <c r="DC8" s="72">
        <v>39.1</v>
      </c>
      <c r="DD8" s="72">
        <v>41</v>
      </c>
      <c r="DE8" s="72">
        <v>425</v>
      </c>
      <c r="DF8" s="72">
        <v>329.2</v>
      </c>
      <c r="DG8" s="72">
        <v>249.7</v>
      </c>
      <c r="DH8" s="72">
        <v>279.60000000000002</v>
      </c>
      <c r="DI8" s="72">
        <v>236.7</v>
      </c>
      <c r="DJ8" s="69">
        <v>122.6</v>
      </c>
      <c r="DK8" s="72">
        <v>190.3</v>
      </c>
      <c r="DL8" s="72">
        <v>184.8</v>
      </c>
      <c r="DM8" s="72">
        <v>183</v>
      </c>
      <c r="DN8" s="72">
        <v>157</v>
      </c>
      <c r="DO8" s="72">
        <v>149.69999999999999</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2018-03-23T00:13:30Z</cp:lastPrinted>
  <dcterms:created xsi:type="dcterms:W3CDTF">2018-02-09T01:46:43Z</dcterms:created>
  <dcterms:modified xsi:type="dcterms:W3CDTF">2018-03-23T00:13:48Z</dcterms:modified>
</cp:coreProperties>
</file>