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ky\全庁共有\本庁\02_企画振興部\06 市町村課\財政係\一般財政\01 財政状況資料集\H28財政状況資料集　←ここに保存\11月公表予定（５月分の修正）\08北アルプス\"/>
    </mc:Choice>
  </mc:AlternateContent>
  <bookViews>
    <workbookView xWindow="10230" yWindow="0" windowWidth="10275" windowHeight="840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62913"/>
</workbook>
</file>

<file path=xl/calcChain.xml><?xml version="1.0" encoding="utf-8"?>
<calcChain xmlns="http://schemas.openxmlformats.org/spreadsheetml/2006/main">
  <c r="BG35" i="9" l="1"/>
  <c r="BG34" i="9"/>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BE37" i="9"/>
  <c r="AM37" i="9"/>
  <c r="U37" i="9"/>
  <c r="C37" i="9"/>
  <c r="BE36" i="9"/>
  <c r="AM36" i="9"/>
  <c r="U36" i="9"/>
  <c r="C36" i="9"/>
  <c r="AM35" i="9"/>
  <c r="C35" i="9"/>
  <c r="C34" i="9"/>
  <c r="U34" i="9" l="1"/>
  <c r="U35" i="9" s="1"/>
  <c r="AM34" i="9"/>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W34" i="9" l="1"/>
  <c r="BW35" i="9" l="1"/>
  <c r="BW36" i="9" s="1"/>
  <c r="BW37" i="9" s="1"/>
  <c r="BW38" i="9" s="1"/>
  <c r="BW39" i="9" s="1"/>
  <c r="BW40" i="9" s="1"/>
  <c r="BW41" i="9" s="1"/>
  <c r="BW42" i="9" s="1"/>
  <c r="BW43" i="9" s="1"/>
  <c r="CO34" i="9" l="1"/>
  <c r="CO35" i="9" s="1"/>
  <c r="CO36" i="9" s="1"/>
  <c r="CO37" i="9" s="1"/>
</calcChain>
</file>

<file path=xl/sharedStrings.xml><?xml version="1.0" encoding="utf-8"?>
<sst xmlns="http://schemas.openxmlformats.org/spreadsheetml/2006/main" count="1084" uniqueCount="575">
  <si>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</si>
  <si>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</si>
  <si>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</si>
  <si>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</si>
  <si>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</si>
  <si>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</si>
  <si>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</si>
  <si>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</si>
  <si>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</si>
  <si>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</si>
  <si>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</si>
  <si>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</si>
  <si>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</si>
  <si>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</si>
  <si>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</si>
  <si>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</si>
  <si>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</si>
  <si>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</si>
  <si>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</si>
  <si>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</si>
  <si>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</si>
  <si>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</si>
  <si>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</si>
  <si>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</si>
  <si>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</si>
  <si>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</si>
  <si>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</si>
  <si>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</si>
  <si>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</si>
  <si>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</si>
  <si>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</si>
  <si>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</si>
  <si>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</si>
  <si>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</si>
  <si>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</si>
  <si>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</si>
  <si>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</si>
  <si>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</si>
  <si>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</si>
  <si>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</si>
  <si>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</si>
  <si>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</si>
  <si>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</si>
  <si>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</si>
  <si>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</si>
  <si>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</si>
  <si>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</si>
  <si>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</si>
  <si>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</si>
  <si>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</si>
  <si>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</si>
  <si>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</si>
  <si>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</si>
  <si>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</si>
  <si>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</si>
  <si>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</si>
  <si>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</si>
  <si>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</si>
  <si>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</si>
  <si>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</si>
  <si>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</si>
  <si>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</si>
  <si>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</si>
  <si>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</si>
  <si>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</si>
  <si>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</si>
  <si>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</si>
  <si>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</si>
  <si>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</si>
  <si>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</si>
  <si>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</si>
  <si>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</si>
  <si>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</si>
  <si>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</si>
  <si>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</si>
  <si>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</si>
  <si>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</si>
  <si>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</si>
  <si>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</si>
  <si>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</si>
  <si>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</si>
  <si>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</si>
  <si>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白馬村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</si>
  <si>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</si>
  <si>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</si>
  <si>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</si>
  <si>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</si>
  <si>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</si>
  <si>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</si>
  <si>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</si>
  <si>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</si>
  <si>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</si>
  <si>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</si>
  <si>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</si>
  <si>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</si>
  <si>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</si>
  <si>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</si>
  <si>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</si>
  <si>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</si>
  <si>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</si>
  <si>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</si>
  <si>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</si>
  <si>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</si>
  <si>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</si>
  <si>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</si>
  <si>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</si>
  <si>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</si>
  <si>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</si>
  <si>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</si>
  <si>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-3.0</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</si>
  <si>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</si>
  <si>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</si>
  <si>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</si>
  <si>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</si>
  <si>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</si>
  <si>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</si>
  <si>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</si>
  <si>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</si>
  <si>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</si>
  <si>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</si>
  <si>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</si>
  <si>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</si>
  <si>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</si>
  <si>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</si>
  <si>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</si>
  <si>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</si>
  <si>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</si>
  <si>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</si>
  <si>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</si>
  <si>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</si>
  <si>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</si>
  <si>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</si>
  <si>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</si>
  <si>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</si>
  <si>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</si>
  <si>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</si>
  <si>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18"/>
  </si>
  <si>
    <t>うち日本人(％)</t>
    <phoneticPr fontId="5"/>
  </si>
  <si>
    <t>-1.5</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</si>
  <si>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</si>
  <si>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</si>
  <si>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</si>
  <si>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</si>
  <si>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</si>
  <si>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</si>
  <si>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</si>
  <si>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</si>
  <si>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</si>
  <si>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</si>
  <si>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</si>
  <si>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</si>
  <si>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</si>
  <si>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</si>
  <si>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</si>
  <si>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</si>
  <si>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</si>
  <si>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</si>
  <si>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</si>
  <si>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</si>
  <si>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</si>
  <si>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</si>
  <si>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</si>
  <si>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</si>
  <si>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</si>
  <si>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</si>
  <si>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</si>
  <si>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</si>
  <si>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</si>
  <si>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</si>
  <si>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</si>
  <si>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</si>
  <si>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</si>
  <si>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</si>
  <si>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</si>
  <si>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</si>
  <si>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</si>
  <si>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</si>
  <si>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</si>
  <si>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</si>
  <si>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</si>
  <si>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</si>
  <si>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</si>
  <si>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</si>
  <si>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</si>
  <si>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</si>
  <si>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</si>
  <si>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</si>
  <si>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</si>
  <si>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</si>
  <si>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</si>
  <si>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</si>
  <si>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</si>
  <si>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</si>
  <si>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</si>
  <si>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</si>
  <si>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</si>
  <si>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</si>
  <si>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長野県白馬村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</si>
  <si>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</si>
  <si>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</si>
  <si>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</si>
  <si>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</si>
  <si>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</si>
  <si>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</si>
  <si>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</si>
  <si>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</si>
  <si>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</si>
  <si>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</si>
  <si>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</si>
  <si>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</si>
  <si>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</si>
  <si>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</si>
  <si>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</si>
  <si>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</si>
  <si>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</si>
  <si>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</si>
  <si>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</si>
  <si>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</si>
  <si>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</si>
  <si>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</si>
  <si>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</si>
  <si>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</si>
  <si>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</si>
  <si>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</si>
  <si>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</si>
  <si>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</si>
  <si>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</si>
  <si>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</si>
  <si>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</si>
  <si>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</si>
  <si>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</si>
  <si>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</si>
  <si>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</si>
  <si>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</si>
  <si>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</si>
  <si>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</si>
  <si>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</si>
  <si>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</si>
  <si>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</si>
  <si>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</si>
  <si>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</si>
  <si>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</si>
  <si>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</si>
  <si>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</si>
  <si>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</si>
  <si>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</si>
  <si>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</si>
  <si>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</si>
  <si>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</si>
  <si>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</si>
  <si>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</si>
  <si>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</si>
  <si>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</si>
  <si>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</si>
  <si>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</si>
  <si>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</si>
  <si>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</si>
  <si>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</si>
  <si>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</si>
  <si>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</si>
  <si>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</si>
  <si>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</si>
  <si>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</si>
  <si>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</si>
  <si>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</si>
  <si>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</si>
  <si>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</si>
  <si>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</si>
  <si>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</si>
  <si>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</si>
  <si>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</si>
  <si>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</si>
  <si>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</si>
  <si>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</si>
  <si>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</si>
  <si>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</si>
  <si>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</si>
  <si>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</si>
  <si>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</si>
  <si>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</si>
  <si>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</si>
  <si>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</si>
  <si>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</si>
  <si>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</si>
  <si>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</si>
  <si>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</si>
  <si>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</si>
  <si>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</si>
  <si>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</si>
  <si>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</si>
  <si>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</si>
  <si>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</si>
  <si>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</si>
  <si>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</si>
  <si>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</si>
  <si>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</si>
  <si>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</si>
  <si>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</si>
  <si>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</si>
  <si>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</si>
  <si>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</si>
  <si>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</si>
  <si>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</si>
  <si>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</si>
  <si>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</si>
  <si>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</si>
  <si>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</si>
  <si>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</si>
  <si>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</si>
  <si>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</si>
  <si>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</si>
  <si>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</si>
  <si>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</si>
  <si>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</si>
  <si>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</si>
  <si>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</si>
  <si>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</si>
  <si>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</si>
  <si>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</si>
  <si>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</si>
  <si>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</si>
  <si>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</si>
  <si>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</si>
  <si>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</si>
  <si>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</si>
  <si>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</si>
  <si>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</si>
  <si>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</si>
  <si>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</si>
  <si>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</si>
  <si>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</si>
  <si>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</si>
  <si>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</si>
  <si>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</si>
  <si>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</si>
  <si>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</si>
  <si>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</si>
  <si>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</si>
  <si>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</si>
  <si>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</si>
  <si>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</si>
  <si>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</si>
  <si>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</si>
  <si>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</si>
  <si>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</si>
  <si>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</si>
  <si>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長野県白馬村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</si>
  <si>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</si>
  <si>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</si>
  <si>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</si>
  <si>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</si>
  <si>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</si>
  <si>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</si>
  <si>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</si>
  <si>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</si>
  <si>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</si>
  <si>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</si>
  <si>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</si>
  <si>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</si>
  <si>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</si>
  <si>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</si>
  <si>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</si>
  <si>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</si>
  <si>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</si>
  <si>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</si>
  <si>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</si>
  <si>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</si>
  <si>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</si>
  <si>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</si>
  <si>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</si>
  <si>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</si>
  <si>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</si>
  <si>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</si>
  <si>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</si>
  <si>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</si>
  <si>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</si>
  <si>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</si>
  <si>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</si>
  <si>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</si>
  <si>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</si>
  <si>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</si>
  <si>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</si>
  <si>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後期高齢者医療特別会計</t>
    <phoneticPr fontId="5"/>
  </si>
  <si>
    <t>水道事業会計</t>
    <phoneticPr fontId="5"/>
  </si>
  <si>
    <t>法適用企業</t>
    <phoneticPr fontId="5"/>
  </si>
  <si>
    <t>下水道事業特別会計</t>
    <phoneticPr fontId="5"/>
  </si>
  <si>
    <t>法非適用企業</t>
    <phoneticPr fontId="5"/>
  </si>
  <si>
    <t>農業集落排水事業特別会計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</si>
  <si>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</si>
  <si>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</si>
  <si>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</si>
  <si>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</si>
  <si>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</si>
  <si>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</si>
  <si>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</si>
  <si>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</si>
  <si>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</si>
  <si>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</si>
  <si>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</si>
  <si>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</si>
  <si>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</si>
  <si>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</si>
  <si>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</si>
  <si>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</si>
  <si>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</si>
  <si>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</si>
  <si>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</si>
  <si>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</si>
  <si>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</si>
  <si>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</si>
  <si>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</si>
  <si>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</si>
  <si>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</si>
  <si>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</si>
  <si>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</si>
  <si>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</si>
  <si>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</si>
  <si>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</si>
  <si>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</si>
  <si>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</si>
  <si>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</si>
  <si>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</si>
  <si>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</si>
  <si>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</si>
  <si>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</si>
  <si>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</si>
  <si>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</si>
  <si>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</si>
  <si>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</si>
  <si>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</si>
  <si>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</si>
  <si>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</si>
  <si>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</si>
  <si>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</si>
  <si>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</si>
  <si>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</si>
  <si>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</si>
  <si>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</si>
  <si>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</si>
  <si>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</si>
  <si>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</si>
  <si>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</si>
  <si>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</si>
  <si>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</si>
  <si>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</si>
  <si>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</si>
  <si>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</si>
  <si>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</si>
  <si>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</si>
  <si>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</si>
  <si>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</si>
  <si>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</si>
  <si>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</si>
  <si>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</si>
  <si>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</si>
  <si>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</si>
  <si>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</si>
  <si>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</si>
  <si>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</si>
  <si>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</si>
  <si>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</si>
  <si>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</si>
  <si>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</si>
  <si>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</si>
  <si>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</si>
  <si>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</si>
  <si>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</si>
  <si>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</si>
  <si>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</si>
  <si>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</si>
  <si>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</si>
  <si>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</si>
  <si>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</si>
  <si>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</si>
  <si>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</si>
  <si>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</si>
  <si>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</si>
  <si>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</si>
  <si>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</si>
  <si>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</si>
  <si>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</si>
  <si>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</si>
  <si>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</si>
  <si>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</si>
  <si>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</si>
  <si>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</si>
  <si>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</si>
  <si>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</si>
  <si>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</si>
  <si>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</si>
  <si>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</si>
  <si>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</si>
  <si>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</si>
  <si>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</si>
  <si>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</si>
  <si>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</si>
  <si>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</si>
  <si>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</si>
  <si>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</si>
  <si>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</si>
  <si>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</si>
  <si>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</si>
  <si>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</si>
  <si>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</si>
  <si>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</si>
  <si>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</si>
  <si>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</si>
  <si>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</si>
  <si>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</si>
  <si>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</si>
  <si>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</si>
  <si>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</si>
  <si>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</si>
  <si>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</si>
  <si>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</si>
  <si>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</si>
  <si>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</si>
  <si>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</si>
  <si>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</si>
  <si>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</si>
  <si>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</si>
  <si>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</si>
  <si>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</si>
  <si>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</si>
  <si>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</si>
  <si>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</si>
  <si>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</si>
  <si>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</si>
  <si>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</si>
  <si>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3.66</t>
  </si>
  <si>
    <t>▲ 10.40</t>
  </si>
  <si>
    <t>▲ 5.66</t>
  </si>
  <si>
    <t>水道事業会計</t>
  </si>
  <si>
    <t>一般会計</t>
  </si>
  <si>
    <t>国民健康保険事業勘定特別会計</t>
  </si>
  <si>
    <t>下水道事業特別会計</t>
  </si>
  <si>
    <t>後期高齢者医療特別会計</t>
  </si>
  <si>
    <t>農業集落排水事業特別会計</t>
  </si>
  <si>
    <t>その他会計（赤字）</t>
  </si>
  <si>
    <t>その他会計（黒字）</t>
  </si>
  <si>
    <t>-</t>
    <phoneticPr fontId="2"/>
  </si>
  <si>
    <t>長野県後期高齢者医療広域連合</t>
    <rPh sb="0" eb="3">
      <t>ナガノケン</t>
    </rPh>
    <rPh sb="3" eb="5">
      <t>コウキ</t>
    </rPh>
    <rPh sb="5" eb="8">
      <t>コウレイシャ</t>
    </rPh>
    <rPh sb="8" eb="10">
      <t>イリョウ</t>
    </rPh>
    <rPh sb="10" eb="12">
      <t>コウイキ</t>
    </rPh>
    <rPh sb="12" eb="14">
      <t>レンゴウ</t>
    </rPh>
    <phoneticPr fontId="2"/>
  </si>
  <si>
    <t>　一般会計</t>
    <rPh sb="1" eb="3">
      <t>イッパン</t>
    </rPh>
    <rPh sb="3" eb="5">
      <t>カイケイ</t>
    </rPh>
    <phoneticPr fontId="2"/>
  </si>
  <si>
    <t>北アルプス広域連合</t>
    <rPh sb="0" eb="1">
      <t>キタ</t>
    </rPh>
    <rPh sb="5" eb="7">
      <t>コウイキ</t>
    </rPh>
    <rPh sb="7" eb="9">
      <t>レンゴウ</t>
    </rPh>
    <phoneticPr fontId="2"/>
  </si>
  <si>
    <t>　普通会計</t>
    <rPh sb="1" eb="3">
      <t>フツウ</t>
    </rPh>
    <rPh sb="3" eb="5">
      <t>カイケイ</t>
    </rPh>
    <phoneticPr fontId="2"/>
  </si>
  <si>
    <t>　介護保険事業</t>
    <rPh sb="1" eb="3">
      <t>カイゴ</t>
    </rPh>
    <rPh sb="3" eb="5">
      <t>ホケン</t>
    </rPh>
    <rPh sb="5" eb="7">
      <t>ジギョウ</t>
    </rPh>
    <phoneticPr fontId="2"/>
  </si>
  <si>
    <t>長野県市町村総合事務組合</t>
    <rPh sb="0" eb="3">
      <t>ナガノケン</t>
    </rPh>
    <rPh sb="3" eb="6">
      <t>シチョウソン</t>
    </rPh>
    <rPh sb="6" eb="8">
      <t>ソウゴウ</t>
    </rPh>
    <rPh sb="8" eb="10">
      <t>ジム</t>
    </rPh>
    <rPh sb="10" eb="12">
      <t>クミアイ</t>
    </rPh>
    <phoneticPr fontId="2"/>
  </si>
  <si>
    <t>　非常勤職員公務災害補償特別会計</t>
    <rPh sb="1" eb="4">
      <t>ヒジョウキン</t>
    </rPh>
    <rPh sb="4" eb="6">
      <t>ショクイン</t>
    </rPh>
    <rPh sb="6" eb="8">
      <t>コウム</t>
    </rPh>
    <rPh sb="8" eb="10">
      <t>サイガイ</t>
    </rPh>
    <rPh sb="10" eb="12">
      <t>ホショウ</t>
    </rPh>
    <rPh sb="12" eb="14">
      <t>トクベツ</t>
    </rPh>
    <rPh sb="14" eb="16">
      <t>カイケイ</t>
    </rPh>
    <phoneticPr fontId="2"/>
  </si>
  <si>
    <t>中信地域町村交通災害共済事務組合</t>
    <rPh sb="0" eb="2">
      <t>チュウシン</t>
    </rPh>
    <rPh sb="2" eb="4">
      <t>チイキ</t>
    </rPh>
    <rPh sb="4" eb="6">
      <t>チョウソン</t>
    </rPh>
    <rPh sb="6" eb="8">
      <t>コウツウ</t>
    </rPh>
    <rPh sb="8" eb="10">
      <t>サイガイ</t>
    </rPh>
    <rPh sb="10" eb="12">
      <t>キョウサイ</t>
    </rPh>
    <rPh sb="12" eb="14">
      <t>ジム</t>
    </rPh>
    <rPh sb="14" eb="16">
      <t>クミアイ</t>
    </rPh>
    <phoneticPr fontId="2"/>
  </si>
  <si>
    <t>長野県地方税滞納整理機構</t>
    <rPh sb="0" eb="3">
      <t>ナガノケン</t>
    </rPh>
    <rPh sb="3" eb="6">
      <t>チホウゼイ</t>
    </rPh>
    <rPh sb="6" eb="8">
      <t>タイノウ</t>
    </rPh>
    <rPh sb="8" eb="10">
      <t>セイリ</t>
    </rPh>
    <rPh sb="10" eb="12">
      <t>キコウ</t>
    </rPh>
    <phoneticPr fontId="2"/>
  </si>
  <si>
    <t>長野県市町村自治振興組合</t>
    <rPh sb="0" eb="3">
      <t>ナガノケン</t>
    </rPh>
    <rPh sb="3" eb="6">
      <t>シチョウソン</t>
    </rPh>
    <rPh sb="6" eb="8">
      <t>ジチ</t>
    </rPh>
    <rPh sb="8" eb="10">
      <t>シンコウ</t>
    </rPh>
    <rPh sb="10" eb="12">
      <t>クミアイ</t>
    </rPh>
    <phoneticPr fontId="2"/>
  </si>
  <si>
    <t>　後期高齢者医療特別会計</t>
    <rPh sb="1" eb="3">
      <t>コウキ</t>
    </rPh>
    <rPh sb="3" eb="6">
      <t>コウレイシャ</t>
    </rPh>
    <rPh sb="6" eb="8">
      <t>イリョウ</t>
    </rPh>
    <rPh sb="8" eb="10">
      <t>トクベツ</t>
    </rPh>
    <rPh sb="10" eb="12">
      <t>カイケイ</t>
    </rPh>
    <phoneticPr fontId="2"/>
  </si>
  <si>
    <t>白馬山麓環境施設組合</t>
    <rPh sb="0" eb="2">
      <t>ハクバ</t>
    </rPh>
    <rPh sb="2" eb="4">
      <t>サンロク</t>
    </rPh>
    <rPh sb="4" eb="6">
      <t>カンキョウ</t>
    </rPh>
    <rPh sb="6" eb="8">
      <t>シセツ</t>
    </rPh>
    <rPh sb="8" eb="10">
      <t>クミアイ</t>
    </rPh>
    <phoneticPr fontId="2"/>
  </si>
  <si>
    <t>白馬村土地開発公社</t>
    <rPh sb="0" eb="3">
      <t>ハクバムラ</t>
    </rPh>
    <rPh sb="3" eb="5">
      <t>トチ</t>
    </rPh>
    <rPh sb="5" eb="7">
      <t>カイハツ</t>
    </rPh>
    <rPh sb="7" eb="9">
      <t>コウシャ</t>
    </rPh>
    <phoneticPr fontId="2"/>
  </si>
  <si>
    <t>白馬村振興公社</t>
    <rPh sb="0" eb="3">
      <t>ハクバムラ</t>
    </rPh>
    <rPh sb="3" eb="5">
      <t>シンコウ</t>
    </rPh>
    <rPh sb="5" eb="7">
      <t>コウシャ</t>
    </rPh>
    <phoneticPr fontId="2"/>
  </si>
  <si>
    <t>岩岳リゾート</t>
    <rPh sb="0" eb="1">
      <t>イワ</t>
    </rPh>
    <rPh sb="1" eb="2">
      <t>ガク</t>
    </rPh>
    <phoneticPr fontId="2"/>
  </si>
  <si>
    <t>白馬村観光局</t>
    <rPh sb="0" eb="3">
      <t>ハクバムラ</t>
    </rPh>
    <rPh sb="3" eb="6">
      <t>カンコウキョク</t>
    </rPh>
    <phoneticPr fontId="2"/>
  </si>
  <si>
    <t>-</t>
    <phoneticPr fontId="2"/>
  </si>
  <si>
    <t>-</t>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</si>
  <si>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</si>
  <si>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</si>
  <si>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</si>
  <si>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</si>
  <si>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</si>
  <si>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</si>
  <si>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</si>
  <si>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</si>
  <si>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</si>
  <si>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</si>
  <si>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</si>
  <si>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</si>
  <si>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長野五輪関連事業に伴う公債費が次々と終了し、将来負担比率も実質公債比率も順調に減少していたが、平成26年の神城断層地震の災害復旧による新規発行債が増えたため、将来負担比率が増加している。</t>
    <rPh sb="0" eb="2">
      <t>ナガノ</t>
    </rPh>
    <rPh sb="2" eb="4">
      <t>ゴリン</t>
    </rPh>
    <rPh sb="4" eb="6">
      <t>カンレン</t>
    </rPh>
    <rPh sb="6" eb="8">
      <t>ジギョウ</t>
    </rPh>
    <rPh sb="9" eb="10">
      <t>トモナ</t>
    </rPh>
    <rPh sb="11" eb="13">
      <t>コウサイ</t>
    </rPh>
    <rPh sb="13" eb="14">
      <t>ヒ</t>
    </rPh>
    <rPh sb="15" eb="17">
      <t>ツギツギ</t>
    </rPh>
    <rPh sb="18" eb="20">
      <t>シュウリョウ</t>
    </rPh>
    <rPh sb="22" eb="24">
      <t>ショウライ</t>
    </rPh>
    <rPh sb="24" eb="26">
      <t>フタン</t>
    </rPh>
    <rPh sb="26" eb="28">
      <t>ヒリツ</t>
    </rPh>
    <rPh sb="29" eb="31">
      <t>ジッシツ</t>
    </rPh>
    <rPh sb="31" eb="33">
      <t>コウサイ</t>
    </rPh>
    <rPh sb="33" eb="35">
      <t>ヒリツ</t>
    </rPh>
    <rPh sb="36" eb="38">
      <t>ジュンチョウ</t>
    </rPh>
    <rPh sb="39" eb="41">
      <t>ゲンショウ</t>
    </rPh>
    <rPh sb="47" eb="49">
      <t>ヘイセイ</t>
    </rPh>
    <rPh sb="51" eb="52">
      <t>ネン</t>
    </rPh>
    <rPh sb="53" eb="55">
      <t>カミシロ</t>
    </rPh>
    <rPh sb="55" eb="57">
      <t>ダンソウ</t>
    </rPh>
    <rPh sb="57" eb="59">
      <t>ジシン</t>
    </rPh>
    <rPh sb="60" eb="62">
      <t>サイガイ</t>
    </rPh>
    <rPh sb="62" eb="64">
      <t>フッキュウ</t>
    </rPh>
    <rPh sb="67" eb="69">
      <t>シンキ</t>
    </rPh>
    <rPh sb="69" eb="71">
      <t>ハッコウ</t>
    </rPh>
    <rPh sb="71" eb="72">
      <t>サイ</t>
    </rPh>
    <rPh sb="73" eb="74">
      <t>フ</t>
    </rPh>
    <rPh sb="79" eb="81">
      <t>ショウライ</t>
    </rPh>
    <rPh sb="81" eb="83">
      <t>フタン</t>
    </rPh>
    <rPh sb="83" eb="85">
      <t>ヒリツ</t>
    </rPh>
    <rPh sb="86" eb="88">
      <t>ゾウカ</t>
    </rPh>
    <phoneticPr fontId="5"/>
  </si>
  <si>
    <t>（　参考　）</t>
    <rPh sb="2" eb="4">
      <t>サンコウ</t>
    </rPh>
    <phoneticPr fontId="5"/>
  </si>
  <si>
    <t>実質公債費比率</t>
    <rPh sb="0" eb="2">
      <t>ジッシツ</t>
    </rPh>
    <rPh sb="2" eb="5">
      <t>コウサイヒ</t>
    </rPh>
    <rPh sb="5" eb="7">
      <t>ヒリツ</t>
    </rPh>
    <phoneticPr fontId="5"/>
  </si>
  <si>
    <t>長野五輪関連事業に伴う公債費の負担が大きく有形固定資産の改修を控えていたため、将来負担比率は低い値を示している。</t>
    <rPh sb="0" eb="2">
      <t>ナガノ</t>
    </rPh>
    <rPh sb="2" eb="4">
      <t>ゴリン</t>
    </rPh>
    <rPh sb="4" eb="6">
      <t>カンレン</t>
    </rPh>
    <rPh sb="6" eb="8">
      <t>ジギョウ</t>
    </rPh>
    <rPh sb="9" eb="10">
      <t>トモナ</t>
    </rPh>
    <rPh sb="11" eb="13">
      <t>コウサイ</t>
    </rPh>
    <rPh sb="13" eb="14">
      <t>ヒ</t>
    </rPh>
    <rPh sb="15" eb="17">
      <t>フタン</t>
    </rPh>
    <rPh sb="18" eb="19">
      <t>オオ</t>
    </rPh>
    <rPh sb="21" eb="23">
      <t>ユウケイ</t>
    </rPh>
    <rPh sb="23" eb="25">
      <t>コテイ</t>
    </rPh>
    <rPh sb="25" eb="27">
      <t>シサン</t>
    </rPh>
    <rPh sb="28" eb="30">
      <t>カイシュウ</t>
    </rPh>
    <rPh sb="31" eb="32">
      <t>ヒカ</t>
    </rPh>
    <rPh sb="39" eb="41">
      <t>ショウライ</t>
    </rPh>
    <rPh sb="41" eb="43">
      <t>フタン</t>
    </rPh>
    <rPh sb="43" eb="45">
      <t>ヒリツ</t>
    </rPh>
    <rPh sb="46" eb="47">
      <t>ヒク</t>
    </rPh>
    <rPh sb="48" eb="49">
      <t>アタイ</t>
    </rPh>
    <rPh sb="50" eb="51">
      <t>シメ</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</si>
</sst>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6">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extLst>
            <c:ext xmlns:c16="http://schemas.microsoft.com/office/drawing/2014/chart" uri="{C3380CC4-5D6E-409C-BE32-E72D297353CC}">
              <c16:uniqueId val="{00000000-BA3C-4C0F-A2EE-3363CC898A2B}"/>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55279</c:v>
                </c:pt>
                <c:pt idx="1">
                  <c:v>59847</c:v>
                </c:pt>
                <c:pt idx="2">
                  <c:v>66347</c:v>
                </c:pt>
                <c:pt idx="3">
                  <c:v>43132</c:v>
                </c:pt>
                <c:pt idx="4">
                  <c:v>143369</c:v>
                </c:pt>
              </c:numCache>
            </c:numRef>
          </c:val>
          <c:smooth val="0"/>
          <c:extLst>
            <c:ext xmlns:c16="http://schemas.microsoft.com/office/drawing/2014/chart" uri="{C3380CC4-5D6E-409C-BE32-E72D297353CC}">
              <c16:uniqueId val="{00000001-BA3C-4C0F-A2EE-3363CC898A2B}"/>
            </c:ext>
          </c:extLst>
        </c:ser>
        <c:dLbls>
          <c:showLegendKey val="0"/>
          <c:showVal val="0"/>
          <c:showCatName val="0"/>
          <c:showSerName val="0"/>
          <c:showPercent val="0"/>
          <c:showBubbleSize val="0"/>
        </c:dLbls>
        <c:marker val="1"/>
        <c:smooth val="0"/>
        <c:axId val="58179584"/>
        <c:axId val="58181504"/>
      </c:lineChart>
      <c:catAx>
        <c:axId val="581795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181504"/>
        <c:crosses val="autoZero"/>
        <c:auto val="1"/>
        <c:lblAlgn val="ctr"/>
        <c:lblOffset val="100"/>
        <c:tickLblSkip val="1"/>
        <c:tickMarkSkip val="1"/>
        <c:noMultiLvlLbl val="0"/>
      </c:catAx>
      <c:valAx>
        <c:axId val="58181504"/>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581795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3.53</c:v>
                </c:pt>
                <c:pt idx="1">
                  <c:v>5.81</c:v>
                </c:pt>
                <c:pt idx="2">
                  <c:v>4.24</c:v>
                </c:pt>
                <c:pt idx="3">
                  <c:v>4.6500000000000004</c:v>
                </c:pt>
                <c:pt idx="4">
                  <c:v>9.34</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22.28</c:v>
                </c:pt>
                <c:pt idx="1">
                  <c:v>25.61</c:v>
                </c:pt>
                <c:pt idx="2">
                  <c:v>19.2</c:v>
                </c:pt>
                <c:pt idx="3">
                  <c:v>13.18</c:v>
                </c:pt>
                <c:pt idx="4">
                  <c:v>19.55</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106838272"/>
        <c:axId val="1068486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-3.66</c:v>
                </c:pt>
                <c:pt idx="1">
                  <c:v>4.97</c:v>
                </c:pt>
                <c:pt idx="2">
                  <c:v>-10.4</c:v>
                </c:pt>
                <c:pt idx="3">
                  <c:v>-5.66</c:v>
                </c:pt>
                <c:pt idx="4">
                  <c:v>8.25</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106838272"/>
        <c:axId val="106848640"/>
      </c:lineChart>
      <c:catAx>
        <c:axId val="106838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6848640"/>
        <c:crosses val="autoZero"/>
        <c:auto val="1"/>
        <c:lblAlgn val="ctr"/>
        <c:lblOffset val="100"/>
        <c:tickLblSkip val="1"/>
        <c:tickMarkSkip val="1"/>
        <c:noMultiLvlLbl val="0"/>
      </c:catAx>
      <c:valAx>
        <c:axId val="1068486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6838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c:v>
                </c:pt>
                <c:pt idx="4">
                  <c:v>#N/A</c:v>
                </c:pt>
                <c:pt idx="5">
                  <c:v>0</c:v>
                </c:pt>
                <c:pt idx="6">
                  <c:v>#N/A</c:v>
                </c:pt>
                <c:pt idx="7">
                  <c:v>0.06</c:v>
                </c:pt>
                <c:pt idx="8">
                  <c:v>#N/A</c:v>
                </c:pt>
                <c:pt idx="9">
                  <c:v>0</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0.37</c:v>
                </c:pt>
                <c:pt idx="2">
                  <c:v>#N/A</c:v>
                </c:pt>
                <c:pt idx="3">
                  <c:v>0.32</c:v>
                </c:pt>
                <c:pt idx="4">
                  <c:v>#N/A</c:v>
                </c:pt>
                <c:pt idx="5">
                  <c:v>0.2</c:v>
                </c:pt>
                <c:pt idx="6">
                  <c:v>#N/A</c:v>
                </c:pt>
                <c:pt idx="7">
                  <c:v>0.18</c:v>
                </c:pt>
                <c:pt idx="8">
                  <c:v>#N/A</c:v>
                </c:pt>
                <c:pt idx="9">
                  <c:v>0.11</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国民健康保険事業勘定特別会計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1.01</c:v>
                </c:pt>
                <c:pt idx="2">
                  <c:v>#N/A</c:v>
                </c:pt>
                <c:pt idx="3">
                  <c:v>1.59</c:v>
                </c:pt>
                <c:pt idx="4">
                  <c:v>#N/A</c:v>
                </c:pt>
                <c:pt idx="5">
                  <c:v>1.81</c:v>
                </c:pt>
                <c:pt idx="6">
                  <c:v>#N/A</c:v>
                </c:pt>
                <c:pt idx="7">
                  <c:v>1.74</c:v>
                </c:pt>
                <c:pt idx="8">
                  <c:v>#N/A</c:v>
                </c:pt>
                <c:pt idx="9">
                  <c:v>1.77</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3.52</c:v>
                </c:pt>
                <c:pt idx="2">
                  <c:v>#N/A</c:v>
                </c:pt>
                <c:pt idx="3">
                  <c:v>5.81</c:v>
                </c:pt>
                <c:pt idx="4">
                  <c:v>#N/A</c:v>
                </c:pt>
                <c:pt idx="5">
                  <c:v>4.24</c:v>
                </c:pt>
                <c:pt idx="6">
                  <c:v>#N/A</c:v>
                </c:pt>
                <c:pt idx="7">
                  <c:v>4.6399999999999997</c:v>
                </c:pt>
                <c:pt idx="8">
                  <c:v>#N/A</c:v>
                </c:pt>
                <c:pt idx="9">
                  <c:v>9.33</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5.49</c:v>
                </c:pt>
                <c:pt idx="2">
                  <c:v>#N/A</c:v>
                </c:pt>
                <c:pt idx="3">
                  <c:v>7.77</c:v>
                </c:pt>
                <c:pt idx="4">
                  <c:v>#N/A</c:v>
                </c:pt>
                <c:pt idx="5">
                  <c:v>10.47</c:v>
                </c:pt>
                <c:pt idx="6">
                  <c:v>#N/A</c:v>
                </c:pt>
                <c:pt idx="7">
                  <c:v>10.89</c:v>
                </c:pt>
                <c:pt idx="8">
                  <c:v>#N/A</c:v>
                </c:pt>
                <c:pt idx="9">
                  <c:v>12.42</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107282432"/>
        <c:axId val="107283968"/>
      </c:barChart>
      <c:catAx>
        <c:axId val="1072824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7283968"/>
        <c:crosses val="autoZero"/>
        <c:auto val="1"/>
        <c:lblAlgn val="ctr"/>
        <c:lblOffset val="100"/>
        <c:tickLblSkip val="1"/>
        <c:tickMarkSkip val="1"/>
        <c:noMultiLvlLbl val="0"/>
      </c:catAx>
      <c:valAx>
        <c:axId val="1072839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728243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629</c:v>
                </c:pt>
                <c:pt idx="5">
                  <c:v>627</c:v>
                </c:pt>
                <c:pt idx="8">
                  <c:v>641</c:v>
                </c:pt>
                <c:pt idx="11">
                  <c:v>628</c:v>
                </c:pt>
                <c:pt idx="14">
                  <c:v>627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1</c:v>
                </c:pt>
                <c:pt idx="12">
                  <c:v>1</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24</c:v>
                </c:pt>
                <c:pt idx="3">
                  <c:v>31</c:v>
                </c:pt>
                <c:pt idx="6">
                  <c:v>15</c:v>
                </c:pt>
                <c:pt idx="9">
                  <c:v>14</c:v>
                </c:pt>
                <c:pt idx="12">
                  <c:v>14</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c:v>
                </c:pt>
                <c:pt idx="3">
                  <c:v>8</c:v>
                </c:pt>
                <c:pt idx="6">
                  <c:v>22</c:v>
                </c:pt>
                <c:pt idx="9">
                  <c:v>22</c:v>
                </c:pt>
                <c:pt idx="12">
                  <c:v>20</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293</c:v>
                </c:pt>
                <c:pt idx="3">
                  <c:v>312</c:v>
                </c:pt>
                <c:pt idx="6">
                  <c:v>312</c:v>
                </c:pt>
                <c:pt idx="9">
                  <c:v>332</c:v>
                </c:pt>
                <c:pt idx="12">
                  <c:v>331</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668</c:v>
                </c:pt>
                <c:pt idx="3">
                  <c:v>620</c:v>
                </c:pt>
                <c:pt idx="6">
                  <c:v>578</c:v>
                </c:pt>
                <c:pt idx="9">
                  <c:v>546</c:v>
                </c:pt>
                <c:pt idx="12">
                  <c:v>534</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58444032"/>
        <c:axId val="584544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358</c:v>
                </c:pt>
                <c:pt idx="2">
                  <c:v>#N/A</c:v>
                </c:pt>
                <c:pt idx="3">
                  <c:v>#N/A</c:v>
                </c:pt>
                <c:pt idx="4">
                  <c:v>344</c:v>
                </c:pt>
                <c:pt idx="5">
                  <c:v>#N/A</c:v>
                </c:pt>
                <c:pt idx="6">
                  <c:v>#N/A</c:v>
                </c:pt>
                <c:pt idx="7">
                  <c:v>286</c:v>
                </c:pt>
                <c:pt idx="8">
                  <c:v>#N/A</c:v>
                </c:pt>
                <c:pt idx="9">
                  <c:v>#N/A</c:v>
                </c:pt>
                <c:pt idx="10">
                  <c:v>287</c:v>
                </c:pt>
                <c:pt idx="11">
                  <c:v>#N/A</c:v>
                </c:pt>
                <c:pt idx="12">
                  <c:v>#N/A</c:v>
                </c:pt>
                <c:pt idx="13">
                  <c:v>273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58444032"/>
        <c:axId val="58454400"/>
      </c:lineChart>
      <c:catAx>
        <c:axId val="58444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58454400"/>
        <c:crosses val="autoZero"/>
        <c:auto val="1"/>
        <c:lblAlgn val="ctr"/>
        <c:lblOffset val="100"/>
        <c:tickLblSkip val="1"/>
        <c:tickMarkSkip val="1"/>
        <c:noMultiLvlLbl val="0"/>
      </c:catAx>
      <c:valAx>
        <c:axId val="584544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44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7073</c:v>
                </c:pt>
                <c:pt idx="5">
                  <c:v>6999</c:v>
                </c:pt>
                <c:pt idx="8">
                  <c:v>7073</c:v>
                </c:pt>
                <c:pt idx="11">
                  <c:v>7059</c:v>
                </c:pt>
                <c:pt idx="14">
                  <c:v>6947</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9</c:v>
                </c:pt>
                <c:pt idx="5">
                  <c:v>2</c:v>
                </c:pt>
                <c:pt idx="8">
                  <c:v>0</c:v>
                </c:pt>
                <c:pt idx="11">
                  <c:v>0</c:v>
                </c:pt>
                <c:pt idx="14">
                  <c:v>0</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1624</c:v>
                </c:pt>
                <c:pt idx="5">
                  <c:v>1696</c:v>
                </c:pt>
                <c:pt idx="8">
                  <c:v>1576</c:v>
                </c:pt>
                <c:pt idx="11">
                  <c:v>1371</c:v>
                </c:pt>
                <c:pt idx="14">
                  <c:v>1635</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469</c:v>
                </c:pt>
                <c:pt idx="3">
                  <c:v>471</c:v>
                </c:pt>
                <c:pt idx="6">
                  <c:v>383</c:v>
                </c:pt>
                <c:pt idx="9">
                  <c:v>351</c:v>
                </c:pt>
                <c:pt idx="12">
                  <c:v>287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162</c:v>
                </c:pt>
                <c:pt idx="3">
                  <c:v>154</c:v>
                </c:pt>
                <c:pt idx="6">
                  <c:v>135</c:v>
                </c:pt>
                <c:pt idx="9">
                  <c:v>131</c:v>
                </c:pt>
                <c:pt idx="12">
                  <c:v>118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3300</c:v>
                </c:pt>
                <c:pt idx="3">
                  <c:v>3322</c:v>
                </c:pt>
                <c:pt idx="6">
                  <c:v>3302</c:v>
                </c:pt>
                <c:pt idx="9">
                  <c:v>3171</c:v>
                </c:pt>
                <c:pt idx="12">
                  <c:v>3140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26</c:v>
                </c:pt>
                <c:pt idx="3">
                  <c:v>96</c:v>
                </c:pt>
                <c:pt idx="6">
                  <c:v>77</c:v>
                </c:pt>
                <c:pt idx="9">
                  <c:v>92</c:v>
                </c:pt>
                <c:pt idx="12">
                  <c:v>78</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5358</c:v>
                </c:pt>
                <c:pt idx="3">
                  <c:v>5134</c:v>
                </c:pt>
                <c:pt idx="6">
                  <c:v>5383</c:v>
                </c:pt>
                <c:pt idx="9">
                  <c:v>5409</c:v>
                </c:pt>
                <c:pt idx="12">
                  <c:v>5771</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58496128"/>
        <c:axId val="584980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608</c:v>
                </c:pt>
                <c:pt idx="2">
                  <c:v>#N/A</c:v>
                </c:pt>
                <c:pt idx="3">
                  <c:v>#N/A</c:v>
                </c:pt>
                <c:pt idx="4">
                  <c:v>480</c:v>
                </c:pt>
                <c:pt idx="5">
                  <c:v>#N/A</c:v>
                </c:pt>
                <c:pt idx="6">
                  <c:v>#N/A</c:v>
                </c:pt>
                <c:pt idx="7">
                  <c:v>632</c:v>
                </c:pt>
                <c:pt idx="8">
                  <c:v>#N/A</c:v>
                </c:pt>
                <c:pt idx="9">
                  <c:v>#N/A</c:v>
                </c:pt>
                <c:pt idx="10">
                  <c:v>724</c:v>
                </c:pt>
                <c:pt idx="11">
                  <c:v>#N/A</c:v>
                </c:pt>
                <c:pt idx="12">
                  <c:v>#N/A</c:v>
                </c:pt>
                <c:pt idx="13">
                  <c:v>812</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58496128"/>
        <c:axId val="58498048"/>
      </c:lineChart>
      <c:catAx>
        <c:axId val="584961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58498048"/>
        <c:crosses val="autoZero"/>
        <c:auto val="1"/>
        <c:lblAlgn val="ctr"/>
        <c:lblOffset val="100"/>
        <c:tickLblSkip val="1"/>
        <c:tickMarkSkip val="1"/>
        <c:noMultiLvlLbl val="0"/>
      </c:catAx>
      <c:valAx>
        <c:axId val="584980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584961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{F301A901-E428-46C8-91CE-CC4429D101B3}</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0-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{586646BD-2C95-41E9-89FC-A9E1CE6D4FCC}</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1-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{00656032-21F7-4CC8-B378-8C5E26447CAF}</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2-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{FDE93C49-3693-4AE6-B1F8-216F524F0021}</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3-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{D237C56E-89F8-49D8-B764-971FEEE63322}</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4-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57.5</c:v>
                </c:pt>
              </c:numCache>
            </c:numRef>
          </c:xVal>
          <c:yVal>
            <c:numRef>
              <c:f>公会計指標分析・財政指標組合せ分析表!$K$51:$O$51</c:f>
              <c:numCache>
                <c:formatCode>#,##0.0;"▲ "#,##0.0</c:formatCode>
                <c:ptCount val="5"/>
                <c:pt idx="3">
                  <c:v>25.6</c:v>
                </c:pt>
              </c:numCache>
            </c:numRef>
          </c:yVal>
          <c:smooth val="0"/>
          <c:extLs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{4C96FC6D-7092-4AC1-A14A-17855F8910E7}</c15:txfldGUID>
                      <c15:f>公会計指標分析・財政指標組合せ分析表!$K$50</c15:f>
                      <c15:dlblFieldTableCache>
                        <c:ptCount val="1"/>
                        <c:pt idx="0">
                          <c:v>H24</c:v>
                        </c:pt>
                      </c15:dlblFieldTableCache>
                    </c15:dlblFTEntry>
                  </c15:dlblFieldTable>
                  <c15:showDataLabelsRange val="0"/>
                </c:ext>
                <c:ext xmlns:c16="http://schemas.microsoft.com/office/drawing/2014/chart" uri="{C3380CC4-5D6E-409C-BE32-E72D297353CC}">
                  <c16:uniqueId val="{00000006-D65D-4AFE-A0C6-16FFB4B1F805}"/>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{223A3EE0-E5AB-4C77-81DD-B9DDCBC01395}</c15:txfldGUID>
                      <c15:f>公会計指標分析・財政指標組合せ分析表!$L$50</c15:f>
                      <c15:dlblFieldTableCache>
                        <c:ptCount val="1"/>
                        <c:pt idx="0">
                          <c:v>H25</c:v>
                        </c:pt>
                      </c15:dlblFieldTableCache>
                    </c15:dlblFTEntry>
                  </c15:dlblFieldTable>
                  <c15:showDataLabelsRange val="0"/>
                </c:ext>
                <c:ext xmlns:c16="http://schemas.microsoft.com/office/drawing/2014/chart" uri="{C3380CC4-5D6E-409C-BE32-E72D297353CC}">
                  <c16:uniqueId val="{00000007-D65D-4AFE-A0C6-16FFB4B1F805}"/>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{B6868DAB-F34E-4B05-8483-A417F966BB6E}</c15:txfldGUID>
                      <c15:f>公会計指標分析・財政指標組合せ分析表!$M$50</c15:f>
                      <c15:dlblFieldTableCache>
                        <c:ptCount val="1"/>
                        <c:pt idx="0">
                          <c:v>H26</c:v>
                        </c:pt>
                      </c15:dlblFieldTableCache>
                    </c15:dlblFTEntry>
                  </c15:dlblFieldTable>
                  <c15:showDataLabelsRange val="0"/>
                </c:ext>
                <c:ext xmlns:c16="http://schemas.microsoft.com/office/drawing/2014/chart" uri="{C3380CC4-5D6E-409C-BE32-E72D297353CC}">
                  <c16:uniqueId val="{00000008-D65D-4AFE-A0C6-16FFB4B1F805}"/>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layout/>
                  <c15:dlblFieldTable>
                    <c15:dlblFTEntry>
                      <c15:txfldGUID>{C180D366-8F94-4FF8-A77A-D9286B61AD9F}</c15:txfldGUID>
                      <c15:f>公会計指標分析・財政指標組合せ分析表!$N$50</c15:f>
                      <c15:dlblFieldTableCache>
                        <c:ptCount val="1"/>
                        <c:pt idx="0">
                          <c:v>H27</c:v>
                        </c:pt>
                      </c15:dlblFieldTableCache>
                    </c15:dlblFTEntry>
                  </c15:dlblFieldTable>
                  <c15:showDataLabelsRange val="0"/>
                </c:ext>
                <c:ext xmlns:c16="http://schemas.microsoft.com/office/drawing/2014/chart" uri="{C3380CC4-5D6E-409C-BE32-E72D297353CC}">
                  <c16:uniqueId val="{00000009-D65D-4AFE-A0C6-16FFB4B1F805}"/>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{6D4D4BE2-BFB3-4736-9D3C-AF56685DAC1E}</c15:txfldGUID>
                      <c15:f>公会計指標分析・財政指標組合せ分析表!$O$50</c15:f>
                      <c15:dlblFieldTableCache>
                        <c:ptCount val="1"/>
                        <c:pt idx="0">
                          <c:v>H28</c:v>
                        </c:pt>
                      </c15:dlblFieldTableCache>
                    </c15:dlblFTEntry>
                  </c15:dlblFieldTable>
                  <c15:showDataLabelsRange val="0"/>
                </c:ext>
                <c:ext xmlns:c16="http://schemas.microsoft.com/office/drawing/2014/chart" uri="{C3380CC4-5D6E-409C-BE32-E72D297353CC}">
                  <c16:uniqueId val="{0000000A-D65D-4AFE-A0C6-16FFB4B1F80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numCache>
            </c:numRef>
          </c:xVal>
          <c:yVal>
            <c:numRef>
              <c:f>公会計指標分析・財政指標組合せ分析表!$K$55:$O$55</c:f>
              <c:numCache>
                <c:formatCode>#,##0.0;"▲ "#,##0.0</c:formatCode>
                <c:ptCount val="5"/>
                <c:pt idx="3">
                  <c:v>27</c:v>
                </c:pt>
              </c:numCache>
            </c:numRef>
          </c:yVal>
          <c:smooth val="0"/>
          <c:extLs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107474304"/>
        <c:axId val="107714048"/>
      </c:scatterChart>
      <c:valAx>
        <c:axId val="107474304"/>
        <c:scaling>
          <c:orientation val="minMax"/>
          <c:max val="57.6"/>
          <c:min val="57.1"/>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714048"/>
        <c:crosses val="autoZero"/>
        <c:crossBetween val="midCat"/>
      </c:valAx>
      <c:valAx>
        <c:axId val="107714048"/>
        <c:scaling>
          <c:orientation val="minMax"/>
          <c:max val="27.3"/>
          <c:min val="25.4"/>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4743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{2381DB22-FC21-4FE1-B984-E54E13143729}</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0-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{0566EB18-DD35-4979-85E2-12F30605B1D9}</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1-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{5B6AA77C-F016-4559-97AD-B27CA130B229}</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2-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{126570D4-7CC7-4517-B82D-3A00DECE4596}</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3-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{7744B4E6-BEF9-4541-B002-76957102EA76}</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4-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14.4</c:v>
                </c:pt>
                <c:pt idx="1">
                  <c:v>13.2</c:v>
                </c:pt>
                <c:pt idx="2">
                  <c:v>11.8</c:v>
                </c:pt>
                <c:pt idx="3">
                  <c:v>10.9</c:v>
                </c:pt>
                <c:pt idx="4">
                  <c:v>10</c:v>
                </c:pt>
              </c:numCache>
            </c:numRef>
          </c:xVal>
          <c:yVal>
            <c:numRef>
              <c:f>公会計指標分析・財政指標組合せ分析表!$K$73:$O$73</c:f>
              <c:numCache>
                <c:formatCode>#,##0.0;"▲ "#,##0.0</c:formatCode>
                <c:ptCount val="5"/>
                <c:pt idx="0">
                  <c:v>21.9</c:v>
                </c:pt>
                <c:pt idx="1">
                  <c:v>17.2</c:v>
                </c:pt>
                <c:pt idx="2">
                  <c:v>22.9</c:v>
                </c:pt>
                <c:pt idx="3">
                  <c:v>25.6</c:v>
                </c:pt>
                <c:pt idx="4">
                  <c:v>28.3</c:v>
                </c:pt>
              </c:numCache>
            </c:numRef>
          </c:yVal>
          <c:smooth val="0"/>
          <c:extLs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{585086C3-4D52-47F1-95DC-51068AE37541}</c15:txfldGUID>
                      <c15:f>公会計指標分析・財政指標組合せ分析表!$K$72</c15:f>
                      <c15:dlblFieldTableCache>
                        <c:ptCount val="1"/>
                        <c:pt idx="0">
                          <c:v>H24</c:v>
                        </c:pt>
                      </c15:dlblFieldTableCache>
                    </c15:dlblFTEntry>
                  </c15:dlblFieldTable>
                  <c15:showDataLabelsRange val="0"/>
                </c:ext>
                <c:ext xmlns:c16="http://schemas.microsoft.com/office/drawing/2014/chart" uri="{C3380CC4-5D6E-409C-BE32-E72D297353CC}">
                  <c16:uniqueId val="{00000006-76FE-40FB-9462-AE14C7AF5793}"/>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{FF48C761-FEDE-4E6C-8350-CDA7626325CD}</c15:txfldGUID>
                      <c15:f>公会計指標分析・財政指標組合せ分析表!$L$72</c15:f>
                      <c15:dlblFieldTableCache>
                        <c:ptCount val="1"/>
                        <c:pt idx="0">
                          <c:v>H25</c:v>
                        </c:pt>
                      </c15:dlblFieldTableCache>
                    </c15:dlblFTEntry>
                  </c15:dlblFieldTable>
                  <c15:showDataLabelsRange val="0"/>
                </c:ext>
                <c:ext xmlns:c16="http://schemas.microsoft.com/office/drawing/2014/chart" uri="{C3380CC4-5D6E-409C-BE32-E72D297353CC}">
                  <c16:uniqueId val="{00000007-76FE-40FB-9462-AE14C7AF5793}"/>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{1B1B2517-D6F8-4A1A-A65A-5A3FA934B355}</c15:txfldGUID>
                      <c15:f>公会計指標分析・財政指標組合せ分析表!$M$72</c15:f>
                      <c15:dlblFieldTableCache>
                        <c:ptCount val="1"/>
                        <c:pt idx="0">
                          <c:v>H26</c:v>
                        </c:pt>
                      </c15:dlblFieldTableCache>
                    </c15:dlblFTEntry>
                  </c15:dlblFieldTable>
                  <c15:showDataLabelsRange val="0"/>
                </c:ext>
                <c:ext xmlns:c16="http://schemas.microsoft.com/office/drawing/2014/chart" uri="{C3380CC4-5D6E-409C-BE32-E72D297353CC}">
                  <c16:uniqueId val="{00000008-76FE-40FB-9462-AE14C7AF5793}"/>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{BA630195-B3C1-49EC-A1E1-C755FED9EBB8}</c15:txfldGUID>
                      <c15:f>公会計指標分析・財政指標組合せ分析表!$N$72</c15:f>
                      <c15:dlblFieldTableCache>
                        <c:ptCount val="1"/>
                        <c:pt idx="0">
                          <c:v>H27</c:v>
                        </c:pt>
                      </c15:dlblFieldTableCache>
                    </c15:dlblFTEntry>
                  </c15:dlblFieldTable>
                  <c15:showDataLabelsRange val="0"/>
                </c:ext>
                <c:ext xmlns:c16="http://schemas.microsoft.com/office/drawing/2014/chart" uri="{C3380CC4-5D6E-409C-BE32-E72D297353CC}">
                  <c16:uniqueId val="{00000009-76FE-40FB-9462-AE14C7AF5793}"/>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{20F63EB6-8D14-4EF8-A9F3-CCE2AB0007DC}</c15:txfldGUID>
                      <c15:f>公会計指標分析・財政指標組合せ分析表!$O$72</c15:f>
                      <c15:dlblFieldTableCache>
                        <c:ptCount val="1"/>
                        <c:pt idx="0">
                          <c:v>H28</c:v>
                        </c:pt>
                      </c15:dlblFieldTableCache>
                    </c15:dlblFTEntry>
                  </c15:dlblFieldTable>
                  <c15:showDataLabelsRange val="0"/>
                </c:ext>
                <c:ext xmlns:c16="http://schemas.microsoft.com/office/drawing/2014/chart" uri="{C3380CC4-5D6E-409C-BE32-E72D297353CC}">
                  <c16:uniqueId val="{0000000A-76FE-40FB-9462-AE14C7AF5793}"/>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107847040"/>
        <c:axId val="107849216"/>
      </c:scatterChart>
      <c:valAx>
        <c:axId val="107847040"/>
        <c:scaling>
          <c:orientation val="minMax"/>
          <c:max val="14.9"/>
          <c:min val="8.1999999999999993"/>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107849216"/>
        <c:crosses val="autoZero"/>
        <c:crossBetween val="midCat"/>
      </c:valAx>
      <c:valAx>
        <c:axId val="107849216"/>
        <c:scaling>
          <c:orientation val="minMax"/>
          <c:max val="31"/>
          <c:min val="1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1078470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長野五輪関連事業に伴う地方債は、ここ数年で次々と償還が終了しており、元利償還金等は順調に終了している。しかし平成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震災による災害復旧事業債の増加や広域ごみ処理施設建設負担金の増加、ここ数年の投資的事業の先送りによる今後の事業量の増加など新規発行債の増加により、今後の元利償還金等は増加する見込みで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ここ数年一般会計等に係る地方債の現在高は順調に減少し、また充当可能基金も増加していたが、平成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年の震災による災害復旧・復興により、新規発行債が増加したことによる地方債の現在高の増加及び多額の資金が必要になったことにより基金からの取崩し額が増加し、充当可能基金の減となっていた。平成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年度は災害復旧関連事業もほぼ終了し、基金への積立ても行ったが、起債残高の増加は著しい。</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9,229
8,655
189.36
7,816,606
7,451,009
325,278
3,483,264
5,770,842</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28.3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3" name="正方形/長方形 22"/>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5" name="円/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6" name="フローチャート :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1" name="テキスト ボックス 30"/>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2" name="テキスト ボックス 31"/>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3" name="テキスト ボックス 32"/>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4" name="テキスト ボックス 33"/>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57.0</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資産の減価償却の進み具合は、ほぼ類似団体と同程度である。</a:t>
          </a:r>
        </a:p>
      </xdr:txBody>
    </xdr:sp>
    <xdr:clientData/>
  </xdr:twoCellAnchor>
  <xdr:oneCellAnchor>
    <xdr:from>
      <xdr:col>1</xdr:col>
      <xdr:colOff>746125</xdr:colOff>
      <xdr:row>23</xdr:row>
      <xdr:rowOff>38100</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0" name="テキスト ボックス 49"/>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1" name="直線コネクタ 50"/>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2" name="テキスト ボックス 51"/>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53" name="直線コネクタ 52"/>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54" name="テキスト ボックス 53"/>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55" name="直線コネクタ 54"/>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56" name="テキスト ボックス 55"/>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57" name="直線コネクタ 56"/>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58" name="テキスト ボックス 57"/>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59" name="直線コネクタ 58"/>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0" name="テキスト ボックス 59"/>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1" name="直線コネクタ 60"/>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2" name="テキスト ボックス 61"/>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3" name="直線コネクタ 62"/>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64" name="テキスト ボックス 63"/>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5"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66" name="直線コネクタ 65"/>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67"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68" name="直線コネクタ 67"/>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69"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0" name="直線コネクタ 69"/>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1"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2" name="フローチャート : 判断 71"/>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73" name="フローチャート : 判断 72"/>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31</xdr:row>
      <xdr:rowOff>117022</xdr:rowOff>
    </xdr:from>
    <xdr:to>
      <xdr:col>3</xdr:col>
      <xdr:colOff>511175</xdr:colOff>
      <xdr:row>32</xdr:row>
      <xdr:rowOff>47172</xdr:rowOff>
    </xdr:to>
    <xdr:sp macro="" textlink="">
      <xdr:nvSpPr>
        <xdr:cNvPr id="79" name="円/楕円 78"/>
        <xdr:cNvSpPr/>
      </xdr:nvSpPr>
      <xdr:spPr>
        <a:xfrm>
          <a:off x="4000500" y="6213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32</xdr:row>
      <xdr:rowOff>47551</xdr:rowOff>
    </xdr:from>
    <xdr:ext cx="405111" cy="259045"/>
    <xdr:sp macro="" textlink="">
      <xdr:nvSpPr>
        <xdr:cNvPr id="80"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30</xdr:row>
      <xdr:rowOff>63699</xdr:rowOff>
    </xdr:from>
    <xdr:ext cx="405111" cy="259045"/>
    <xdr:sp macro="" textlink="">
      <xdr:nvSpPr>
        <xdr:cNvPr id="81" name="n_1mainValue有形固定資産減価償却率"/>
        <xdr:cNvSpPr txBox="1"/>
      </xdr:nvSpPr>
      <xdr:spPr>
        <a:xfrm>
          <a:off x="3836043" y="5988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57.5</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5" name="正方形/長方形 8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6" name="正方形/長方形 8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7" name="正方形/長方形 8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8" name="テキスト ボックス 8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89" name="正方形/長方形 8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0" name="正方形/長方形 8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1" name="正方形/長方形 9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2" name="テキスト ボックス 9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3" name="テキスト ボックス 9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4" name="テキスト ボックス 9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5" name="テキスト ボックス 9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9,229
8,655
189.36
7,816,606
7,451,009
325,278
3,483,264
5,770,842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39</xdr:row>
      <xdr:rowOff>39116</xdr:rowOff>
    </xdr:from>
    <xdr:to>
      <xdr:col>5</xdr:col>
      <xdr:colOff>409575</xdr:colOff>
      <xdr:row>39</xdr:row>
      <xdr:rowOff>140716</xdr:rowOff>
    </xdr:to>
    <xdr:sp macro="" textlink="">
      <xdr:nvSpPr>
        <xdr:cNvPr id="68" name="円/楕円 67"/>
        <xdr:cNvSpPr/>
      </xdr:nvSpPr>
      <xdr:spPr>
        <a:xfrm>
          <a:off x="3746500" y="6725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37</xdr:row>
      <xdr:rowOff>81805</xdr:rowOff>
    </xdr:from>
    <xdr:ext cx="405111" cy="259045"/>
    <xdr:sp macro="" textlink="">
      <xdr:nvSpPr>
        <xdr:cNvPr id="69" name="n_1aveValue【道路】&#10;有形固定資産減価償却率"/>
        <xdr:cNvSpPr txBox="1"/>
      </xdr:nvSpPr>
      <xdr:spPr>
        <a:xfrm>
          <a:off x="3582043" y="6425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131843</xdr:rowOff>
    </xdr:from>
    <xdr:ext cx="405111" cy="259045"/>
    <xdr:sp macro="" textlink="">
      <xdr:nvSpPr>
        <xdr:cNvPr id="70" name="n_1mainValue【道路】&#10;有形固定資産減価償却率"/>
        <xdr:cNvSpPr txBox="1"/>
      </xdr:nvSpPr>
      <xdr:spPr>
        <a:xfrm>
          <a:off x="3582043" y="68183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56.9</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16.974</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1" name="直線コネクタ 80"/>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2" name="テキスト ボックス 81"/>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3" name="直線コネクタ 82"/>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4" name="テキスト ボックス 83"/>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5" name="直線コネクタ 84"/>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6" name="テキスト ボックス 85"/>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7" name="直線コネクタ 86"/>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88" name="テキスト ボックス 87"/>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89" name="直線コネクタ 88"/>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0" name="テキスト ボックス 89"/>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1" name="直線コネクタ 90"/>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2" name="テキスト ボックス 91"/>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3"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4" name="直線コネクタ 93"/>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5"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6" name="直線コネクタ 95"/>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97"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98" name="直線コネクタ 97"/>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128890</xdr:rowOff>
    </xdr:from>
    <xdr:ext cx="534377" cy="259045"/>
    <xdr:sp macro="" textlink="">
      <xdr:nvSpPr>
        <xdr:cNvPr id="99" name="【道路】&#10;一人当たり延長平均値テキスト"/>
        <xdr:cNvSpPr txBox="1"/>
      </xdr:nvSpPr>
      <xdr:spPr>
        <a:xfrm>
          <a:off x="10566400" y="6472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0" name="フローチャート : 判断 99"/>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1" name="フローチャート : 判断 100"/>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2" name="テキスト ボックス 101"/>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3" name="テキスト ボックス 102"/>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4" name="テキスト ボックス 103"/>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5" name="テキスト ボックス 104"/>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6" name="テキスト ボックス 105"/>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37</xdr:row>
      <xdr:rowOff>119031</xdr:rowOff>
    </xdr:from>
    <xdr:to>
      <xdr:col>14</xdr:col>
      <xdr:colOff>79375</xdr:colOff>
      <xdr:row>38</xdr:row>
      <xdr:rowOff>49181</xdr:rowOff>
    </xdr:to>
    <xdr:sp macro="" textlink="">
      <xdr:nvSpPr>
        <xdr:cNvPr id="107" name="円/楕円 106"/>
        <xdr:cNvSpPr/>
      </xdr:nvSpPr>
      <xdr:spPr>
        <a:xfrm>
          <a:off x="9588500" y="6462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98658</xdr:rowOff>
    </xdr:from>
    <xdr:ext cx="534377" cy="259045"/>
    <xdr:sp macro="" textlink="">
      <xdr:nvSpPr>
        <xdr:cNvPr id="108" name="n_1aveValue【道路】&#10;一人当たり延長"/>
        <xdr:cNvSpPr txBox="1"/>
      </xdr:nvSpPr>
      <xdr:spPr>
        <a:xfrm>
          <a:off x="9359410" y="678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65708</xdr:rowOff>
    </xdr:from>
    <xdr:ext cx="534377" cy="259045"/>
    <xdr:sp macro="" textlink="">
      <xdr:nvSpPr>
        <xdr:cNvPr id="109" name="n_1mainValue【道路】&#10;一人当たり延長"/>
        <xdr:cNvSpPr txBox="1"/>
      </xdr:nvSpPr>
      <xdr:spPr>
        <a:xfrm>
          <a:off x="9359410" y="6237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38.085</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0" name="正方形/長方形 109"/>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1" name="正方形/長方形 110"/>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2" name="正方形/長方形 111"/>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3" name="正方形/長方形 112"/>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4" name="正方形/長方形 113"/>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5" name="正方形/長方形 114"/>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6" name="正方形/長方形 115"/>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7" name="正方形/長方形 116"/>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8" name="テキスト ボックス 117"/>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9" name="直線コネクタ 118"/>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0" name="テキスト ボックス 119"/>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1" name="直線コネクタ 120"/>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2" name="テキスト ボックス 121"/>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3" name="直線コネクタ 122"/>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4" name="テキスト ボックス 123"/>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5" name="直線コネクタ 124"/>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6" name="テキスト ボックス 125"/>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7" name="直線コネクタ 126"/>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8" name="テキスト ボックス 127"/>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9" name="直線コネクタ 128"/>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0" name="テキスト ボックス 129"/>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1" name="直線コネクタ 130"/>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2" name="テキスト ボックス 131"/>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3" name="直線コネクタ 13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4" name="テキスト ボックス 13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5"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36" name="直線コネクタ 135"/>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37"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38" name="直線コネクタ 137"/>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39"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0" name="直線コネクタ 139"/>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77850</xdr:rowOff>
    </xdr:from>
    <xdr:ext cx="405111" cy="259045"/>
    <xdr:sp macro="" textlink="">
      <xdr:nvSpPr>
        <xdr:cNvPr id="141" name="【橋りょう・トンネル】&#10;有形固定資産減価償却率平均値テキスト"/>
        <xdr:cNvSpPr txBox="1"/>
      </xdr:nvSpPr>
      <xdr:spPr>
        <a:xfrm>
          <a:off x="4724400" y="10364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2" name="フローチャート : 判断 141"/>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3" name="フローチャート : 判断 142"/>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4" name="テキスト ボックス 14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5" name="テキスト ボックス 14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6" name="テキスト ボックス 14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7" name="テキスト ボックス 14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8" name="テキスト ボックス 14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64</xdr:row>
      <xdr:rowOff>53703</xdr:rowOff>
    </xdr:from>
    <xdr:to>
      <xdr:col>5</xdr:col>
      <xdr:colOff>409575</xdr:colOff>
      <xdr:row>64</xdr:row>
      <xdr:rowOff>155303</xdr:rowOff>
    </xdr:to>
    <xdr:sp macro="" textlink="">
      <xdr:nvSpPr>
        <xdr:cNvPr id="149" name="円/楕円 148"/>
        <xdr:cNvSpPr/>
      </xdr:nvSpPr>
      <xdr:spPr>
        <a:xfrm>
          <a:off x="3746500" y="11026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58</xdr:row>
      <xdr:rowOff>126110</xdr:rowOff>
    </xdr:from>
    <xdr:ext cx="405111" cy="259045"/>
    <xdr:sp macro="" textlink="">
      <xdr:nvSpPr>
        <xdr:cNvPr id="150"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64</xdr:row>
      <xdr:rowOff>146430</xdr:rowOff>
    </xdr:from>
    <xdr:ext cx="405111" cy="259045"/>
    <xdr:sp macro="" textlink="">
      <xdr:nvSpPr>
        <xdr:cNvPr id="151" name="n_1mainValue【橋りょう・トンネル】&#10;有形固定資産減価償却率"/>
        <xdr:cNvSpPr txBox="1"/>
      </xdr:nvSpPr>
      <xdr:spPr>
        <a:xfrm>
          <a:off x="3582043" y="111192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40.8</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2" name="正方形/長方形 15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3" name="正方形/長方形 15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4" name="正方形/長方形 15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5" name="正方形/長方形 15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6" name="正方形/長方形 15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7" name="正方形/長方形 15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8" name="正方形/長方形 15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172,747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9" name="正方形/長方形 15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0" name="テキスト ボックス 15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1" name="直線コネクタ 16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2" name="直線コネクタ 16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3" name="テキスト ボックス 162"/>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4" name="直線コネクタ 16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5" name="テキスト ボックス 164"/>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6" name="直線コネクタ 16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67" name="テキスト ボックス 166"/>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8" name="直線コネクタ 16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69" name="テキスト ボックス 168"/>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0" name="直線コネクタ 16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71" name="テキスト ボックス 170"/>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2" name="直線コネクタ 17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3" name="テキスト ボックス 172"/>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4"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75" name="直線コネクタ 174"/>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76"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77" name="直線コネクタ 176"/>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78"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79" name="直線コネクタ 178"/>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61</xdr:row>
      <xdr:rowOff>94015</xdr:rowOff>
    </xdr:from>
    <xdr:ext cx="599010" cy="259045"/>
    <xdr:sp macro="" textlink="">
      <xdr:nvSpPr>
        <xdr:cNvPr id="180" name="【橋りょう・トンネル】&#10;一人当たり有形固定資産（償却資産）額平均値テキスト"/>
        <xdr:cNvSpPr txBox="1"/>
      </xdr:nvSpPr>
      <xdr:spPr>
        <a:xfrm>
          <a:off x="10566400" y="10552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81" name="フローチャート : 判断 180"/>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82" name="フローチャート : 判断 181"/>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3" name="テキスト ボックス 18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4" name="テキスト ボックス 18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5" name="テキスト ボックス 18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6" name="テキスト ボックス 18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7" name="テキスト ボックス 18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63</xdr:row>
      <xdr:rowOff>24222</xdr:rowOff>
    </xdr:from>
    <xdr:to>
      <xdr:col>14</xdr:col>
      <xdr:colOff>79375</xdr:colOff>
      <xdr:row>63</xdr:row>
      <xdr:rowOff>125822</xdr:rowOff>
    </xdr:to>
    <xdr:sp macro="" textlink="">
      <xdr:nvSpPr>
        <xdr:cNvPr id="188" name="円/楕円 187"/>
        <xdr:cNvSpPr/>
      </xdr:nvSpPr>
      <xdr:spPr>
        <a:xfrm>
          <a:off x="9588500" y="10825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60</xdr:row>
      <xdr:rowOff>159314</xdr:rowOff>
    </xdr:from>
    <xdr:ext cx="599010" cy="259045"/>
    <xdr:sp macro="" textlink="">
      <xdr:nvSpPr>
        <xdr:cNvPr id="189"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116949</xdr:rowOff>
    </xdr:from>
    <xdr:ext cx="599010" cy="259045"/>
    <xdr:sp macro="" textlink="">
      <xdr:nvSpPr>
        <xdr:cNvPr id="190" name="n_1mainValue【橋りょう・トンネル】&#10;一人当たり有形固定資産（償却資産）額"/>
        <xdr:cNvSpPr txBox="1"/>
      </xdr:nvSpPr>
      <xdr:spPr>
        <a:xfrm>
          <a:off x="9327094" y="109182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226,546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1" name="正方形/長方形 19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2" name="正方形/長方形 19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3" name="正方形/長方形 19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4" name="正方形/長方形 19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5" name="正方形/長方形 19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6" name="正方形/長方形 19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7" name="正方形/長方形 19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8" name="正方形/長方形 197"/>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9" name="テキスト ボックス 198"/>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0" name="直線コネクタ 199"/>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1" name="テキスト ボックス 200"/>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2" name="直線コネクタ 201"/>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3" name="テキスト ボックス 202"/>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4" name="直線コネクタ 203"/>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5" name="テキスト ボックス 204"/>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6" name="直線コネクタ 205"/>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7" name="テキスト ボックス 206"/>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8" name="直線コネクタ 207"/>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9" name="テキスト ボックス 208"/>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0" name="直線コネクタ 20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1" name="テキスト ボックス 21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13" name="直線コネクタ 212"/>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14"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15" name="直線コネクタ 214"/>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16"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17" name="直線コネクタ 216"/>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18"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19" name="フローチャート : 判断 218"/>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20" name="フローチャート : 判断 219"/>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21" name="テキスト ボックス 22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2" name="テキスト ボックス 22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3" name="テキスト ボックス 22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4" name="テキスト ボックス 22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5" name="テキスト ボックス 22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84</xdr:row>
      <xdr:rowOff>69596</xdr:rowOff>
    </xdr:from>
    <xdr:to>
      <xdr:col>5</xdr:col>
      <xdr:colOff>409575</xdr:colOff>
      <xdr:row>84</xdr:row>
      <xdr:rowOff>171196</xdr:rowOff>
    </xdr:to>
    <xdr:sp macro="" textlink="">
      <xdr:nvSpPr>
        <xdr:cNvPr id="226" name="円/楕円 225"/>
        <xdr:cNvSpPr/>
      </xdr:nvSpPr>
      <xdr:spPr>
        <a:xfrm>
          <a:off x="3746500" y="14471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80</xdr:row>
      <xdr:rowOff>119142</xdr:rowOff>
    </xdr:from>
    <xdr:ext cx="405111" cy="259045"/>
    <xdr:sp macro="" textlink="">
      <xdr:nvSpPr>
        <xdr:cNvPr id="227" name="n_1aveValue【公営住宅】&#10;有形固定資産減価償却率"/>
        <xdr:cNvSpPr txBox="1"/>
      </xdr:nvSpPr>
      <xdr:spPr>
        <a:xfrm>
          <a:off x="3582043" y="13835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162323</xdr:rowOff>
    </xdr:from>
    <xdr:ext cx="405111" cy="259045"/>
    <xdr:sp macro="" textlink="">
      <xdr:nvSpPr>
        <xdr:cNvPr id="228" name="n_1mainValue【公営住宅】&#10;有形固定資産減価償却率"/>
        <xdr:cNvSpPr txBox="1"/>
      </xdr:nvSpPr>
      <xdr:spPr>
        <a:xfrm>
          <a:off x="3582043" y="145641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51.4</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9" name="正方形/長方形 22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0" name="正方形/長方形 22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1" name="正方形/長方形 23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2" name="正方形/長方形 23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3" name="正方形/長方形 23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4" name="正方形/長方形 23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5" name="正方形/長方形 23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0.610</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6" name="正方形/長方形 23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7" name="テキスト ボックス 23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8" name="直線コネクタ 23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9" name="直線コネクタ 238"/>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40" name="テキスト ボックス 239"/>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41" name="直線コネクタ 240"/>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2" name="テキスト ボックス 241"/>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3" name="直線コネクタ 242"/>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4" name="テキスト ボックス 243"/>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5" name="直線コネクタ 244"/>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6" name="テキスト ボックス 245"/>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7" name="直線コネクタ 246"/>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8" name="テキスト ボックス 247"/>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9"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44272</xdr:rowOff>
    </xdr:from>
    <xdr:to>
      <xdr:col>15</xdr:col>
      <xdr:colOff>180340</xdr:colOff>
      <xdr:row>85</xdr:row>
      <xdr:rowOff>128397</xdr:rowOff>
    </xdr:to>
    <xdr:cxnSp macro="">
      <xdr:nvCxnSpPr>
        <xdr:cNvPr id="250" name="直線コネクタ 249"/>
        <xdr:cNvCxnSpPr/>
      </xdr:nvCxnSpPr>
      <xdr:spPr>
        <a:xfrm flipV="1">
          <a:off x="10476865" y="13588822"/>
          <a:ext cx="0" cy="11128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132224</xdr:rowOff>
    </xdr:from>
    <xdr:ext cx="469744" cy="259045"/>
    <xdr:sp macro="" textlink="">
      <xdr:nvSpPr>
        <xdr:cNvPr id="251" name="【公営住宅】&#10;一人当たり面積最小値テキスト"/>
        <xdr:cNvSpPr txBox="1"/>
      </xdr:nvSpPr>
      <xdr:spPr>
        <a:xfrm>
          <a:off x="10566400" y="14705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85</xdr:row>
      <xdr:rowOff>128397</xdr:rowOff>
    </xdr:from>
    <xdr:to>
      <xdr:col>15</xdr:col>
      <xdr:colOff>269875</xdr:colOff>
      <xdr:row>85</xdr:row>
      <xdr:rowOff>128397</xdr:rowOff>
    </xdr:to>
    <xdr:cxnSp macro="">
      <xdr:nvCxnSpPr>
        <xdr:cNvPr id="252" name="直線コネクタ 251"/>
        <xdr:cNvCxnSpPr/>
      </xdr:nvCxnSpPr>
      <xdr:spPr>
        <a:xfrm>
          <a:off x="10388600" y="147016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162399</xdr:rowOff>
    </xdr:from>
    <xdr:ext cx="469744" cy="259045"/>
    <xdr:sp macro="" textlink="">
      <xdr:nvSpPr>
        <xdr:cNvPr id="253" name="【公営住宅】&#10;一人当たり面積最大値テキスト"/>
        <xdr:cNvSpPr txBox="1"/>
      </xdr:nvSpPr>
      <xdr:spPr>
        <a:xfrm>
          <a:off x="10566400" y="133640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79</xdr:row>
      <xdr:rowOff>44272</xdr:rowOff>
    </xdr:from>
    <xdr:to>
      <xdr:col>15</xdr:col>
      <xdr:colOff>269875</xdr:colOff>
      <xdr:row>79</xdr:row>
      <xdr:rowOff>44272</xdr:rowOff>
    </xdr:to>
    <xdr:cxnSp macro="">
      <xdr:nvCxnSpPr>
        <xdr:cNvPr id="254" name="直線コネクタ 253"/>
        <xdr:cNvCxnSpPr/>
      </xdr:nvCxnSpPr>
      <xdr:spPr>
        <a:xfrm>
          <a:off x="10388600" y="135888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19448</xdr:rowOff>
    </xdr:from>
    <xdr:ext cx="469744" cy="259045"/>
    <xdr:sp macro="" textlink="">
      <xdr:nvSpPr>
        <xdr:cNvPr id="255" name="【公営住宅】&#10;一人当たり面積平均値テキスト"/>
        <xdr:cNvSpPr txBox="1"/>
      </xdr:nvSpPr>
      <xdr:spPr>
        <a:xfrm>
          <a:off x="10566400" y="1442124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41021</xdr:rowOff>
    </xdr:from>
    <xdr:to>
      <xdr:col>15</xdr:col>
      <xdr:colOff>231775</xdr:colOff>
      <xdr:row>84</xdr:row>
      <xdr:rowOff>142621</xdr:rowOff>
    </xdr:to>
    <xdr:sp macro="" textlink="">
      <xdr:nvSpPr>
        <xdr:cNvPr id="256" name="フローチャート : 判断 255"/>
        <xdr:cNvSpPr/>
      </xdr:nvSpPr>
      <xdr:spPr>
        <a:xfrm>
          <a:off x="10426700" y="1444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24791</xdr:rowOff>
    </xdr:from>
    <xdr:to>
      <xdr:col>14</xdr:col>
      <xdr:colOff>79375</xdr:colOff>
      <xdr:row>84</xdr:row>
      <xdr:rowOff>126391</xdr:rowOff>
    </xdr:to>
    <xdr:sp macro="" textlink="">
      <xdr:nvSpPr>
        <xdr:cNvPr id="257" name="フローチャート : 判断 256"/>
        <xdr:cNvSpPr/>
      </xdr:nvSpPr>
      <xdr:spPr>
        <a:xfrm>
          <a:off x="9588500" y="14426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85</xdr:row>
      <xdr:rowOff>136804</xdr:rowOff>
    </xdr:from>
    <xdr:to>
      <xdr:col>14</xdr:col>
      <xdr:colOff>79375</xdr:colOff>
      <xdr:row>86</xdr:row>
      <xdr:rowOff>66954</xdr:rowOff>
    </xdr:to>
    <xdr:sp macro="" textlink="">
      <xdr:nvSpPr>
        <xdr:cNvPr id="263" name="円/楕円 262"/>
        <xdr:cNvSpPr/>
      </xdr:nvSpPr>
      <xdr:spPr>
        <a:xfrm>
          <a:off x="9588500" y="14710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82</xdr:row>
      <xdr:rowOff>142918</xdr:rowOff>
    </xdr:from>
    <xdr:ext cx="469744" cy="259045"/>
    <xdr:sp macro="" textlink="">
      <xdr:nvSpPr>
        <xdr:cNvPr id="264" name="n_1aveValue【公営住宅】&#10;一人当たり面積"/>
        <xdr:cNvSpPr txBox="1"/>
      </xdr:nvSpPr>
      <xdr:spPr>
        <a:xfrm>
          <a:off x="9391727" y="14201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86</xdr:row>
      <xdr:rowOff>58081</xdr:rowOff>
    </xdr:from>
    <xdr:ext cx="469744" cy="259045"/>
    <xdr:sp macro="" textlink="">
      <xdr:nvSpPr>
        <xdr:cNvPr id="265" name="n_1mainValue【公営住宅】&#10;一人当たり面積"/>
        <xdr:cNvSpPr txBox="1"/>
      </xdr:nvSpPr>
      <xdr:spPr>
        <a:xfrm>
          <a:off x="9391727" y="148027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6" name="正方形/長方形 26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7" name="正方形/長方形 26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8" name="正方形/長方形 26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9" name="正方形/長方形 26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0" name="正方形/長方形 26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1" name="正方形/長方形 27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2" name="正方形/長方形 27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3" name="正方形/長方形 27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4" name="正方形/長方形 27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5" name="正方形/長方形 27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6" name="正方形/長方形 27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7" name="正方形/長方形 27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8" name="正方形/長方形 27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9" name="正方形/長方形 27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80" name="正方形/長方形 27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81" name="正方形/長方形 28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2" name="正方形/長方形 28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3" name="正方形/長方形 28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4" name="正方形/長方形 28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5" name="正方形/長方形 28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6" name="正方形/長方形 28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7" name="正方形/長方形 28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8" name="正方形/長方形 28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52.0</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9" name="正方形/長方形 28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90" name="テキスト ボックス 28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1" name="直線コネクタ 29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2" name="テキスト ボックス 291"/>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3" name="直線コネクタ 292"/>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4" name="テキスト ボックス 293"/>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5" name="直線コネクタ 294"/>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6" name="テキスト ボックス 295"/>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7" name="直線コネクタ 296"/>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8" name="テキスト ボックス 297"/>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9" name="直線コネクタ 298"/>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00" name="テキスト ボックス 299"/>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01" name="直線コネクタ 300"/>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2" name="テキスト ボックス 301"/>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3" name="直線コネクタ 302"/>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4" name="テキスト ボックス 303"/>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5"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06" name="直線コネクタ 305"/>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07"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08" name="直線コネクタ 307"/>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09"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10" name="直線コネクタ 309"/>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11"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12" name="フローチャート : 判断 311"/>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13" name="フローチャート : 判断 312"/>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4" name="テキスト ボックス 31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5" name="テキスト ボックス 31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6" name="テキスト ボックス 31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7" name="テキスト ボックス 31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8" name="テキスト ボックス 31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41</xdr:row>
      <xdr:rowOff>25400</xdr:rowOff>
    </xdr:from>
    <xdr:to>
      <xdr:col>22</xdr:col>
      <xdr:colOff>415925</xdr:colOff>
      <xdr:row>41</xdr:row>
      <xdr:rowOff>127000</xdr:rowOff>
    </xdr:to>
    <xdr:sp macro="" textlink="">
      <xdr:nvSpPr>
        <xdr:cNvPr id="319" name="円/楕円 318"/>
        <xdr:cNvSpPr/>
      </xdr:nvSpPr>
      <xdr:spPr>
        <a:xfrm>
          <a:off x="154305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36</xdr:row>
      <xdr:rowOff>55897</xdr:rowOff>
    </xdr:from>
    <xdr:ext cx="405111" cy="259045"/>
    <xdr:sp macro="" textlink="">
      <xdr:nvSpPr>
        <xdr:cNvPr id="320" name="n_1aveValue【認定こども園・幼稚園・保育所】&#10;有形固定資産減価償却率"/>
        <xdr:cNvSpPr txBox="1"/>
      </xdr:nvSpPr>
      <xdr:spPr>
        <a:xfrm>
          <a:off x="15266043" y="6228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149868</xdr:colOff>
      <xdr:row>41</xdr:row>
      <xdr:rowOff>118127</xdr:rowOff>
    </xdr:from>
    <xdr:ext cx="405111" cy="259045"/>
    <xdr:sp macro="" textlink="">
      <xdr:nvSpPr>
        <xdr:cNvPr id="321" name="n_1mainValue【認定こども園・幼稚園・保育所】&#10;有形固定資産減価償却率"/>
        <xdr:cNvSpPr txBox="1"/>
      </xdr:nvSpPr>
      <xdr:spPr>
        <a:xfrm>
          <a:off x="15266043" y="714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2" name="正方形/長方形 32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3" name="正方形/長方形 32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4" name="正方形/長方形 32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5" name="正方形/長方形 32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6" name="正方形/長方形 32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7" name="正方形/長方形 32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8" name="正方形/長方形 32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0.165</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9" name="正方形/長方形 32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30" name="テキスト ボックス 32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31" name="直線コネクタ 33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32" name="直線コネクタ 33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33" name="テキスト ボックス 332"/>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34" name="直線コネクタ 33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35" name="テキスト ボックス 334"/>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36" name="直線コネクタ 33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37" name="テキスト ボックス 336"/>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38" name="直線コネクタ 33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39" name="テキスト ボックス 338"/>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40" name="直線コネクタ 33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41" name="テキスト ボックス 340"/>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42" name="直線コネクタ 34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43" name="テキスト ボックス 342"/>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44" name="直線コネクタ 34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45" name="テキスト ボックス 344"/>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6"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47" name="直線コネクタ 346"/>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48"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49" name="直線コネクタ 348"/>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50"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51" name="直線コネクタ 350"/>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36</xdr:row>
      <xdr:rowOff>85470</xdr:rowOff>
    </xdr:from>
    <xdr:ext cx="469744" cy="259045"/>
    <xdr:sp macro="" textlink="">
      <xdr:nvSpPr>
        <xdr:cNvPr id="352" name="【認定こども園・幼稚園・保育所】&#10;一人当たり面積平均値テキスト"/>
        <xdr:cNvSpPr txBox="1"/>
      </xdr:nvSpPr>
      <xdr:spPr>
        <a:xfrm>
          <a:off x="22250400" y="6257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53" name="フローチャート : 判断 352"/>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54" name="フローチャート : 判断 353"/>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55" name="テキスト ボックス 35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6" name="テキスト ボックス 35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7" name="テキスト ボックス 35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8" name="テキスト ボックス 35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9" name="テキスト ボックス 35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113574</xdr:rowOff>
    </xdr:from>
    <xdr:to>
      <xdr:col>31</xdr:col>
      <xdr:colOff>85725</xdr:colOff>
      <xdr:row>39</xdr:row>
      <xdr:rowOff>43724</xdr:rowOff>
    </xdr:to>
    <xdr:sp macro="" textlink="">
      <xdr:nvSpPr>
        <xdr:cNvPr id="360" name="円/楕円 359"/>
        <xdr:cNvSpPr/>
      </xdr:nvSpPr>
      <xdr:spPr>
        <a:xfrm>
          <a:off x="21272500" y="662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35</xdr:row>
      <xdr:rowOff>132097</xdr:rowOff>
    </xdr:from>
    <xdr:ext cx="469744" cy="259045"/>
    <xdr:sp macro="" textlink="">
      <xdr:nvSpPr>
        <xdr:cNvPr id="361"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34851</xdr:rowOff>
    </xdr:from>
    <xdr:ext cx="469744" cy="259045"/>
    <xdr:sp macro="" textlink="">
      <xdr:nvSpPr>
        <xdr:cNvPr id="362" name="n_1mainValue【認定こども園・幼稚園・保育所】&#10;一人当たり面積"/>
        <xdr:cNvSpPr txBox="1"/>
      </xdr:nvSpPr>
      <xdr:spPr>
        <a:xfrm>
          <a:off x="21075727" y="67214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0.188</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63" name="正方形/長方形 36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64" name="正方形/長方形 36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65" name="正方形/長方形 36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6" name="正方形/長方形 36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7" name="正方形/長方形 36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8" name="正方形/長方形 36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9" name="正方形/長方形 36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0" name="正方形/長方形 36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71" name="テキスト ボックス 37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72" name="直線コネクタ 37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373" name="直線コネクタ 37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374" name="テキスト ボックス 373"/>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375" name="直線コネクタ 37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376" name="テキスト ボックス 37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377" name="直線コネクタ 37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378" name="テキスト ボックス 37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379" name="直線コネクタ 37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380" name="テキスト ボックス 37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381" name="直線コネクタ 38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382" name="テキスト ボックス 38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383" name="直線コネクタ 38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384" name="テキスト ボックス 383"/>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85" name="直線コネクタ 38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86" name="テキスト ボックス 38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87"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388" name="直線コネクタ 387"/>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389"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390" name="直線コネクタ 389"/>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391"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392" name="直線コネクタ 391"/>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393"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394" name="フローチャート : 判断 393"/>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395" name="フローチャート : 判断 394"/>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96" name="テキスト ボックス 39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97" name="テキスト ボックス 39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98" name="テキスト ボックス 39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9" name="テキスト ボックス 39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00" name="テキスト ボックス 39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59</xdr:row>
      <xdr:rowOff>35741</xdr:rowOff>
    </xdr:from>
    <xdr:to>
      <xdr:col>22</xdr:col>
      <xdr:colOff>415925</xdr:colOff>
      <xdr:row>59</xdr:row>
      <xdr:rowOff>137341</xdr:rowOff>
    </xdr:to>
    <xdr:sp macro="" textlink="">
      <xdr:nvSpPr>
        <xdr:cNvPr id="401" name="円/楕円 400"/>
        <xdr:cNvSpPr/>
      </xdr:nvSpPr>
      <xdr:spPr>
        <a:xfrm>
          <a:off x="15430500" y="10151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138265</xdr:rowOff>
    </xdr:from>
    <xdr:ext cx="405111" cy="259045"/>
    <xdr:sp macro="" textlink="">
      <xdr:nvSpPr>
        <xdr:cNvPr id="402"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153868</xdr:rowOff>
    </xdr:from>
    <xdr:ext cx="405111" cy="259045"/>
    <xdr:sp macro="" textlink="">
      <xdr:nvSpPr>
        <xdr:cNvPr id="403" name="n_1mainValue【学校施設】&#10;有形固定資産減価償却率"/>
        <xdr:cNvSpPr txBox="1"/>
      </xdr:nvSpPr>
      <xdr:spPr>
        <a:xfrm>
          <a:off x="15266043" y="9926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04" name="正方形/長方形 40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05" name="正方形/長方形 40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06" name="正方形/長方形 40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07" name="正方形/長方形 40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08" name="正方形/長方形 40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9" name="正方形/長方形 40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10" name="正方形/長方形 40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1.538</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11" name="正方形/長方形 41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12" name="テキスト ボックス 41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13" name="直線コネクタ 41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14" name="テキスト ボックス 413"/>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15" name="直線コネクタ 414"/>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16" name="テキスト ボックス 415"/>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17" name="直線コネクタ 416"/>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18" name="テキスト ボックス 417"/>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19" name="直線コネクタ 418"/>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20" name="テキスト ボックス 419"/>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21" name="直線コネクタ 420"/>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22" name="テキスト ボックス 421"/>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23" name="直線コネクタ 422"/>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24" name="テキスト ボックス 423"/>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25"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26" name="直線コネクタ 425"/>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27"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28" name="直線コネクタ 427"/>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29"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30" name="直線コネクタ 429"/>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134738</xdr:rowOff>
    </xdr:from>
    <xdr:ext cx="469744" cy="259045"/>
    <xdr:sp macro="" textlink="">
      <xdr:nvSpPr>
        <xdr:cNvPr id="431" name="【学校施設】&#10;一人当たり面積平均値テキスト"/>
        <xdr:cNvSpPr txBox="1"/>
      </xdr:nvSpPr>
      <xdr:spPr>
        <a:xfrm>
          <a:off x="22250400" y="10250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32" name="フローチャート : 判断 431"/>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33" name="フローチャート : 判断 432"/>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34" name="テキスト ボックス 43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35" name="テキスト ボックス 43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36" name="テキスト ボックス 43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37" name="テキスト ボックス 43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8" name="テキスト ボックス 43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61</xdr:row>
      <xdr:rowOff>53442</xdr:rowOff>
    </xdr:from>
    <xdr:to>
      <xdr:col>31</xdr:col>
      <xdr:colOff>85725</xdr:colOff>
      <xdr:row>61</xdr:row>
      <xdr:rowOff>155042</xdr:rowOff>
    </xdr:to>
    <xdr:sp macro="" textlink="">
      <xdr:nvSpPr>
        <xdr:cNvPr id="439" name="円/楕円 438"/>
        <xdr:cNvSpPr/>
      </xdr:nvSpPr>
      <xdr:spPr>
        <a:xfrm>
          <a:off x="21272500" y="1051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58</xdr:row>
      <xdr:rowOff>128591</xdr:rowOff>
    </xdr:from>
    <xdr:ext cx="469744" cy="259045"/>
    <xdr:sp macro="" textlink="">
      <xdr:nvSpPr>
        <xdr:cNvPr id="440"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61</xdr:row>
      <xdr:rowOff>146169</xdr:rowOff>
    </xdr:from>
    <xdr:ext cx="469744" cy="259045"/>
    <xdr:sp macro="" textlink="">
      <xdr:nvSpPr>
        <xdr:cNvPr id="441" name="n_1mainValue【学校施設】&#10;一人当たり面積"/>
        <xdr:cNvSpPr txBox="1"/>
      </xdr:nvSpPr>
      <xdr:spPr>
        <a:xfrm>
          <a:off x="21075727" y="1060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42" name="正方形/長方形 441"/>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43" name="正方形/長方形 442"/>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44" name="正方形/長方形 443"/>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45" name="正方形/長方形 444"/>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46" name="正方形/長方形 445"/>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47" name="正方形/長方形 446"/>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8" name="正方形/長方形 447"/>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9" name="正方形/長方形 448"/>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50" name="正方形/長方形 449"/>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51" name="正方形/長方形 450"/>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52" name="正方形/長方形 451"/>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53" name="正方形/長方形 452"/>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54" name="正方形/長方形 453"/>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55" name="正方形/長方形 454"/>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56" name="正方形/長方形 455"/>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0.044</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57" name="正方形/長方形 456"/>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8" name="正方形/長方形 45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9" name="正方形/長方形 45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0" name="正方形/長方形 45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1" name="正方形/長方形 46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2" name="正方形/長方形 46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63" name="正方形/長方形 46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64" name="正方形/長方形 46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65" name="正方形/長方形 464"/>
        <xdr:cNvSpPr/>
      </xdr:nvSpPr>
      <xdr:spPr>
        <a:xfrm>
          <a:off x="12446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352425</xdr:colOff>
      <xdr:row>94</xdr:row>
      <xdr:rowOff>139700</xdr:rowOff>
    </xdr:to>
    <xdr:sp macro="" textlink="">
      <xdr:nvSpPr>
        <xdr:cNvPr id="466" name="正方形/長方形 46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67" name="正方形/長方形 46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68" name="正方形/長方形 46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69" name="正方形/長方形 46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70" name="正方形/長方形 46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71" name="正方形/長方形 47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72" name="正方形/長方形 47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73" name="正方形/長方形 472"/>
        <xdr:cNvSpPr/>
      </xdr:nvSpPr>
      <xdr:spPr>
        <a:xfrm>
          <a:off x="18288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474" name="正方形/長方形 47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75" name="正方形/長方形 47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76" name="テキスト ボックス 47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「公営住宅」と「認定こども園・幼稚園・保育所」の有形固定資産減価償却率は、「公営住宅」はＨ</a:t>
          </a:r>
          <a:r>
            <a:rPr kumimoji="1" lang="en-US" altLang="ja-JP" sz="1300">
              <a:latin typeface="ＭＳ Ｐゴシック"/>
            </a:rPr>
            <a:t>28</a:t>
          </a:r>
          <a:r>
            <a:rPr kumimoji="1" lang="ja-JP" altLang="en-US" sz="1300">
              <a:latin typeface="ＭＳ Ｐゴシック"/>
            </a:rPr>
            <a:t>年度に「認定こども園・幼稚園・保育所」はＨ</a:t>
          </a:r>
          <a:r>
            <a:rPr kumimoji="1" lang="en-US" altLang="ja-JP" sz="1300">
              <a:latin typeface="ＭＳ Ｐゴシック"/>
            </a:rPr>
            <a:t>19</a:t>
          </a:r>
          <a:r>
            <a:rPr kumimoji="1" lang="ja-JP" altLang="en-US" sz="1300">
              <a:latin typeface="ＭＳ Ｐゴシック"/>
            </a:rPr>
            <a:t>年度に新築したため平均値より低い値となっており、類似団体と比べてまだ老朽化は進んでいないと考えられる。</a:t>
          </a:r>
          <a:endParaRPr kumimoji="1" lang="en-US" altLang="ja-JP" sz="1300">
            <a:latin typeface="ＭＳ Ｐゴシック"/>
          </a:endParaRPr>
        </a:p>
        <a:p>
          <a:r>
            <a:rPr kumimoji="1" lang="ja-JP" altLang="en-US" sz="1300">
              <a:latin typeface="ＭＳ Ｐゴシック"/>
            </a:rPr>
            <a:t>「橋りょう・トンネル」の有形固定資産減価償却率も、橋りょう長寿命化修繕計画に基づく計画的な橋りょう改修を行っているため類似団体の中では最小値に近い値を示しており、効果的な維持改修が出来ていると考えられる。</a:t>
          </a:r>
          <a:endParaRPr kumimoji="1" lang="en-US" altLang="ja-JP" sz="1300">
            <a:latin typeface="ＭＳ Ｐゴシック"/>
          </a:endParaRPr>
        </a:p>
        <a:p>
          <a:r>
            <a:rPr kumimoji="1" lang="ja-JP" altLang="en-US" sz="1300">
              <a:latin typeface="ＭＳ Ｐゴシック"/>
            </a:rPr>
            <a:t>有形固定資産の一人当たりの面積や額は類似団体に比べると低いので、まだ有形固定資産は類似団体に比べて不足していると考えられる。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9,229
8,655
189.36
7,816,606
7,451,009
325,278
3,483,264
5,770,842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46.7</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133367</xdr:rowOff>
    </xdr:from>
    <xdr:ext cx="405111" cy="259045"/>
    <xdr:sp macro="" textlink="">
      <xdr:nvSpPr>
        <xdr:cNvPr id="61" name="【図書館】&#10;有形固定資産減価償却率平均値テキスト"/>
        <xdr:cNvSpPr txBox="1"/>
      </xdr:nvSpPr>
      <xdr:spPr>
        <a:xfrm>
          <a:off x="4724400" y="6477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36</xdr:row>
      <xdr:rowOff>652</xdr:rowOff>
    </xdr:from>
    <xdr:ext cx="405111" cy="259045"/>
    <xdr:sp macro="" textlink="">
      <xdr:nvSpPr>
        <xdr:cNvPr id="64"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38</xdr:row>
      <xdr:rowOff>25400</xdr:rowOff>
    </xdr:from>
    <xdr:to>
      <xdr:col>5</xdr:col>
      <xdr:colOff>409575</xdr:colOff>
      <xdr:row>38</xdr:row>
      <xdr:rowOff>127000</xdr:rowOff>
    </xdr:to>
    <xdr:sp macro="" textlink="">
      <xdr:nvSpPr>
        <xdr:cNvPr id="70" name="円/楕円 69"/>
        <xdr:cNvSpPr/>
      </xdr:nvSpPr>
      <xdr:spPr>
        <a:xfrm>
          <a:off x="3746500" y="654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118127</xdr:rowOff>
    </xdr:from>
    <xdr:ext cx="405111" cy="259045"/>
    <xdr:sp macro="" textlink="">
      <xdr:nvSpPr>
        <xdr:cNvPr id="71" name="n_1mainValue【図書館】&#10;有形固定資産減価償却率"/>
        <xdr:cNvSpPr txBox="1"/>
      </xdr:nvSpPr>
      <xdr:spPr>
        <a:xfrm>
          <a:off x="3582043"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2" name="正方形/長方形 7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3" name="正方形/長方形 7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4" name="正方形/長方形 7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5" name="正方形/長方形 7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6" name="正方形/長方形 7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7" name="正方形/長方形 7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8" name="正方形/長方形 7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9" name="正方形/長方形 7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0" name="テキスト ボックス 79"/>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1" name="直線コネクタ 8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2" name="直線コネクタ 8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3" name="テキスト ボックス 8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4" name="直線コネクタ 8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5" name="テキスト ボックス 84"/>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6" name="直線コネクタ 8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87" name="テキスト ボックス 86"/>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88" name="直線コネクタ 8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89" name="テキスト ボックス 88"/>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0" name="直線コネクタ 8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1" name="テキスト ボックス 90"/>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2" name="直線コネクタ 9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3" name="テキスト ボックス 92"/>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4"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5" name="直線コネクタ 94"/>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6"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97" name="直線コネクタ 96"/>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98"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99" name="直線コネクタ 98"/>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11447</xdr:rowOff>
    </xdr:from>
    <xdr:ext cx="469744" cy="259045"/>
    <xdr:sp macro="" textlink="">
      <xdr:nvSpPr>
        <xdr:cNvPr id="100" name="【図書館】&#10;一人当たり面積平均値テキスト"/>
        <xdr:cNvSpPr txBox="1"/>
      </xdr:nvSpPr>
      <xdr:spPr>
        <a:xfrm>
          <a:off x="10566400" y="6526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1" name="フローチャート : 判断 100"/>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2" name="フローチャート : 判断 101"/>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37</xdr:row>
      <xdr:rowOff>154957</xdr:rowOff>
    </xdr:from>
    <xdr:ext cx="469744" cy="259045"/>
    <xdr:sp macro="" textlink="">
      <xdr:nvSpPr>
        <xdr:cNvPr id="103"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4" name="テキスト ボックス 103"/>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5" name="テキスト ボックス 104"/>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6" name="テキスト ボックス 105"/>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7" name="テキスト ボックス 106"/>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8" name="テキスト ボックス 107"/>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41</xdr:row>
      <xdr:rowOff>21590</xdr:rowOff>
    </xdr:from>
    <xdr:to>
      <xdr:col>14</xdr:col>
      <xdr:colOff>79375</xdr:colOff>
      <xdr:row>41</xdr:row>
      <xdr:rowOff>123190</xdr:rowOff>
    </xdr:to>
    <xdr:sp macro="" textlink="">
      <xdr:nvSpPr>
        <xdr:cNvPr id="109" name="円/楕円 108"/>
        <xdr:cNvSpPr/>
      </xdr:nvSpPr>
      <xdr:spPr>
        <a:xfrm>
          <a:off x="9588500" y="7051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41</xdr:row>
      <xdr:rowOff>114317</xdr:rowOff>
    </xdr:from>
    <xdr:ext cx="469744" cy="259045"/>
    <xdr:sp macro="" textlink="">
      <xdr:nvSpPr>
        <xdr:cNvPr id="110" name="n_1mainValue【図書館】&#10;一人当たり面積"/>
        <xdr:cNvSpPr txBox="1"/>
      </xdr:nvSpPr>
      <xdr:spPr>
        <a:xfrm>
          <a:off x="9391727" y="7143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0.036</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1" name="正方形/長方形 110"/>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2" name="正方形/長方形 111"/>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3" name="正方形/長方形 112"/>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4" name="正方形/長方形 113"/>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5" name="正方形/長方形 114"/>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6" name="正方形/長方形 115"/>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7" name="正方形/長方形 116"/>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8" name="正方形/長方形 117"/>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9" name="テキスト ボックス 118"/>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0" name="直線コネクタ 119"/>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1" name="テキスト ボックス 120"/>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2" name="直線コネクタ 121"/>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3" name="テキスト ボックス 122"/>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4" name="直線コネクタ 123"/>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5" name="テキスト ボックス 124"/>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6" name="直線コネクタ 125"/>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7" name="テキスト ボックス 126"/>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8" name="直線コネクタ 127"/>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9" name="テキスト ボックス 128"/>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0" name="直線コネクタ 129"/>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1" name="テキスト ボックス 130"/>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2" name="直線コネクタ 131"/>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3" name="テキスト ボックス 132"/>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4" name="直線コネクタ 133"/>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5" name="テキスト ボックス 134"/>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6"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37" name="直線コネクタ 136"/>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38"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39" name="直線コネクタ 138"/>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0"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1" name="直線コネクタ 140"/>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2"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3" name="フローチャート : 判断 142"/>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44" name="フローチャート : 判断 143"/>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59</xdr:row>
      <xdr:rowOff>140805</xdr:rowOff>
    </xdr:from>
    <xdr:ext cx="405111" cy="259045"/>
    <xdr:sp macro="" textlink="">
      <xdr:nvSpPr>
        <xdr:cNvPr id="145" name="n_1aveValue【体育館・プール】&#10;有形固定資産減価償却率"/>
        <xdr:cNvSpPr txBox="1"/>
      </xdr:nvSpPr>
      <xdr:spPr>
        <a:xfrm>
          <a:off x="3582043" y="10256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6" name="テキスト ボックス 145"/>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7" name="テキスト ボックス 146"/>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8" name="テキスト ボックス 147"/>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9" name="テキスト ボックス 148"/>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0" name="テキスト ボックス 149"/>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62</xdr:row>
      <xdr:rowOff>73297</xdr:rowOff>
    </xdr:from>
    <xdr:to>
      <xdr:col>5</xdr:col>
      <xdr:colOff>409575</xdr:colOff>
      <xdr:row>63</xdr:row>
      <xdr:rowOff>3447</xdr:rowOff>
    </xdr:to>
    <xdr:sp macro="" textlink="">
      <xdr:nvSpPr>
        <xdr:cNvPr id="151" name="円/楕円 150"/>
        <xdr:cNvSpPr/>
      </xdr:nvSpPr>
      <xdr:spPr>
        <a:xfrm>
          <a:off x="3746500" y="10703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62</xdr:row>
      <xdr:rowOff>166024</xdr:rowOff>
    </xdr:from>
    <xdr:ext cx="405111" cy="259045"/>
    <xdr:sp macro="" textlink="">
      <xdr:nvSpPr>
        <xdr:cNvPr id="152" name="n_1mainValue【体育館・プール】&#10;有形固定資産減価償却率"/>
        <xdr:cNvSpPr txBox="1"/>
      </xdr:nvSpPr>
      <xdr:spPr>
        <a:xfrm>
          <a:off x="3582043" y="107959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50.7</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3" name="正方形/長方形 15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4" name="正方形/長方形 1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5" name="正方形/長方形 1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6" name="正方形/長方形 1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7" name="正方形/長方形 1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8" name="正方形/長方形 1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9" name="正方形/長方形 1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0.209</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0" name="正方形/長方形 15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1" name="テキスト ボックス 16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2" name="直線コネクタ 16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3" name="直線コネクタ 162"/>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4" name="テキスト ボックス 163"/>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5" name="直線コネクタ 164"/>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6" name="テキスト ボックス 165"/>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7" name="直線コネクタ 166"/>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68" name="テキスト ボックス 167"/>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9" name="直線コネクタ 168"/>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0" name="テキスト ボックス 169"/>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1" name="直線コネクタ 170"/>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2" name="テキスト ボックス 171"/>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3" name="直線コネクタ 172"/>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4" name="テキスト ボックス 173"/>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5"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76" name="直線コネクタ 175"/>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77"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78" name="直線コネクタ 177"/>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79"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0" name="直線コネクタ 179"/>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59</xdr:row>
      <xdr:rowOff>92727</xdr:rowOff>
    </xdr:from>
    <xdr:ext cx="469744" cy="259045"/>
    <xdr:sp macro="" textlink="">
      <xdr:nvSpPr>
        <xdr:cNvPr id="181" name="【体育館・プール】&#10;一人当たり面積平均値テキスト"/>
        <xdr:cNvSpPr txBox="1"/>
      </xdr:nvSpPr>
      <xdr:spPr>
        <a:xfrm>
          <a:off x="10566400" y="10208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82" name="フローチャート : 判断 181"/>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83" name="フローチャート : 判断 182"/>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61</xdr:row>
      <xdr:rowOff>57167</xdr:rowOff>
    </xdr:from>
    <xdr:ext cx="469744" cy="259045"/>
    <xdr:sp macro="" textlink="">
      <xdr:nvSpPr>
        <xdr:cNvPr id="184" name="n_1aveValue【体育館・プール】&#10;一人当たり面積"/>
        <xdr:cNvSpPr txBox="1"/>
      </xdr:nvSpPr>
      <xdr:spPr>
        <a:xfrm>
          <a:off x="9391727" y="105156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5" name="テキスト ボックス 184"/>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6" name="テキスト ボックス 185"/>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7" name="テキスト ボックス 186"/>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8" name="テキスト ボックス 187"/>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9" name="テキスト ボックス 188"/>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57</xdr:row>
      <xdr:rowOff>85090</xdr:rowOff>
    </xdr:from>
    <xdr:to>
      <xdr:col>14</xdr:col>
      <xdr:colOff>79375</xdr:colOff>
      <xdr:row>58</xdr:row>
      <xdr:rowOff>15240</xdr:rowOff>
    </xdr:to>
    <xdr:sp macro="" textlink="">
      <xdr:nvSpPr>
        <xdr:cNvPr id="190" name="円/楕円 189"/>
        <xdr:cNvSpPr/>
      </xdr:nvSpPr>
      <xdr:spPr>
        <a:xfrm>
          <a:off x="9588500" y="985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56</xdr:row>
      <xdr:rowOff>31767</xdr:rowOff>
    </xdr:from>
    <xdr:ext cx="469744" cy="259045"/>
    <xdr:sp macro="" textlink="">
      <xdr:nvSpPr>
        <xdr:cNvPr id="191" name="n_1mainValue【体育館・プール】&#10;一人当たり面積"/>
        <xdr:cNvSpPr txBox="1"/>
      </xdr:nvSpPr>
      <xdr:spPr>
        <a:xfrm>
          <a:off x="9391727" y="9632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0.898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2" name="正方形/長方形 191"/>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3" name="正方形/長方形 192"/>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4" name="正方形/長方形 193"/>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5" name="正方形/長方形 194"/>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6" name="正方形/長方形 195"/>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7" name="正方形/長方形 196"/>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8" name="正方形/長方形 197"/>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47.1</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9" name="正方形/長方形 198"/>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346075</xdr:colOff>
      <xdr:row>72</xdr:row>
      <xdr:rowOff>101600</xdr:rowOff>
    </xdr:to>
    <xdr:sp macro="" textlink="">
      <xdr:nvSpPr>
        <xdr:cNvPr id="200" name="正方形/長方形 199"/>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01" name="正方形/長方形 200"/>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02" name="正方形/長方形 201"/>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03" name="正方形/長方形 202"/>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04" name="正方形/長方形 203"/>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05" name="正方形/長方形 204"/>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06" name="正方形/長方形 205"/>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0.123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07" name="正方形/長方形 206"/>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676275</xdr:colOff>
      <xdr:row>94</xdr:row>
      <xdr:rowOff>139700</xdr:rowOff>
    </xdr:to>
    <xdr:sp macro="" textlink="">
      <xdr:nvSpPr>
        <xdr:cNvPr id="208" name="正方形/長方形 20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09" name="正方形/長方形 20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10" name="正方形/長方形 20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11" name="正方形/長方形 21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12" name="正方形/長方形 21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13" name="正方形/長方形 21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14" name="正方形/長方形 21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15" name="正方形/長方形 21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16" name="テキスト ボックス 21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17" name="直線コネクタ 21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18" name="テキスト ボックス 217"/>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219" name="直線コネクタ 218"/>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220" name="テキスト ボックス 219"/>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221" name="直線コネクタ 220"/>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222" name="テキスト ボックス 221"/>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223" name="直線コネクタ 222"/>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224" name="テキスト ボックス 223"/>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225" name="直線コネクタ 224"/>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226" name="テキスト ボックス 225"/>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227" name="直線コネクタ 226"/>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228" name="テキスト ボックス 227"/>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29" name="直線コネクタ 228"/>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230" name="テキスト ボックス 229"/>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31"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34289</xdr:rowOff>
    </xdr:from>
    <xdr:to>
      <xdr:col>6</xdr:col>
      <xdr:colOff>510540</xdr:colOff>
      <xdr:row>106</xdr:row>
      <xdr:rowOff>38100</xdr:rowOff>
    </xdr:to>
    <xdr:cxnSp macro="">
      <xdr:nvCxnSpPr>
        <xdr:cNvPr id="232" name="直線コネクタ 231"/>
        <xdr:cNvCxnSpPr/>
      </xdr:nvCxnSpPr>
      <xdr:spPr>
        <a:xfrm flipV="1">
          <a:off x="4634865" y="17179289"/>
          <a:ext cx="0" cy="10325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106</xdr:row>
      <xdr:rowOff>41927</xdr:rowOff>
    </xdr:from>
    <xdr:ext cx="405111" cy="259045"/>
    <xdr:sp macro="" textlink="">
      <xdr:nvSpPr>
        <xdr:cNvPr id="233" name="【市民会館】&#10;有形固定資産減価償却率最小値テキスト"/>
        <xdr:cNvSpPr txBox="1"/>
      </xdr:nvSpPr>
      <xdr:spPr>
        <a:xfrm>
          <a:off x="4724400" y="1821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106</xdr:row>
      <xdr:rowOff>38100</xdr:rowOff>
    </xdr:from>
    <xdr:to>
      <xdr:col>6</xdr:col>
      <xdr:colOff>600075</xdr:colOff>
      <xdr:row>106</xdr:row>
      <xdr:rowOff>38100</xdr:rowOff>
    </xdr:to>
    <xdr:cxnSp macro="">
      <xdr:nvCxnSpPr>
        <xdr:cNvPr id="234" name="直線コネクタ 233"/>
        <xdr:cNvCxnSpPr/>
      </xdr:nvCxnSpPr>
      <xdr:spPr>
        <a:xfrm>
          <a:off x="4546600" y="1821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152416</xdr:rowOff>
    </xdr:from>
    <xdr:ext cx="405111" cy="259045"/>
    <xdr:sp macro="" textlink="">
      <xdr:nvSpPr>
        <xdr:cNvPr id="235" name="【市民会館】&#10;有形固定資産減価償却率最大値テキスト"/>
        <xdr:cNvSpPr txBox="1"/>
      </xdr:nvSpPr>
      <xdr:spPr>
        <a:xfrm>
          <a:off x="4724400" y="16954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34289</xdr:rowOff>
    </xdr:from>
    <xdr:to>
      <xdr:col>6</xdr:col>
      <xdr:colOff>600075</xdr:colOff>
      <xdr:row>100</xdr:row>
      <xdr:rowOff>34289</xdr:rowOff>
    </xdr:to>
    <xdr:cxnSp macro="">
      <xdr:nvCxnSpPr>
        <xdr:cNvPr id="236" name="直線コネクタ 235"/>
        <xdr:cNvCxnSpPr/>
      </xdr:nvCxnSpPr>
      <xdr:spPr>
        <a:xfrm>
          <a:off x="4546600" y="171792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60977</xdr:rowOff>
    </xdr:from>
    <xdr:ext cx="405111" cy="259045"/>
    <xdr:sp macro="" textlink="">
      <xdr:nvSpPr>
        <xdr:cNvPr id="237" name="【市民会館】&#10;有形固定資産減価償却率平均値テキスト"/>
        <xdr:cNvSpPr txBox="1"/>
      </xdr:nvSpPr>
      <xdr:spPr>
        <a:xfrm>
          <a:off x="4724400" y="177203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103</xdr:row>
      <xdr:rowOff>82550</xdr:rowOff>
    </xdr:from>
    <xdr:to>
      <xdr:col>6</xdr:col>
      <xdr:colOff>561975</xdr:colOff>
      <xdr:row>104</xdr:row>
      <xdr:rowOff>12700</xdr:rowOff>
    </xdr:to>
    <xdr:sp macro="" textlink="">
      <xdr:nvSpPr>
        <xdr:cNvPr id="238" name="フローチャート : 判断 237"/>
        <xdr:cNvSpPr/>
      </xdr:nvSpPr>
      <xdr:spPr>
        <a:xfrm>
          <a:off x="4584700" y="1774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105</xdr:row>
      <xdr:rowOff>147320</xdr:rowOff>
    </xdr:from>
    <xdr:to>
      <xdr:col>5</xdr:col>
      <xdr:colOff>409575</xdr:colOff>
      <xdr:row>106</xdr:row>
      <xdr:rowOff>77470</xdr:rowOff>
    </xdr:to>
    <xdr:sp macro="" textlink="">
      <xdr:nvSpPr>
        <xdr:cNvPr id="239" name="フローチャート : 判断 238"/>
        <xdr:cNvSpPr/>
      </xdr:nvSpPr>
      <xdr:spPr>
        <a:xfrm>
          <a:off x="3746500" y="18149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93997</xdr:rowOff>
    </xdr:from>
    <xdr:ext cx="405111" cy="259045"/>
    <xdr:sp macro="" textlink="">
      <xdr:nvSpPr>
        <xdr:cNvPr id="240" name="n_1aveValue【市民会館】&#10;有形固定資産減価償却率"/>
        <xdr:cNvSpPr txBox="1"/>
      </xdr:nvSpPr>
      <xdr:spPr>
        <a:xfrm>
          <a:off x="3582043" y="17924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241" name="テキスト ボックス 240"/>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242" name="テキスト ボックス 241"/>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243" name="テキスト ボックス 242"/>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244" name="テキスト ボックス 243"/>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245" name="テキスト ボックス 244"/>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106</xdr:row>
      <xdr:rowOff>162561</xdr:rowOff>
    </xdr:from>
    <xdr:to>
      <xdr:col>5</xdr:col>
      <xdr:colOff>409575</xdr:colOff>
      <xdr:row>107</xdr:row>
      <xdr:rowOff>92711</xdr:rowOff>
    </xdr:to>
    <xdr:sp macro="" textlink="">
      <xdr:nvSpPr>
        <xdr:cNvPr id="246" name="円/楕円 245"/>
        <xdr:cNvSpPr/>
      </xdr:nvSpPr>
      <xdr:spPr>
        <a:xfrm>
          <a:off x="3746500" y="18336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107</xdr:row>
      <xdr:rowOff>83838</xdr:rowOff>
    </xdr:from>
    <xdr:ext cx="405111" cy="259045"/>
    <xdr:sp macro="" textlink="">
      <xdr:nvSpPr>
        <xdr:cNvPr id="247" name="n_1mainValue【市民会館】&#10;有形固定資産減価償却率"/>
        <xdr:cNvSpPr txBox="1"/>
      </xdr:nvSpPr>
      <xdr:spPr>
        <a:xfrm>
          <a:off x="3582043"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37.4</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248" name="正方形/長方形 24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49" name="正方形/長方形 24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50" name="正方形/長方形 24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51" name="正方形/長方形 25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52" name="正方形/長方形 25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53" name="正方形/長方形 25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54" name="正方形/長方形 25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55" name="正方形/長方形 254"/>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256" name="テキスト ボックス 255"/>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257" name="直線コネクタ 256"/>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258" name="テキスト ボックス 257"/>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259" name="直線コネクタ 258"/>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260" name="テキスト ボックス 259"/>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261" name="直線コネクタ 260"/>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262" name="テキスト ボックス 261"/>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263" name="直線コネクタ 262"/>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264" name="テキスト ボックス 263"/>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265" name="直線コネクタ 264"/>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266" name="テキスト ボックス 265"/>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267" name="直線コネクタ 266"/>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268" name="テキスト ボックス 267"/>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269"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270" name="直線コネクタ 269"/>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271"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272" name="直線コネクタ 271"/>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273"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274" name="直線コネクタ 273"/>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104</xdr:row>
      <xdr:rowOff>81551</xdr:rowOff>
    </xdr:from>
    <xdr:ext cx="469744" cy="259045"/>
    <xdr:sp macro="" textlink="">
      <xdr:nvSpPr>
        <xdr:cNvPr id="275" name="【市民会館】&#10;一人当たり面積平均値テキスト"/>
        <xdr:cNvSpPr txBox="1"/>
      </xdr:nvSpPr>
      <xdr:spPr>
        <a:xfrm>
          <a:off x="10566400" y="17912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276" name="フローチャート : 判断 275"/>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277" name="フローチャート : 判断 276"/>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104</xdr:row>
      <xdr:rowOff>54373</xdr:rowOff>
    </xdr:from>
    <xdr:ext cx="469744" cy="259045"/>
    <xdr:sp macro="" textlink="">
      <xdr:nvSpPr>
        <xdr:cNvPr id="278"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279" name="テキスト ボックス 278"/>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280" name="テキスト ボックス 279"/>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281" name="テキスト ボックス 280"/>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282" name="テキスト ボックス 281"/>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283" name="テキスト ボックス 282"/>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105</xdr:row>
      <xdr:rowOff>116839</xdr:rowOff>
    </xdr:from>
    <xdr:to>
      <xdr:col>14</xdr:col>
      <xdr:colOff>79375</xdr:colOff>
      <xdr:row>106</xdr:row>
      <xdr:rowOff>46989</xdr:rowOff>
    </xdr:to>
    <xdr:sp macro="" textlink="">
      <xdr:nvSpPr>
        <xdr:cNvPr id="284" name="円/楕円 283"/>
        <xdr:cNvSpPr/>
      </xdr:nvSpPr>
      <xdr:spPr>
        <a:xfrm>
          <a:off x="9588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106</xdr:row>
      <xdr:rowOff>38116</xdr:rowOff>
    </xdr:from>
    <xdr:ext cx="469744" cy="259045"/>
    <xdr:sp macro="" textlink="">
      <xdr:nvSpPr>
        <xdr:cNvPr id="285" name="n_1mainValue【市民会館】&#10;一人当たり面積"/>
        <xdr:cNvSpPr txBox="1"/>
      </xdr:nvSpPr>
      <xdr:spPr>
        <a:xfrm>
          <a:off x="9391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0.385</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286" name="正方形/長方形 28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7" name="正方形/長方形 28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8" name="正方形/長方形 28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9" name="正方形/長方形 28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90" name="正方形/長方形 28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91" name="正方形/長方形 29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92" name="正方形/長方形 29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93" name="正方形/長方形 292"/>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294" name="正方形/長方形 29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295" name="正方形/長方形 29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296" name="正方形/長方形 29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297" name="正方形/長方形 29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298" name="正方形/長方形 29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299" name="正方形/長方形 29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00" name="正方形/長方形 29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70,564</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01" name="正方形/長方形 300"/>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02" name="正方形/長方形 30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03" name="正方形/長方形 30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04" name="正方形/長方形 30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05" name="正方形/長方形 30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06" name="正方形/長方形 30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07" name="正方形/長方形 30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08" name="正方形/長方形 30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09" name="正方形/長方形 308"/>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10" name="正方形/長方形 309"/>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11" name="正方形/長方形 310"/>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12" name="正方形/長方形 311"/>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13" name="正方形/長方形 312"/>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14" name="正方形/長方形 313"/>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15" name="正方形/長方形 314"/>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16" name="正方形/長方形 315"/>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17" name="正方形/長方形 316"/>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18" name="正方形/長方形 31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19" name="正方形/長方形 31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20" name="正方形/長方形 31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21" name="正方形/長方形 32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22" name="正方形/長方形 32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23" name="正方形/長方形 32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24" name="正方形/長方形 32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70.5</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25" name="正方形/長方形 32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326" name="正方形/長方形 32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327" name="正方形/長方形 32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328" name="正方形/長方形 32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329" name="正方形/長方形 32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330" name="正方形/長方形 32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331" name="正方形/長方形 33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332" name="正方形/長方形 33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0.063</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333" name="正方形/長方形 33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334" name="正方形/長方形 33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335" name="正方形/長方形 33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336" name="正方形/長方形 33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337" name="正方形/長方形 33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338" name="正方形/長方形 33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339" name="正方形/長方形 33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340" name="正方形/長方形 33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341" name="正方形/長方形 34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342" name="テキスト ボックス 34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343" name="直線コネクタ 34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344" name="テキスト ボックス 343"/>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108</xdr:row>
      <xdr:rowOff>76200</xdr:rowOff>
    </xdr:from>
    <xdr:to>
      <xdr:col>24</xdr:col>
      <xdr:colOff>644525</xdr:colOff>
      <xdr:row>108</xdr:row>
      <xdr:rowOff>76200</xdr:rowOff>
    </xdr:to>
    <xdr:cxnSp macro="">
      <xdr:nvCxnSpPr>
        <xdr:cNvPr id="345" name="直線コネクタ 344"/>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107</xdr:row>
      <xdr:rowOff>105427</xdr:rowOff>
    </xdr:from>
    <xdr:ext cx="403059" cy="259045"/>
    <xdr:sp macro="" textlink="">
      <xdr:nvSpPr>
        <xdr:cNvPr id="346" name="テキスト ボックス 345"/>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105</xdr:row>
      <xdr:rowOff>133350</xdr:rowOff>
    </xdr:from>
    <xdr:to>
      <xdr:col>24</xdr:col>
      <xdr:colOff>644525</xdr:colOff>
      <xdr:row>105</xdr:row>
      <xdr:rowOff>133350</xdr:rowOff>
    </xdr:to>
    <xdr:cxnSp macro="">
      <xdr:nvCxnSpPr>
        <xdr:cNvPr id="347" name="直線コネクタ 346"/>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162577</xdr:rowOff>
    </xdr:from>
    <xdr:ext cx="403059" cy="259045"/>
    <xdr:sp macro="" textlink="">
      <xdr:nvSpPr>
        <xdr:cNvPr id="348" name="テキスト ボックス 347"/>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19050</xdr:rowOff>
    </xdr:from>
    <xdr:to>
      <xdr:col>24</xdr:col>
      <xdr:colOff>644525</xdr:colOff>
      <xdr:row>103</xdr:row>
      <xdr:rowOff>19050</xdr:rowOff>
    </xdr:to>
    <xdr:cxnSp macro="">
      <xdr:nvCxnSpPr>
        <xdr:cNvPr id="349" name="直線コネクタ 348"/>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48277</xdr:rowOff>
    </xdr:from>
    <xdr:ext cx="403059" cy="259045"/>
    <xdr:sp macro="" textlink="">
      <xdr:nvSpPr>
        <xdr:cNvPr id="350" name="テキスト ボックス 349"/>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76200</xdr:rowOff>
    </xdr:from>
    <xdr:to>
      <xdr:col>24</xdr:col>
      <xdr:colOff>644525</xdr:colOff>
      <xdr:row>100</xdr:row>
      <xdr:rowOff>76200</xdr:rowOff>
    </xdr:to>
    <xdr:cxnSp macro="">
      <xdr:nvCxnSpPr>
        <xdr:cNvPr id="351" name="直線コネクタ 350"/>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105427</xdr:rowOff>
    </xdr:from>
    <xdr:ext cx="467179" cy="259045"/>
    <xdr:sp macro="" textlink="">
      <xdr:nvSpPr>
        <xdr:cNvPr id="352" name="テキスト ボックス 351"/>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353" name="直線コネクタ 3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354" name="テキスト ボックス 35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35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76200</xdr:rowOff>
    </xdr:from>
    <xdr:to>
      <xdr:col>23</xdr:col>
      <xdr:colOff>516889</xdr:colOff>
      <xdr:row>108</xdr:row>
      <xdr:rowOff>156211</xdr:rowOff>
    </xdr:to>
    <xdr:cxnSp macro="">
      <xdr:nvCxnSpPr>
        <xdr:cNvPr id="356" name="直線コネクタ 355"/>
        <xdr:cNvCxnSpPr/>
      </xdr:nvCxnSpPr>
      <xdr:spPr>
        <a:xfrm flipV="1">
          <a:off x="16318864" y="17221200"/>
          <a:ext cx="0" cy="14516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160038</xdr:rowOff>
    </xdr:from>
    <xdr:ext cx="405111" cy="259045"/>
    <xdr:sp macro="" textlink="">
      <xdr:nvSpPr>
        <xdr:cNvPr id="357" name="【庁舎】&#10;有形固定資産減価償却率最小値テキスト"/>
        <xdr:cNvSpPr txBox="1"/>
      </xdr:nvSpPr>
      <xdr:spPr>
        <a:xfrm>
          <a:off x="16408400" y="18676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108</xdr:row>
      <xdr:rowOff>156211</xdr:rowOff>
    </xdr:from>
    <xdr:to>
      <xdr:col>23</xdr:col>
      <xdr:colOff>606425</xdr:colOff>
      <xdr:row>108</xdr:row>
      <xdr:rowOff>156211</xdr:rowOff>
    </xdr:to>
    <xdr:cxnSp macro="">
      <xdr:nvCxnSpPr>
        <xdr:cNvPr id="358" name="直線コネクタ 357"/>
        <xdr:cNvCxnSpPr/>
      </xdr:nvCxnSpPr>
      <xdr:spPr>
        <a:xfrm>
          <a:off x="16230600" y="186728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22877</xdr:rowOff>
    </xdr:from>
    <xdr:ext cx="469744" cy="259045"/>
    <xdr:sp macro="" textlink="">
      <xdr:nvSpPr>
        <xdr:cNvPr id="359" name="【庁舎】&#10;有形固定資産減価償却率最大値テキスト"/>
        <xdr:cNvSpPr txBox="1"/>
      </xdr:nvSpPr>
      <xdr:spPr>
        <a:xfrm>
          <a:off x="16408400" y="1699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76200</xdr:rowOff>
    </xdr:from>
    <xdr:to>
      <xdr:col>23</xdr:col>
      <xdr:colOff>606425</xdr:colOff>
      <xdr:row>100</xdr:row>
      <xdr:rowOff>76200</xdr:rowOff>
    </xdr:to>
    <xdr:cxnSp macro="">
      <xdr:nvCxnSpPr>
        <xdr:cNvPr id="360" name="直線コネクタ 359"/>
        <xdr:cNvCxnSpPr/>
      </xdr:nvCxnSpPr>
      <xdr:spPr>
        <a:xfrm>
          <a:off x="16230600" y="1722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105</xdr:row>
      <xdr:rowOff>70121</xdr:rowOff>
    </xdr:from>
    <xdr:ext cx="405111" cy="259045"/>
    <xdr:sp macro="" textlink="">
      <xdr:nvSpPr>
        <xdr:cNvPr id="361" name="【庁舎】&#10;有形固定資産減価償却率平均値テキスト"/>
        <xdr:cNvSpPr txBox="1"/>
      </xdr:nvSpPr>
      <xdr:spPr>
        <a:xfrm>
          <a:off x="16408400" y="180723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105</xdr:row>
      <xdr:rowOff>91694</xdr:rowOff>
    </xdr:from>
    <xdr:to>
      <xdr:col>23</xdr:col>
      <xdr:colOff>568325</xdr:colOff>
      <xdr:row>106</xdr:row>
      <xdr:rowOff>21844</xdr:rowOff>
    </xdr:to>
    <xdr:sp macro="" textlink="">
      <xdr:nvSpPr>
        <xdr:cNvPr id="362" name="フローチャート : 判断 361"/>
        <xdr:cNvSpPr/>
      </xdr:nvSpPr>
      <xdr:spPr>
        <a:xfrm>
          <a:off x="16268700" y="1809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106</xdr:row>
      <xdr:rowOff>29972</xdr:rowOff>
    </xdr:from>
    <xdr:to>
      <xdr:col>22</xdr:col>
      <xdr:colOff>415925</xdr:colOff>
      <xdr:row>106</xdr:row>
      <xdr:rowOff>131572</xdr:rowOff>
    </xdr:to>
    <xdr:sp macro="" textlink="">
      <xdr:nvSpPr>
        <xdr:cNvPr id="363" name="フローチャート : 判断 362"/>
        <xdr:cNvSpPr/>
      </xdr:nvSpPr>
      <xdr:spPr>
        <a:xfrm>
          <a:off x="154305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106</xdr:row>
      <xdr:rowOff>122699</xdr:rowOff>
    </xdr:from>
    <xdr:ext cx="405111" cy="259045"/>
    <xdr:sp macro="" textlink="">
      <xdr:nvSpPr>
        <xdr:cNvPr id="364" name="n_1aveValue【庁舎】&#10;有形固定資産減価償却率"/>
        <xdr:cNvSpPr txBox="1"/>
      </xdr:nvSpPr>
      <xdr:spPr>
        <a:xfrm>
          <a:off x="15266043" y="18296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365" name="テキスト ボックス 36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366" name="テキスト ボックス 36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367" name="テキスト ボックス 36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368" name="テキスト ボックス 36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369" name="テキスト ボックス 36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103</xdr:row>
      <xdr:rowOff>151130</xdr:rowOff>
    </xdr:from>
    <xdr:to>
      <xdr:col>22</xdr:col>
      <xdr:colOff>415925</xdr:colOff>
      <xdr:row>104</xdr:row>
      <xdr:rowOff>81280</xdr:rowOff>
    </xdr:to>
    <xdr:sp macro="" textlink="">
      <xdr:nvSpPr>
        <xdr:cNvPr id="370" name="円/楕円 369"/>
        <xdr:cNvSpPr/>
      </xdr:nvSpPr>
      <xdr:spPr>
        <a:xfrm>
          <a:off x="15430500" y="1781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102</xdr:row>
      <xdr:rowOff>97807</xdr:rowOff>
    </xdr:from>
    <xdr:ext cx="405111" cy="259045"/>
    <xdr:sp macro="" textlink="">
      <xdr:nvSpPr>
        <xdr:cNvPr id="371" name="n_1mainValue【庁舎】&#10;有形固定資産減価償却率"/>
        <xdr:cNvSpPr txBox="1"/>
      </xdr:nvSpPr>
      <xdr:spPr>
        <a:xfrm>
          <a:off x="15266043" y="1758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372" name="正方形/長方形 37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73" name="正方形/長方形 37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74" name="正方形/長方形 37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75" name="正方形/長方形 37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76" name="正方形/長方形 37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77" name="正方形/長方形 37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78" name="正方形/長方形 37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0.220</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379" name="正方形/長方形 37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80" name="テキスト ボックス 37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81" name="直線コネクタ 38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382" name="テキスト ボックス 381"/>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383" name="直線コネクタ 3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384" name="テキスト ボックス 3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385" name="直線コネクタ 3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386" name="テキスト ボックス 3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387" name="直線コネクタ 3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388" name="テキスト ボックス 3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389" name="直線コネクタ 3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390" name="テキスト ボックス 3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391" name="直線コネクタ 3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392" name="テキスト ボックス 3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93" name="直線コネクタ 3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94" name="テキスト ボックス 3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3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396" name="直線コネクタ 395"/>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397"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398" name="直線コネクタ 397"/>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399"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400" name="直線コネクタ 399"/>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74313</xdr:rowOff>
    </xdr:from>
    <xdr:ext cx="469744" cy="259045"/>
    <xdr:sp macro="" textlink="">
      <xdr:nvSpPr>
        <xdr:cNvPr id="401" name="【庁舎】&#10;一人当たり面積平均値テキスト"/>
        <xdr:cNvSpPr txBox="1"/>
      </xdr:nvSpPr>
      <xdr:spPr>
        <a:xfrm>
          <a:off x="22250400" y="17905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402" name="フローチャート : 判断 401"/>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403" name="フローチャート : 判断 402"/>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15891</xdr:rowOff>
    </xdr:from>
    <xdr:ext cx="469744" cy="259045"/>
    <xdr:sp macro="" textlink="">
      <xdr:nvSpPr>
        <xdr:cNvPr id="404" name="n_1aveValue【庁舎】&#10;一人当たり面積"/>
        <xdr:cNvSpPr txBox="1"/>
      </xdr:nvSpPr>
      <xdr:spPr>
        <a:xfrm>
          <a:off x="210757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405" name="テキスト ボックス 40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406" name="テキスト ボックス 40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407" name="テキスト ボックス 40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408" name="テキスト ボックス 40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409" name="テキスト ボックス 40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23495</xdr:rowOff>
    </xdr:from>
    <xdr:to>
      <xdr:col>31</xdr:col>
      <xdr:colOff>85725</xdr:colOff>
      <xdr:row>106</xdr:row>
      <xdr:rowOff>125095</xdr:rowOff>
    </xdr:to>
    <xdr:sp macro="" textlink="">
      <xdr:nvSpPr>
        <xdr:cNvPr id="410" name="円/楕円 409"/>
        <xdr:cNvSpPr/>
      </xdr:nvSpPr>
      <xdr:spPr>
        <a:xfrm>
          <a:off x="21272500" y="18197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116222</xdr:rowOff>
    </xdr:from>
    <xdr:ext cx="469744" cy="259045"/>
    <xdr:sp macro="" textlink="">
      <xdr:nvSpPr>
        <xdr:cNvPr id="411" name="n_1mainValue【庁舎】&#10;一人当たり面積"/>
        <xdr:cNvSpPr txBox="1"/>
      </xdr:nvSpPr>
      <xdr:spPr>
        <a:xfrm>
          <a:off x="21075727" y="18289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0.421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412" name="正方形/長方形 41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13" name="正方形/長方形 41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414" name="テキスト ボックス 41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「体育館・プール」の有形固定資産減価償却率は、小学校のプールをＨ</a:t>
          </a:r>
          <a:r>
            <a:rPr kumimoji="1" lang="en-US" altLang="ja-JP" sz="1300">
              <a:latin typeface="ＭＳ Ｐゴシック"/>
            </a:rPr>
            <a:t>20</a:t>
          </a:r>
          <a:r>
            <a:rPr kumimoji="1" lang="ja-JP" altLang="en-US" sz="1300">
              <a:latin typeface="ＭＳ Ｐゴシック"/>
            </a:rPr>
            <a:t>年度とＨ</a:t>
          </a:r>
          <a:r>
            <a:rPr kumimoji="1" lang="en-US" altLang="ja-JP" sz="1300">
              <a:latin typeface="ＭＳ Ｐゴシック"/>
            </a:rPr>
            <a:t>15</a:t>
          </a:r>
          <a:r>
            <a:rPr kumimoji="1" lang="ja-JP" altLang="en-US" sz="1300">
              <a:latin typeface="ＭＳ Ｐゴシック"/>
            </a:rPr>
            <a:t>年度に改築したため類似団体で比べると低い数値を示し、さほど老朽化が進んでいないと考えられるが、「庁舎」はＳ</a:t>
          </a:r>
          <a:r>
            <a:rPr kumimoji="1" lang="en-US" altLang="ja-JP" sz="1300">
              <a:latin typeface="ＭＳ Ｐゴシック"/>
            </a:rPr>
            <a:t>54</a:t>
          </a:r>
          <a:r>
            <a:rPr kumimoji="1" lang="ja-JP" altLang="en-US" sz="1300">
              <a:latin typeface="ＭＳ Ｐゴシック"/>
            </a:rPr>
            <a:t>年度に建てており、類似団体と比べるとかなり高い数値を示しているため老朽化率が著しいと考えられる。</a:t>
          </a:r>
          <a:endParaRPr kumimoji="1" lang="en-US" altLang="ja-JP" sz="1300">
            <a:latin typeface="ＭＳ Ｐゴシック"/>
          </a:endParaRPr>
        </a:p>
        <a:p>
          <a:r>
            <a:rPr kumimoji="1" lang="ja-JP" altLang="en-US" sz="1300">
              <a:latin typeface="ＭＳ Ｐゴシック"/>
            </a:rPr>
            <a:t>「体育館・プール」の一人当たり面積の数値が際立って高いのは、長野五輪の折、事務局に使った体育館があり、また学校施設以外のプールも存在するためである。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9,229
8,655
189.36
7,816,606
7,451,009
325,278
3,483,264
5,770,842</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28.3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白馬村の主要な税目は固定資産税であり、景気等左右されない安定した税収のため財政力指数も安定している。</a:t>
          </a:r>
          <a:endParaRPr kumimoji="1" lang="en-US" altLang="ja-JP" sz="1300">
            <a:latin typeface="ＭＳ Ｐゴシック"/>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42</xdr:row>
      <xdr:rowOff>128815</xdr:rowOff>
    </xdr:from>
    <xdr:to>
      <xdr:col>7</xdr:col>
      <xdr:colOff>152400</xdr:colOff>
      <xdr:row>42</xdr:row>
      <xdr:rowOff>140305</xdr:rowOff>
    </xdr:to>
    <xdr:cxnSp macro="">
      <xdr:nvCxnSpPr>
        <xdr:cNvPr id="69" name="直線コネクタ 68"/>
        <xdr:cNvCxnSpPr/>
      </xdr:nvCxnSpPr>
      <xdr:spPr>
        <a:xfrm flipV="1">
          <a:off x="4114800" y="732971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119034</xdr:rowOff>
    </xdr:from>
    <xdr:ext cx="762000" cy="259045"/>
    <xdr:sp macro="" textlink="">
      <xdr:nvSpPr>
        <xdr:cNvPr id="70" name="財政力平均値テキスト"/>
        <xdr:cNvSpPr txBox="1"/>
      </xdr:nvSpPr>
      <xdr:spPr>
        <a:xfrm>
          <a:off x="5041900" y="7319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42</xdr:row>
      <xdr:rowOff>140305</xdr:rowOff>
    </xdr:from>
    <xdr:to>
      <xdr:col>6</xdr:col>
      <xdr:colOff>0</xdr:colOff>
      <xdr:row>42</xdr:row>
      <xdr:rowOff>140305</xdr:rowOff>
    </xdr:to>
    <xdr:cxnSp macro="">
      <xdr:nvCxnSpPr>
        <xdr:cNvPr id="72" name="直線コネクタ 71"/>
        <xdr:cNvCxnSpPr/>
      </xdr:nvCxnSpPr>
      <xdr:spPr>
        <a:xfrm>
          <a:off x="3225800" y="734120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74" name="テキスト ボックス 73"/>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128815</xdr:rowOff>
    </xdr:from>
    <xdr:to>
      <xdr:col>4</xdr:col>
      <xdr:colOff>482600</xdr:colOff>
      <xdr:row>42</xdr:row>
      <xdr:rowOff>140305</xdr:rowOff>
    </xdr:to>
    <xdr:cxnSp macro="">
      <xdr:nvCxnSpPr>
        <xdr:cNvPr id="75" name="直線コネクタ 74"/>
        <xdr:cNvCxnSpPr/>
      </xdr:nvCxnSpPr>
      <xdr:spPr>
        <a:xfrm>
          <a:off x="2336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61884</xdr:rowOff>
    </xdr:from>
    <xdr:ext cx="762000" cy="259045"/>
    <xdr:sp macro="" textlink="">
      <xdr:nvSpPr>
        <xdr:cNvPr id="77" name="テキスト ボックス 76"/>
        <xdr:cNvSpPr txBox="1"/>
      </xdr:nvSpPr>
      <xdr:spPr>
        <a:xfrm>
          <a:off x="2844800" y="743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117324</xdr:rowOff>
    </xdr:from>
    <xdr:to>
      <xdr:col>3</xdr:col>
      <xdr:colOff>279400</xdr:colOff>
      <xdr:row>42</xdr:row>
      <xdr:rowOff>128815</xdr:rowOff>
    </xdr:to>
    <xdr:cxnSp macro="">
      <xdr:nvCxnSpPr>
        <xdr:cNvPr id="78" name="直線コネクタ 77"/>
        <xdr:cNvCxnSpPr/>
      </xdr:nvCxnSpPr>
      <xdr:spPr>
        <a:xfrm>
          <a:off x="1447800" y="7318224"/>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50394</xdr:rowOff>
    </xdr:from>
    <xdr:ext cx="762000" cy="259045"/>
    <xdr:sp macro="" textlink="">
      <xdr:nvSpPr>
        <xdr:cNvPr id="80" name="テキスト ボックス 79"/>
        <xdr:cNvSpPr txBox="1"/>
      </xdr:nvSpPr>
      <xdr:spPr>
        <a:xfrm>
          <a:off x="1955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38903</xdr:rowOff>
    </xdr:from>
    <xdr:ext cx="762000" cy="259045"/>
    <xdr:sp macro="" textlink="">
      <xdr:nvSpPr>
        <xdr:cNvPr id="82" name="テキスト ボックス 81"/>
        <xdr:cNvSpPr txBox="1"/>
      </xdr:nvSpPr>
      <xdr:spPr>
        <a:xfrm>
          <a:off x="1066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42</xdr:row>
      <xdr:rowOff>78015</xdr:rowOff>
    </xdr:from>
    <xdr:to>
      <xdr:col>7</xdr:col>
      <xdr:colOff>203200</xdr:colOff>
      <xdr:row>43</xdr:row>
      <xdr:rowOff>8165</xdr:rowOff>
    </xdr:to>
    <xdr:sp macro="" textlink="">
      <xdr:nvSpPr>
        <xdr:cNvPr id="88" name="円/楕円 87"/>
        <xdr:cNvSpPr/>
      </xdr:nvSpPr>
      <xdr:spPr>
        <a:xfrm>
          <a:off x="4902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41</xdr:row>
      <xdr:rowOff>94542</xdr:rowOff>
    </xdr:from>
    <xdr:ext cx="762000" cy="259045"/>
    <xdr:sp macro="" textlink="">
      <xdr:nvSpPr>
        <xdr:cNvPr id="89" name="財政力該当値テキスト"/>
        <xdr:cNvSpPr txBox="1"/>
      </xdr:nvSpPr>
      <xdr:spPr>
        <a:xfrm>
          <a:off x="5041900" y="7123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89505</xdr:rowOff>
    </xdr:from>
    <xdr:to>
      <xdr:col>6</xdr:col>
      <xdr:colOff>50800</xdr:colOff>
      <xdr:row>43</xdr:row>
      <xdr:rowOff>19655</xdr:rowOff>
    </xdr:to>
    <xdr:sp macro="" textlink="">
      <xdr:nvSpPr>
        <xdr:cNvPr id="90" name="円/楕円 89"/>
        <xdr:cNvSpPr/>
      </xdr:nvSpPr>
      <xdr:spPr>
        <a:xfrm>
          <a:off x="4064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29832</xdr:rowOff>
    </xdr:from>
    <xdr:ext cx="736600" cy="259045"/>
    <xdr:sp macro="" textlink="">
      <xdr:nvSpPr>
        <xdr:cNvPr id="91" name="テキスト ボックス 90"/>
        <xdr:cNvSpPr txBox="1"/>
      </xdr:nvSpPr>
      <xdr:spPr>
        <a:xfrm>
          <a:off x="3733800" y="7059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89505</xdr:rowOff>
    </xdr:from>
    <xdr:to>
      <xdr:col>4</xdr:col>
      <xdr:colOff>533400</xdr:colOff>
      <xdr:row>43</xdr:row>
      <xdr:rowOff>19655</xdr:rowOff>
    </xdr:to>
    <xdr:sp macro="" textlink="">
      <xdr:nvSpPr>
        <xdr:cNvPr id="92" name="円/楕円 91"/>
        <xdr:cNvSpPr/>
      </xdr:nvSpPr>
      <xdr:spPr>
        <a:xfrm>
          <a:off x="3175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29832</xdr:rowOff>
    </xdr:from>
    <xdr:ext cx="762000" cy="259045"/>
    <xdr:sp macro="" textlink="">
      <xdr:nvSpPr>
        <xdr:cNvPr id="93" name="テキスト ボックス 92"/>
        <xdr:cNvSpPr txBox="1"/>
      </xdr:nvSpPr>
      <xdr:spPr>
        <a:xfrm>
          <a:off x="2844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78015</xdr:rowOff>
    </xdr:from>
    <xdr:to>
      <xdr:col>3</xdr:col>
      <xdr:colOff>330200</xdr:colOff>
      <xdr:row>43</xdr:row>
      <xdr:rowOff>8165</xdr:rowOff>
    </xdr:to>
    <xdr:sp macro="" textlink="">
      <xdr:nvSpPr>
        <xdr:cNvPr id="94" name="円/楕円 93"/>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18342</xdr:rowOff>
    </xdr:from>
    <xdr:ext cx="762000" cy="259045"/>
    <xdr:sp macro="" textlink="">
      <xdr:nvSpPr>
        <xdr:cNvPr id="95" name="テキスト ボックス 94"/>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0.45</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66524</xdr:rowOff>
    </xdr:from>
    <xdr:to>
      <xdr:col>2</xdr:col>
      <xdr:colOff>127000</xdr:colOff>
      <xdr:row>42</xdr:row>
      <xdr:rowOff>168124</xdr:rowOff>
    </xdr:to>
    <xdr:sp macro="" textlink="">
      <xdr:nvSpPr>
        <xdr:cNvPr id="96" name="円/楕円 95"/>
        <xdr:cNvSpPr/>
      </xdr:nvSpPr>
      <xdr:spPr>
        <a:xfrm>
          <a:off x="13970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6851</xdr:rowOff>
    </xdr:from>
    <xdr:ext cx="762000" cy="259045"/>
    <xdr:sp macro="" textlink="">
      <xdr:nvSpPr>
        <xdr:cNvPr id="97" name="テキスト ボックス 96"/>
        <xdr:cNvSpPr txBox="1"/>
      </xdr:nvSpPr>
      <xdr:spPr>
        <a:xfrm>
          <a:off x="1066800" y="7036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[76.2%]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85.9</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26</a:t>
          </a:r>
          <a:r>
            <a:rPr kumimoji="1" lang="ja-JP" altLang="en-US" sz="1300">
              <a:latin typeface="ＭＳ Ｐゴシック"/>
            </a:rPr>
            <a:t>年の震災以前の新規発行債抑制により、公債費が減少していることが要因の一つとなり前年度から減となっているが、震災による災害復旧により起債残高は増加しており、今後増加していく見込みである。また、一部事務組合への補助費等が減となったことも要因となり、前年度より減少となったが、一部事務組合に対する補助費等は類似団体と比較し高くなっている。</a:t>
          </a:r>
          <a:endParaRPr kumimoji="1" lang="en-US" altLang="ja-JP" sz="1300">
            <a:latin typeface="ＭＳ Ｐゴシック"/>
          </a:endParaRPr>
        </a:p>
        <a:p>
          <a:endParaRPr kumimoji="1" lang="en-US" altLang="ja-JP" sz="1300">
            <a:latin typeface="ＭＳ Ｐゴシック"/>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12277</xdr:rowOff>
    </xdr:from>
    <xdr:to>
      <xdr:col>7</xdr:col>
      <xdr:colOff>152400</xdr:colOff>
      <xdr:row>62</xdr:row>
      <xdr:rowOff>169121</xdr:rowOff>
    </xdr:to>
    <xdr:cxnSp macro="">
      <xdr:nvCxnSpPr>
        <xdr:cNvPr id="132" name="直線コネクタ 131"/>
        <xdr:cNvCxnSpPr/>
      </xdr:nvCxnSpPr>
      <xdr:spPr>
        <a:xfrm flipV="1">
          <a:off x="4114800" y="10642177"/>
          <a:ext cx="838200" cy="156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81297</xdr:rowOff>
    </xdr:from>
    <xdr:ext cx="762000" cy="259045"/>
    <xdr:sp macro="" textlink="">
      <xdr:nvSpPr>
        <xdr:cNvPr id="133" name="財政構造の弾力性平均値テキスト"/>
        <xdr:cNvSpPr txBox="1"/>
      </xdr:nvSpPr>
      <xdr:spPr>
        <a:xfrm>
          <a:off x="5041900" y="11054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169121</xdr:rowOff>
    </xdr:from>
    <xdr:to>
      <xdr:col>6</xdr:col>
      <xdr:colOff>0</xdr:colOff>
      <xdr:row>63</xdr:row>
      <xdr:rowOff>13758</xdr:rowOff>
    </xdr:to>
    <xdr:cxnSp macro="">
      <xdr:nvCxnSpPr>
        <xdr:cNvPr id="135" name="直線コネクタ 134"/>
        <xdr:cNvCxnSpPr/>
      </xdr:nvCxnSpPr>
      <xdr:spPr>
        <a:xfrm flipV="1">
          <a:off x="3225800" y="10799021"/>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123207</xdr:rowOff>
    </xdr:from>
    <xdr:ext cx="736600" cy="259045"/>
    <xdr:sp macro="" textlink="">
      <xdr:nvSpPr>
        <xdr:cNvPr id="137" name="テキスト ボックス 136"/>
        <xdr:cNvSpPr txBox="1"/>
      </xdr:nvSpPr>
      <xdr:spPr>
        <a:xfrm>
          <a:off x="3733800" y="11096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132927</xdr:rowOff>
    </xdr:from>
    <xdr:to>
      <xdr:col>4</xdr:col>
      <xdr:colOff>482600</xdr:colOff>
      <xdr:row>63</xdr:row>
      <xdr:rowOff>13758</xdr:rowOff>
    </xdr:to>
    <xdr:cxnSp macro="">
      <xdr:nvCxnSpPr>
        <xdr:cNvPr id="138" name="直線コネクタ 137"/>
        <xdr:cNvCxnSpPr/>
      </xdr:nvCxnSpPr>
      <xdr:spPr>
        <a:xfrm>
          <a:off x="2336800" y="10762827"/>
          <a:ext cx="889000" cy="52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163423</xdr:rowOff>
    </xdr:from>
    <xdr:ext cx="762000" cy="259045"/>
    <xdr:sp macro="" textlink="">
      <xdr:nvSpPr>
        <xdr:cNvPr id="140" name="テキスト ボックス 139"/>
        <xdr:cNvSpPr txBox="1"/>
      </xdr:nvSpPr>
      <xdr:spPr>
        <a:xfrm>
          <a:off x="2844800" y="11136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132927</xdr:rowOff>
    </xdr:from>
    <xdr:to>
      <xdr:col>3</xdr:col>
      <xdr:colOff>279400</xdr:colOff>
      <xdr:row>63</xdr:row>
      <xdr:rowOff>70062</xdr:rowOff>
    </xdr:to>
    <xdr:cxnSp macro="">
      <xdr:nvCxnSpPr>
        <xdr:cNvPr id="141" name="直線コネクタ 140"/>
        <xdr:cNvCxnSpPr/>
      </xdr:nvCxnSpPr>
      <xdr:spPr>
        <a:xfrm flipV="1">
          <a:off x="1447800" y="10762827"/>
          <a:ext cx="8890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78969</xdr:rowOff>
    </xdr:from>
    <xdr:ext cx="762000" cy="259045"/>
    <xdr:sp macro="" textlink="">
      <xdr:nvSpPr>
        <xdr:cNvPr id="143" name="テキスト ボックス 142"/>
        <xdr:cNvSpPr txBox="1"/>
      </xdr:nvSpPr>
      <xdr:spPr>
        <a:xfrm>
          <a:off x="1955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78969</xdr:rowOff>
    </xdr:from>
    <xdr:ext cx="762000" cy="259045"/>
    <xdr:sp macro="" textlink="">
      <xdr:nvSpPr>
        <xdr:cNvPr id="145" name="テキスト ボックス 144"/>
        <xdr:cNvSpPr txBox="1"/>
      </xdr:nvSpPr>
      <xdr:spPr>
        <a:xfrm>
          <a:off x="1066800" y="110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61</xdr:row>
      <xdr:rowOff>132927</xdr:rowOff>
    </xdr:from>
    <xdr:to>
      <xdr:col>7</xdr:col>
      <xdr:colOff>203200</xdr:colOff>
      <xdr:row>62</xdr:row>
      <xdr:rowOff>63077</xdr:rowOff>
    </xdr:to>
    <xdr:sp macro="" textlink="">
      <xdr:nvSpPr>
        <xdr:cNvPr id="151" name="円/楕円 150"/>
        <xdr:cNvSpPr/>
      </xdr:nvSpPr>
      <xdr:spPr>
        <a:xfrm>
          <a:off x="49022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149454</xdr:rowOff>
    </xdr:from>
    <xdr:ext cx="762000" cy="259045"/>
    <xdr:sp macro="" textlink="">
      <xdr:nvSpPr>
        <xdr:cNvPr id="152" name="財政構造の弾力性該当値テキスト"/>
        <xdr:cNvSpPr txBox="1"/>
      </xdr:nvSpPr>
      <xdr:spPr>
        <a:xfrm>
          <a:off x="5041900" y="10436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118321</xdr:rowOff>
    </xdr:from>
    <xdr:to>
      <xdr:col>6</xdr:col>
      <xdr:colOff>50800</xdr:colOff>
      <xdr:row>63</xdr:row>
      <xdr:rowOff>48471</xdr:rowOff>
    </xdr:to>
    <xdr:sp macro="" textlink="">
      <xdr:nvSpPr>
        <xdr:cNvPr id="153" name="円/楕円 152"/>
        <xdr:cNvSpPr/>
      </xdr:nvSpPr>
      <xdr:spPr>
        <a:xfrm>
          <a:off x="4064000" y="10748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58648</xdr:rowOff>
    </xdr:from>
    <xdr:ext cx="736600" cy="259045"/>
    <xdr:sp macro="" textlink="">
      <xdr:nvSpPr>
        <xdr:cNvPr id="154" name="テキスト ボックス 153"/>
        <xdr:cNvSpPr txBox="1"/>
      </xdr:nvSpPr>
      <xdr:spPr>
        <a:xfrm>
          <a:off x="3733800" y="10517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80.1</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134408</xdr:rowOff>
    </xdr:from>
    <xdr:to>
      <xdr:col>4</xdr:col>
      <xdr:colOff>533400</xdr:colOff>
      <xdr:row>63</xdr:row>
      <xdr:rowOff>64558</xdr:rowOff>
    </xdr:to>
    <xdr:sp macro="" textlink="">
      <xdr:nvSpPr>
        <xdr:cNvPr id="155" name="円/楕円 154"/>
        <xdr:cNvSpPr/>
      </xdr:nvSpPr>
      <xdr:spPr>
        <a:xfrm>
          <a:off x="3175000" y="10764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74735</xdr:rowOff>
    </xdr:from>
    <xdr:ext cx="762000" cy="259045"/>
    <xdr:sp macro="" textlink="">
      <xdr:nvSpPr>
        <xdr:cNvPr id="156" name="テキスト ボックス 155"/>
        <xdr:cNvSpPr txBox="1"/>
      </xdr:nvSpPr>
      <xdr:spPr>
        <a:xfrm>
          <a:off x="2844800" y="1053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80.5</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82127</xdr:rowOff>
    </xdr:from>
    <xdr:to>
      <xdr:col>3</xdr:col>
      <xdr:colOff>330200</xdr:colOff>
      <xdr:row>63</xdr:row>
      <xdr:rowOff>12277</xdr:rowOff>
    </xdr:to>
    <xdr:sp macro="" textlink="">
      <xdr:nvSpPr>
        <xdr:cNvPr id="157" name="円/楕円 156"/>
        <xdr:cNvSpPr/>
      </xdr:nvSpPr>
      <xdr:spPr>
        <a:xfrm>
          <a:off x="2286000" y="1071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22454</xdr:rowOff>
    </xdr:from>
    <xdr:ext cx="762000" cy="259045"/>
    <xdr:sp macro="" textlink="">
      <xdr:nvSpPr>
        <xdr:cNvPr id="158" name="テキスト ボックス 157"/>
        <xdr:cNvSpPr txBox="1"/>
      </xdr:nvSpPr>
      <xdr:spPr>
        <a:xfrm>
          <a:off x="1955800" y="104809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19262</xdr:rowOff>
    </xdr:from>
    <xdr:to>
      <xdr:col>2</xdr:col>
      <xdr:colOff>127000</xdr:colOff>
      <xdr:row>63</xdr:row>
      <xdr:rowOff>120862</xdr:rowOff>
    </xdr:to>
    <xdr:sp macro="" textlink="">
      <xdr:nvSpPr>
        <xdr:cNvPr id="159" name="円/楕円 158"/>
        <xdr:cNvSpPr/>
      </xdr:nvSpPr>
      <xdr:spPr>
        <a:xfrm>
          <a:off x="1397000" y="1082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131039</xdr:rowOff>
    </xdr:from>
    <xdr:ext cx="762000" cy="259045"/>
    <xdr:sp macro="" textlink="">
      <xdr:nvSpPr>
        <xdr:cNvPr id="160" name="テキスト ボックス 159"/>
        <xdr:cNvSpPr txBox="1"/>
      </xdr:nvSpPr>
      <xdr:spPr>
        <a:xfrm>
          <a:off x="1066800" y="10589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81.9</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[226,731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138,350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地域おこし協力隊の登用等により人件費は増加しているものの、平成</a:t>
          </a:r>
          <a:r>
            <a:rPr kumimoji="1" lang="en-US" altLang="ja-JP" sz="1300">
              <a:latin typeface="ＭＳ Ｐゴシック"/>
            </a:rPr>
            <a:t>26</a:t>
          </a:r>
          <a:r>
            <a:rPr kumimoji="1" lang="ja-JP" altLang="en-US" sz="1300">
              <a:latin typeface="ＭＳ Ｐゴシック"/>
            </a:rPr>
            <a:t>年の震災に係る倒壊家屋廃棄物処理費が大幅に減少し、増額となった前年度から減少となっている。</a:t>
          </a: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79986</xdr:rowOff>
    </xdr:from>
    <xdr:to>
      <xdr:col>7</xdr:col>
      <xdr:colOff>152400</xdr:colOff>
      <xdr:row>84</xdr:row>
      <xdr:rowOff>28315</xdr:rowOff>
    </xdr:to>
    <xdr:cxnSp macro="">
      <xdr:nvCxnSpPr>
        <xdr:cNvPr id="195" name="直線コネクタ 194"/>
        <xdr:cNvCxnSpPr/>
      </xdr:nvCxnSpPr>
      <xdr:spPr>
        <a:xfrm flipV="1">
          <a:off x="4114800" y="14310336"/>
          <a:ext cx="838200" cy="119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95152</xdr:rowOff>
    </xdr:from>
    <xdr:to>
      <xdr:col>6</xdr:col>
      <xdr:colOff>0</xdr:colOff>
      <xdr:row>84</xdr:row>
      <xdr:rowOff>28315</xdr:rowOff>
    </xdr:to>
    <xdr:cxnSp macro="">
      <xdr:nvCxnSpPr>
        <xdr:cNvPr id="198" name="直線コネクタ 197"/>
        <xdr:cNvCxnSpPr/>
      </xdr:nvCxnSpPr>
      <xdr:spPr>
        <a:xfrm>
          <a:off x="3225800" y="14325502"/>
          <a:ext cx="889000" cy="104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110202</xdr:rowOff>
    </xdr:from>
    <xdr:ext cx="736600" cy="259045"/>
    <xdr:sp macro="" textlink="">
      <xdr:nvSpPr>
        <xdr:cNvPr id="200" name="テキスト ボックス 199"/>
        <xdr:cNvSpPr txBox="1"/>
      </xdr:nvSpPr>
      <xdr:spPr>
        <a:xfrm>
          <a:off x="3733800" y="139976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75907</xdr:rowOff>
    </xdr:from>
    <xdr:to>
      <xdr:col>4</xdr:col>
      <xdr:colOff>482600</xdr:colOff>
      <xdr:row>83</xdr:row>
      <xdr:rowOff>95152</xdr:rowOff>
    </xdr:to>
    <xdr:cxnSp macro="">
      <xdr:nvCxnSpPr>
        <xdr:cNvPr id="201" name="直線コネクタ 200"/>
        <xdr:cNvCxnSpPr/>
      </xdr:nvCxnSpPr>
      <xdr:spPr>
        <a:xfrm>
          <a:off x="2336800" y="14134807"/>
          <a:ext cx="889000" cy="190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100300</xdr:rowOff>
    </xdr:from>
    <xdr:ext cx="762000" cy="259045"/>
    <xdr:sp macro="" textlink="">
      <xdr:nvSpPr>
        <xdr:cNvPr id="203" name="テキスト ボックス 202"/>
        <xdr:cNvSpPr txBox="1"/>
      </xdr:nvSpPr>
      <xdr:spPr>
        <a:xfrm>
          <a:off x="2844800" y="1398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73884</xdr:rowOff>
    </xdr:from>
    <xdr:to>
      <xdr:col>3</xdr:col>
      <xdr:colOff>279400</xdr:colOff>
      <xdr:row>82</xdr:row>
      <xdr:rowOff>75907</xdr:rowOff>
    </xdr:to>
    <xdr:cxnSp macro="">
      <xdr:nvCxnSpPr>
        <xdr:cNvPr id="204" name="直線コネクタ 203"/>
        <xdr:cNvCxnSpPr/>
      </xdr:nvCxnSpPr>
      <xdr:spPr>
        <a:xfrm>
          <a:off x="1447800" y="14132784"/>
          <a:ext cx="889000" cy="2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83</xdr:row>
      <xdr:rowOff>29186</xdr:rowOff>
    </xdr:from>
    <xdr:to>
      <xdr:col>7</xdr:col>
      <xdr:colOff>203200</xdr:colOff>
      <xdr:row>83</xdr:row>
      <xdr:rowOff>130786</xdr:rowOff>
    </xdr:to>
    <xdr:sp macro="" textlink="">
      <xdr:nvSpPr>
        <xdr:cNvPr id="214" name="円/楕円 213"/>
        <xdr:cNvSpPr/>
      </xdr:nvSpPr>
      <xdr:spPr>
        <a:xfrm>
          <a:off x="4902200" y="14259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82</xdr:row>
      <xdr:rowOff>45713</xdr:rowOff>
    </xdr:from>
    <xdr:ext cx="762000" cy="259045"/>
    <xdr:sp macro="" textlink="">
      <xdr:nvSpPr>
        <xdr:cNvPr id="215" name="人件費・物件費等の状況該当値テキスト"/>
        <xdr:cNvSpPr txBox="1"/>
      </xdr:nvSpPr>
      <xdr:spPr>
        <a:xfrm>
          <a:off x="5041900" y="14104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226,731</a:t>
          </a:r>
          <a:endParaRPr kumimoji="1" lang="ja-JP" altLang="en-US" sz="1000" b="1">
            <a:solidFill>
              <a:srgbClr val="FF0000"/>
            </a:solidFill>
            <a:latin typeface="ＭＳ Ｐゴシック"/>
          </a:endParaRPr>
        </a:p>
      </xdr:txBody>
    </xdr:sp>
    <xdr:clientData/>
  </xdr:oneCellAnchor>
  <xdr:twoCellAnchor>
    <xdr:from>
      <xdr:col>5</xdr:col>
      <xdr:colOff>635000</xdr:colOff>
      <xdr:row>83</xdr:row>
      <xdr:rowOff>148965</xdr:rowOff>
    </xdr:from>
    <xdr:to>
      <xdr:col>6</xdr:col>
      <xdr:colOff>50800</xdr:colOff>
      <xdr:row>84</xdr:row>
      <xdr:rowOff>79115</xdr:rowOff>
    </xdr:to>
    <xdr:sp macro="" textlink="">
      <xdr:nvSpPr>
        <xdr:cNvPr id="216" name="円/楕円 215"/>
        <xdr:cNvSpPr/>
      </xdr:nvSpPr>
      <xdr:spPr>
        <a:xfrm>
          <a:off x="4064000" y="14379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84</xdr:row>
      <xdr:rowOff>63892</xdr:rowOff>
    </xdr:from>
    <xdr:ext cx="736600" cy="259045"/>
    <xdr:sp macro="" textlink="">
      <xdr:nvSpPr>
        <xdr:cNvPr id="217" name="テキスト ボックス 216"/>
        <xdr:cNvSpPr txBox="1"/>
      </xdr:nvSpPr>
      <xdr:spPr>
        <a:xfrm>
          <a:off x="3733800" y="144656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256,514</a:t>
          </a:r>
          <a:endParaRPr kumimoji="1" lang="ja-JP" altLang="en-US" sz="1000" b="1">
            <a:solidFill>
              <a:srgbClr val="FF0000"/>
            </a:solidFill>
            <a:latin typeface="ＭＳ Ｐゴシック"/>
          </a:endParaRPr>
        </a:p>
      </xdr:txBody>
    </xdr:sp>
    <xdr:clientData/>
  </xdr:oneCellAnchor>
  <xdr:twoCellAnchor>
    <xdr:from>
      <xdr:col>4</xdr:col>
      <xdr:colOff>431800</xdr:colOff>
      <xdr:row>83</xdr:row>
      <xdr:rowOff>44352</xdr:rowOff>
    </xdr:from>
    <xdr:to>
      <xdr:col>4</xdr:col>
      <xdr:colOff>533400</xdr:colOff>
      <xdr:row>83</xdr:row>
      <xdr:rowOff>145952</xdr:rowOff>
    </xdr:to>
    <xdr:sp macro="" textlink="">
      <xdr:nvSpPr>
        <xdr:cNvPr id="218" name="円/楕円 217"/>
        <xdr:cNvSpPr/>
      </xdr:nvSpPr>
      <xdr:spPr>
        <a:xfrm>
          <a:off x="3175000" y="14274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130729</xdr:rowOff>
    </xdr:from>
    <xdr:ext cx="762000" cy="259045"/>
    <xdr:sp macro="" textlink="">
      <xdr:nvSpPr>
        <xdr:cNvPr id="219" name="テキスト ボックス 218"/>
        <xdr:cNvSpPr txBox="1"/>
      </xdr:nvSpPr>
      <xdr:spPr>
        <a:xfrm>
          <a:off x="2844800" y="14361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230,502</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25107</xdr:rowOff>
    </xdr:from>
    <xdr:to>
      <xdr:col>3</xdr:col>
      <xdr:colOff>330200</xdr:colOff>
      <xdr:row>82</xdr:row>
      <xdr:rowOff>126707</xdr:rowOff>
    </xdr:to>
    <xdr:sp macro="" textlink="">
      <xdr:nvSpPr>
        <xdr:cNvPr id="220" name="円/楕円 219"/>
        <xdr:cNvSpPr/>
      </xdr:nvSpPr>
      <xdr:spPr>
        <a:xfrm>
          <a:off x="2286000" y="140840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136884</xdr:rowOff>
    </xdr:from>
    <xdr:ext cx="762000" cy="259045"/>
    <xdr:sp macro="" textlink="">
      <xdr:nvSpPr>
        <xdr:cNvPr id="221" name="テキスト ボックス 220"/>
        <xdr:cNvSpPr txBox="1"/>
      </xdr:nvSpPr>
      <xdr:spPr>
        <a:xfrm>
          <a:off x="1955800" y="1385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183,085</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23084</xdr:rowOff>
    </xdr:from>
    <xdr:to>
      <xdr:col>2</xdr:col>
      <xdr:colOff>127000</xdr:colOff>
      <xdr:row>82</xdr:row>
      <xdr:rowOff>124684</xdr:rowOff>
    </xdr:to>
    <xdr:sp macro="" textlink="">
      <xdr:nvSpPr>
        <xdr:cNvPr id="222" name="円/楕円 221"/>
        <xdr:cNvSpPr/>
      </xdr:nvSpPr>
      <xdr:spPr>
        <a:xfrm>
          <a:off x="1397000" y="14081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134861</xdr:rowOff>
    </xdr:from>
    <xdr:ext cx="762000" cy="259045"/>
    <xdr:sp macro="" textlink="">
      <xdr:nvSpPr>
        <xdr:cNvPr id="223" name="テキスト ボックス 222"/>
        <xdr:cNvSpPr txBox="1"/>
      </xdr:nvSpPr>
      <xdr:spPr>
        <a:xfrm>
          <a:off x="1066800" y="13850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182,582</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[96.8]</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若干全国平均を超えているが、今後も適正な数値の維持を図っていく。</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144357</xdr:rowOff>
    </xdr:from>
    <xdr:to>
      <xdr:col>24</xdr:col>
      <xdr:colOff>558800</xdr:colOff>
      <xdr:row>86</xdr:row>
      <xdr:rowOff>5080</xdr:rowOff>
    </xdr:to>
    <xdr:cxnSp macro="">
      <xdr:nvCxnSpPr>
        <xdr:cNvPr id="257" name="直線コネクタ 256"/>
        <xdr:cNvCxnSpPr/>
      </xdr:nvCxnSpPr>
      <xdr:spPr>
        <a:xfrm>
          <a:off x="16179800" y="14717607"/>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112184</xdr:rowOff>
    </xdr:from>
    <xdr:to>
      <xdr:col>23</xdr:col>
      <xdr:colOff>406400</xdr:colOff>
      <xdr:row>85</xdr:row>
      <xdr:rowOff>144357</xdr:rowOff>
    </xdr:to>
    <xdr:cxnSp macro="">
      <xdr:nvCxnSpPr>
        <xdr:cNvPr id="260" name="直線コネクタ 259"/>
        <xdr:cNvCxnSpPr/>
      </xdr:nvCxnSpPr>
      <xdr:spPr>
        <a:xfrm>
          <a:off x="15290800" y="14685434"/>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31750</xdr:rowOff>
    </xdr:from>
    <xdr:to>
      <xdr:col>22</xdr:col>
      <xdr:colOff>203200</xdr:colOff>
      <xdr:row>85</xdr:row>
      <xdr:rowOff>112184</xdr:rowOff>
    </xdr:to>
    <xdr:cxnSp macro="">
      <xdr:nvCxnSpPr>
        <xdr:cNvPr id="263" name="直線コネクタ 262"/>
        <xdr:cNvCxnSpPr/>
      </xdr:nvCxnSpPr>
      <xdr:spPr>
        <a:xfrm>
          <a:off x="14401800" y="14605000"/>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31750</xdr:rowOff>
    </xdr:from>
    <xdr:to>
      <xdr:col>21</xdr:col>
      <xdr:colOff>0</xdr:colOff>
      <xdr:row>88</xdr:row>
      <xdr:rowOff>112607</xdr:rowOff>
    </xdr:to>
    <xdr:cxnSp macro="">
      <xdr:nvCxnSpPr>
        <xdr:cNvPr id="266" name="直線コネクタ 265"/>
        <xdr:cNvCxnSpPr/>
      </xdr:nvCxnSpPr>
      <xdr:spPr>
        <a:xfrm flipV="1">
          <a:off x="13512800" y="14605000"/>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125730</xdr:rowOff>
    </xdr:from>
    <xdr:to>
      <xdr:col>24</xdr:col>
      <xdr:colOff>609600</xdr:colOff>
      <xdr:row>86</xdr:row>
      <xdr:rowOff>55880</xdr:rowOff>
    </xdr:to>
    <xdr:sp macro="" textlink="">
      <xdr:nvSpPr>
        <xdr:cNvPr id="276" name="円/楕円 275"/>
        <xdr:cNvSpPr/>
      </xdr:nvSpPr>
      <xdr:spPr>
        <a:xfrm>
          <a:off x="16967200" y="1469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97807</xdr:rowOff>
    </xdr:from>
    <xdr:ext cx="762000" cy="259045"/>
    <xdr:sp macro="" textlink="">
      <xdr:nvSpPr>
        <xdr:cNvPr id="277" name="給与水準   （国との比較）該当値テキスト"/>
        <xdr:cNvSpPr txBox="1"/>
      </xdr:nvSpPr>
      <xdr:spPr>
        <a:xfrm>
          <a:off x="17106900" y="1467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96.8</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93557</xdr:rowOff>
    </xdr:from>
    <xdr:to>
      <xdr:col>23</xdr:col>
      <xdr:colOff>457200</xdr:colOff>
      <xdr:row>86</xdr:row>
      <xdr:rowOff>23707</xdr:rowOff>
    </xdr:to>
    <xdr:sp macro="" textlink="">
      <xdr:nvSpPr>
        <xdr:cNvPr id="278" name="円/楕円 277"/>
        <xdr:cNvSpPr/>
      </xdr:nvSpPr>
      <xdr:spPr>
        <a:xfrm>
          <a:off x="161290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8484</xdr:rowOff>
    </xdr:from>
    <xdr:ext cx="736600" cy="259045"/>
    <xdr:sp macro="" textlink="">
      <xdr:nvSpPr>
        <xdr:cNvPr id="279" name="テキスト ボックス 278"/>
        <xdr:cNvSpPr txBox="1"/>
      </xdr:nvSpPr>
      <xdr:spPr>
        <a:xfrm>
          <a:off x="15798800" y="147531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61384</xdr:rowOff>
    </xdr:from>
    <xdr:to>
      <xdr:col>22</xdr:col>
      <xdr:colOff>254000</xdr:colOff>
      <xdr:row>85</xdr:row>
      <xdr:rowOff>162984</xdr:rowOff>
    </xdr:to>
    <xdr:sp macro="" textlink="">
      <xdr:nvSpPr>
        <xdr:cNvPr id="280" name="円/楕円 279"/>
        <xdr:cNvSpPr/>
      </xdr:nvSpPr>
      <xdr:spPr>
        <a:xfrm>
          <a:off x="15240000" y="1463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147761</xdr:rowOff>
    </xdr:from>
    <xdr:ext cx="762000" cy="259045"/>
    <xdr:sp macro="" textlink="">
      <xdr:nvSpPr>
        <xdr:cNvPr id="281" name="テキスト ボックス 280"/>
        <xdr:cNvSpPr txBox="1"/>
      </xdr:nvSpPr>
      <xdr:spPr>
        <a:xfrm>
          <a:off x="14909800" y="14721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152400</xdr:rowOff>
    </xdr:from>
    <xdr:to>
      <xdr:col>21</xdr:col>
      <xdr:colOff>50800</xdr:colOff>
      <xdr:row>85</xdr:row>
      <xdr:rowOff>82550</xdr:rowOff>
    </xdr:to>
    <xdr:sp macro="" textlink="">
      <xdr:nvSpPr>
        <xdr:cNvPr id="282" name="円/楕円 281"/>
        <xdr:cNvSpPr/>
      </xdr:nvSpPr>
      <xdr:spPr>
        <a:xfrm>
          <a:off x="14351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67327</xdr:rowOff>
    </xdr:from>
    <xdr:ext cx="762000" cy="259045"/>
    <xdr:sp macro="" textlink="">
      <xdr:nvSpPr>
        <xdr:cNvPr id="283" name="テキスト ボックス 282"/>
        <xdr:cNvSpPr txBox="1"/>
      </xdr:nvSpPr>
      <xdr:spPr>
        <a:xfrm>
          <a:off x="14020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84" name="円/楕円 283"/>
        <xdr:cNvSpPr/>
      </xdr:nvSpPr>
      <xdr:spPr>
        <a:xfrm>
          <a:off x="13462000" y="1514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148184</xdr:rowOff>
    </xdr:from>
    <xdr:ext cx="762000" cy="259045"/>
    <xdr:sp macro="" textlink="">
      <xdr:nvSpPr>
        <xdr:cNvPr id="285" name="テキスト ボックス 284"/>
        <xdr:cNvSpPr txBox="1"/>
      </xdr:nvSpPr>
      <xdr:spPr>
        <a:xfrm>
          <a:off x="13131800" y="15235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102.4</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[8.99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7.96</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ここ数年の業務量の増加により、計画的に職員採用を進めており、前年度比</a:t>
          </a:r>
          <a:r>
            <a:rPr kumimoji="1" lang="en-US" altLang="ja-JP" sz="1300">
              <a:latin typeface="ＭＳ Ｐゴシック"/>
            </a:rPr>
            <a:t>1</a:t>
          </a:r>
          <a:r>
            <a:rPr kumimoji="1" lang="ja-JP" altLang="en-US" sz="1300">
              <a:latin typeface="ＭＳ Ｐゴシック"/>
            </a:rPr>
            <a:t>名増となっているが、類似団体より低い水準となっている。今後も適正かつ計画的な職員採用を進めていく。</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8509</xdr:rowOff>
    </xdr:from>
    <xdr:to>
      <xdr:col>24</xdr:col>
      <xdr:colOff>558800</xdr:colOff>
      <xdr:row>60</xdr:row>
      <xdr:rowOff>24595</xdr:rowOff>
    </xdr:to>
    <xdr:cxnSp macro="">
      <xdr:nvCxnSpPr>
        <xdr:cNvPr id="320" name="直線コネクタ 319"/>
        <xdr:cNvCxnSpPr/>
      </xdr:nvCxnSpPr>
      <xdr:spPr>
        <a:xfrm>
          <a:off x="16179800" y="10295509"/>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151807</xdr:rowOff>
    </xdr:from>
    <xdr:to>
      <xdr:col>23</xdr:col>
      <xdr:colOff>406400</xdr:colOff>
      <xdr:row>60</xdr:row>
      <xdr:rowOff>8509</xdr:rowOff>
    </xdr:to>
    <xdr:cxnSp macro="">
      <xdr:nvCxnSpPr>
        <xdr:cNvPr id="323" name="直線コネクタ 322"/>
        <xdr:cNvCxnSpPr/>
      </xdr:nvCxnSpPr>
      <xdr:spPr>
        <a:xfrm>
          <a:off x="15290800" y="10267357"/>
          <a:ext cx="889000" cy="28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151807</xdr:rowOff>
    </xdr:from>
    <xdr:to>
      <xdr:col>22</xdr:col>
      <xdr:colOff>203200</xdr:colOff>
      <xdr:row>59</xdr:row>
      <xdr:rowOff>153416</xdr:rowOff>
    </xdr:to>
    <xdr:cxnSp macro="">
      <xdr:nvCxnSpPr>
        <xdr:cNvPr id="326" name="直線コネクタ 325"/>
        <xdr:cNvCxnSpPr/>
      </xdr:nvCxnSpPr>
      <xdr:spPr>
        <a:xfrm flipV="1">
          <a:off x="14401800" y="10267357"/>
          <a:ext cx="889000" cy="1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153416</xdr:rowOff>
    </xdr:from>
    <xdr:to>
      <xdr:col>21</xdr:col>
      <xdr:colOff>0</xdr:colOff>
      <xdr:row>60</xdr:row>
      <xdr:rowOff>466</xdr:rowOff>
    </xdr:to>
    <xdr:cxnSp macro="">
      <xdr:nvCxnSpPr>
        <xdr:cNvPr id="329" name="直線コネクタ 328"/>
        <xdr:cNvCxnSpPr/>
      </xdr:nvCxnSpPr>
      <xdr:spPr>
        <a:xfrm flipV="1">
          <a:off x="13512800" y="10268966"/>
          <a:ext cx="889000" cy="18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59</xdr:row>
      <xdr:rowOff>145245</xdr:rowOff>
    </xdr:from>
    <xdr:to>
      <xdr:col>24</xdr:col>
      <xdr:colOff>609600</xdr:colOff>
      <xdr:row>60</xdr:row>
      <xdr:rowOff>75395</xdr:rowOff>
    </xdr:to>
    <xdr:sp macro="" textlink="">
      <xdr:nvSpPr>
        <xdr:cNvPr id="339" name="円/楕円 338"/>
        <xdr:cNvSpPr/>
      </xdr:nvSpPr>
      <xdr:spPr>
        <a:xfrm>
          <a:off x="16967200" y="1026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66522</xdr:rowOff>
    </xdr:from>
    <xdr:ext cx="762000" cy="259045"/>
    <xdr:sp macro="" textlink="">
      <xdr:nvSpPr>
        <xdr:cNvPr id="340" name="定員管理の状況該当値テキスト"/>
        <xdr:cNvSpPr txBox="1"/>
      </xdr:nvSpPr>
      <xdr:spPr>
        <a:xfrm>
          <a:off x="17106900" y="10182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8.99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129159</xdr:rowOff>
    </xdr:from>
    <xdr:to>
      <xdr:col>23</xdr:col>
      <xdr:colOff>457200</xdr:colOff>
      <xdr:row>60</xdr:row>
      <xdr:rowOff>59309</xdr:rowOff>
    </xdr:to>
    <xdr:sp macro="" textlink="">
      <xdr:nvSpPr>
        <xdr:cNvPr id="341" name="円/楕円 340"/>
        <xdr:cNvSpPr/>
      </xdr:nvSpPr>
      <xdr:spPr>
        <a:xfrm>
          <a:off x="16129000" y="10244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69486</xdr:rowOff>
    </xdr:from>
    <xdr:ext cx="736600" cy="259045"/>
    <xdr:sp macro="" textlink="">
      <xdr:nvSpPr>
        <xdr:cNvPr id="342" name="テキスト ボックス 341"/>
        <xdr:cNvSpPr txBox="1"/>
      </xdr:nvSpPr>
      <xdr:spPr>
        <a:xfrm>
          <a:off x="15798800" y="10013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101007</xdr:rowOff>
    </xdr:from>
    <xdr:to>
      <xdr:col>22</xdr:col>
      <xdr:colOff>254000</xdr:colOff>
      <xdr:row>60</xdr:row>
      <xdr:rowOff>31157</xdr:rowOff>
    </xdr:to>
    <xdr:sp macro="" textlink="">
      <xdr:nvSpPr>
        <xdr:cNvPr id="343" name="円/楕円 342"/>
        <xdr:cNvSpPr/>
      </xdr:nvSpPr>
      <xdr:spPr>
        <a:xfrm>
          <a:off x="15240000" y="10216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41334</xdr:rowOff>
    </xdr:from>
    <xdr:ext cx="762000" cy="259045"/>
    <xdr:sp macro="" textlink="">
      <xdr:nvSpPr>
        <xdr:cNvPr id="344" name="テキスト ボックス 343"/>
        <xdr:cNvSpPr txBox="1"/>
      </xdr:nvSpPr>
      <xdr:spPr>
        <a:xfrm>
          <a:off x="14909800" y="9985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8.44</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102616</xdr:rowOff>
    </xdr:from>
    <xdr:to>
      <xdr:col>21</xdr:col>
      <xdr:colOff>50800</xdr:colOff>
      <xdr:row>60</xdr:row>
      <xdr:rowOff>32766</xdr:rowOff>
    </xdr:to>
    <xdr:sp macro="" textlink="">
      <xdr:nvSpPr>
        <xdr:cNvPr id="345" name="円/楕円 344"/>
        <xdr:cNvSpPr/>
      </xdr:nvSpPr>
      <xdr:spPr>
        <a:xfrm>
          <a:off x="14351000" y="1021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42943</xdr:rowOff>
    </xdr:from>
    <xdr:ext cx="762000" cy="259045"/>
    <xdr:sp macro="" textlink="">
      <xdr:nvSpPr>
        <xdr:cNvPr id="346" name="テキスト ボックス 345"/>
        <xdr:cNvSpPr txBox="1"/>
      </xdr:nvSpPr>
      <xdr:spPr>
        <a:xfrm>
          <a:off x="14020800" y="998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121116</xdr:rowOff>
    </xdr:from>
    <xdr:to>
      <xdr:col>19</xdr:col>
      <xdr:colOff>533400</xdr:colOff>
      <xdr:row>60</xdr:row>
      <xdr:rowOff>51266</xdr:rowOff>
    </xdr:to>
    <xdr:sp macro="" textlink="">
      <xdr:nvSpPr>
        <xdr:cNvPr id="347" name="円/楕円 346"/>
        <xdr:cNvSpPr/>
      </xdr:nvSpPr>
      <xdr:spPr>
        <a:xfrm>
          <a:off x="13462000" y="10236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61443</xdr:rowOff>
    </xdr:from>
    <xdr:ext cx="762000" cy="259045"/>
    <xdr:sp macro="" textlink="">
      <xdr:nvSpPr>
        <xdr:cNvPr id="348" name="テキスト ボックス 347"/>
        <xdr:cNvSpPr txBox="1"/>
      </xdr:nvSpPr>
      <xdr:spPr>
        <a:xfrm>
          <a:off x="13131800" y="10005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冬季五輪関連施設等の建設が集中したため、実質公債費比率は類似団体の平均を大きく上回る数値が長らく続いていた。村では公債費負担適正化計画により計画的に公債費負担の軽減を図ったことにより、公債費は順調に減少していた。しかし平成</a:t>
          </a:r>
          <a:r>
            <a:rPr kumimoji="1" lang="en-US" altLang="ja-JP" sz="1300">
              <a:latin typeface="ＭＳ Ｐゴシック"/>
            </a:rPr>
            <a:t>26</a:t>
          </a:r>
          <a:r>
            <a:rPr kumimoji="1" lang="ja-JP" altLang="en-US" sz="1300">
              <a:latin typeface="ＭＳ Ｐゴシック"/>
            </a:rPr>
            <a:t>年の震災による災害復旧事業債の増加や広域ごみ処理施設建設負担金の増加、ここ数年の投資的事業の先送りによる今後の事業量の増加など新規発行債の増加により、今後の実質公債費比率は増加する見込みである。</a:t>
          </a:r>
        </a:p>
        <a:p>
          <a:endParaRPr kumimoji="1" lang="ja-JP" altLang="en-US" sz="1300">
            <a:latin typeface="ＭＳ Ｐゴシック"/>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41</xdr:row>
      <xdr:rowOff>56092</xdr:rowOff>
    </xdr:from>
    <xdr:to>
      <xdr:col>24</xdr:col>
      <xdr:colOff>558800</xdr:colOff>
      <xdr:row>41</xdr:row>
      <xdr:rowOff>146579</xdr:rowOff>
    </xdr:to>
    <xdr:cxnSp macro="">
      <xdr:nvCxnSpPr>
        <xdr:cNvPr id="386" name="直線コネクタ 385"/>
        <xdr:cNvCxnSpPr/>
      </xdr:nvCxnSpPr>
      <xdr:spPr>
        <a:xfrm flipV="1">
          <a:off x="16179800" y="7085542"/>
          <a:ext cx="838200" cy="904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52510</xdr:rowOff>
    </xdr:from>
    <xdr:ext cx="762000" cy="259045"/>
    <xdr:sp macro="" textlink="">
      <xdr:nvSpPr>
        <xdr:cNvPr id="387" name="公債費負担の状況平均値テキスト"/>
        <xdr:cNvSpPr txBox="1"/>
      </xdr:nvSpPr>
      <xdr:spPr>
        <a:xfrm>
          <a:off x="17106900" y="6739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41</xdr:row>
      <xdr:rowOff>146579</xdr:rowOff>
    </xdr:from>
    <xdr:to>
      <xdr:col>23</xdr:col>
      <xdr:colOff>406400</xdr:colOff>
      <xdr:row>42</xdr:row>
      <xdr:rowOff>65617</xdr:rowOff>
    </xdr:to>
    <xdr:cxnSp macro="">
      <xdr:nvCxnSpPr>
        <xdr:cNvPr id="389" name="直線コネクタ 388"/>
        <xdr:cNvCxnSpPr/>
      </xdr:nvCxnSpPr>
      <xdr:spPr>
        <a:xfrm flipV="1">
          <a:off x="15290800" y="7176029"/>
          <a:ext cx="889000" cy="904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157815</xdr:rowOff>
    </xdr:from>
    <xdr:ext cx="736600" cy="259045"/>
    <xdr:sp macro="" textlink="">
      <xdr:nvSpPr>
        <xdr:cNvPr id="391" name="テキスト ボックス 390"/>
        <xdr:cNvSpPr txBox="1"/>
      </xdr:nvSpPr>
      <xdr:spPr>
        <a:xfrm>
          <a:off x="15798800" y="66729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42</xdr:row>
      <xdr:rowOff>65617</xdr:rowOff>
    </xdr:from>
    <xdr:to>
      <xdr:col>22</xdr:col>
      <xdr:colOff>203200</xdr:colOff>
      <xdr:row>43</xdr:row>
      <xdr:rowOff>34925</xdr:rowOff>
    </xdr:to>
    <xdr:cxnSp macro="">
      <xdr:nvCxnSpPr>
        <xdr:cNvPr id="392" name="直線コネクタ 391"/>
        <xdr:cNvCxnSpPr/>
      </xdr:nvCxnSpPr>
      <xdr:spPr>
        <a:xfrm flipV="1">
          <a:off x="14401800" y="7266517"/>
          <a:ext cx="889000" cy="140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66798</xdr:rowOff>
    </xdr:from>
    <xdr:ext cx="762000" cy="259045"/>
    <xdr:sp macro="" textlink="">
      <xdr:nvSpPr>
        <xdr:cNvPr id="394" name="テキスト ボックス 393"/>
        <xdr:cNvSpPr txBox="1"/>
      </xdr:nvSpPr>
      <xdr:spPr>
        <a:xfrm>
          <a:off x="14909800" y="6753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34925</xdr:rowOff>
    </xdr:from>
    <xdr:to>
      <xdr:col>21</xdr:col>
      <xdr:colOff>0</xdr:colOff>
      <xdr:row>43</xdr:row>
      <xdr:rowOff>155575</xdr:rowOff>
    </xdr:to>
    <xdr:cxnSp macro="">
      <xdr:nvCxnSpPr>
        <xdr:cNvPr id="395" name="直線コネクタ 394"/>
        <xdr:cNvCxnSpPr/>
      </xdr:nvCxnSpPr>
      <xdr:spPr>
        <a:xfrm flipV="1">
          <a:off x="13512800" y="7407275"/>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167340</xdr:rowOff>
    </xdr:from>
    <xdr:ext cx="762000" cy="259045"/>
    <xdr:sp macro="" textlink="">
      <xdr:nvSpPr>
        <xdr:cNvPr id="397" name="テキスト ボックス 396"/>
        <xdr:cNvSpPr txBox="1"/>
      </xdr:nvSpPr>
      <xdr:spPr>
        <a:xfrm>
          <a:off x="14020800" y="6853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86377</xdr:rowOff>
    </xdr:from>
    <xdr:ext cx="762000" cy="259045"/>
    <xdr:sp macro="" textlink="">
      <xdr:nvSpPr>
        <xdr:cNvPr id="399" name="テキスト ボックス 398"/>
        <xdr:cNvSpPr txBox="1"/>
      </xdr:nvSpPr>
      <xdr:spPr>
        <a:xfrm>
          <a:off x="13131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41</xdr:row>
      <xdr:rowOff>5292</xdr:rowOff>
    </xdr:from>
    <xdr:to>
      <xdr:col>24</xdr:col>
      <xdr:colOff>609600</xdr:colOff>
      <xdr:row>41</xdr:row>
      <xdr:rowOff>106892</xdr:rowOff>
    </xdr:to>
    <xdr:sp macro="" textlink="">
      <xdr:nvSpPr>
        <xdr:cNvPr id="405" name="円/楕円 404"/>
        <xdr:cNvSpPr/>
      </xdr:nvSpPr>
      <xdr:spPr>
        <a:xfrm>
          <a:off x="16967200" y="703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40</xdr:row>
      <xdr:rowOff>148819</xdr:rowOff>
    </xdr:from>
    <xdr:ext cx="762000" cy="259045"/>
    <xdr:sp macro="" textlink="">
      <xdr:nvSpPr>
        <xdr:cNvPr id="406" name="公債費負担の状況該当値テキスト"/>
        <xdr:cNvSpPr txBox="1"/>
      </xdr:nvSpPr>
      <xdr:spPr>
        <a:xfrm>
          <a:off x="17106900" y="700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23</xdr:col>
      <xdr:colOff>355600</xdr:colOff>
      <xdr:row>41</xdr:row>
      <xdr:rowOff>95779</xdr:rowOff>
    </xdr:from>
    <xdr:to>
      <xdr:col>23</xdr:col>
      <xdr:colOff>457200</xdr:colOff>
      <xdr:row>42</xdr:row>
      <xdr:rowOff>25929</xdr:rowOff>
    </xdr:to>
    <xdr:sp macro="" textlink="">
      <xdr:nvSpPr>
        <xdr:cNvPr id="407" name="円/楕円 406"/>
        <xdr:cNvSpPr/>
      </xdr:nvSpPr>
      <xdr:spPr>
        <a:xfrm>
          <a:off x="16129000" y="71252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42</xdr:row>
      <xdr:rowOff>10706</xdr:rowOff>
    </xdr:from>
    <xdr:ext cx="736600" cy="259045"/>
    <xdr:sp macro="" textlink="">
      <xdr:nvSpPr>
        <xdr:cNvPr id="408" name="テキスト ボックス 407"/>
        <xdr:cNvSpPr txBox="1"/>
      </xdr:nvSpPr>
      <xdr:spPr>
        <a:xfrm>
          <a:off x="15798800" y="72116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152400</xdr:colOff>
      <xdr:row>42</xdr:row>
      <xdr:rowOff>14817</xdr:rowOff>
    </xdr:from>
    <xdr:to>
      <xdr:col>22</xdr:col>
      <xdr:colOff>254000</xdr:colOff>
      <xdr:row>42</xdr:row>
      <xdr:rowOff>116417</xdr:rowOff>
    </xdr:to>
    <xdr:sp macro="" textlink="">
      <xdr:nvSpPr>
        <xdr:cNvPr id="409" name="円/楕円 408"/>
        <xdr:cNvSpPr/>
      </xdr:nvSpPr>
      <xdr:spPr>
        <a:xfrm>
          <a:off x="15240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42</xdr:row>
      <xdr:rowOff>101194</xdr:rowOff>
    </xdr:from>
    <xdr:ext cx="762000" cy="259045"/>
    <xdr:sp macro="" textlink="">
      <xdr:nvSpPr>
        <xdr:cNvPr id="410" name="テキスト ボックス 409"/>
        <xdr:cNvSpPr txBox="1"/>
      </xdr:nvSpPr>
      <xdr:spPr>
        <a:xfrm>
          <a:off x="14909800" y="73020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155575</xdr:rowOff>
    </xdr:from>
    <xdr:to>
      <xdr:col>21</xdr:col>
      <xdr:colOff>50800</xdr:colOff>
      <xdr:row>43</xdr:row>
      <xdr:rowOff>85725</xdr:rowOff>
    </xdr:to>
    <xdr:sp macro="" textlink="">
      <xdr:nvSpPr>
        <xdr:cNvPr id="411" name="円/楕円 410"/>
        <xdr:cNvSpPr/>
      </xdr:nvSpPr>
      <xdr:spPr>
        <a:xfrm>
          <a:off x="14351000" y="7356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70502</xdr:rowOff>
    </xdr:from>
    <xdr:ext cx="762000" cy="259045"/>
    <xdr:sp macro="" textlink="">
      <xdr:nvSpPr>
        <xdr:cNvPr id="412" name="テキスト ボックス 411"/>
        <xdr:cNvSpPr txBox="1"/>
      </xdr:nvSpPr>
      <xdr:spPr>
        <a:xfrm>
          <a:off x="14020800" y="7442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a:t>
          </a:r>
          <a:endParaRPr kumimoji="1" lang="ja-JP" altLang="en-US" sz="1000" b="1">
            <a:solidFill>
              <a:srgbClr val="FF0000"/>
            </a:solidFill>
            <a:latin typeface="ＭＳ Ｐゴシック"/>
          </a:endParaRPr>
        </a:p>
      </xdr:txBody>
    </xdr:sp>
    <xdr:clientData/>
  </xdr:oneCellAnchor>
  <xdr:twoCellAnchor>
    <xdr:from>
      <xdr:col>19</xdr:col>
      <xdr:colOff>431800</xdr:colOff>
      <xdr:row>43</xdr:row>
      <xdr:rowOff>104775</xdr:rowOff>
    </xdr:from>
    <xdr:to>
      <xdr:col>19</xdr:col>
      <xdr:colOff>533400</xdr:colOff>
      <xdr:row>44</xdr:row>
      <xdr:rowOff>34925</xdr:rowOff>
    </xdr:to>
    <xdr:sp macro="" textlink="">
      <xdr:nvSpPr>
        <xdr:cNvPr id="413" name="円/楕円 412"/>
        <xdr:cNvSpPr/>
      </xdr:nvSpPr>
      <xdr:spPr>
        <a:xfrm>
          <a:off x="13462000" y="7477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19702</xdr:rowOff>
    </xdr:from>
    <xdr:ext cx="762000" cy="259045"/>
    <xdr:sp macro="" textlink="">
      <xdr:nvSpPr>
        <xdr:cNvPr id="414" name="テキスト ボックス 413"/>
        <xdr:cNvSpPr txBox="1"/>
      </xdr:nvSpPr>
      <xdr:spPr>
        <a:xfrm>
          <a:off x="13131800" y="7563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[28.3%]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長野五輪以降、ハード事業、新規発行債の抑制により減少傾向であったが、平成</a:t>
          </a:r>
          <a:r>
            <a:rPr kumimoji="1" lang="en-US" altLang="ja-JP" sz="1300">
              <a:latin typeface="ＭＳ Ｐゴシック"/>
            </a:rPr>
            <a:t>26</a:t>
          </a:r>
          <a:r>
            <a:rPr kumimoji="1" lang="ja-JP" altLang="en-US" sz="1300">
              <a:latin typeface="ＭＳ Ｐゴシック"/>
            </a:rPr>
            <a:t>年の震災に係る災害復旧事業等により新規発行債が増加し、村債残高が増加したことにより増となっている。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126441</xdr:rowOff>
    </xdr:from>
    <xdr:to>
      <xdr:col>24</xdr:col>
      <xdr:colOff>558800</xdr:colOff>
      <xdr:row>15</xdr:row>
      <xdr:rowOff>152502</xdr:rowOff>
    </xdr:to>
    <xdr:cxnSp macro="">
      <xdr:nvCxnSpPr>
        <xdr:cNvPr id="446" name="直線コネクタ 445"/>
        <xdr:cNvCxnSpPr/>
      </xdr:nvCxnSpPr>
      <xdr:spPr>
        <a:xfrm>
          <a:off x="16179800" y="2698191"/>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90238</xdr:rowOff>
    </xdr:from>
    <xdr:ext cx="762000" cy="259045"/>
    <xdr:sp macro="" textlink="">
      <xdr:nvSpPr>
        <xdr:cNvPr id="447" name="将来負担の状況平均値テキスト"/>
        <xdr:cNvSpPr txBox="1"/>
      </xdr:nvSpPr>
      <xdr:spPr>
        <a:xfrm>
          <a:off x="17106900" y="2490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8" name="フローチャート : 判断 447"/>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100381</xdr:rowOff>
    </xdr:from>
    <xdr:to>
      <xdr:col>23</xdr:col>
      <xdr:colOff>406400</xdr:colOff>
      <xdr:row>15</xdr:row>
      <xdr:rowOff>126441</xdr:rowOff>
    </xdr:to>
    <xdr:cxnSp macro="">
      <xdr:nvCxnSpPr>
        <xdr:cNvPr id="449" name="直線コネクタ 448"/>
        <xdr:cNvCxnSpPr/>
      </xdr:nvCxnSpPr>
      <xdr:spPr>
        <a:xfrm>
          <a:off x="15290800" y="2672131"/>
          <a:ext cx="889000" cy="2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50" name="フローチャート : 判断 449"/>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4081</xdr:rowOff>
    </xdr:from>
    <xdr:ext cx="736600" cy="259045"/>
    <xdr:sp macro="" textlink="">
      <xdr:nvSpPr>
        <xdr:cNvPr id="451" name="テキスト ボックス 450"/>
        <xdr:cNvSpPr txBox="1"/>
      </xdr:nvSpPr>
      <xdr:spPr>
        <a:xfrm>
          <a:off x="15798800" y="2747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45364</xdr:rowOff>
    </xdr:from>
    <xdr:to>
      <xdr:col>22</xdr:col>
      <xdr:colOff>203200</xdr:colOff>
      <xdr:row>15</xdr:row>
      <xdr:rowOff>100381</xdr:rowOff>
    </xdr:to>
    <xdr:cxnSp macro="">
      <xdr:nvCxnSpPr>
        <xdr:cNvPr id="452" name="直線コネクタ 451"/>
        <xdr:cNvCxnSpPr/>
      </xdr:nvCxnSpPr>
      <xdr:spPr>
        <a:xfrm>
          <a:off x="14401800" y="2617114"/>
          <a:ext cx="889000" cy="55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1321</xdr:rowOff>
    </xdr:from>
    <xdr:to>
      <xdr:col>22</xdr:col>
      <xdr:colOff>254000</xdr:colOff>
      <xdr:row>15</xdr:row>
      <xdr:rowOff>102921</xdr:rowOff>
    </xdr:to>
    <xdr:sp macro="" textlink="">
      <xdr:nvSpPr>
        <xdr:cNvPr id="453" name="フローチャート : 判断 452"/>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4" name="テキスト ボックス 453"/>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45364</xdr:rowOff>
    </xdr:from>
    <xdr:to>
      <xdr:col>21</xdr:col>
      <xdr:colOff>0</xdr:colOff>
      <xdr:row>15</xdr:row>
      <xdr:rowOff>90729</xdr:rowOff>
    </xdr:to>
    <xdr:cxnSp macro="">
      <xdr:nvCxnSpPr>
        <xdr:cNvPr id="455" name="直線コネクタ 454"/>
        <xdr:cNvCxnSpPr/>
      </xdr:nvCxnSpPr>
      <xdr:spPr>
        <a:xfrm flipV="1">
          <a:off x="13512800" y="2617114"/>
          <a:ext cx="889000" cy="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15</xdr:row>
      <xdr:rowOff>26416</xdr:rowOff>
    </xdr:from>
    <xdr:to>
      <xdr:col>21</xdr:col>
      <xdr:colOff>50800</xdr:colOff>
      <xdr:row>15</xdr:row>
      <xdr:rowOff>128016</xdr:rowOff>
    </xdr:to>
    <xdr:sp macro="" textlink="">
      <xdr:nvSpPr>
        <xdr:cNvPr id="456" name="フローチャート : 判断 455"/>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112793</xdr:rowOff>
    </xdr:from>
    <xdr:ext cx="762000" cy="259045"/>
    <xdr:sp macro="" textlink="">
      <xdr:nvSpPr>
        <xdr:cNvPr id="457" name="テキスト ボックス 456"/>
        <xdr:cNvSpPr txBox="1"/>
      </xdr:nvSpPr>
      <xdr:spPr>
        <a:xfrm>
          <a:off x="14020800" y="2684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8" name="フローチャート : 判断 457"/>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17594</xdr:rowOff>
    </xdr:from>
    <xdr:ext cx="762000" cy="259045"/>
    <xdr:sp macro="" textlink="">
      <xdr:nvSpPr>
        <xdr:cNvPr id="459" name="テキスト ボックス 458"/>
        <xdr:cNvSpPr txBox="1"/>
      </xdr:nvSpPr>
      <xdr:spPr>
        <a:xfrm>
          <a:off x="13131800" y="276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0" name="テキスト ボックス 459"/>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1" name="テキスト ボックス 460"/>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2" name="テキスト ボックス 461"/>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3" name="テキスト ボックス 462"/>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4" name="テキスト ボックス 463"/>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15</xdr:row>
      <xdr:rowOff>101702</xdr:rowOff>
    </xdr:from>
    <xdr:to>
      <xdr:col>24</xdr:col>
      <xdr:colOff>609600</xdr:colOff>
      <xdr:row>16</xdr:row>
      <xdr:rowOff>31852</xdr:rowOff>
    </xdr:to>
    <xdr:sp macro="" textlink="">
      <xdr:nvSpPr>
        <xdr:cNvPr id="465" name="円/楕円 464"/>
        <xdr:cNvSpPr/>
      </xdr:nvSpPr>
      <xdr:spPr>
        <a:xfrm>
          <a:off x="16967200" y="267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15</xdr:row>
      <xdr:rowOff>73779</xdr:rowOff>
    </xdr:from>
    <xdr:ext cx="762000" cy="259045"/>
    <xdr:sp macro="" textlink="">
      <xdr:nvSpPr>
        <xdr:cNvPr id="466" name="将来負担の状況該当値テキスト"/>
        <xdr:cNvSpPr txBox="1"/>
      </xdr:nvSpPr>
      <xdr:spPr>
        <a:xfrm>
          <a:off x="17106900" y="2645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28.3</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75641</xdr:rowOff>
    </xdr:from>
    <xdr:to>
      <xdr:col>23</xdr:col>
      <xdr:colOff>457200</xdr:colOff>
      <xdr:row>16</xdr:row>
      <xdr:rowOff>5791</xdr:rowOff>
    </xdr:to>
    <xdr:sp macro="" textlink="">
      <xdr:nvSpPr>
        <xdr:cNvPr id="467" name="円/楕円 466"/>
        <xdr:cNvSpPr/>
      </xdr:nvSpPr>
      <xdr:spPr>
        <a:xfrm>
          <a:off x="16129000" y="264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15968</xdr:rowOff>
    </xdr:from>
    <xdr:ext cx="736600" cy="259045"/>
    <xdr:sp macro="" textlink="">
      <xdr:nvSpPr>
        <xdr:cNvPr id="468" name="テキスト ボックス 467"/>
        <xdr:cNvSpPr txBox="1"/>
      </xdr:nvSpPr>
      <xdr:spPr>
        <a:xfrm>
          <a:off x="15798800" y="24162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25.6</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49581</xdr:rowOff>
    </xdr:from>
    <xdr:to>
      <xdr:col>22</xdr:col>
      <xdr:colOff>254000</xdr:colOff>
      <xdr:row>15</xdr:row>
      <xdr:rowOff>151181</xdr:rowOff>
    </xdr:to>
    <xdr:sp macro="" textlink="">
      <xdr:nvSpPr>
        <xdr:cNvPr id="469" name="円/楕円 468"/>
        <xdr:cNvSpPr/>
      </xdr:nvSpPr>
      <xdr:spPr>
        <a:xfrm>
          <a:off x="15240000" y="262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135958</xdr:rowOff>
    </xdr:from>
    <xdr:ext cx="762000" cy="259045"/>
    <xdr:sp macro="" textlink="">
      <xdr:nvSpPr>
        <xdr:cNvPr id="470" name="テキスト ボックス 469"/>
        <xdr:cNvSpPr txBox="1"/>
      </xdr:nvSpPr>
      <xdr:spPr>
        <a:xfrm>
          <a:off x="14909800" y="2707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166014</xdr:rowOff>
    </xdr:from>
    <xdr:to>
      <xdr:col>21</xdr:col>
      <xdr:colOff>50800</xdr:colOff>
      <xdr:row>15</xdr:row>
      <xdr:rowOff>96164</xdr:rowOff>
    </xdr:to>
    <xdr:sp macro="" textlink="">
      <xdr:nvSpPr>
        <xdr:cNvPr id="471" name="円/楕円 470"/>
        <xdr:cNvSpPr/>
      </xdr:nvSpPr>
      <xdr:spPr>
        <a:xfrm>
          <a:off x="14351000" y="2566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106341</xdr:rowOff>
    </xdr:from>
    <xdr:ext cx="762000" cy="259045"/>
    <xdr:sp macro="" textlink="">
      <xdr:nvSpPr>
        <xdr:cNvPr id="472" name="テキスト ボックス 471"/>
        <xdr:cNvSpPr txBox="1"/>
      </xdr:nvSpPr>
      <xdr:spPr>
        <a:xfrm>
          <a:off x="14020800" y="23351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39929</xdr:rowOff>
    </xdr:from>
    <xdr:to>
      <xdr:col>19</xdr:col>
      <xdr:colOff>533400</xdr:colOff>
      <xdr:row>15</xdr:row>
      <xdr:rowOff>141529</xdr:rowOff>
    </xdr:to>
    <xdr:sp macro="" textlink="">
      <xdr:nvSpPr>
        <xdr:cNvPr id="473" name="円/楕円 472"/>
        <xdr:cNvSpPr/>
      </xdr:nvSpPr>
      <xdr:spPr>
        <a:xfrm>
          <a:off x="13462000" y="2611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151706</xdr:rowOff>
    </xdr:from>
    <xdr:ext cx="762000" cy="259045"/>
    <xdr:sp macro="" textlink="">
      <xdr:nvSpPr>
        <xdr:cNvPr id="474" name="テキスト ボックス 473"/>
        <xdr:cNvSpPr txBox="1"/>
      </xdr:nvSpPr>
      <xdr:spPr>
        <a:xfrm>
          <a:off x="13131800" y="2380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21.9</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9,229
8,655
189.36
7,816,606
7,451,009
325,278
3,483,264
5,770,842</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28.3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適正な定員管理や特別職の給料削減などにより、類似団体等の平均を下回る数値となっているが、臨時職員の嘱託職員への登用や地域おこし協力隊員の活用などにより数値は増加している。</a:t>
          </a:r>
          <a:endParaRPr kumimoji="1" lang="en-US" altLang="ja-JP" sz="1300">
            <a:latin typeface="ＭＳ Ｐゴシック"/>
          </a:endParaRPr>
        </a:p>
        <a:p>
          <a:r>
            <a:rPr kumimoji="1" lang="ja-JP" altLang="en-US" sz="1300">
              <a:latin typeface="ＭＳ Ｐゴシック"/>
            </a:rPr>
            <a:t>今後も、退職職員の再任用等にもより数値の増加が予測されるが、適正かつ計画的な職員採用等に努める。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34</xdr:row>
      <xdr:rowOff>119380</xdr:rowOff>
    </xdr:from>
    <xdr:to>
      <xdr:col>7</xdr:col>
      <xdr:colOff>15875</xdr:colOff>
      <xdr:row>35</xdr:row>
      <xdr:rowOff>31750</xdr:rowOff>
    </xdr:to>
    <xdr:cxnSp macro="">
      <xdr:nvCxnSpPr>
        <xdr:cNvPr id="66" name="直線コネクタ 65"/>
        <xdr:cNvCxnSpPr/>
      </xdr:nvCxnSpPr>
      <xdr:spPr>
        <a:xfrm>
          <a:off x="3987800" y="5948680"/>
          <a:ext cx="8382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34</xdr:row>
      <xdr:rowOff>119380</xdr:rowOff>
    </xdr:from>
    <xdr:to>
      <xdr:col>5</xdr:col>
      <xdr:colOff>549275</xdr:colOff>
      <xdr:row>34</xdr:row>
      <xdr:rowOff>127000</xdr:rowOff>
    </xdr:to>
    <xdr:cxnSp macro="">
      <xdr:nvCxnSpPr>
        <xdr:cNvPr id="69" name="直線コネクタ 68"/>
        <xdr:cNvCxnSpPr/>
      </xdr:nvCxnSpPr>
      <xdr:spPr>
        <a:xfrm flipV="1">
          <a:off x="3098800" y="59486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34</xdr:row>
      <xdr:rowOff>127000</xdr:rowOff>
    </xdr:from>
    <xdr:to>
      <xdr:col>4</xdr:col>
      <xdr:colOff>346075</xdr:colOff>
      <xdr:row>34</xdr:row>
      <xdr:rowOff>127000</xdr:rowOff>
    </xdr:to>
    <xdr:cxnSp macro="">
      <xdr:nvCxnSpPr>
        <xdr:cNvPr id="72" name="直線コネクタ 71"/>
        <xdr:cNvCxnSpPr/>
      </xdr:nvCxnSpPr>
      <xdr:spPr>
        <a:xfrm>
          <a:off x="2209800" y="59563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4" name="テキスト ボックス 73"/>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34</xdr:row>
      <xdr:rowOff>127000</xdr:rowOff>
    </xdr:from>
    <xdr:to>
      <xdr:col>3</xdr:col>
      <xdr:colOff>142875</xdr:colOff>
      <xdr:row>35</xdr:row>
      <xdr:rowOff>39370</xdr:rowOff>
    </xdr:to>
    <xdr:cxnSp macro="">
      <xdr:nvCxnSpPr>
        <xdr:cNvPr id="75" name="直線コネクタ 74"/>
        <xdr:cNvCxnSpPr/>
      </xdr:nvCxnSpPr>
      <xdr:spPr>
        <a:xfrm flipV="1">
          <a:off x="1320800" y="59563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7" name="テキスト ボックス 76"/>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90187</xdr:rowOff>
    </xdr:from>
    <xdr:ext cx="762000" cy="259045"/>
    <xdr:sp macro="" textlink="">
      <xdr:nvSpPr>
        <xdr:cNvPr id="79" name="テキスト ボックス 78"/>
        <xdr:cNvSpPr txBox="1"/>
      </xdr:nvSpPr>
      <xdr:spPr>
        <a:xfrm>
          <a:off x="939800" y="643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34</xdr:row>
      <xdr:rowOff>152400</xdr:rowOff>
    </xdr:from>
    <xdr:to>
      <xdr:col>7</xdr:col>
      <xdr:colOff>66675</xdr:colOff>
      <xdr:row>35</xdr:row>
      <xdr:rowOff>82550</xdr:rowOff>
    </xdr:to>
    <xdr:sp macro="" textlink="">
      <xdr:nvSpPr>
        <xdr:cNvPr id="85" name="円/楕円 84"/>
        <xdr:cNvSpPr/>
      </xdr:nvSpPr>
      <xdr:spPr>
        <a:xfrm>
          <a:off x="47752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168927</xdr:rowOff>
    </xdr:from>
    <xdr:ext cx="762000" cy="259045"/>
    <xdr:sp macro="" textlink="">
      <xdr:nvSpPr>
        <xdr:cNvPr id="86" name="人件費該当値テキスト"/>
        <xdr:cNvSpPr txBox="1"/>
      </xdr:nvSpPr>
      <xdr:spPr>
        <a:xfrm>
          <a:off x="49149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5</xdr:col>
      <xdr:colOff>498475</xdr:colOff>
      <xdr:row>34</xdr:row>
      <xdr:rowOff>68580</xdr:rowOff>
    </xdr:from>
    <xdr:to>
      <xdr:col>5</xdr:col>
      <xdr:colOff>600075</xdr:colOff>
      <xdr:row>34</xdr:row>
      <xdr:rowOff>170180</xdr:rowOff>
    </xdr:to>
    <xdr:sp macro="" textlink="">
      <xdr:nvSpPr>
        <xdr:cNvPr id="87" name="円/楕円 86"/>
        <xdr:cNvSpPr/>
      </xdr:nvSpPr>
      <xdr:spPr>
        <a:xfrm>
          <a:off x="3937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8907</xdr:rowOff>
    </xdr:from>
    <xdr:ext cx="736600" cy="259045"/>
    <xdr:sp macro="" textlink="">
      <xdr:nvSpPr>
        <xdr:cNvPr id="88" name="テキスト ボックス 87"/>
        <xdr:cNvSpPr txBox="1"/>
      </xdr:nvSpPr>
      <xdr:spPr>
        <a:xfrm>
          <a:off x="3606800" y="5666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4</xdr:col>
      <xdr:colOff>295275</xdr:colOff>
      <xdr:row>34</xdr:row>
      <xdr:rowOff>76200</xdr:rowOff>
    </xdr:from>
    <xdr:to>
      <xdr:col>4</xdr:col>
      <xdr:colOff>396875</xdr:colOff>
      <xdr:row>35</xdr:row>
      <xdr:rowOff>6350</xdr:rowOff>
    </xdr:to>
    <xdr:sp macro="" textlink="">
      <xdr:nvSpPr>
        <xdr:cNvPr id="89" name="円/楕円 88"/>
        <xdr:cNvSpPr/>
      </xdr:nvSpPr>
      <xdr:spPr>
        <a:xfrm>
          <a:off x="3048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33</xdr:row>
      <xdr:rowOff>16527</xdr:rowOff>
    </xdr:from>
    <xdr:ext cx="762000" cy="259045"/>
    <xdr:sp macro="" textlink="">
      <xdr:nvSpPr>
        <xdr:cNvPr id="90" name="テキスト ボックス 89"/>
        <xdr:cNvSpPr txBox="1"/>
      </xdr:nvSpPr>
      <xdr:spPr>
        <a:xfrm>
          <a:off x="2717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3</xdr:col>
      <xdr:colOff>92075</xdr:colOff>
      <xdr:row>34</xdr:row>
      <xdr:rowOff>76200</xdr:rowOff>
    </xdr:from>
    <xdr:to>
      <xdr:col>3</xdr:col>
      <xdr:colOff>193675</xdr:colOff>
      <xdr:row>35</xdr:row>
      <xdr:rowOff>6350</xdr:rowOff>
    </xdr:to>
    <xdr:sp macro="" textlink="">
      <xdr:nvSpPr>
        <xdr:cNvPr id="91" name="円/楕円 90"/>
        <xdr:cNvSpPr/>
      </xdr:nvSpPr>
      <xdr:spPr>
        <a:xfrm>
          <a:off x="2159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33</xdr:row>
      <xdr:rowOff>16527</xdr:rowOff>
    </xdr:from>
    <xdr:ext cx="762000" cy="259045"/>
    <xdr:sp macro="" textlink="">
      <xdr:nvSpPr>
        <xdr:cNvPr id="92" name="テキスト ボックス 91"/>
        <xdr:cNvSpPr txBox="1"/>
      </xdr:nvSpPr>
      <xdr:spPr>
        <a:xfrm>
          <a:off x="1828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19.0</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160020</xdr:rowOff>
    </xdr:from>
    <xdr:to>
      <xdr:col>1</xdr:col>
      <xdr:colOff>676275</xdr:colOff>
      <xdr:row>35</xdr:row>
      <xdr:rowOff>90170</xdr:rowOff>
    </xdr:to>
    <xdr:sp macro="" textlink="">
      <xdr:nvSpPr>
        <xdr:cNvPr id="93" name="円/楕円 92"/>
        <xdr:cNvSpPr/>
      </xdr:nvSpPr>
      <xdr:spPr>
        <a:xfrm>
          <a:off x="1270000" y="598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100347</xdr:rowOff>
    </xdr:from>
    <xdr:ext cx="762000" cy="259045"/>
    <xdr:sp macro="" textlink="">
      <xdr:nvSpPr>
        <xdr:cNvPr id="94" name="テキスト ボックス 93"/>
        <xdr:cNvSpPr txBox="1"/>
      </xdr:nvSpPr>
      <xdr:spPr>
        <a:xfrm>
          <a:off x="939800" y="5758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震災に係る災害廃棄物処理等経費の減により、前年度から減となっている。オリンピック競技施設等特殊な施設を保有していること等により、経常的経費の増要因となるため、今後も削減努力を続けていく。。</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120142</xdr:rowOff>
    </xdr:from>
    <xdr:to>
      <xdr:col>24</xdr:col>
      <xdr:colOff>31750</xdr:colOff>
      <xdr:row>16</xdr:row>
      <xdr:rowOff>49276</xdr:rowOff>
    </xdr:to>
    <xdr:cxnSp macro="">
      <xdr:nvCxnSpPr>
        <xdr:cNvPr id="124" name="直線コネクタ 123"/>
        <xdr:cNvCxnSpPr/>
      </xdr:nvCxnSpPr>
      <xdr:spPr>
        <a:xfrm flipV="1">
          <a:off x="15671800" y="269189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44704</xdr:rowOff>
    </xdr:from>
    <xdr:to>
      <xdr:col>22</xdr:col>
      <xdr:colOff>565150</xdr:colOff>
      <xdr:row>16</xdr:row>
      <xdr:rowOff>49276</xdr:rowOff>
    </xdr:to>
    <xdr:cxnSp macro="">
      <xdr:nvCxnSpPr>
        <xdr:cNvPr id="127" name="直線コネクタ 126"/>
        <xdr:cNvCxnSpPr/>
      </xdr:nvCxnSpPr>
      <xdr:spPr>
        <a:xfrm>
          <a:off x="14782800" y="278790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138430</xdr:rowOff>
    </xdr:from>
    <xdr:to>
      <xdr:col>21</xdr:col>
      <xdr:colOff>361950</xdr:colOff>
      <xdr:row>16</xdr:row>
      <xdr:rowOff>44704</xdr:rowOff>
    </xdr:to>
    <xdr:cxnSp macro="">
      <xdr:nvCxnSpPr>
        <xdr:cNvPr id="130" name="直線コネクタ 129"/>
        <xdr:cNvCxnSpPr/>
      </xdr:nvCxnSpPr>
      <xdr:spPr>
        <a:xfrm>
          <a:off x="13893800" y="271018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133858</xdr:rowOff>
    </xdr:from>
    <xdr:to>
      <xdr:col>20</xdr:col>
      <xdr:colOff>158750</xdr:colOff>
      <xdr:row>15</xdr:row>
      <xdr:rowOff>138430</xdr:rowOff>
    </xdr:to>
    <xdr:cxnSp macro="">
      <xdr:nvCxnSpPr>
        <xdr:cNvPr id="133" name="直線コネクタ 132"/>
        <xdr:cNvCxnSpPr/>
      </xdr:nvCxnSpPr>
      <xdr:spPr>
        <a:xfrm>
          <a:off x="13004800" y="270560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69342</xdr:rowOff>
    </xdr:from>
    <xdr:to>
      <xdr:col>24</xdr:col>
      <xdr:colOff>82550</xdr:colOff>
      <xdr:row>15</xdr:row>
      <xdr:rowOff>170942</xdr:rowOff>
    </xdr:to>
    <xdr:sp macro="" textlink="">
      <xdr:nvSpPr>
        <xdr:cNvPr id="143" name="円/楕円 142"/>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149369</xdr:rowOff>
    </xdr:from>
    <xdr:ext cx="762000" cy="259045"/>
    <xdr:sp macro="" textlink="">
      <xdr:nvSpPr>
        <xdr:cNvPr id="144" name="物件費該当値テキスト"/>
        <xdr:cNvSpPr txBox="1"/>
      </xdr:nvSpPr>
      <xdr:spPr>
        <a:xfrm>
          <a:off x="16598900" y="254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8.6</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169926</xdr:rowOff>
    </xdr:from>
    <xdr:to>
      <xdr:col>22</xdr:col>
      <xdr:colOff>615950</xdr:colOff>
      <xdr:row>16</xdr:row>
      <xdr:rowOff>100076</xdr:rowOff>
    </xdr:to>
    <xdr:sp macro="" textlink="">
      <xdr:nvSpPr>
        <xdr:cNvPr id="145" name="円/楕円 144"/>
        <xdr:cNvSpPr/>
      </xdr:nvSpPr>
      <xdr:spPr>
        <a:xfrm>
          <a:off x="15621000" y="2741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110253</xdr:rowOff>
    </xdr:from>
    <xdr:ext cx="736600" cy="259045"/>
    <xdr:sp macro="" textlink="">
      <xdr:nvSpPr>
        <xdr:cNvPr id="146" name="テキスト ボックス 145"/>
        <xdr:cNvSpPr txBox="1"/>
      </xdr:nvSpPr>
      <xdr:spPr>
        <a:xfrm>
          <a:off x="15290800" y="2510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165354</xdr:rowOff>
    </xdr:from>
    <xdr:to>
      <xdr:col>21</xdr:col>
      <xdr:colOff>412750</xdr:colOff>
      <xdr:row>16</xdr:row>
      <xdr:rowOff>95504</xdr:rowOff>
    </xdr:to>
    <xdr:sp macro="" textlink="">
      <xdr:nvSpPr>
        <xdr:cNvPr id="147" name="円/楕円 146"/>
        <xdr:cNvSpPr/>
      </xdr:nvSpPr>
      <xdr:spPr>
        <a:xfrm>
          <a:off x="14732000" y="2737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105681</xdr:rowOff>
    </xdr:from>
    <xdr:ext cx="762000" cy="259045"/>
    <xdr:sp macro="" textlink="">
      <xdr:nvSpPr>
        <xdr:cNvPr id="148" name="テキスト ボックス 147"/>
        <xdr:cNvSpPr txBox="1"/>
      </xdr:nvSpPr>
      <xdr:spPr>
        <a:xfrm>
          <a:off x="14401800" y="2505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87630</xdr:rowOff>
    </xdr:from>
    <xdr:to>
      <xdr:col>20</xdr:col>
      <xdr:colOff>209550</xdr:colOff>
      <xdr:row>16</xdr:row>
      <xdr:rowOff>17780</xdr:rowOff>
    </xdr:to>
    <xdr:sp macro="" textlink="">
      <xdr:nvSpPr>
        <xdr:cNvPr id="149" name="円/楕円 148"/>
        <xdr:cNvSpPr/>
      </xdr:nvSpPr>
      <xdr:spPr>
        <a:xfrm>
          <a:off x="13843000" y="265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27957</xdr:rowOff>
    </xdr:from>
    <xdr:ext cx="762000" cy="259045"/>
    <xdr:sp macro="" textlink="">
      <xdr:nvSpPr>
        <xdr:cNvPr id="150" name="テキスト ボックス 149"/>
        <xdr:cNvSpPr txBox="1"/>
      </xdr:nvSpPr>
      <xdr:spPr>
        <a:xfrm>
          <a:off x="13512800" y="242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83058</xdr:rowOff>
    </xdr:from>
    <xdr:to>
      <xdr:col>19</xdr:col>
      <xdr:colOff>6350</xdr:colOff>
      <xdr:row>16</xdr:row>
      <xdr:rowOff>13208</xdr:rowOff>
    </xdr:to>
    <xdr:sp macro="" textlink="">
      <xdr:nvSpPr>
        <xdr:cNvPr id="151" name="円/楕円 150"/>
        <xdr:cNvSpPr/>
      </xdr:nvSpPr>
      <xdr:spPr>
        <a:xfrm>
          <a:off x="12954000" y="265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23385</xdr:rowOff>
    </xdr:from>
    <xdr:ext cx="762000" cy="259045"/>
    <xdr:sp macro="" textlink="">
      <xdr:nvSpPr>
        <xdr:cNvPr id="152" name="テキスト ボックス 151"/>
        <xdr:cNvSpPr txBox="1"/>
      </xdr:nvSpPr>
      <xdr:spPr>
        <a:xfrm>
          <a:off x="12623800" y="2423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類似団体内では低水準を保っているが、サービス内容の充実等により自立支援給付等が増加傾向となっている。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52</xdr:row>
      <xdr:rowOff>88900</xdr:rowOff>
    </xdr:from>
    <xdr:to>
      <xdr:col>7</xdr:col>
      <xdr:colOff>15875</xdr:colOff>
      <xdr:row>52</xdr:row>
      <xdr:rowOff>107950</xdr:rowOff>
    </xdr:to>
    <xdr:cxnSp macro="">
      <xdr:nvCxnSpPr>
        <xdr:cNvPr id="185" name="直線コネクタ 184"/>
        <xdr:cNvCxnSpPr/>
      </xdr:nvCxnSpPr>
      <xdr:spPr>
        <a:xfrm>
          <a:off x="3987800" y="90043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86"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52</xdr:row>
      <xdr:rowOff>88900</xdr:rowOff>
    </xdr:from>
    <xdr:to>
      <xdr:col>5</xdr:col>
      <xdr:colOff>549275</xdr:colOff>
      <xdr:row>53</xdr:row>
      <xdr:rowOff>31750</xdr:rowOff>
    </xdr:to>
    <xdr:cxnSp macro="">
      <xdr:nvCxnSpPr>
        <xdr:cNvPr id="188" name="直線コネクタ 187"/>
        <xdr:cNvCxnSpPr/>
      </xdr:nvCxnSpPr>
      <xdr:spPr>
        <a:xfrm flipV="1">
          <a:off x="3098800" y="9004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10177</xdr:rowOff>
    </xdr:from>
    <xdr:ext cx="736600" cy="259045"/>
    <xdr:sp macro="" textlink="">
      <xdr:nvSpPr>
        <xdr:cNvPr id="190" name="テキスト ボックス 189"/>
        <xdr:cNvSpPr txBox="1"/>
      </xdr:nvSpPr>
      <xdr:spPr>
        <a:xfrm>
          <a:off x="3606800" y="9611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31750</xdr:rowOff>
    </xdr:from>
    <xdr:to>
      <xdr:col>4</xdr:col>
      <xdr:colOff>346075</xdr:colOff>
      <xdr:row>53</xdr:row>
      <xdr:rowOff>50800</xdr:rowOff>
    </xdr:to>
    <xdr:cxnSp macro="">
      <xdr:nvCxnSpPr>
        <xdr:cNvPr id="191" name="直線コネクタ 190"/>
        <xdr:cNvCxnSpPr/>
      </xdr:nvCxnSpPr>
      <xdr:spPr>
        <a:xfrm flipV="1">
          <a:off x="2209800" y="91186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143527</xdr:rowOff>
    </xdr:from>
    <xdr:ext cx="762000" cy="259045"/>
    <xdr:sp macro="" textlink="">
      <xdr:nvSpPr>
        <xdr:cNvPr id="193" name="テキスト ボックス 192"/>
        <xdr:cNvSpPr txBox="1"/>
      </xdr:nvSpPr>
      <xdr:spPr>
        <a:xfrm>
          <a:off x="2717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50800</xdr:rowOff>
    </xdr:from>
    <xdr:to>
      <xdr:col>3</xdr:col>
      <xdr:colOff>142875</xdr:colOff>
      <xdr:row>53</xdr:row>
      <xdr:rowOff>50800</xdr:rowOff>
    </xdr:to>
    <xdr:cxnSp macro="">
      <xdr:nvCxnSpPr>
        <xdr:cNvPr id="194" name="直線コネクタ 193"/>
        <xdr:cNvCxnSpPr/>
      </xdr:nvCxnSpPr>
      <xdr:spPr>
        <a:xfrm>
          <a:off x="1320800" y="9137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86377</xdr:rowOff>
    </xdr:from>
    <xdr:ext cx="762000" cy="259045"/>
    <xdr:sp macro="" textlink="">
      <xdr:nvSpPr>
        <xdr:cNvPr id="196" name="テキスト ボックス 195"/>
        <xdr:cNvSpPr txBox="1"/>
      </xdr:nvSpPr>
      <xdr:spPr>
        <a:xfrm>
          <a:off x="1828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86377</xdr:rowOff>
    </xdr:from>
    <xdr:ext cx="762000" cy="259045"/>
    <xdr:sp macro="" textlink="">
      <xdr:nvSpPr>
        <xdr:cNvPr id="198" name="テキスト ボックス 197"/>
        <xdr:cNvSpPr txBox="1"/>
      </xdr:nvSpPr>
      <xdr:spPr>
        <a:xfrm>
          <a:off x="939800" y="9516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52</xdr:row>
      <xdr:rowOff>57150</xdr:rowOff>
    </xdr:from>
    <xdr:to>
      <xdr:col>7</xdr:col>
      <xdr:colOff>66675</xdr:colOff>
      <xdr:row>52</xdr:row>
      <xdr:rowOff>158750</xdr:rowOff>
    </xdr:to>
    <xdr:sp macro="" textlink="">
      <xdr:nvSpPr>
        <xdr:cNvPr id="204" name="円/楕円 203"/>
        <xdr:cNvSpPr/>
      </xdr:nvSpPr>
      <xdr:spPr>
        <a:xfrm>
          <a:off x="4775200" y="8972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51</xdr:row>
      <xdr:rowOff>137177</xdr:rowOff>
    </xdr:from>
    <xdr:ext cx="762000" cy="259045"/>
    <xdr:sp macro="" textlink="">
      <xdr:nvSpPr>
        <xdr:cNvPr id="205" name="扶助費該当値テキスト"/>
        <xdr:cNvSpPr txBox="1"/>
      </xdr:nvSpPr>
      <xdr:spPr>
        <a:xfrm>
          <a:off x="4914900" y="888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a:t>
          </a:r>
          <a:endParaRPr kumimoji="1" lang="ja-JP" altLang="en-US" sz="1000" b="1">
            <a:solidFill>
              <a:srgbClr val="FF0000"/>
            </a:solidFill>
            <a:latin typeface="ＭＳ Ｐゴシック"/>
          </a:endParaRPr>
        </a:p>
      </xdr:txBody>
    </xdr:sp>
    <xdr:clientData/>
  </xdr:oneCellAnchor>
  <xdr:twoCellAnchor>
    <xdr:from>
      <xdr:col>5</xdr:col>
      <xdr:colOff>498475</xdr:colOff>
      <xdr:row>52</xdr:row>
      <xdr:rowOff>38100</xdr:rowOff>
    </xdr:from>
    <xdr:to>
      <xdr:col>5</xdr:col>
      <xdr:colOff>600075</xdr:colOff>
      <xdr:row>52</xdr:row>
      <xdr:rowOff>139700</xdr:rowOff>
    </xdr:to>
    <xdr:sp macro="" textlink="">
      <xdr:nvSpPr>
        <xdr:cNvPr id="206" name="円/楕円 205"/>
        <xdr:cNvSpPr/>
      </xdr:nvSpPr>
      <xdr:spPr>
        <a:xfrm>
          <a:off x="3937000" y="895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50</xdr:row>
      <xdr:rowOff>149877</xdr:rowOff>
    </xdr:from>
    <xdr:ext cx="736600" cy="259045"/>
    <xdr:sp macro="" textlink="">
      <xdr:nvSpPr>
        <xdr:cNvPr id="207" name="テキスト ボックス 206"/>
        <xdr:cNvSpPr txBox="1"/>
      </xdr:nvSpPr>
      <xdr:spPr>
        <a:xfrm>
          <a:off x="3606800" y="8722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4</xdr:col>
      <xdr:colOff>295275</xdr:colOff>
      <xdr:row>52</xdr:row>
      <xdr:rowOff>152400</xdr:rowOff>
    </xdr:from>
    <xdr:to>
      <xdr:col>4</xdr:col>
      <xdr:colOff>396875</xdr:colOff>
      <xdr:row>53</xdr:row>
      <xdr:rowOff>82550</xdr:rowOff>
    </xdr:to>
    <xdr:sp macro="" textlink="">
      <xdr:nvSpPr>
        <xdr:cNvPr id="208" name="円/楕円 207"/>
        <xdr:cNvSpPr/>
      </xdr:nvSpPr>
      <xdr:spPr>
        <a:xfrm>
          <a:off x="3048000" y="906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51</xdr:row>
      <xdr:rowOff>92727</xdr:rowOff>
    </xdr:from>
    <xdr:ext cx="762000" cy="259045"/>
    <xdr:sp macro="" textlink="">
      <xdr:nvSpPr>
        <xdr:cNvPr id="209" name="テキスト ボックス 208"/>
        <xdr:cNvSpPr txBox="1"/>
      </xdr:nvSpPr>
      <xdr:spPr>
        <a:xfrm>
          <a:off x="27178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0</xdr:rowOff>
    </xdr:from>
    <xdr:to>
      <xdr:col>3</xdr:col>
      <xdr:colOff>193675</xdr:colOff>
      <xdr:row>53</xdr:row>
      <xdr:rowOff>101600</xdr:rowOff>
    </xdr:to>
    <xdr:sp macro="" textlink="">
      <xdr:nvSpPr>
        <xdr:cNvPr id="210" name="円/楕円 209"/>
        <xdr:cNvSpPr/>
      </xdr:nvSpPr>
      <xdr:spPr>
        <a:xfrm>
          <a:off x="2159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51</xdr:row>
      <xdr:rowOff>111777</xdr:rowOff>
    </xdr:from>
    <xdr:ext cx="762000" cy="259045"/>
    <xdr:sp macro="" textlink="">
      <xdr:nvSpPr>
        <xdr:cNvPr id="211" name="テキスト ボックス 210"/>
        <xdr:cNvSpPr txBox="1"/>
      </xdr:nvSpPr>
      <xdr:spPr>
        <a:xfrm>
          <a:off x="1828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0</xdr:rowOff>
    </xdr:from>
    <xdr:to>
      <xdr:col>1</xdr:col>
      <xdr:colOff>676275</xdr:colOff>
      <xdr:row>53</xdr:row>
      <xdr:rowOff>101600</xdr:rowOff>
    </xdr:to>
    <xdr:sp macro="" textlink="">
      <xdr:nvSpPr>
        <xdr:cNvPr id="212" name="円/楕円 211"/>
        <xdr:cNvSpPr/>
      </xdr:nvSpPr>
      <xdr:spPr>
        <a:xfrm>
          <a:off x="1270000" y="9086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51</xdr:row>
      <xdr:rowOff>111777</xdr:rowOff>
    </xdr:from>
    <xdr:ext cx="762000" cy="259045"/>
    <xdr:sp macro="" textlink="">
      <xdr:nvSpPr>
        <xdr:cNvPr id="213" name="テキスト ボックス 212"/>
        <xdr:cNvSpPr txBox="1"/>
      </xdr:nvSpPr>
      <xdr:spPr>
        <a:xfrm>
          <a:off x="939800" y="8855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公共施設等の老朽化による維持経費は増加傾向にあるものの、全体的に減となっている。降雪地であるための除雪経費等が経費として大きく、類似団体と比較し高い水準となっている。</a:t>
          </a: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170434</xdr:rowOff>
    </xdr:from>
    <xdr:to>
      <xdr:col>24</xdr:col>
      <xdr:colOff>31750</xdr:colOff>
      <xdr:row>58</xdr:row>
      <xdr:rowOff>21844</xdr:rowOff>
    </xdr:to>
    <xdr:cxnSp macro="">
      <xdr:nvCxnSpPr>
        <xdr:cNvPr id="243" name="直線コネクタ 242"/>
        <xdr:cNvCxnSpPr/>
      </xdr:nvCxnSpPr>
      <xdr:spPr>
        <a:xfrm flipV="1">
          <a:off x="15671800" y="994308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161307</xdr:rowOff>
    </xdr:from>
    <xdr:ext cx="762000" cy="259045"/>
    <xdr:sp macro="" textlink="">
      <xdr:nvSpPr>
        <xdr:cNvPr id="244" name="その他平均値テキスト"/>
        <xdr:cNvSpPr txBox="1"/>
      </xdr:nvSpPr>
      <xdr:spPr>
        <a:xfrm>
          <a:off x="16598900" y="959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58</xdr:row>
      <xdr:rowOff>12700</xdr:rowOff>
    </xdr:from>
    <xdr:to>
      <xdr:col>22</xdr:col>
      <xdr:colOff>565150</xdr:colOff>
      <xdr:row>58</xdr:row>
      <xdr:rowOff>21844</xdr:rowOff>
    </xdr:to>
    <xdr:cxnSp macro="">
      <xdr:nvCxnSpPr>
        <xdr:cNvPr id="246" name="直線コネクタ 245"/>
        <xdr:cNvCxnSpPr/>
      </xdr:nvCxnSpPr>
      <xdr:spPr>
        <a:xfrm>
          <a:off x="14782800" y="99568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161290</xdr:rowOff>
    </xdr:from>
    <xdr:to>
      <xdr:col>21</xdr:col>
      <xdr:colOff>361950</xdr:colOff>
      <xdr:row>58</xdr:row>
      <xdr:rowOff>12700</xdr:rowOff>
    </xdr:to>
    <xdr:cxnSp macro="">
      <xdr:nvCxnSpPr>
        <xdr:cNvPr id="249" name="直線コネクタ 248"/>
        <xdr:cNvCxnSpPr/>
      </xdr:nvCxnSpPr>
      <xdr:spPr>
        <a:xfrm>
          <a:off x="13893800" y="99339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161290</xdr:rowOff>
    </xdr:from>
    <xdr:to>
      <xdr:col>20</xdr:col>
      <xdr:colOff>158750</xdr:colOff>
      <xdr:row>57</xdr:row>
      <xdr:rowOff>165862</xdr:rowOff>
    </xdr:to>
    <xdr:cxnSp macro="">
      <xdr:nvCxnSpPr>
        <xdr:cNvPr id="252" name="直線コネクタ 251"/>
        <xdr:cNvCxnSpPr/>
      </xdr:nvCxnSpPr>
      <xdr:spPr>
        <a:xfrm flipV="1">
          <a:off x="13004800" y="993394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57</xdr:row>
      <xdr:rowOff>119634</xdr:rowOff>
    </xdr:from>
    <xdr:to>
      <xdr:col>24</xdr:col>
      <xdr:colOff>82550</xdr:colOff>
      <xdr:row>58</xdr:row>
      <xdr:rowOff>49784</xdr:rowOff>
    </xdr:to>
    <xdr:sp macro="" textlink="">
      <xdr:nvSpPr>
        <xdr:cNvPr id="262" name="円/楕円 261"/>
        <xdr:cNvSpPr/>
      </xdr:nvSpPr>
      <xdr:spPr>
        <a:xfrm>
          <a:off x="164592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91711</xdr:rowOff>
    </xdr:from>
    <xdr:ext cx="762000" cy="259045"/>
    <xdr:sp macro="" textlink="">
      <xdr:nvSpPr>
        <xdr:cNvPr id="263" name="その他該当値テキスト"/>
        <xdr:cNvSpPr txBox="1"/>
      </xdr:nvSpPr>
      <xdr:spPr>
        <a:xfrm>
          <a:off x="16598900" y="9864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142494</xdr:rowOff>
    </xdr:from>
    <xdr:to>
      <xdr:col>22</xdr:col>
      <xdr:colOff>615950</xdr:colOff>
      <xdr:row>58</xdr:row>
      <xdr:rowOff>72644</xdr:rowOff>
    </xdr:to>
    <xdr:sp macro="" textlink="">
      <xdr:nvSpPr>
        <xdr:cNvPr id="264" name="円/楕円 263"/>
        <xdr:cNvSpPr/>
      </xdr:nvSpPr>
      <xdr:spPr>
        <a:xfrm>
          <a:off x="15621000" y="9915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57421</xdr:rowOff>
    </xdr:from>
    <xdr:ext cx="736600" cy="259045"/>
    <xdr:sp macro="" textlink="">
      <xdr:nvSpPr>
        <xdr:cNvPr id="265" name="テキスト ボックス 264"/>
        <xdr:cNvSpPr txBox="1"/>
      </xdr:nvSpPr>
      <xdr:spPr>
        <a:xfrm>
          <a:off x="15290800" y="100015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133350</xdr:rowOff>
    </xdr:from>
    <xdr:to>
      <xdr:col>21</xdr:col>
      <xdr:colOff>412750</xdr:colOff>
      <xdr:row>58</xdr:row>
      <xdr:rowOff>63500</xdr:rowOff>
    </xdr:to>
    <xdr:sp macro="" textlink="">
      <xdr:nvSpPr>
        <xdr:cNvPr id="266" name="円/楕円 265"/>
        <xdr:cNvSpPr/>
      </xdr:nvSpPr>
      <xdr:spPr>
        <a:xfrm>
          <a:off x="14732000" y="990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48277</xdr:rowOff>
    </xdr:from>
    <xdr:ext cx="762000" cy="259045"/>
    <xdr:sp macro="" textlink="">
      <xdr:nvSpPr>
        <xdr:cNvPr id="267" name="テキスト ボックス 266"/>
        <xdr:cNvSpPr txBox="1"/>
      </xdr:nvSpPr>
      <xdr:spPr>
        <a:xfrm>
          <a:off x="14401800" y="999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110490</xdr:rowOff>
    </xdr:from>
    <xdr:to>
      <xdr:col>20</xdr:col>
      <xdr:colOff>209550</xdr:colOff>
      <xdr:row>58</xdr:row>
      <xdr:rowOff>40640</xdr:rowOff>
    </xdr:to>
    <xdr:sp macro="" textlink="">
      <xdr:nvSpPr>
        <xdr:cNvPr id="268" name="円/楕円 267"/>
        <xdr:cNvSpPr/>
      </xdr:nvSpPr>
      <xdr:spPr>
        <a:xfrm>
          <a:off x="13843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58</xdr:row>
      <xdr:rowOff>25417</xdr:rowOff>
    </xdr:from>
    <xdr:ext cx="762000" cy="259045"/>
    <xdr:sp macro="" textlink="">
      <xdr:nvSpPr>
        <xdr:cNvPr id="269" name="テキスト ボックス 268"/>
        <xdr:cNvSpPr txBox="1"/>
      </xdr:nvSpPr>
      <xdr:spPr>
        <a:xfrm>
          <a:off x="13512800" y="9969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18</xdr:col>
      <xdr:colOff>590550</xdr:colOff>
      <xdr:row>57</xdr:row>
      <xdr:rowOff>115062</xdr:rowOff>
    </xdr:from>
    <xdr:to>
      <xdr:col>19</xdr:col>
      <xdr:colOff>6350</xdr:colOff>
      <xdr:row>58</xdr:row>
      <xdr:rowOff>45212</xdr:rowOff>
    </xdr:to>
    <xdr:sp macro="" textlink="">
      <xdr:nvSpPr>
        <xdr:cNvPr id="270" name="円/楕円 269"/>
        <xdr:cNvSpPr/>
      </xdr:nvSpPr>
      <xdr:spPr>
        <a:xfrm>
          <a:off x="12954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58</xdr:row>
      <xdr:rowOff>29989</xdr:rowOff>
    </xdr:from>
    <xdr:ext cx="762000" cy="259045"/>
    <xdr:sp macro="" textlink="">
      <xdr:nvSpPr>
        <xdr:cNvPr id="271" name="テキスト ボックス 270"/>
        <xdr:cNvSpPr txBox="1"/>
      </xdr:nvSpPr>
      <xdr:spPr>
        <a:xfrm>
          <a:off x="12623800" y="9974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広域ごみ処理化による処理施設建設に係る一部事務組合への負担金が増加しているが、類似団体と比較し補助交付金事業が少ない傾向であり、規模的には類似団体とほぼ同程度となっている。</a:t>
          </a: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127000</xdr:rowOff>
    </xdr:from>
    <xdr:to>
      <xdr:col>24</xdr:col>
      <xdr:colOff>31750</xdr:colOff>
      <xdr:row>37</xdr:row>
      <xdr:rowOff>19558</xdr:rowOff>
    </xdr:to>
    <xdr:cxnSp macro="">
      <xdr:nvCxnSpPr>
        <xdr:cNvPr id="301" name="直線コネクタ 300"/>
        <xdr:cNvCxnSpPr/>
      </xdr:nvCxnSpPr>
      <xdr:spPr>
        <a:xfrm flipV="1">
          <a:off x="15671800" y="6299200"/>
          <a:ext cx="8382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135145</xdr:rowOff>
    </xdr:from>
    <xdr:ext cx="762000" cy="259045"/>
    <xdr:sp macro="" textlink="">
      <xdr:nvSpPr>
        <xdr:cNvPr id="302"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19558</xdr:rowOff>
    </xdr:from>
    <xdr:to>
      <xdr:col>22</xdr:col>
      <xdr:colOff>565150</xdr:colOff>
      <xdr:row>37</xdr:row>
      <xdr:rowOff>46990</xdr:rowOff>
    </xdr:to>
    <xdr:cxnSp macro="">
      <xdr:nvCxnSpPr>
        <xdr:cNvPr id="304" name="直線コネクタ 303"/>
        <xdr:cNvCxnSpPr/>
      </xdr:nvCxnSpPr>
      <xdr:spPr>
        <a:xfrm flipV="1">
          <a:off x="14782800" y="636320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87139</xdr:rowOff>
    </xdr:from>
    <xdr:ext cx="736600" cy="259045"/>
    <xdr:sp macro="" textlink="">
      <xdr:nvSpPr>
        <xdr:cNvPr id="306" name="テキスト ボックス 305"/>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14986</xdr:rowOff>
    </xdr:from>
    <xdr:to>
      <xdr:col>21</xdr:col>
      <xdr:colOff>361950</xdr:colOff>
      <xdr:row>37</xdr:row>
      <xdr:rowOff>46990</xdr:rowOff>
    </xdr:to>
    <xdr:cxnSp macro="">
      <xdr:nvCxnSpPr>
        <xdr:cNvPr id="307" name="直線コネクタ 306"/>
        <xdr:cNvCxnSpPr/>
      </xdr:nvCxnSpPr>
      <xdr:spPr>
        <a:xfrm>
          <a:off x="13893800" y="6358636"/>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14986</xdr:rowOff>
    </xdr:to>
    <xdr:cxnSp macro="">
      <xdr:nvCxnSpPr>
        <xdr:cNvPr id="310" name="直線コネクタ 309"/>
        <xdr:cNvCxnSpPr/>
      </xdr:nvCxnSpPr>
      <xdr:spPr>
        <a:xfrm>
          <a:off x="13004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64279</xdr:rowOff>
    </xdr:from>
    <xdr:ext cx="762000" cy="259045"/>
    <xdr:sp macro="" textlink="">
      <xdr:nvSpPr>
        <xdr:cNvPr id="312" name="テキスト ボックス 311"/>
        <xdr:cNvSpPr txBox="1"/>
      </xdr:nvSpPr>
      <xdr:spPr>
        <a:xfrm>
          <a:off x="13512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64279</xdr:rowOff>
    </xdr:from>
    <xdr:ext cx="762000" cy="259045"/>
    <xdr:sp macro="" textlink="">
      <xdr:nvSpPr>
        <xdr:cNvPr id="314" name="テキスト ボックス 313"/>
        <xdr:cNvSpPr txBox="1"/>
      </xdr:nvSpPr>
      <xdr:spPr>
        <a:xfrm>
          <a:off x="12623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20" name="円/楕円 319"/>
        <xdr:cNvSpPr/>
      </xdr:nvSpPr>
      <xdr:spPr>
        <a:xfrm>
          <a:off x="164592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35</xdr:row>
      <xdr:rowOff>92727</xdr:rowOff>
    </xdr:from>
    <xdr:ext cx="762000" cy="259045"/>
    <xdr:sp macro="" textlink="">
      <xdr:nvSpPr>
        <xdr:cNvPr id="321" name="補助費等該当値テキスト"/>
        <xdr:cNvSpPr txBox="1"/>
      </xdr:nvSpPr>
      <xdr:spPr>
        <a:xfrm>
          <a:off x="16598900" y="609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140208</xdr:rowOff>
    </xdr:from>
    <xdr:to>
      <xdr:col>22</xdr:col>
      <xdr:colOff>615950</xdr:colOff>
      <xdr:row>37</xdr:row>
      <xdr:rowOff>70358</xdr:rowOff>
    </xdr:to>
    <xdr:sp macro="" textlink="">
      <xdr:nvSpPr>
        <xdr:cNvPr id="322" name="円/楕円 321"/>
        <xdr:cNvSpPr/>
      </xdr:nvSpPr>
      <xdr:spPr>
        <a:xfrm>
          <a:off x="15621000" y="6312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80535</xdr:rowOff>
    </xdr:from>
    <xdr:ext cx="736600" cy="259045"/>
    <xdr:sp macro="" textlink="">
      <xdr:nvSpPr>
        <xdr:cNvPr id="323" name="テキスト ボックス 322"/>
        <xdr:cNvSpPr txBox="1"/>
      </xdr:nvSpPr>
      <xdr:spPr>
        <a:xfrm>
          <a:off x="15290800" y="6081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167640</xdr:rowOff>
    </xdr:from>
    <xdr:to>
      <xdr:col>21</xdr:col>
      <xdr:colOff>412750</xdr:colOff>
      <xdr:row>37</xdr:row>
      <xdr:rowOff>97790</xdr:rowOff>
    </xdr:to>
    <xdr:sp macro="" textlink="">
      <xdr:nvSpPr>
        <xdr:cNvPr id="324" name="円/楕円 323"/>
        <xdr:cNvSpPr/>
      </xdr:nvSpPr>
      <xdr:spPr>
        <a:xfrm>
          <a:off x="14732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82567</xdr:rowOff>
    </xdr:from>
    <xdr:ext cx="762000" cy="259045"/>
    <xdr:sp macro="" textlink="">
      <xdr:nvSpPr>
        <xdr:cNvPr id="325" name="テキスト ボックス 324"/>
        <xdr:cNvSpPr txBox="1"/>
      </xdr:nvSpPr>
      <xdr:spPr>
        <a:xfrm>
          <a:off x="14401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135636</xdr:rowOff>
    </xdr:from>
    <xdr:to>
      <xdr:col>20</xdr:col>
      <xdr:colOff>209550</xdr:colOff>
      <xdr:row>37</xdr:row>
      <xdr:rowOff>65786</xdr:rowOff>
    </xdr:to>
    <xdr:sp macro="" textlink="">
      <xdr:nvSpPr>
        <xdr:cNvPr id="326" name="円/楕円 325"/>
        <xdr:cNvSpPr/>
      </xdr:nvSpPr>
      <xdr:spPr>
        <a:xfrm>
          <a:off x="13843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75963</xdr:rowOff>
    </xdr:from>
    <xdr:ext cx="762000" cy="259045"/>
    <xdr:sp macro="" textlink="">
      <xdr:nvSpPr>
        <xdr:cNvPr id="327" name="テキスト ボックス 326"/>
        <xdr:cNvSpPr txBox="1"/>
      </xdr:nvSpPr>
      <xdr:spPr>
        <a:xfrm>
          <a:off x="13512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121920</xdr:rowOff>
    </xdr:from>
    <xdr:to>
      <xdr:col>19</xdr:col>
      <xdr:colOff>6350</xdr:colOff>
      <xdr:row>37</xdr:row>
      <xdr:rowOff>52070</xdr:rowOff>
    </xdr:to>
    <xdr:sp macro="" textlink="">
      <xdr:nvSpPr>
        <xdr:cNvPr id="328" name="円/楕円 327"/>
        <xdr:cNvSpPr/>
      </xdr:nvSpPr>
      <xdr:spPr>
        <a:xfrm>
          <a:off x="12954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62247</xdr:rowOff>
    </xdr:from>
    <xdr:ext cx="762000" cy="259045"/>
    <xdr:sp macro="" textlink="">
      <xdr:nvSpPr>
        <xdr:cNvPr id="329" name="テキスト ボックス 328"/>
        <xdr:cNvSpPr txBox="1"/>
      </xdr:nvSpPr>
      <xdr:spPr>
        <a:xfrm>
          <a:off x="12623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長野五輪に関連する公債費の増加から、事業等の抑制により公債費の減少が続いている。しかし平成</a:t>
          </a:r>
          <a:r>
            <a:rPr kumimoji="1" lang="en-US" altLang="ja-JP" sz="1300">
              <a:latin typeface="ＭＳ Ｐゴシック"/>
            </a:rPr>
            <a:t>26</a:t>
          </a:r>
          <a:r>
            <a:rPr kumimoji="1" lang="ja-JP" altLang="en-US" sz="1300">
              <a:latin typeface="ＭＳ Ｐゴシック"/>
            </a:rPr>
            <a:t>年の震災復旧関連事業や抑制していた社会基盤整備事業等の再開により、今後公債費は増加見込みである。</a:t>
          </a: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96520</xdr:rowOff>
    </xdr:from>
    <xdr:to>
      <xdr:col>7</xdr:col>
      <xdr:colOff>15875</xdr:colOff>
      <xdr:row>76</xdr:row>
      <xdr:rowOff>134620</xdr:rowOff>
    </xdr:to>
    <xdr:cxnSp macro="">
      <xdr:nvCxnSpPr>
        <xdr:cNvPr id="361" name="直線コネクタ 360"/>
        <xdr:cNvCxnSpPr/>
      </xdr:nvCxnSpPr>
      <xdr:spPr>
        <a:xfrm flipV="1">
          <a:off x="3987800" y="13126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111761</xdr:rowOff>
    </xdr:from>
    <xdr:to>
      <xdr:col>5</xdr:col>
      <xdr:colOff>549275</xdr:colOff>
      <xdr:row>76</xdr:row>
      <xdr:rowOff>134620</xdr:rowOff>
    </xdr:to>
    <xdr:cxnSp macro="">
      <xdr:nvCxnSpPr>
        <xdr:cNvPr id="364" name="直線コネクタ 363"/>
        <xdr:cNvCxnSpPr/>
      </xdr:nvCxnSpPr>
      <xdr:spPr>
        <a:xfrm>
          <a:off x="3098800" y="13141961"/>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123207</xdr:rowOff>
    </xdr:from>
    <xdr:ext cx="736600" cy="259045"/>
    <xdr:sp macro="" textlink="">
      <xdr:nvSpPr>
        <xdr:cNvPr id="366" name="テキスト ボックス 365"/>
        <xdr:cNvSpPr txBox="1"/>
      </xdr:nvSpPr>
      <xdr:spPr>
        <a:xfrm>
          <a:off x="3606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111761</xdr:rowOff>
    </xdr:from>
    <xdr:to>
      <xdr:col>4</xdr:col>
      <xdr:colOff>346075</xdr:colOff>
      <xdr:row>76</xdr:row>
      <xdr:rowOff>168911</xdr:rowOff>
    </xdr:to>
    <xdr:cxnSp macro="">
      <xdr:nvCxnSpPr>
        <xdr:cNvPr id="367" name="直線コネクタ 366"/>
        <xdr:cNvCxnSpPr/>
      </xdr:nvCxnSpPr>
      <xdr:spPr>
        <a:xfrm flipV="1">
          <a:off x="2209800" y="1314196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168911</xdr:rowOff>
    </xdr:from>
    <xdr:to>
      <xdr:col>3</xdr:col>
      <xdr:colOff>142875</xdr:colOff>
      <xdr:row>77</xdr:row>
      <xdr:rowOff>69850</xdr:rowOff>
    </xdr:to>
    <xdr:cxnSp macro="">
      <xdr:nvCxnSpPr>
        <xdr:cNvPr id="370" name="直線コネクタ 369"/>
        <xdr:cNvCxnSpPr/>
      </xdr:nvCxnSpPr>
      <xdr:spPr>
        <a:xfrm flipV="1">
          <a:off x="1320800" y="13199111"/>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27957</xdr:rowOff>
    </xdr:from>
    <xdr:ext cx="762000" cy="259045"/>
    <xdr:sp macro="" textlink="">
      <xdr:nvSpPr>
        <xdr:cNvPr id="372" name="テキスト ボックス 371"/>
        <xdr:cNvSpPr txBox="1"/>
      </xdr:nvSpPr>
      <xdr:spPr>
        <a:xfrm>
          <a:off x="1828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39387</xdr:rowOff>
    </xdr:from>
    <xdr:ext cx="762000" cy="259045"/>
    <xdr:sp macro="" textlink="">
      <xdr:nvSpPr>
        <xdr:cNvPr id="374" name="テキスト ボックス 373"/>
        <xdr:cNvSpPr txBox="1"/>
      </xdr:nvSpPr>
      <xdr:spPr>
        <a:xfrm>
          <a:off x="939800" y="1289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45720</xdr:rowOff>
    </xdr:from>
    <xdr:to>
      <xdr:col>7</xdr:col>
      <xdr:colOff>66675</xdr:colOff>
      <xdr:row>76</xdr:row>
      <xdr:rowOff>147320</xdr:rowOff>
    </xdr:to>
    <xdr:sp macro="" textlink="">
      <xdr:nvSpPr>
        <xdr:cNvPr id="380" name="円/楕円 379"/>
        <xdr:cNvSpPr/>
      </xdr:nvSpPr>
      <xdr:spPr>
        <a:xfrm>
          <a:off x="4775200" y="130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62247</xdr:rowOff>
    </xdr:from>
    <xdr:ext cx="762000" cy="259045"/>
    <xdr:sp macro="" textlink="">
      <xdr:nvSpPr>
        <xdr:cNvPr id="381" name="公債費該当値テキスト"/>
        <xdr:cNvSpPr txBox="1"/>
      </xdr:nvSpPr>
      <xdr:spPr>
        <a:xfrm>
          <a:off x="49149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83820</xdr:rowOff>
    </xdr:from>
    <xdr:to>
      <xdr:col>5</xdr:col>
      <xdr:colOff>600075</xdr:colOff>
      <xdr:row>77</xdr:row>
      <xdr:rowOff>13970</xdr:rowOff>
    </xdr:to>
    <xdr:sp macro="" textlink="">
      <xdr:nvSpPr>
        <xdr:cNvPr id="382" name="円/楕円 381"/>
        <xdr:cNvSpPr/>
      </xdr:nvSpPr>
      <xdr:spPr>
        <a:xfrm>
          <a:off x="3937000" y="1311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170197</xdr:rowOff>
    </xdr:from>
    <xdr:ext cx="736600" cy="259045"/>
    <xdr:sp macro="" textlink="">
      <xdr:nvSpPr>
        <xdr:cNvPr id="383" name="テキスト ボックス 382"/>
        <xdr:cNvSpPr txBox="1"/>
      </xdr:nvSpPr>
      <xdr:spPr>
        <a:xfrm>
          <a:off x="3606800" y="13200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60961</xdr:rowOff>
    </xdr:from>
    <xdr:to>
      <xdr:col>4</xdr:col>
      <xdr:colOff>396875</xdr:colOff>
      <xdr:row>76</xdr:row>
      <xdr:rowOff>162561</xdr:rowOff>
    </xdr:to>
    <xdr:sp macro="" textlink="">
      <xdr:nvSpPr>
        <xdr:cNvPr id="384" name="円/楕円 383"/>
        <xdr:cNvSpPr/>
      </xdr:nvSpPr>
      <xdr:spPr>
        <a:xfrm>
          <a:off x="3048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1287</xdr:rowOff>
    </xdr:from>
    <xdr:ext cx="762000" cy="259045"/>
    <xdr:sp macro="" textlink="">
      <xdr:nvSpPr>
        <xdr:cNvPr id="385" name="テキスト ボックス 384"/>
        <xdr:cNvSpPr txBox="1"/>
      </xdr:nvSpPr>
      <xdr:spPr>
        <a:xfrm>
          <a:off x="2717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118111</xdr:rowOff>
    </xdr:from>
    <xdr:to>
      <xdr:col>3</xdr:col>
      <xdr:colOff>193675</xdr:colOff>
      <xdr:row>77</xdr:row>
      <xdr:rowOff>48261</xdr:rowOff>
    </xdr:to>
    <xdr:sp macro="" textlink="">
      <xdr:nvSpPr>
        <xdr:cNvPr id="386" name="円/楕円 385"/>
        <xdr:cNvSpPr/>
      </xdr:nvSpPr>
      <xdr:spPr>
        <a:xfrm>
          <a:off x="2159000" y="13148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33038</xdr:rowOff>
    </xdr:from>
    <xdr:ext cx="762000" cy="259045"/>
    <xdr:sp macro="" textlink="">
      <xdr:nvSpPr>
        <xdr:cNvPr id="387" name="テキスト ボックス 386"/>
        <xdr:cNvSpPr txBox="1"/>
      </xdr:nvSpPr>
      <xdr:spPr>
        <a:xfrm>
          <a:off x="1828800" y="13234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18.1</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88" name="円/楕円 387"/>
        <xdr:cNvSpPr/>
      </xdr:nvSpPr>
      <xdr:spPr>
        <a:xfrm>
          <a:off x="1270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105427</xdr:rowOff>
    </xdr:from>
    <xdr:ext cx="762000" cy="259045"/>
    <xdr:sp macro="" textlink="">
      <xdr:nvSpPr>
        <xdr:cNvPr id="389" name="テキスト ボックス 388"/>
        <xdr:cNvSpPr txBox="1"/>
      </xdr:nvSpPr>
      <xdr:spPr>
        <a:xfrm>
          <a:off x="939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前年度と比較し、公共下水道や後期高齢者医療への繰出金の減等もあり、総体的に減となっている。</a:t>
          </a: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75</xdr:row>
      <xdr:rowOff>31750</xdr:rowOff>
    </xdr:from>
    <xdr:to>
      <xdr:col>24</xdr:col>
      <xdr:colOff>31750</xdr:colOff>
      <xdr:row>75</xdr:row>
      <xdr:rowOff>142240</xdr:rowOff>
    </xdr:to>
    <xdr:cxnSp macro="">
      <xdr:nvCxnSpPr>
        <xdr:cNvPr id="422" name="直線コネクタ 421"/>
        <xdr:cNvCxnSpPr/>
      </xdr:nvCxnSpPr>
      <xdr:spPr>
        <a:xfrm flipV="1">
          <a:off x="15671800" y="12890500"/>
          <a:ext cx="838200" cy="11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71138</xdr:rowOff>
    </xdr:from>
    <xdr:ext cx="762000" cy="259045"/>
    <xdr:sp macro="" textlink="">
      <xdr:nvSpPr>
        <xdr:cNvPr id="423" name="公債費以外平均値テキスト"/>
        <xdr:cNvSpPr txBox="1"/>
      </xdr:nvSpPr>
      <xdr:spPr>
        <a:xfrm>
          <a:off x="16598900" y="13272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75</xdr:row>
      <xdr:rowOff>142240</xdr:rowOff>
    </xdr:from>
    <xdr:to>
      <xdr:col>22</xdr:col>
      <xdr:colOff>565150</xdr:colOff>
      <xdr:row>76</xdr:row>
      <xdr:rowOff>8889</xdr:rowOff>
    </xdr:to>
    <xdr:cxnSp macro="">
      <xdr:nvCxnSpPr>
        <xdr:cNvPr id="425" name="直線コネクタ 424"/>
        <xdr:cNvCxnSpPr/>
      </xdr:nvCxnSpPr>
      <xdr:spPr>
        <a:xfrm flipV="1">
          <a:off x="14782800" y="13000990"/>
          <a:ext cx="889000" cy="38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154957</xdr:rowOff>
    </xdr:from>
    <xdr:ext cx="736600" cy="259045"/>
    <xdr:sp macro="" textlink="">
      <xdr:nvSpPr>
        <xdr:cNvPr id="427" name="テキスト ボックス 426"/>
        <xdr:cNvSpPr txBox="1"/>
      </xdr:nvSpPr>
      <xdr:spPr>
        <a:xfrm>
          <a:off x="15290800" y="133566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73660</xdr:rowOff>
    </xdr:from>
    <xdr:to>
      <xdr:col>21</xdr:col>
      <xdr:colOff>361950</xdr:colOff>
      <xdr:row>76</xdr:row>
      <xdr:rowOff>8889</xdr:rowOff>
    </xdr:to>
    <xdr:cxnSp macro="">
      <xdr:nvCxnSpPr>
        <xdr:cNvPr id="428" name="直線コネクタ 427"/>
        <xdr:cNvCxnSpPr/>
      </xdr:nvCxnSpPr>
      <xdr:spPr>
        <a:xfrm>
          <a:off x="13893800" y="12932410"/>
          <a:ext cx="889000" cy="10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132097</xdr:rowOff>
    </xdr:from>
    <xdr:ext cx="762000" cy="259045"/>
    <xdr:sp macro="" textlink="">
      <xdr:nvSpPr>
        <xdr:cNvPr id="430" name="テキスト ボックス 429"/>
        <xdr:cNvSpPr txBox="1"/>
      </xdr:nvSpPr>
      <xdr:spPr>
        <a:xfrm>
          <a:off x="14401800" y="13333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73660</xdr:rowOff>
    </xdr:from>
    <xdr:to>
      <xdr:col>20</xdr:col>
      <xdr:colOff>158750</xdr:colOff>
      <xdr:row>75</xdr:row>
      <xdr:rowOff>104140</xdr:rowOff>
    </xdr:to>
    <xdr:cxnSp macro="">
      <xdr:nvCxnSpPr>
        <xdr:cNvPr id="431" name="直線コネクタ 430"/>
        <xdr:cNvCxnSpPr/>
      </xdr:nvCxnSpPr>
      <xdr:spPr>
        <a:xfrm flipV="1">
          <a:off x="13004800" y="1293241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36847</xdr:rowOff>
    </xdr:from>
    <xdr:ext cx="762000" cy="259045"/>
    <xdr:sp macro="" textlink="">
      <xdr:nvSpPr>
        <xdr:cNvPr id="433" name="テキスト ボックス 432"/>
        <xdr:cNvSpPr txBox="1"/>
      </xdr:nvSpPr>
      <xdr:spPr>
        <a:xfrm>
          <a:off x="13512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25416</xdr:rowOff>
    </xdr:from>
    <xdr:ext cx="762000" cy="259045"/>
    <xdr:sp macro="" textlink="">
      <xdr:nvSpPr>
        <xdr:cNvPr id="435" name="テキスト ボックス 434"/>
        <xdr:cNvSpPr txBox="1"/>
      </xdr:nvSpPr>
      <xdr:spPr>
        <a:xfrm>
          <a:off x="12623800" y="13227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74</xdr:row>
      <xdr:rowOff>152400</xdr:rowOff>
    </xdr:from>
    <xdr:to>
      <xdr:col>24</xdr:col>
      <xdr:colOff>82550</xdr:colOff>
      <xdr:row>75</xdr:row>
      <xdr:rowOff>82550</xdr:rowOff>
    </xdr:to>
    <xdr:sp macro="" textlink="">
      <xdr:nvSpPr>
        <xdr:cNvPr id="441" name="円/楕円 440"/>
        <xdr:cNvSpPr/>
      </xdr:nvSpPr>
      <xdr:spPr>
        <a:xfrm>
          <a:off x="16459200"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168927</xdr:rowOff>
    </xdr:from>
    <xdr:ext cx="762000" cy="259045"/>
    <xdr:sp macro="" textlink="">
      <xdr:nvSpPr>
        <xdr:cNvPr id="442" name="公債費以外該当値テキスト"/>
        <xdr:cNvSpPr txBox="1"/>
      </xdr:nvSpPr>
      <xdr:spPr>
        <a:xfrm>
          <a:off x="165989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60.0</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91440</xdr:rowOff>
    </xdr:from>
    <xdr:to>
      <xdr:col>22</xdr:col>
      <xdr:colOff>615950</xdr:colOff>
      <xdr:row>76</xdr:row>
      <xdr:rowOff>21589</xdr:rowOff>
    </xdr:to>
    <xdr:sp macro="" textlink="">
      <xdr:nvSpPr>
        <xdr:cNvPr id="443" name="円/楕円 442"/>
        <xdr:cNvSpPr/>
      </xdr:nvSpPr>
      <xdr:spPr>
        <a:xfrm>
          <a:off x="15621000" y="129501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31767</xdr:rowOff>
    </xdr:from>
    <xdr:ext cx="736600" cy="259045"/>
    <xdr:sp macro="" textlink="">
      <xdr:nvSpPr>
        <xdr:cNvPr id="444" name="テキスト ボックス 443"/>
        <xdr:cNvSpPr txBox="1"/>
      </xdr:nvSpPr>
      <xdr:spPr>
        <a:xfrm>
          <a:off x="15290800" y="127190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62.9</a:t>
          </a:r>
          <a:endParaRPr kumimoji="1" lang="ja-JP" altLang="en-US" sz="1000" b="1">
            <a:solidFill>
              <a:srgbClr val="FF0000"/>
            </a:solidFill>
            <a:latin typeface="ＭＳ Ｐゴシック"/>
          </a:endParaRPr>
        </a:p>
      </xdr:txBody>
    </xdr:sp>
    <xdr:clientData/>
  </xdr:oneCellAnchor>
  <xdr:twoCellAnchor>
    <xdr:from>
      <xdr:col>21</xdr:col>
      <xdr:colOff>311150</xdr:colOff>
      <xdr:row>75</xdr:row>
      <xdr:rowOff>129540</xdr:rowOff>
    </xdr:from>
    <xdr:to>
      <xdr:col>21</xdr:col>
      <xdr:colOff>412750</xdr:colOff>
      <xdr:row>76</xdr:row>
      <xdr:rowOff>59689</xdr:rowOff>
    </xdr:to>
    <xdr:sp macro="" textlink="">
      <xdr:nvSpPr>
        <xdr:cNvPr id="445" name="円/楕円 444"/>
        <xdr:cNvSpPr/>
      </xdr:nvSpPr>
      <xdr:spPr>
        <a:xfrm>
          <a:off x="14732000" y="129882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69867</xdr:rowOff>
    </xdr:from>
    <xdr:ext cx="762000" cy="259045"/>
    <xdr:sp macro="" textlink="">
      <xdr:nvSpPr>
        <xdr:cNvPr id="446" name="テキスト ボックス 445"/>
        <xdr:cNvSpPr txBox="1"/>
      </xdr:nvSpPr>
      <xdr:spPr>
        <a:xfrm>
          <a:off x="14401800" y="12757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22860</xdr:rowOff>
    </xdr:from>
    <xdr:to>
      <xdr:col>20</xdr:col>
      <xdr:colOff>209550</xdr:colOff>
      <xdr:row>75</xdr:row>
      <xdr:rowOff>124460</xdr:rowOff>
    </xdr:to>
    <xdr:sp macro="" textlink="">
      <xdr:nvSpPr>
        <xdr:cNvPr id="447" name="円/楕円 446"/>
        <xdr:cNvSpPr/>
      </xdr:nvSpPr>
      <xdr:spPr>
        <a:xfrm>
          <a:off x="13843000" y="12881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134637</xdr:rowOff>
    </xdr:from>
    <xdr:ext cx="762000" cy="259045"/>
    <xdr:sp macro="" textlink="">
      <xdr:nvSpPr>
        <xdr:cNvPr id="448" name="テキスト ボックス 447"/>
        <xdr:cNvSpPr txBox="1"/>
      </xdr:nvSpPr>
      <xdr:spPr>
        <a:xfrm>
          <a:off x="13512800" y="12650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61.1</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53340</xdr:rowOff>
    </xdr:from>
    <xdr:to>
      <xdr:col>19</xdr:col>
      <xdr:colOff>6350</xdr:colOff>
      <xdr:row>75</xdr:row>
      <xdr:rowOff>154939</xdr:rowOff>
    </xdr:to>
    <xdr:sp macro="" textlink="">
      <xdr:nvSpPr>
        <xdr:cNvPr id="449" name="円/楕円 448"/>
        <xdr:cNvSpPr/>
      </xdr:nvSpPr>
      <xdr:spPr>
        <a:xfrm>
          <a:off x="12954000" y="12912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165117</xdr:rowOff>
    </xdr:from>
    <xdr:ext cx="762000" cy="259045"/>
    <xdr:sp macro="" textlink="">
      <xdr:nvSpPr>
        <xdr:cNvPr id="450" name="テキスト ボックス 449"/>
        <xdr:cNvSpPr txBox="1"/>
      </xdr:nvSpPr>
      <xdr:spPr>
        <a:xfrm>
          <a:off x="12623800" y="12680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61.9</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長野県白馬村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82537</xdr:rowOff>
    </xdr:from>
    <xdr:to>
      <xdr:col>4</xdr:col>
      <xdr:colOff>1117600</xdr:colOff>
      <xdr:row>17</xdr:row>
      <xdr:rowOff>160170</xdr:rowOff>
    </xdr:to>
    <xdr:cxnSp macro="">
      <xdr:nvCxnSpPr>
        <xdr:cNvPr id="50" name="直線コネクタ 49"/>
        <xdr:cNvCxnSpPr/>
      </xdr:nvCxnSpPr>
      <xdr:spPr bwMode="auto">
        <a:xfrm flipV="1">
          <a:off x="5003800" y="3044812"/>
          <a:ext cx="647700" cy="776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156870</xdr:rowOff>
    </xdr:from>
    <xdr:to>
      <xdr:col>4</xdr:col>
      <xdr:colOff>469900</xdr:colOff>
      <xdr:row>17</xdr:row>
      <xdr:rowOff>160170</xdr:rowOff>
    </xdr:to>
    <xdr:cxnSp macro="">
      <xdr:nvCxnSpPr>
        <xdr:cNvPr id="53" name="直線コネクタ 52"/>
        <xdr:cNvCxnSpPr/>
      </xdr:nvCxnSpPr>
      <xdr:spPr bwMode="auto">
        <a:xfrm>
          <a:off x="4305300" y="3119145"/>
          <a:ext cx="698500" cy="33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156870</xdr:rowOff>
    </xdr:from>
    <xdr:to>
      <xdr:col>3</xdr:col>
      <xdr:colOff>904875</xdr:colOff>
      <xdr:row>18</xdr:row>
      <xdr:rowOff>41366</xdr:rowOff>
    </xdr:to>
    <xdr:cxnSp macro="">
      <xdr:nvCxnSpPr>
        <xdr:cNvPr id="56" name="直線コネクタ 55"/>
        <xdr:cNvCxnSpPr/>
      </xdr:nvCxnSpPr>
      <xdr:spPr bwMode="auto">
        <a:xfrm flipV="1">
          <a:off x="3606800" y="3119145"/>
          <a:ext cx="698500" cy="559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10696</xdr:rowOff>
    </xdr:from>
    <xdr:to>
      <xdr:col>3</xdr:col>
      <xdr:colOff>206375</xdr:colOff>
      <xdr:row>18</xdr:row>
      <xdr:rowOff>41366</xdr:rowOff>
    </xdr:to>
    <xdr:cxnSp macro="">
      <xdr:nvCxnSpPr>
        <xdr:cNvPr id="59" name="直線コネクタ 58"/>
        <xdr:cNvCxnSpPr/>
      </xdr:nvCxnSpPr>
      <xdr:spPr bwMode="auto">
        <a:xfrm>
          <a:off x="2908300" y="3144421"/>
          <a:ext cx="698500" cy="306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31737</xdr:rowOff>
    </xdr:from>
    <xdr:to>
      <xdr:col>5</xdr:col>
      <xdr:colOff>34925</xdr:colOff>
      <xdr:row>17</xdr:row>
      <xdr:rowOff>133337</xdr:rowOff>
    </xdr:to>
    <xdr:sp macro="" textlink="">
      <xdr:nvSpPr>
        <xdr:cNvPr id="69" name="円/楕円 68"/>
        <xdr:cNvSpPr/>
      </xdr:nvSpPr>
      <xdr:spPr bwMode="auto">
        <a:xfrm>
          <a:off x="5600700" y="29940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3814</xdr:rowOff>
    </xdr:from>
    <xdr:ext cx="762000" cy="259045"/>
    <xdr:sp macro="" textlink="">
      <xdr:nvSpPr>
        <xdr:cNvPr id="70" name="人口1人当たり決算額の推移該当値テキスト130"/>
        <xdr:cNvSpPr txBox="1"/>
      </xdr:nvSpPr>
      <xdr:spPr>
        <a:xfrm>
          <a:off x="5740400" y="2966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117,085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109370</xdr:rowOff>
    </xdr:from>
    <xdr:to>
      <xdr:col>4</xdr:col>
      <xdr:colOff>520700</xdr:colOff>
      <xdr:row>18</xdr:row>
      <xdr:rowOff>39520</xdr:rowOff>
    </xdr:to>
    <xdr:sp macro="" textlink="">
      <xdr:nvSpPr>
        <xdr:cNvPr id="71" name="円/楕円 70"/>
        <xdr:cNvSpPr/>
      </xdr:nvSpPr>
      <xdr:spPr bwMode="auto">
        <a:xfrm>
          <a:off x="4953000" y="30716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24297</xdr:rowOff>
    </xdr:from>
    <xdr:ext cx="736600" cy="259045"/>
    <xdr:sp macro="" textlink="">
      <xdr:nvSpPr>
        <xdr:cNvPr id="72" name="テキスト ボックス 71"/>
        <xdr:cNvSpPr txBox="1"/>
      </xdr:nvSpPr>
      <xdr:spPr>
        <a:xfrm>
          <a:off x="4622800" y="31580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106,897</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106070</xdr:rowOff>
    </xdr:from>
    <xdr:to>
      <xdr:col>3</xdr:col>
      <xdr:colOff>955675</xdr:colOff>
      <xdr:row>18</xdr:row>
      <xdr:rowOff>36220</xdr:rowOff>
    </xdr:to>
    <xdr:sp macro="" textlink="">
      <xdr:nvSpPr>
        <xdr:cNvPr id="73" name="円/楕円 72"/>
        <xdr:cNvSpPr/>
      </xdr:nvSpPr>
      <xdr:spPr bwMode="auto">
        <a:xfrm>
          <a:off x="4254500" y="306834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20997</xdr:rowOff>
    </xdr:from>
    <xdr:ext cx="762000" cy="259045"/>
    <xdr:sp macro="" textlink="">
      <xdr:nvSpPr>
        <xdr:cNvPr id="74" name="テキスト ボックス 73"/>
        <xdr:cNvSpPr txBox="1"/>
      </xdr:nvSpPr>
      <xdr:spPr>
        <a:xfrm>
          <a:off x="3924300" y="3154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107,330</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162016</xdr:rowOff>
    </xdr:from>
    <xdr:to>
      <xdr:col>3</xdr:col>
      <xdr:colOff>257175</xdr:colOff>
      <xdr:row>18</xdr:row>
      <xdr:rowOff>92166</xdr:rowOff>
    </xdr:to>
    <xdr:sp macro="" textlink="">
      <xdr:nvSpPr>
        <xdr:cNvPr id="75" name="円/楕円 74"/>
        <xdr:cNvSpPr/>
      </xdr:nvSpPr>
      <xdr:spPr bwMode="auto">
        <a:xfrm>
          <a:off x="3556000" y="3124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76943</xdr:rowOff>
    </xdr:from>
    <xdr:ext cx="762000" cy="259045"/>
    <xdr:sp macro="" textlink="">
      <xdr:nvSpPr>
        <xdr:cNvPr id="76" name="テキスト ボックス 75"/>
        <xdr:cNvSpPr txBox="1"/>
      </xdr:nvSpPr>
      <xdr:spPr>
        <a:xfrm>
          <a:off x="3225800" y="3210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99,988</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131346</xdr:rowOff>
    </xdr:from>
    <xdr:to>
      <xdr:col>2</xdr:col>
      <xdr:colOff>692150</xdr:colOff>
      <xdr:row>18</xdr:row>
      <xdr:rowOff>61496</xdr:rowOff>
    </xdr:to>
    <xdr:sp macro="" textlink="">
      <xdr:nvSpPr>
        <xdr:cNvPr id="77" name="円/楕円 76"/>
        <xdr:cNvSpPr/>
      </xdr:nvSpPr>
      <xdr:spPr bwMode="auto">
        <a:xfrm>
          <a:off x="2857500" y="30936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46273</xdr:rowOff>
    </xdr:from>
    <xdr:ext cx="762000" cy="259045"/>
    <xdr:sp macro="" textlink="">
      <xdr:nvSpPr>
        <xdr:cNvPr id="78" name="テキスト ボックス 77"/>
        <xdr:cNvSpPr txBox="1"/>
      </xdr:nvSpPr>
      <xdr:spPr>
        <a:xfrm>
          <a:off x="2527300" y="3179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104,013</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19520</xdr:rowOff>
    </xdr:from>
    <xdr:to>
      <xdr:col>4</xdr:col>
      <xdr:colOff>1117600</xdr:colOff>
      <xdr:row>36</xdr:row>
      <xdr:rowOff>36493</xdr:rowOff>
    </xdr:to>
    <xdr:cxnSp macro="">
      <xdr:nvCxnSpPr>
        <xdr:cNvPr id="112" name="直線コネクタ 111"/>
        <xdr:cNvCxnSpPr/>
      </xdr:nvCxnSpPr>
      <xdr:spPr bwMode="auto">
        <a:xfrm>
          <a:off x="5003800" y="6972770"/>
          <a:ext cx="647700" cy="169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36</xdr:row>
      <xdr:rowOff>21271</xdr:rowOff>
    </xdr:from>
    <xdr:ext cx="762000" cy="259045"/>
    <xdr:sp macro="" textlink="">
      <xdr:nvSpPr>
        <xdr:cNvPr id="113" name="人口1人当たり決算額の推移平均値テキスト445"/>
        <xdr:cNvSpPr txBox="1"/>
      </xdr:nvSpPr>
      <xdr:spPr>
        <a:xfrm>
          <a:off x="5740400" y="69745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14167</xdr:rowOff>
    </xdr:from>
    <xdr:to>
      <xdr:col>4</xdr:col>
      <xdr:colOff>469900</xdr:colOff>
      <xdr:row>36</xdr:row>
      <xdr:rowOff>19520</xdr:rowOff>
    </xdr:to>
    <xdr:cxnSp macro="">
      <xdr:nvCxnSpPr>
        <xdr:cNvPr id="115" name="直線コネクタ 114"/>
        <xdr:cNvCxnSpPr/>
      </xdr:nvCxnSpPr>
      <xdr:spPr bwMode="auto">
        <a:xfrm>
          <a:off x="4305300" y="6967417"/>
          <a:ext cx="698500" cy="53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128497</xdr:rowOff>
    </xdr:from>
    <xdr:ext cx="736600" cy="259045"/>
    <xdr:sp macro="" textlink="">
      <xdr:nvSpPr>
        <xdr:cNvPr id="117" name="テキスト ボックス 116"/>
        <xdr:cNvSpPr txBox="1"/>
      </xdr:nvSpPr>
      <xdr:spPr>
        <a:xfrm>
          <a:off x="4622800" y="70817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236251</xdr:rowOff>
    </xdr:from>
    <xdr:to>
      <xdr:col>3</xdr:col>
      <xdr:colOff>904875</xdr:colOff>
      <xdr:row>36</xdr:row>
      <xdr:rowOff>14167</xdr:rowOff>
    </xdr:to>
    <xdr:cxnSp macro="">
      <xdr:nvCxnSpPr>
        <xdr:cNvPr id="118" name="直線コネクタ 117"/>
        <xdr:cNvCxnSpPr/>
      </xdr:nvCxnSpPr>
      <xdr:spPr bwMode="auto">
        <a:xfrm>
          <a:off x="3606800" y="6846601"/>
          <a:ext cx="698500" cy="12081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104189</xdr:rowOff>
    </xdr:from>
    <xdr:ext cx="762000" cy="259045"/>
    <xdr:sp macro="" textlink="">
      <xdr:nvSpPr>
        <xdr:cNvPr id="120" name="テキスト ボックス 119"/>
        <xdr:cNvSpPr txBox="1"/>
      </xdr:nvSpPr>
      <xdr:spPr>
        <a:xfrm>
          <a:off x="3924300" y="7057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197885</xdr:rowOff>
    </xdr:from>
    <xdr:to>
      <xdr:col>3</xdr:col>
      <xdr:colOff>206375</xdr:colOff>
      <xdr:row>35</xdr:row>
      <xdr:rowOff>236251</xdr:rowOff>
    </xdr:to>
    <xdr:cxnSp macro="">
      <xdr:nvCxnSpPr>
        <xdr:cNvPr id="121" name="直線コネクタ 120"/>
        <xdr:cNvCxnSpPr/>
      </xdr:nvCxnSpPr>
      <xdr:spPr bwMode="auto">
        <a:xfrm>
          <a:off x="2908300" y="6808235"/>
          <a:ext cx="698500" cy="383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41915</xdr:rowOff>
    </xdr:from>
    <xdr:ext cx="762000" cy="259045"/>
    <xdr:sp macro="" textlink="">
      <xdr:nvSpPr>
        <xdr:cNvPr id="123" name="テキスト ボックス 122"/>
        <xdr:cNvSpPr txBox="1"/>
      </xdr:nvSpPr>
      <xdr:spPr>
        <a:xfrm>
          <a:off x="3225800" y="699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336884</xdr:rowOff>
    </xdr:from>
    <xdr:ext cx="762000" cy="259045"/>
    <xdr:sp macro="" textlink="">
      <xdr:nvSpPr>
        <xdr:cNvPr id="125" name="テキスト ボックス 124"/>
        <xdr:cNvSpPr txBox="1"/>
      </xdr:nvSpPr>
      <xdr:spPr>
        <a:xfrm>
          <a:off x="2527300" y="6947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328593</xdr:rowOff>
    </xdr:from>
    <xdr:to>
      <xdr:col>5</xdr:col>
      <xdr:colOff>34925</xdr:colOff>
      <xdr:row>36</xdr:row>
      <xdr:rowOff>87293</xdr:rowOff>
    </xdr:to>
    <xdr:sp macro="" textlink="">
      <xdr:nvSpPr>
        <xdr:cNvPr id="131" name="円/楕円 130"/>
        <xdr:cNvSpPr/>
      </xdr:nvSpPr>
      <xdr:spPr bwMode="auto">
        <a:xfrm>
          <a:off x="5600700" y="69389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173670</xdr:rowOff>
    </xdr:from>
    <xdr:ext cx="762000" cy="259045"/>
    <xdr:sp macro="" textlink="">
      <xdr:nvSpPr>
        <xdr:cNvPr id="132" name="人口1人当たり決算額の推移該当値テキスト445"/>
        <xdr:cNvSpPr txBox="1"/>
      </xdr:nvSpPr>
      <xdr:spPr>
        <a:xfrm>
          <a:off x="5740400" y="6784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29,751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311620</xdr:rowOff>
    </xdr:from>
    <xdr:to>
      <xdr:col>4</xdr:col>
      <xdr:colOff>520700</xdr:colOff>
      <xdr:row>36</xdr:row>
      <xdr:rowOff>70320</xdr:rowOff>
    </xdr:to>
    <xdr:sp macro="" textlink="">
      <xdr:nvSpPr>
        <xdr:cNvPr id="133" name="円/楕円 132"/>
        <xdr:cNvSpPr/>
      </xdr:nvSpPr>
      <xdr:spPr bwMode="auto">
        <a:xfrm>
          <a:off x="4953000" y="69219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80497</xdr:rowOff>
    </xdr:from>
    <xdr:ext cx="736600" cy="259045"/>
    <xdr:sp macro="" textlink="">
      <xdr:nvSpPr>
        <xdr:cNvPr id="134" name="テキスト ボックス 133"/>
        <xdr:cNvSpPr txBox="1"/>
      </xdr:nvSpPr>
      <xdr:spPr>
        <a:xfrm>
          <a:off x="4622800" y="66908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30,642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306267</xdr:rowOff>
    </xdr:from>
    <xdr:to>
      <xdr:col>3</xdr:col>
      <xdr:colOff>955675</xdr:colOff>
      <xdr:row>36</xdr:row>
      <xdr:rowOff>64967</xdr:rowOff>
    </xdr:to>
    <xdr:sp macro="" textlink="">
      <xdr:nvSpPr>
        <xdr:cNvPr id="135" name="円/楕円 134"/>
        <xdr:cNvSpPr/>
      </xdr:nvSpPr>
      <xdr:spPr bwMode="auto">
        <a:xfrm>
          <a:off x="4254500" y="69166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75144</xdr:rowOff>
    </xdr:from>
    <xdr:ext cx="762000" cy="259045"/>
    <xdr:sp macro="" textlink="">
      <xdr:nvSpPr>
        <xdr:cNvPr id="136" name="テキスト ボックス 135"/>
        <xdr:cNvSpPr txBox="1"/>
      </xdr:nvSpPr>
      <xdr:spPr>
        <a:xfrm>
          <a:off x="3924300" y="6685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30,923</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185451</xdr:rowOff>
    </xdr:from>
    <xdr:to>
      <xdr:col>3</xdr:col>
      <xdr:colOff>257175</xdr:colOff>
      <xdr:row>35</xdr:row>
      <xdr:rowOff>287051</xdr:rowOff>
    </xdr:to>
    <xdr:sp macro="" textlink="">
      <xdr:nvSpPr>
        <xdr:cNvPr id="137" name="円/楕円 136"/>
        <xdr:cNvSpPr/>
      </xdr:nvSpPr>
      <xdr:spPr bwMode="auto">
        <a:xfrm>
          <a:off x="3556000" y="67958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297228</xdr:rowOff>
    </xdr:from>
    <xdr:ext cx="762000" cy="259045"/>
    <xdr:sp macro="" textlink="">
      <xdr:nvSpPr>
        <xdr:cNvPr id="138" name="テキスト ボックス 137"/>
        <xdr:cNvSpPr txBox="1"/>
      </xdr:nvSpPr>
      <xdr:spPr>
        <a:xfrm>
          <a:off x="3225800" y="65646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37,265</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147085</xdr:rowOff>
    </xdr:from>
    <xdr:to>
      <xdr:col>2</xdr:col>
      <xdr:colOff>692150</xdr:colOff>
      <xdr:row>35</xdr:row>
      <xdr:rowOff>248685</xdr:rowOff>
    </xdr:to>
    <xdr:sp macro="" textlink="">
      <xdr:nvSpPr>
        <xdr:cNvPr id="139" name="円/楕円 138"/>
        <xdr:cNvSpPr/>
      </xdr:nvSpPr>
      <xdr:spPr bwMode="auto">
        <a:xfrm>
          <a:off x="2857500" y="675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258862</xdr:rowOff>
    </xdr:from>
    <xdr:ext cx="762000" cy="259045"/>
    <xdr:sp macro="" textlink="">
      <xdr:nvSpPr>
        <xdr:cNvPr id="140" name="テキスト ボックス 139"/>
        <xdr:cNvSpPr txBox="1"/>
      </xdr:nvSpPr>
      <xdr:spPr>
        <a:xfrm>
          <a:off x="2527300" y="6526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39,279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9,229
8,655
189.36
7,816,606
7,451,009
325,278
3,483,264
5,770,842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69,641</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34979</xdr:rowOff>
    </xdr:from>
    <xdr:to>
      <xdr:col>6</xdr:col>
      <xdr:colOff>511175</xdr:colOff>
      <xdr:row>38</xdr:row>
      <xdr:rowOff>84411</xdr:rowOff>
    </xdr:to>
    <xdr:cxnSp macro="">
      <xdr:nvCxnSpPr>
        <xdr:cNvPr id="63" name="直線コネクタ 62"/>
        <xdr:cNvCxnSpPr/>
      </xdr:nvCxnSpPr>
      <xdr:spPr>
        <a:xfrm flipV="1">
          <a:off x="3797300" y="6378629"/>
          <a:ext cx="838200" cy="2208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38</xdr:row>
      <xdr:rowOff>84411</xdr:rowOff>
    </xdr:from>
    <xdr:to>
      <xdr:col>5</xdr:col>
      <xdr:colOff>358775</xdr:colOff>
      <xdr:row>38</xdr:row>
      <xdr:rowOff>91738</xdr:rowOff>
    </xdr:to>
    <xdr:cxnSp macro="">
      <xdr:nvCxnSpPr>
        <xdr:cNvPr id="66" name="直線コネクタ 65"/>
        <xdr:cNvCxnSpPr/>
      </xdr:nvCxnSpPr>
      <xdr:spPr>
        <a:xfrm flipV="1">
          <a:off x="2908300" y="6599511"/>
          <a:ext cx="889000" cy="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38</xdr:row>
      <xdr:rowOff>91738</xdr:rowOff>
    </xdr:from>
    <xdr:to>
      <xdr:col>4</xdr:col>
      <xdr:colOff>155575</xdr:colOff>
      <xdr:row>38</xdr:row>
      <xdr:rowOff>119724</xdr:rowOff>
    </xdr:to>
    <xdr:cxnSp macro="">
      <xdr:nvCxnSpPr>
        <xdr:cNvPr id="69" name="直線コネクタ 68"/>
        <xdr:cNvCxnSpPr/>
      </xdr:nvCxnSpPr>
      <xdr:spPr>
        <a:xfrm flipV="1">
          <a:off x="2019300" y="6606838"/>
          <a:ext cx="889000" cy="27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38</xdr:row>
      <xdr:rowOff>84434</xdr:rowOff>
    </xdr:from>
    <xdr:to>
      <xdr:col>2</xdr:col>
      <xdr:colOff>638175</xdr:colOff>
      <xdr:row>38</xdr:row>
      <xdr:rowOff>119724</xdr:rowOff>
    </xdr:to>
    <xdr:cxnSp macro="">
      <xdr:nvCxnSpPr>
        <xdr:cNvPr id="72" name="直線コネクタ 71"/>
        <xdr:cNvCxnSpPr/>
      </xdr:nvCxnSpPr>
      <xdr:spPr>
        <a:xfrm>
          <a:off x="1130300" y="6599534"/>
          <a:ext cx="889000" cy="3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155629</xdr:rowOff>
    </xdr:from>
    <xdr:to>
      <xdr:col>6</xdr:col>
      <xdr:colOff>561975</xdr:colOff>
      <xdr:row>37</xdr:row>
      <xdr:rowOff>85779</xdr:rowOff>
    </xdr:to>
    <xdr:sp macro="" textlink="">
      <xdr:nvSpPr>
        <xdr:cNvPr id="82" name="円/楕円 81"/>
        <xdr:cNvSpPr/>
      </xdr:nvSpPr>
      <xdr:spPr>
        <a:xfrm>
          <a:off x="4584700" y="6327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134056</xdr:rowOff>
    </xdr:from>
    <xdr:ext cx="534377" cy="259045"/>
    <xdr:sp macro="" textlink="">
      <xdr:nvSpPr>
        <xdr:cNvPr id="83" name="人件費該当値テキスト"/>
        <xdr:cNvSpPr txBox="1"/>
      </xdr:nvSpPr>
      <xdr:spPr>
        <a:xfrm>
          <a:off x="4686300" y="6306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97,370</a:t>
          </a:r>
          <a:endParaRPr kumimoji="1" lang="ja-JP" altLang="en-US" sz="1000" b="1">
            <a:solidFill>
              <a:srgbClr val="FF0000"/>
            </a:solidFill>
            <a:latin typeface="ＭＳ Ｐゴシック"/>
          </a:endParaRPr>
        </a:p>
      </xdr:txBody>
    </xdr:sp>
    <xdr:clientData/>
  </xdr:oneCellAnchor>
  <xdr:twoCellAnchor>
    <xdr:from>
      <xdr:col>5</xdr:col>
      <xdr:colOff>307975</xdr:colOff>
      <xdr:row>38</xdr:row>
      <xdr:rowOff>33611</xdr:rowOff>
    </xdr:from>
    <xdr:to>
      <xdr:col>5</xdr:col>
      <xdr:colOff>409575</xdr:colOff>
      <xdr:row>38</xdr:row>
      <xdr:rowOff>135211</xdr:rowOff>
    </xdr:to>
    <xdr:sp macro="" textlink="">
      <xdr:nvSpPr>
        <xdr:cNvPr id="84" name="円/楕円 83"/>
        <xdr:cNvSpPr/>
      </xdr:nvSpPr>
      <xdr:spPr>
        <a:xfrm>
          <a:off x="3746500" y="6548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38</xdr:row>
      <xdr:rowOff>126338</xdr:rowOff>
    </xdr:from>
    <xdr:ext cx="534377" cy="259045"/>
    <xdr:sp macro="" textlink="">
      <xdr:nvSpPr>
        <xdr:cNvPr id="85" name="テキスト ボックス 84"/>
        <xdr:cNvSpPr txBox="1"/>
      </xdr:nvSpPr>
      <xdr:spPr>
        <a:xfrm>
          <a:off x="3530111" y="6641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77,079</a:t>
          </a:r>
          <a:endParaRPr kumimoji="1" lang="ja-JP" altLang="en-US" sz="1000" b="1">
            <a:solidFill>
              <a:srgbClr val="FF0000"/>
            </a:solidFill>
            <a:latin typeface="ＭＳ Ｐゴシック"/>
          </a:endParaRPr>
        </a:p>
      </xdr:txBody>
    </xdr:sp>
    <xdr:clientData/>
  </xdr:oneCellAnchor>
  <xdr:twoCellAnchor>
    <xdr:from>
      <xdr:col>4</xdr:col>
      <xdr:colOff>104775</xdr:colOff>
      <xdr:row>38</xdr:row>
      <xdr:rowOff>40938</xdr:rowOff>
    </xdr:from>
    <xdr:to>
      <xdr:col>4</xdr:col>
      <xdr:colOff>206375</xdr:colOff>
      <xdr:row>38</xdr:row>
      <xdr:rowOff>142538</xdr:rowOff>
    </xdr:to>
    <xdr:sp macro="" textlink="">
      <xdr:nvSpPr>
        <xdr:cNvPr id="86" name="円/楕円 85"/>
        <xdr:cNvSpPr/>
      </xdr:nvSpPr>
      <xdr:spPr>
        <a:xfrm>
          <a:off x="2857500" y="655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38</xdr:row>
      <xdr:rowOff>133665</xdr:rowOff>
    </xdr:from>
    <xdr:ext cx="534377" cy="259045"/>
    <xdr:sp macro="" textlink="">
      <xdr:nvSpPr>
        <xdr:cNvPr id="87" name="テキスト ボックス 86"/>
        <xdr:cNvSpPr txBox="1"/>
      </xdr:nvSpPr>
      <xdr:spPr>
        <a:xfrm>
          <a:off x="2641111" y="6648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76,406</a:t>
          </a:r>
          <a:endParaRPr kumimoji="1" lang="ja-JP" altLang="en-US" sz="1000" b="1">
            <a:solidFill>
              <a:srgbClr val="FF0000"/>
            </a:solidFill>
            <a:latin typeface="ＭＳ Ｐゴシック"/>
          </a:endParaRPr>
        </a:p>
      </xdr:txBody>
    </xdr:sp>
    <xdr:clientData/>
  </xdr:oneCellAnchor>
  <xdr:twoCellAnchor>
    <xdr:from>
      <xdr:col>2</xdr:col>
      <xdr:colOff>587375</xdr:colOff>
      <xdr:row>38</xdr:row>
      <xdr:rowOff>68924</xdr:rowOff>
    </xdr:from>
    <xdr:to>
      <xdr:col>3</xdr:col>
      <xdr:colOff>3175</xdr:colOff>
      <xdr:row>38</xdr:row>
      <xdr:rowOff>170524</xdr:rowOff>
    </xdr:to>
    <xdr:sp macro="" textlink="">
      <xdr:nvSpPr>
        <xdr:cNvPr id="88" name="円/楕円 87"/>
        <xdr:cNvSpPr/>
      </xdr:nvSpPr>
      <xdr:spPr>
        <a:xfrm>
          <a:off x="1968500" y="658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38</xdr:row>
      <xdr:rowOff>161651</xdr:rowOff>
    </xdr:from>
    <xdr:ext cx="534377" cy="259045"/>
    <xdr:sp macro="" textlink="">
      <xdr:nvSpPr>
        <xdr:cNvPr id="89" name="テキスト ボックス 88"/>
        <xdr:cNvSpPr txBox="1"/>
      </xdr:nvSpPr>
      <xdr:spPr>
        <a:xfrm>
          <a:off x="1752111" y="6676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73,835</a:t>
          </a:r>
          <a:endParaRPr kumimoji="1" lang="ja-JP" altLang="en-US" sz="1000" b="1">
            <a:solidFill>
              <a:srgbClr val="FF0000"/>
            </a:solidFill>
            <a:latin typeface="ＭＳ Ｐゴシック"/>
          </a:endParaRPr>
        </a:p>
      </xdr:txBody>
    </xdr:sp>
    <xdr:clientData/>
  </xdr:oneCellAnchor>
  <xdr:twoCellAnchor>
    <xdr:from>
      <xdr:col>1</xdr:col>
      <xdr:colOff>384175</xdr:colOff>
      <xdr:row>38</xdr:row>
      <xdr:rowOff>33634</xdr:rowOff>
    </xdr:from>
    <xdr:to>
      <xdr:col>1</xdr:col>
      <xdr:colOff>485775</xdr:colOff>
      <xdr:row>38</xdr:row>
      <xdr:rowOff>135234</xdr:rowOff>
    </xdr:to>
    <xdr:sp macro="" textlink="">
      <xdr:nvSpPr>
        <xdr:cNvPr id="90" name="円/楕円 89"/>
        <xdr:cNvSpPr/>
      </xdr:nvSpPr>
      <xdr:spPr>
        <a:xfrm>
          <a:off x="1079500" y="654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38</xdr:row>
      <xdr:rowOff>126361</xdr:rowOff>
    </xdr:from>
    <xdr:ext cx="534377" cy="259045"/>
    <xdr:sp macro="" textlink="">
      <xdr:nvSpPr>
        <xdr:cNvPr id="91" name="テキスト ボックス 90"/>
        <xdr:cNvSpPr txBox="1"/>
      </xdr:nvSpPr>
      <xdr:spPr>
        <a:xfrm>
          <a:off x="863111" y="6641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77,077</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66,507</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103517</xdr:rowOff>
    </xdr:from>
    <xdr:to>
      <xdr:col>6</xdr:col>
      <xdr:colOff>511175</xdr:colOff>
      <xdr:row>56</xdr:row>
      <xdr:rowOff>68783</xdr:rowOff>
    </xdr:to>
    <xdr:cxnSp macro="">
      <xdr:nvCxnSpPr>
        <xdr:cNvPr id="118" name="直線コネクタ 117"/>
        <xdr:cNvCxnSpPr/>
      </xdr:nvCxnSpPr>
      <xdr:spPr>
        <a:xfrm>
          <a:off x="3797300" y="9361817"/>
          <a:ext cx="838200" cy="308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103517</xdr:rowOff>
    </xdr:from>
    <xdr:to>
      <xdr:col>5</xdr:col>
      <xdr:colOff>358775</xdr:colOff>
      <xdr:row>56</xdr:row>
      <xdr:rowOff>27659</xdr:rowOff>
    </xdr:to>
    <xdr:cxnSp macro="">
      <xdr:nvCxnSpPr>
        <xdr:cNvPr id="121" name="直線コネクタ 120"/>
        <xdr:cNvCxnSpPr/>
      </xdr:nvCxnSpPr>
      <xdr:spPr>
        <a:xfrm flipV="1">
          <a:off x="2908300" y="9361817"/>
          <a:ext cx="889000" cy="267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38848</xdr:rowOff>
    </xdr:from>
    <xdr:ext cx="599010" cy="259045"/>
    <xdr:sp macro="" textlink="">
      <xdr:nvSpPr>
        <xdr:cNvPr id="123" name="テキスト ボックス 122"/>
        <xdr:cNvSpPr txBox="1"/>
      </xdr:nvSpPr>
      <xdr:spPr>
        <a:xfrm>
          <a:off x="3497794" y="9640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27659</xdr:rowOff>
    </xdr:from>
    <xdr:to>
      <xdr:col>4</xdr:col>
      <xdr:colOff>155575</xdr:colOff>
      <xdr:row>56</xdr:row>
      <xdr:rowOff>103695</xdr:rowOff>
    </xdr:to>
    <xdr:cxnSp macro="">
      <xdr:nvCxnSpPr>
        <xdr:cNvPr id="124" name="直線コネクタ 123"/>
        <xdr:cNvCxnSpPr/>
      </xdr:nvCxnSpPr>
      <xdr:spPr>
        <a:xfrm flipV="1">
          <a:off x="2019300" y="9628859"/>
          <a:ext cx="889000" cy="76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103695</xdr:rowOff>
    </xdr:from>
    <xdr:to>
      <xdr:col>2</xdr:col>
      <xdr:colOff>638175</xdr:colOff>
      <xdr:row>56</xdr:row>
      <xdr:rowOff>139498</xdr:rowOff>
    </xdr:to>
    <xdr:cxnSp macro="">
      <xdr:nvCxnSpPr>
        <xdr:cNvPr id="127" name="直線コネクタ 126"/>
        <xdr:cNvCxnSpPr/>
      </xdr:nvCxnSpPr>
      <xdr:spPr>
        <a:xfrm flipV="1">
          <a:off x="1130300" y="9704895"/>
          <a:ext cx="889000" cy="35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17983</xdr:rowOff>
    </xdr:from>
    <xdr:to>
      <xdr:col>6</xdr:col>
      <xdr:colOff>561975</xdr:colOff>
      <xdr:row>56</xdr:row>
      <xdr:rowOff>119583</xdr:rowOff>
    </xdr:to>
    <xdr:sp macro="" textlink="">
      <xdr:nvSpPr>
        <xdr:cNvPr id="137" name="円/楕円 136"/>
        <xdr:cNvSpPr/>
      </xdr:nvSpPr>
      <xdr:spPr>
        <a:xfrm>
          <a:off x="4584700" y="9619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167860</xdr:rowOff>
    </xdr:from>
    <xdr:ext cx="534377" cy="259045"/>
    <xdr:sp macro="" textlink="">
      <xdr:nvSpPr>
        <xdr:cNvPr id="138" name="物件費該当値テキスト"/>
        <xdr:cNvSpPr txBox="1"/>
      </xdr:nvSpPr>
      <xdr:spPr>
        <a:xfrm>
          <a:off x="4686300" y="9597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90,511</a:t>
          </a:r>
          <a:endParaRPr kumimoji="1" lang="ja-JP" altLang="en-US" sz="1000" b="1">
            <a:solidFill>
              <a:srgbClr val="FF0000"/>
            </a:solidFill>
            <a:latin typeface="ＭＳ Ｐゴシック"/>
          </a:endParaRPr>
        </a:p>
      </xdr:txBody>
    </xdr:sp>
    <xdr:clientData/>
  </xdr:oneCellAnchor>
  <xdr:twoCellAnchor>
    <xdr:from>
      <xdr:col>5</xdr:col>
      <xdr:colOff>307975</xdr:colOff>
      <xdr:row>54</xdr:row>
      <xdr:rowOff>52717</xdr:rowOff>
    </xdr:from>
    <xdr:to>
      <xdr:col>5</xdr:col>
      <xdr:colOff>409575</xdr:colOff>
      <xdr:row>54</xdr:row>
      <xdr:rowOff>154317</xdr:rowOff>
    </xdr:to>
    <xdr:sp macro="" textlink="">
      <xdr:nvSpPr>
        <xdr:cNvPr id="139" name="円/楕円 138"/>
        <xdr:cNvSpPr/>
      </xdr:nvSpPr>
      <xdr:spPr>
        <a:xfrm>
          <a:off x="3746500" y="9311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170844</xdr:rowOff>
    </xdr:from>
    <xdr:ext cx="599010" cy="259045"/>
    <xdr:sp macro="" textlink="">
      <xdr:nvSpPr>
        <xdr:cNvPr id="140" name="テキスト ボックス 139"/>
        <xdr:cNvSpPr txBox="1"/>
      </xdr:nvSpPr>
      <xdr:spPr>
        <a:xfrm>
          <a:off x="3497794" y="90862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157,914</a:t>
          </a:r>
          <a:endParaRPr kumimoji="1" lang="ja-JP" altLang="en-US" sz="1000" b="1">
            <a:solidFill>
              <a:srgbClr val="FF0000"/>
            </a:solidFill>
            <a:latin typeface="ＭＳ Ｐゴシック"/>
          </a:endParaRPr>
        </a:p>
      </xdr:txBody>
    </xdr:sp>
    <xdr:clientData/>
  </xdr:oneCellAnchor>
  <xdr:twoCellAnchor>
    <xdr:from>
      <xdr:col>4</xdr:col>
      <xdr:colOff>104775</xdr:colOff>
      <xdr:row>55</xdr:row>
      <xdr:rowOff>148309</xdr:rowOff>
    </xdr:from>
    <xdr:to>
      <xdr:col>4</xdr:col>
      <xdr:colOff>206375</xdr:colOff>
      <xdr:row>56</xdr:row>
      <xdr:rowOff>78459</xdr:rowOff>
    </xdr:to>
    <xdr:sp macro="" textlink="">
      <xdr:nvSpPr>
        <xdr:cNvPr id="141" name="円/楕円 140"/>
        <xdr:cNvSpPr/>
      </xdr:nvSpPr>
      <xdr:spPr>
        <a:xfrm>
          <a:off x="2857500" y="9578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56</xdr:row>
      <xdr:rowOff>69586</xdr:rowOff>
    </xdr:from>
    <xdr:ext cx="534377" cy="259045"/>
    <xdr:sp macro="" textlink="">
      <xdr:nvSpPr>
        <xdr:cNvPr id="142" name="テキスト ボックス 141"/>
        <xdr:cNvSpPr txBox="1"/>
      </xdr:nvSpPr>
      <xdr:spPr>
        <a:xfrm>
          <a:off x="2641111" y="9670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99,506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52895</xdr:rowOff>
    </xdr:from>
    <xdr:to>
      <xdr:col>3</xdr:col>
      <xdr:colOff>3175</xdr:colOff>
      <xdr:row>56</xdr:row>
      <xdr:rowOff>154495</xdr:rowOff>
    </xdr:to>
    <xdr:sp macro="" textlink="">
      <xdr:nvSpPr>
        <xdr:cNvPr id="143" name="円/楕円 142"/>
        <xdr:cNvSpPr/>
      </xdr:nvSpPr>
      <xdr:spPr>
        <a:xfrm>
          <a:off x="1968500" y="96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145622</xdr:rowOff>
    </xdr:from>
    <xdr:ext cx="534377" cy="259045"/>
    <xdr:sp macro="" textlink="">
      <xdr:nvSpPr>
        <xdr:cNvPr id="144" name="テキスト ボックス 143"/>
        <xdr:cNvSpPr txBox="1"/>
      </xdr:nvSpPr>
      <xdr:spPr>
        <a:xfrm>
          <a:off x="1752111" y="97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82,875</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88698</xdr:rowOff>
    </xdr:from>
    <xdr:to>
      <xdr:col>1</xdr:col>
      <xdr:colOff>485775</xdr:colOff>
      <xdr:row>57</xdr:row>
      <xdr:rowOff>18848</xdr:rowOff>
    </xdr:to>
    <xdr:sp macro="" textlink="">
      <xdr:nvSpPr>
        <xdr:cNvPr id="145" name="円/楕円 144"/>
        <xdr:cNvSpPr/>
      </xdr:nvSpPr>
      <xdr:spPr>
        <a:xfrm>
          <a:off x="1079500" y="9689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9975</xdr:rowOff>
    </xdr:from>
    <xdr:ext cx="534377" cy="259045"/>
    <xdr:sp macro="" textlink="">
      <xdr:nvSpPr>
        <xdr:cNvPr id="146" name="テキスト ボックス 145"/>
        <xdr:cNvSpPr txBox="1"/>
      </xdr:nvSpPr>
      <xdr:spPr>
        <a:xfrm>
          <a:off x="863111" y="9782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75,044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7" name="直線コネクタ 156"/>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8" name="テキスト ボックス 157"/>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9" name="直線コネクタ 158"/>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75</xdr:row>
      <xdr:rowOff>54627</xdr:rowOff>
    </xdr:from>
    <xdr:ext cx="531299" cy="259045"/>
    <xdr:sp macro="" textlink="">
      <xdr:nvSpPr>
        <xdr:cNvPr id="160" name="テキスト ボックス 159"/>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1" name="直線コネクタ 160"/>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72</xdr:row>
      <xdr:rowOff>111777</xdr:rowOff>
    </xdr:from>
    <xdr:ext cx="531299" cy="259045"/>
    <xdr:sp macro="" textlink="">
      <xdr:nvSpPr>
        <xdr:cNvPr id="162" name="テキスト ボックス 161"/>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3" name="直線コネクタ 162"/>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168927</xdr:rowOff>
    </xdr:from>
    <xdr:ext cx="531299" cy="259045"/>
    <xdr:sp macro="" textlink="">
      <xdr:nvSpPr>
        <xdr:cNvPr id="164" name="テキスト ボックス 163"/>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5" name="直線コネクタ 164"/>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66" name="テキスト ボックス 165"/>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7"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55918</xdr:rowOff>
    </xdr:from>
    <xdr:to>
      <xdr:col>6</xdr:col>
      <xdr:colOff>510540</xdr:colOff>
      <xdr:row>78</xdr:row>
      <xdr:rowOff>138762</xdr:rowOff>
    </xdr:to>
    <xdr:cxnSp macro="">
      <xdr:nvCxnSpPr>
        <xdr:cNvPr id="168" name="直線コネクタ 167"/>
        <xdr:cNvCxnSpPr/>
      </xdr:nvCxnSpPr>
      <xdr:spPr>
        <a:xfrm flipV="1">
          <a:off x="4633595" y="12400318"/>
          <a:ext cx="1270" cy="1111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142589</xdr:rowOff>
    </xdr:from>
    <xdr:ext cx="313932" cy="259045"/>
    <xdr:sp macro="" textlink="">
      <xdr:nvSpPr>
        <xdr:cNvPr id="169" name="維持補修費最小値テキスト"/>
        <xdr:cNvSpPr txBox="1"/>
      </xdr:nvSpPr>
      <xdr:spPr>
        <a:xfrm>
          <a:off x="4686300" y="135156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78</xdr:row>
      <xdr:rowOff>138762</xdr:rowOff>
    </xdr:from>
    <xdr:to>
      <xdr:col>6</xdr:col>
      <xdr:colOff>600075</xdr:colOff>
      <xdr:row>78</xdr:row>
      <xdr:rowOff>138762</xdr:rowOff>
    </xdr:to>
    <xdr:cxnSp macro="">
      <xdr:nvCxnSpPr>
        <xdr:cNvPr id="170" name="直線コネクタ 169"/>
        <xdr:cNvCxnSpPr/>
      </xdr:nvCxnSpPr>
      <xdr:spPr>
        <a:xfrm>
          <a:off x="4546600" y="13511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2595</xdr:rowOff>
    </xdr:from>
    <xdr:ext cx="534377" cy="259045"/>
    <xdr:sp macro="" textlink="">
      <xdr:nvSpPr>
        <xdr:cNvPr id="171" name="維持補修費最大値テキスト"/>
        <xdr:cNvSpPr txBox="1"/>
      </xdr:nvSpPr>
      <xdr:spPr>
        <a:xfrm>
          <a:off x="4686300" y="12175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72</xdr:row>
      <xdr:rowOff>55918</xdr:rowOff>
    </xdr:from>
    <xdr:to>
      <xdr:col>6</xdr:col>
      <xdr:colOff>600075</xdr:colOff>
      <xdr:row>72</xdr:row>
      <xdr:rowOff>55918</xdr:rowOff>
    </xdr:to>
    <xdr:cxnSp macro="">
      <xdr:nvCxnSpPr>
        <xdr:cNvPr id="172" name="直線コネクタ 171"/>
        <xdr:cNvCxnSpPr/>
      </xdr:nvCxnSpPr>
      <xdr:spPr>
        <a:xfrm>
          <a:off x="4546600" y="12400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72</xdr:row>
      <xdr:rowOff>169532</xdr:rowOff>
    </xdr:from>
    <xdr:to>
      <xdr:col>6</xdr:col>
      <xdr:colOff>511175</xdr:colOff>
      <xdr:row>75</xdr:row>
      <xdr:rowOff>56490</xdr:rowOff>
    </xdr:to>
    <xdr:cxnSp macro="">
      <xdr:nvCxnSpPr>
        <xdr:cNvPr id="173" name="直線コネクタ 172"/>
        <xdr:cNvCxnSpPr/>
      </xdr:nvCxnSpPr>
      <xdr:spPr>
        <a:xfrm flipV="1">
          <a:off x="3797300" y="12513932"/>
          <a:ext cx="838200" cy="401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25356</xdr:rowOff>
    </xdr:from>
    <xdr:ext cx="469744" cy="259045"/>
    <xdr:sp macro="" textlink="">
      <xdr:nvSpPr>
        <xdr:cNvPr id="174" name="維持補修費平均値テキスト"/>
        <xdr:cNvSpPr txBox="1"/>
      </xdr:nvSpPr>
      <xdr:spPr>
        <a:xfrm>
          <a:off x="4686300" y="132270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46929</xdr:rowOff>
    </xdr:from>
    <xdr:to>
      <xdr:col>6</xdr:col>
      <xdr:colOff>561975</xdr:colOff>
      <xdr:row>77</xdr:row>
      <xdr:rowOff>148529</xdr:rowOff>
    </xdr:to>
    <xdr:sp macro="" textlink="">
      <xdr:nvSpPr>
        <xdr:cNvPr id="175" name="フローチャート : 判断 174"/>
        <xdr:cNvSpPr/>
      </xdr:nvSpPr>
      <xdr:spPr>
        <a:xfrm>
          <a:off x="45847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71</xdr:row>
      <xdr:rowOff>18862</xdr:rowOff>
    </xdr:from>
    <xdr:to>
      <xdr:col>5</xdr:col>
      <xdr:colOff>358775</xdr:colOff>
      <xdr:row>75</xdr:row>
      <xdr:rowOff>56490</xdr:rowOff>
    </xdr:to>
    <xdr:cxnSp macro="">
      <xdr:nvCxnSpPr>
        <xdr:cNvPr id="176" name="直線コネクタ 175"/>
        <xdr:cNvCxnSpPr/>
      </xdr:nvCxnSpPr>
      <xdr:spPr>
        <a:xfrm>
          <a:off x="2908300" y="12191812"/>
          <a:ext cx="889000" cy="723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75870</xdr:rowOff>
    </xdr:from>
    <xdr:to>
      <xdr:col>5</xdr:col>
      <xdr:colOff>409575</xdr:colOff>
      <xdr:row>78</xdr:row>
      <xdr:rowOff>6020</xdr:rowOff>
    </xdr:to>
    <xdr:sp macro="" textlink="">
      <xdr:nvSpPr>
        <xdr:cNvPr id="177" name="フローチャート : 判断 176"/>
        <xdr:cNvSpPr/>
      </xdr:nvSpPr>
      <xdr:spPr>
        <a:xfrm>
          <a:off x="3746500" y="1327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168597</xdr:rowOff>
    </xdr:from>
    <xdr:ext cx="469744" cy="259045"/>
    <xdr:sp macro="" textlink="">
      <xdr:nvSpPr>
        <xdr:cNvPr id="178" name="テキスト ボックス 177"/>
        <xdr:cNvSpPr txBox="1"/>
      </xdr:nvSpPr>
      <xdr:spPr>
        <a:xfrm>
          <a:off x="3562427" y="1337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71</xdr:row>
      <xdr:rowOff>18862</xdr:rowOff>
    </xdr:from>
    <xdr:to>
      <xdr:col>4</xdr:col>
      <xdr:colOff>155575</xdr:colOff>
      <xdr:row>74</xdr:row>
      <xdr:rowOff>119057</xdr:rowOff>
    </xdr:to>
    <xdr:cxnSp macro="">
      <xdr:nvCxnSpPr>
        <xdr:cNvPr id="179" name="直線コネクタ 178"/>
        <xdr:cNvCxnSpPr/>
      </xdr:nvCxnSpPr>
      <xdr:spPr>
        <a:xfrm flipV="1">
          <a:off x="2019300" y="12191812"/>
          <a:ext cx="889000" cy="6145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82796</xdr:rowOff>
    </xdr:from>
    <xdr:to>
      <xdr:col>4</xdr:col>
      <xdr:colOff>206375</xdr:colOff>
      <xdr:row>78</xdr:row>
      <xdr:rowOff>12946</xdr:rowOff>
    </xdr:to>
    <xdr:sp macro="" textlink="">
      <xdr:nvSpPr>
        <xdr:cNvPr id="180" name="フローチャート : 判断 179"/>
        <xdr:cNvSpPr/>
      </xdr:nvSpPr>
      <xdr:spPr>
        <a:xfrm>
          <a:off x="2857500" y="13284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4073</xdr:rowOff>
    </xdr:from>
    <xdr:ext cx="469744" cy="259045"/>
    <xdr:sp macro="" textlink="">
      <xdr:nvSpPr>
        <xdr:cNvPr id="181" name="テキスト ボックス 180"/>
        <xdr:cNvSpPr txBox="1"/>
      </xdr:nvSpPr>
      <xdr:spPr>
        <a:xfrm>
          <a:off x="2673427" y="13377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74</xdr:row>
      <xdr:rowOff>16347</xdr:rowOff>
    </xdr:from>
    <xdr:to>
      <xdr:col>2</xdr:col>
      <xdr:colOff>638175</xdr:colOff>
      <xdr:row>74</xdr:row>
      <xdr:rowOff>119057</xdr:rowOff>
    </xdr:to>
    <xdr:cxnSp macro="">
      <xdr:nvCxnSpPr>
        <xdr:cNvPr id="182" name="直線コネクタ 181"/>
        <xdr:cNvCxnSpPr/>
      </xdr:nvCxnSpPr>
      <xdr:spPr>
        <a:xfrm>
          <a:off x="1130300" y="12703647"/>
          <a:ext cx="889000" cy="1027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96033</xdr:rowOff>
    </xdr:from>
    <xdr:to>
      <xdr:col>3</xdr:col>
      <xdr:colOff>3175</xdr:colOff>
      <xdr:row>78</xdr:row>
      <xdr:rowOff>26183</xdr:rowOff>
    </xdr:to>
    <xdr:sp macro="" textlink="">
      <xdr:nvSpPr>
        <xdr:cNvPr id="183" name="フローチャート : 判断 182"/>
        <xdr:cNvSpPr/>
      </xdr:nvSpPr>
      <xdr:spPr>
        <a:xfrm>
          <a:off x="1968500" y="1329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17310</xdr:rowOff>
    </xdr:from>
    <xdr:ext cx="469744" cy="259045"/>
    <xdr:sp macro="" textlink="">
      <xdr:nvSpPr>
        <xdr:cNvPr id="184" name="テキスト ボックス 183"/>
        <xdr:cNvSpPr txBox="1"/>
      </xdr:nvSpPr>
      <xdr:spPr>
        <a:xfrm>
          <a:off x="1784427" y="13390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95827</xdr:rowOff>
    </xdr:from>
    <xdr:to>
      <xdr:col>1</xdr:col>
      <xdr:colOff>485775</xdr:colOff>
      <xdr:row>78</xdr:row>
      <xdr:rowOff>25977</xdr:rowOff>
    </xdr:to>
    <xdr:sp macro="" textlink="">
      <xdr:nvSpPr>
        <xdr:cNvPr id="185" name="フローチャート : 判断 184"/>
        <xdr:cNvSpPr/>
      </xdr:nvSpPr>
      <xdr:spPr>
        <a:xfrm>
          <a:off x="1079500" y="1329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17104</xdr:rowOff>
    </xdr:from>
    <xdr:ext cx="469744" cy="259045"/>
    <xdr:sp macro="" textlink="">
      <xdr:nvSpPr>
        <xdr:cNvPr id="186" name="テキスト ボックス 185"/>
        <xdr:cNvSpPr txBox="1"/>
      </xdr:nvSpPr>
      <xdr:spPr>
        <a:xfrm>
          <a:off x="895427" y="1339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7" name="テキスト ボックス 186"/>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8" name="テキスト ボックス 187"/>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9" name="テキスト ボックス 188"/>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0" name="テキスト ボックス 189"/>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1" name="テキスト ボックス 190"/>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118732</xdr:rowOff>
    </xdr:from>
    <xdr:to>
      <xdr:col>6</xdr:col>
      <xdr:colOff>561975</xdr:colOff>
      <xdr:row>73</xdr:row>
      <xdr:rowOff>48882</xdr:rowOff>
    </xdr:to>
    <xdr:sp macro="" textlink="">
      <xdr:nvSpPr>
        <xdr:cNvPr id="192" name="円/楕円 191"/>
        <xdr:cNvSpPr/>
      </xdr:nvSpPr>
      <xdr:spPr>
        <a:xfrm>
          <a:off x="4584700" y="1246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72</xdr:row>
      <xdr:rowOff>33659</xdr:rowOff>
    </xdr:from>
    <xdr:ext cx="534377" cy="259045"/>
    <xdr:sp macro="" textlink="">
      <xdr:nvSpPr>
        <xdr:cNvPr id="193" name="維持補修費該当値テキスト"/>
        <xdr:cNvSpPr txBox="1"/>
      </xdr:nvSpPr>
      <xdr:spPr>
        <a:xfrm>
          <a:off x="4686300" y="12378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43,695</a:t>
          </a:r>
          <a:endParaRPr kumimoji="1" lang="ja-JP" altLang="en-US" sz="1000" b="1">
            <a:solidFill>
              <a:srgbClr val="FF0000"/>
            </a:solidFill>
            <a:latin typeface="ＭＳ Ｐゴシック"/>
          </a:endParaRPr>
        </a:p>
      </xdr:txBody>
    </xdr:sp>
    <xdr:clientData/>
  </xdr:oneCellAnchor>
  <xdr:twoCellAnchor>
    <xdr:from>
      <xdr:col>5</xdr:col>
      <xdr:colOff>307975</xdr:colOff>
      <xdr:row>75</xdr:row>
      <xdr:rowOff>5690</xdr:rowOff>
    </xdr:from>
    <xdr:to>
      <xdr:col>5</xdr:col>
      <xdr:colOff>409575</xdr:colOff>
      <xdr:row>75</xdr:row>
      <xdr:rowOff>107290</xdr:rowOff>
    </xdr:to>
    <xdr:sp macro="" textlink="">
      <xdr:nvSpPr>
        <xdr:cNvPr id="194" name="円/楕円 193"/>
        <xdr:cNvSpPr/>
      </xdr:nvSpPr>
      <xdr:spPr>
        <a:xfrm>
          <a:off x="3746500" y="128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73</xdr:row>
      <xdr:rowOff>123817</xdr:rowOff>
    </xdr:from>
    <xdr:ext cx="534377" cy="259045"/>
    <xdr:sp macro="" textlink="">
      <xdr:nvSpPr>
        <xdr:cNvPr id="195" name="テキスト ボックス 194"/>
        <xdr:cNvSpPr txBox="1"/>
      </xdr:nvSpPr>
      <xdr:spPr>
        <a:xfrm>
          <a:off x="3530111" y="126396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26,140</a:t>
          </a:r>
          <a:endParaRPr kumimoji="1" lang="ja-JP" altLang="en-US" sz="1000" b="1">
            <a:solidFill>
              <a:srgbClr val="FF0000"/>
            </a:solidFill>
            <a:latin typeface="ＭＳ Ｐゴシック"/>
          </a:endParaRPr>
        </a:p>
      </xdr:txBody>
    </xdr:sp>
    <xdr:clientData/>
  </xdr:oneCellAnchor>
  <xdr:twoCellAnchor>
    <xdr:from>
      <xdr:col>4</xdr:col>
      <xdr:colOff>104775</xdr:colOff>
      <xdr:row>70</xdr:row>
      <xdr:rowOff>139512</xdr:rowOff>
    </xdr:from>
    <xdr:to>
      <xdr:col>4</xdr:col>
      <xdr:colOff>206375</xdr:colOff>
      <xdr:row>71</xdr:row>
      <xdr:rowOff>69662</xdr:rowOff>
    </xdr:to>
    <xdr:sp macro="" textlink="">
      <xdr:nvSpPr>
        <xdr:cNvPr id="196" name="円/楕円 195"/>
        <xdr:cNvSpPr/>
      </xdr:nvSpPr>
      <xdr:spPr>
        <a:xfrm>
          <a:off x="2857500" y="12141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69</xdr:row>
      <xdr:rowOff>86189</xdr:rowOff>
    </xdr:from>
    <xdr:ext cx="534377" cy="259045"/>
    <xdr:sp macro="" textlink="">
      <xdr:nvSpPr>
        <xdr:cNvPr id="197" name="テキスト ボックス 196"/>
        <xdr:cNvSpPr txBox="1"/>
      </xdr:nvSpPr>
      <xdr:spPr>
        <a:xfrm>
          <a:off x="2641111" y="119162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57,786</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68257</xdr:rowOff>
    </xdr:from>
    <xdr:to>
      <xdr:col>3</xdr:col>
      <xdr:colOff>3175</xdr:colOff>
      <xdr:row>74</xdr:row>
      <xdr:rowOff>169857</xdr:rowOff>
    </xdr:to>
    <xdr:sp macro="" textlink="">
      <xdr:nvSpPr>
        <xdr:cNvPr id="198" name="円/楕円 197"/>
        <xdr:cNvSpPr/>
      </xdr:nvSpPr>
      <xdr:spPr>
        <a:xfrm>
          <a:off x="1968500" y="12755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73</xdr:row>
      <xdr:rowOff>14934</xdr:rowOff>
    </xdr:from>
    <xdr:ext cx="534377" cy="259045"/>
    <xdr:sp macro="" textlink="">
      <xdr:nvSpPr>
        <xdr:cNvPr id="199" name="テキスト ボックス 198"/>
        <xdr:cNvSpPr txBox="1"/>
      </xdr:nvSpPr>
      <xdr:spPr>
        <a:xfrm>
          <a:off x="1752111" y="12530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30,903</a:t>
          </a:r>
          <a:endParaRPr kumimoji="1" lang="ja-JP" altLang="en-US" sz="1000" b="1">
            <a:solidFill>
              <a:srgbClr val="FF0000"/>
            </a:solidFill>
            <a:latin typeface="ＭＳ Ｐゴシック"/>
          </a:endParaRPr>
        </a:p>
      </xdr:txBody>
    </xdr:sp>
    <xdr:clientData/>
  </xdr:oneCellAnchor>
  <xdr:twoCellAnchor>
    <xdr:from>
      <xdr:col>1</xdr:col>
      <xdr:colOff>384175</xdr:colOff>
      <xdr:row>73</xdr:row>
      <xdr:rowOff>136997</xdr:rowOff>
    </xdr:from>
    <xdr:to>
      <xdr:col>1</xdr:col>
      <xdr:colOff>485775</xdr:colOff>
      <xdr:row>74</xdr:row>
      <xdr:rowOff>67147</xdr:rowOff>
    </xdr:to>
    <xdr:sp macro="" textlink="">
      <xdr:nvSpPr>
        <xdr:cNvPr id="200" name="円/楕円 199"/>
        <xdr:cNvSpPr/>
      </xdr:nvSpPr>
      <xdr:spPr>
        <a:xfrm>
          <a:off x="1079500" y="12652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72</xdr:row>
      <xdr:rowOff>83674</xdr:rowOff>
    </xdr:from>
    <xdr:ext cx="534377" cy="259045"/>
    <xdr:sp macro="" textlink="">
      <xdr:nvSpPr>
        <xdr:cNvPr id="201" name="テキスト ボックス 200"/>
        <xdr:cNvSpPr txBox="1"/>
      </xdr:nvSpPr>
      <xdr:spPr>
        <a:xfrm>
          <a:off x="863111" y="124280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35,396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2" name="正方形/長方形 201"/>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3" name="正方形/長方形 202"/>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4" name="正方形/長方形 203"/>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5" name="正方形/長方形 204"/>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6" name="正方形/長方形 205"/>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7" name="正方形/長方形 206"/>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8" name="正方形/長方形 207"/>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66,642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9" name="正方形/長方形 208"/>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0" name="テキスト ボックス 209"/>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1" name="直線コネクタ 210"/>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100</xdr:row>
      <xdr:rowOff>111777</xdr:rowOff>
    </xdr:from>
    <xdr:ext cx="248786" cy="259045"/>
    <xdr:sp macro="" textlink="">
      <xdr:nvSpPr>
        <xdr:cNvPr id="212" name="テキスト ボックス 211"/>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13" name="直線コネクタ 212"/>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14" name="テキスト ボックス 213"/>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5" name="直線コネクタ 214"/>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6" name="テキスト ボックス 215"/>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7" name="直線コネクタ 216"/>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8" name="テキスト ボックス 217"/>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9" name="直線コネクタ 218"/>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20" name="テキスト ボックス 219"/>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1" name="直線コネクタ 220"/>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2" name="テキスト ボックス 221"/>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3" name="直線コネクタ 222"/>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4" name="テキスト ボックス 223"/>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5" name="直線コネクタ 224"/>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7"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69847</xdr:rowOff>
    </xdr:from>
    <xdr:to>
      <xdr:col>6</xdr:col>
      <xdr:colOff>510540</xdr:colOff>
      <xdr:row>98</xdr:row>
      <xdr:rowOff>22216</xdr:rowOff>
    </xdr:to>
    <xdr:cxnSp macro="">
      <xdr:nvCxnSpPr>
        <xdr:cNvPr id="228" name="直線コネクタ 227"/>
        <xdr:cNvCxnSpPr/>
      </xdr:nvCxnSpPr>
      <xdr:spPr>
        <a:xfrm flipV="1">
          <a:off x="4633595" y="15500347"/>
          <a:ext cx="1270" cy="13239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26043</xdr:rowOff>
    </xdr:from>
    <xdr:ext cx="534377" cy="259045"/>
    <xdr:sp macro="" textlink="">
      <xdr:nvSpPr>
        <xdr:cNvPr id="229" name="扶助費最小値テキスト"/>
        <xdr:cNvSpPr txBox="1"/>
      </xdr:nvSpPr>
      <xdr:spPr>
        <a:xfrm>
          <a:off x="4686300" y="1682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98</xdr:row>
      <xdr:rowOff>22216</xdr:rowOff>
    </xdr:from>
    <xdr:to>
      <xdr:col>6</xdr:col>
      <xdr:colOff>600075</xdr:colOff>
      <xdr:row>98</xdr:row>
      <xdr:rowOff>22216</xdr:rowOff>
    </xdr:to>
    <xdr:cxnSp macro="">
      <xdr:nvCxnSpPr>
        <xdr:cNvPr id="230" name="直線コネクタ 229"/>
        <xdr:cNvCxnSpPr/>
      </xdr:nvCxnSpPr>
      <xdr:spPr>
        <a:xfrm>
          <a:off x="4546600" y="16824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16524</xdr:rowOff>
    </xdr:from>
    <xdr:ext cx="599010" cy="259045"/>
    <xdr:sp macro="" textlink="">
      <xdr:nvSpPr>
        <xdr:cNvPr id="231" name="扶助費最大値テキスト"/>
        <xdr:cNvSpPr txBox="1"/>
      </xdr:nvSpPr>
      <xdr:spPr>
        <a:xfrm>
          <a:off x="4686300" y="1527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69847</xdr:rowOff>
    </xdr:from>
    <xdr:to>
      <xdr:col>6</xdr:col>
      <xdr:colOff>600075</xdr:colOff>
      <xdr:row>90</xdr:row>
      <xdr:rowOff>69847</xdr:rowOff>
    </xdr:to>
    <xdr:cxnSp macro="">
      <xdr:nvCxnSpPr>
        <xdr:cNvPr id="232" name="直線コネクタ 231"/>
        <xdr:cNvCxnSpPr/>
      </xdr:nvCxnSpPr>
      <xdr:spPr>
        <a:xfrm>
          <a:off x="4546600" y="1550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98</xdr:row>
      <xdr:rowOff>17204</xdr:rowOff>
    </xdr:from>
    <xdr:to>
      <xdr:col>6</xdr:col>
      <xdr:colOff>511175</xdr:colOff>
      <xdr:row>98</xdr:row>
      <xdr:rowOff>22216</xdr:rowOff>
    </xdr:to>
    <xdr:cxnSp macro="">
      <xdr:nvCxnSpPr>
        <xdr:cNvPr id="233" name="直線コネクタ 232"/>
        <xdr:cNvCxnSpPr/>
      </xdr:nvCxnSpPr>
      <xdr:spPr>
        <a:xfrm>
          <a:off x="3797300" y="16819304"/>
          <a:ext cx="838200" cy="5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160159</xdr:rowOff>
    </xdr:from>
    <xdr:ext cx="534377" cy="259045"/>
    <xdr:sp macro="" textlink="">
      <xdr:nvSpPr>
        <xdr:cNvPr id="234" name="扶助費平均値テキスト"/>
        <xdr:cNvSpPr txBox="1"/>
      </xdr:nvSpPr>
      <xdr:spPr>
        <a:xfrm>
          <a:off x="4686300" y="1610500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137282</xdr:rowOff>
    </xdr:from>
    <xdr:to>
      <xdr:col>6</xdr:col>
      <xdr:colOff>561975</xdr:colOff>
      <xdr:row>95</xdr:row>
      <xdr:rowOff>67432</xdr:rowOff>
    </xdr:to>
    <xdr:sp macro="" textlink="">
      <xdr:nvSpPr>
        <xdr:cNvPr id="235" name="フローチャート : 判断 234"/>
        <xdr:cNvSpPr/>
      </xdr:nvSpPr>
      <xdr:spPr>
        <a:xfrm>
          <a:off x="4584700" y="16253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113477</xdr:rowOff>
    </xdr:from>
    <xdr:to>
      <xdr:col>5</xdr:col>
      <xdr:colOff>358775</xdr:colOff>
      <xdr:row>98</xdr:row>
      <xdr:rowOff>17204</xdr:rowOff>
    </xdr:to>
    <xdr:cxnSp macro="">
      <xdr:nvCxnSpPr>
        <xdr:cNvPr id="236" name="直線コネクタ 235"/>
        <xdr:cNvCxnSpPr/>
      </xdr:nvCxnSpPr>
      <xdr:spPr>
        <a:xfrm>
          <a:off x="2908300" y="16744127"/>
          <a:ext cx="889000" cy="75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72718</xdr:rowOff>
    </xdr:from>
    <xdr:to>
      <xdr:col>5</xdr:col>
      <xdr:colOff>409575</xdr:colOff>
      <xdr:row>96</xdr:row>
      <xdr:rowOff>2868</xdr:rowOff>
    </xdr:to>
    <xdr:sp macro="" textlink="">
      <xdr:nvSpPr>
        <xdr:cNvPr id="237" name="フローチャート : 判断 236"/>
        <xdr:cNvSpPr/>
      </xdr:nvSpPr>
      <xdr:spPr>
        <a:xfrm>
          <a:off x="3746500" y="16360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19395</xdr:rowOff>
    </xdr:from>
    <xdr:ext cx="534377" cy="259045"/>
    <xdr:sp macro="" textlink="">
      <xdr:nvSpPr>
        <xdr:cNvPr id="238" name="テキスト ボックス 237"/>
        <xdr:cNvSpPr txBox="1"/>
      </xdr:nvSpPr>
      <xdr:spPr>
        <a:xfrm>
          <a:off x="3530111" y="161356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113477</xdr:rowOff>
    </xdr:from>
    <xdr:to>
      <xdr:col>4</xdr:col>
      <xdr:colOff>155575</xdr:colOff>
      <xdr:row>98</xdr:row>
      <xdr:rowOff>45256</xdr:rowOff>
    </xdr:to>
    <xdr:cxnSp macro="">
      <xdr:nvCxnSpPr>
        <xdr:cNvPr id="239" name="直線コネクタ 238"/>
        <xdr:cNvCxnSpPr/>
      </xdr:nvCxnSpPr>
      <xdr:spPr>
        <a:xfrm flipV="1">
          <a:off x="2019300" y="16744127"/>
          <a:ext cx="889000" cy="103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116560</xdr:rowOff>
    </xdr:from>
    <xdr:to>
      <xdr:col>4</xdr:col>
      <xdr:colOff>206375</xdr:colOff>
      <xdr:row>96</xdr:row>
      <xdr:rowOff>46710</xdr:rowOff>
    </xdr:to>
    <xdr:sp macro="" textlink="">
      <xdr:nvSpPr>
        <xdr:cNvPr id="240" name="フローチャート : 判断 239"/>
        <xdr:cNvSpPr/>
      </xdr:nvSpPr>
      <xdr:spPr>
        <a:xfrm>
          <a:off x="2857500" y="1640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63237</xdr:rowOff>
    </xdr:from>
    <xdr:ext cx="534377" cy="259045"/>
    <xdr:sp macro="" textlink="">
      <xdr:nvSpPr>
        <xdr:cNvPr id="241" name="テキスト ボックス 240"/>
        <xdr:cNvSpPr txBox="1"/>
      </xdr:nvSpPr>
      <xdr:spPr>
        <a:xfrm>
          <a:off x="2641111" y="16179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45256</xdr:rowOff>
    </xdr:from>
    <xdr:to>
      <xdr:col>2</xdr:col>
      <xdr:colOff>638175</xdr:colOff>
      <xdr:row>98</xdr:row>
      <xdr:rowOff>49174</xdr:rowOff>
    </xdr:to>
    <xdr:cxnSp macro="">
      <xdr:nvCxnSpPr>
        <xdr:cNvPr id="242" name="直線コネクタ 241"/>
        <xdr:cNvCxnSpPr/>
      </xdr:nvCxnSpPr>
      <xdr:spPr>
        <a:xfrm flipV="1">
          <a:off x="1130300" y="16847356"/>
          <a:ext cx="889000" cy="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17577</xdr:rowOff>
    </xdr:from>
    <xdr:to>
      <xdr:col>3</xdr:col>
      <xdr:colOff>3175</xdr:colOff>
      <xdr:row>96</xdr:row>
      <xdr:rowOff>119177</xdr:rowOff>
    </xdr:to>
    <xdr:sp macro="" textlink="">
      <xdr:nvSpPr>
        <xdr:cNvPr id="243" name="フローチャート : 判断 242"/>
        <xdr:cNvSpPr/>
      </xdr:nvSpPr>
      <xdr:spPr>
        <a:xfrm>
          <a:off x="1968500" y="16476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135704</xdr:rowOff>
    </xdr:from>
    <xdr:ext cx="534377" cy="259045"/>
    <xdr:sp macro="" textlink="">
      <xdr:nvSpPr>
        <xdr:cNvPr id="244" name="テキスト ボックス 243"/>
        <xdr:cNvSpPr txBox="1"/>
      </xdr:nvSpPr>
      <xdr:spPr>
        <a:xfrm>
          <a:off x="1752111" y="16252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47278</xdr:rowOff>
    </xdr:from>
    <xdr:to>
      <xdr:col>1</xdr:col>
      <xdr:colOff>485775</xdr:colOff>
      <xdr:row>96</xdr:row>
      <xdr:rowOff>148878</xdr:rowOff>
    </xdr:to>
    <xdr:sp macro="" textlink="">
      <xdr:nvSpPr>
        <xdr:cNvPr id="245" name="フローチャート : 判断 244"/>
        <xdr:cNvSpPr/>
      </xdr:nvSpPr>
      <xdr:spPr>
        <a:xfrm>
          <a:off x="1079500" y="16506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165405</xdr:rowOff>
    </xdr:from>
    <xdr:ext cx="534377" cy="259045"/>
    <xdr:sp macro="" textlink="">
      <xdr:nvSpPr>
        <xdr:cNvPr id="246" name="テキスト ボックス 245"/>
        <xdr:cNvSpPr txBox="1"/>
      </xdr:nvSpPr>
      <xdr:spPr>
        <a:xfrm>
          <a:off x="863111" y="16281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7" name="テキスト ボックス 246"/>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8" name="テキスト ボックス 247"/>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9" name="テキスト ボックス 248"/>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0" name="テキスト ボックス 249"/>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1" name="テキスト ボックス 250"/>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142866</xdr:rowOff>
    </xdr:from>
    <xdr:to>
      <xdr:col>6</xdr:col>
      <xdr:colOff>561975</xdr:colOff>
      <xdr:row>98</xdr:row>
      <xdr:rowOff>73016</xdr:rowOff>
    </xdr:to>
    <xdr:sp macro="" textlink="">
      <xdr:nvSpPr>
        <xdr:cNvPr id="252" name="円/楕円 251"/>
        <xdr:cNvSpPr/>
      </xdr:nvSpPr>
      <xdr:spPr>
        <a:xfrm>
          <a:off x="4584700" y="16773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57793</xdr:rowOff>
    </xdr:from>
    <xdr:ext cx="534377" cy="259045"/>
    <xdr:sp macro="" textlink="">
      <xdr:nvSpPr>
        <xdr:cNvPr id="253" name="扶助費該当値テキスト"/>
        <xdr:cNvSpPr txBox="1"/>
      </xdr:nvSpPr>
      <xdr:spPr>
        <a:xfrm>
          <a:off x="4686300" y="1668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35,195</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137854</xdr:rowOff>
    </xdr:from>
    <xdr:to>
      <xdr:col>5</xdr:col>
      <xdr:colOff>409575</xdr:colOff>
      <xdr:row>98</xdr:row>
      <xdr:rowOff>68004</xdr:rowOff>
    </xdr:to>
    <xdr:sp macro="" textlink="">
      <xdr:nvSpPr>
        <xdr:cNvPr id="254" name="円/楕円 253"/>
        <xdr:cNvSpPr/>
      </xdr:nvSpPr>
      <xdr:spPr>
        <a:xfrm>
          <a:off x="3746500" y="16768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59131</xdr:rowOff>
    </xdr:from>
    <xdr:ext cx="534377" cy="259045"/>
    <xdr:sp macro="" textlink="">
      <xdr:nvSpPr>
        <xdr:cNvPr id="255" name="テキスト ボックス 254"/>
        <xdr:cNvSpPr txBox="1"/>
      </xdr:nvSpPr>
      <xdr:spPr>
        <a:xfrm>
          <a:off x="3530111" y="16861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35,502</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62677</xdr:rowOff>
    </xdr:from>
    <xdr:to>
      <xdr:col>4</xdr:col>
      <xdr:colOff>206375</xdr:colOff>
      <xdr:row>97</xdr:row>
      <xdr:rowOff>164277</xdr:rowOff>
    </xdr:to>
    <xdr:sp macro="" textlink="">
      <xdr:nvSpPr>
        <xdr:cNvPr id="256" name="円/楕円 255"/>
        <xdr:cNvSpPr/>
      </xdr:nvSpPr>
      <xdr:spPr>
        <a:xfrm>
          <a:off x="2857500" y="16693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155404</xdr:rowOff>
    </xdr:from>
    <xdr:ext cx="534377" cy="259045"/>
    <xdr:sp macro="" textlink="">
      <xdr:nvSpPr>
        <xdr:cNvPr id="257" name="テキスト ボックス 256"/>
        <xdr:cNvSpPr txBox="1"/>
      </xdr:nvSpPr>
      <xdr:spPr>
        <a:xfrm>
          <a:off x="2641111" y="16786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40,106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165906</xdr:rowOff>
    </xdr:from>
    <xdr:to>
      <xdr:col>3</xdr:col>
      <xdr:colOff>3175</xdr:colOff>
      <xdr:row>98</xdr:row>
      <xdr:rowOff>96056</xdr:rowOff>
    </xdr:to>
    <xdr:sp macro="" textlink="">
      <xdr:nvSpPr>
        <xdr:cNvPr id="258" name="円/楕円 257"/>
        <xdr:cNvSpPr/>
      </xdr:nvSpPr>
      <xdr:spPr>
        <a:xfrm>
          <a:off x="1968500" y="16796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87183</xdr:rowOff>
    </xdr:from>
    <xdr:ext cx="534377" cy="259045"/>
    <xdr:sp macro="" textlink="">
      <xdr:nvSpPr>
        <xdr:cNvPr id="259" name="テキスト ボックス 258"/>
        <xdr:cNvSpPr txBox="1"/>
      </xdr:nvSpPr>
      <xdr:spPr>
        <a:xfrm>
          <a:off x="1752111" y="1688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33,784</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169824</xdr:rowOff>
    </xdr:from>
    <xdr:to>
      <xdr:col>1</xdr:col>
      <xdr:colOff>485775</xdr:colOff>
      <xdr:row>98</xdr:row>
      <xdr:rowOff>99974</xdr:rowOff>
    </xdr:to>
    <xdr:sp macro="" textlink="">
      <xdr:nvSpPr>
        <xdr:cNvPr id="260" name="円/楕円 259"/>
        <xdr:cNvSpPr/>
      </xdr:nvSpPr>
      <xdr:spPr>
        <a:xfrm>
          <a:off x="1079500" y="16800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91101</xdr:rowOff>
    </xdr:from>
    <xdr:ext cx="534377" cy="259045"/>
    <xdr:sp macro="" textlink="">
      <xdr:nvSpPr>
        <xdr:cNvPr id="261" name="テキスト ボックス 260"/>
        <xdr:cNvSpPr txBox="1"/>
      </xdr:nvSpPr>
      <xdr:spPr>
        <a:xfrm>
          <a:off x="863111" y="16893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33,544</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2" name="正方形/長方形 261"/>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3" name="正方形/長方形 262"/>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4" name="正方形/長方形 263"/>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5" name="正方形/長方形 264"/>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6" name="正方形/長方形 265"/>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7" name="正方形/長方形 266"/>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8" name="正方形/長方形 267"/>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65,929</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9" name="正方形/長方形 268"/>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0" name="テキスト ボックス 269"/>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1" name="直線コネクタ 270"/>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2" name="直線コネクタ 271"/>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3" name="テキスト ボックス 272"/>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4" name="直線コネクタ 273"/>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5" name="テキスト ボックス 274"/>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6" name="直線コネクタ 275"/>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7" name="テキスト ボックス 276"/>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8" name="直線コネクタ 277"/>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79" name="テキスト ボックス 278"/>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0" name="直線コネクタ 279"/>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1" name="テキスト ボックス 280"/>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5" name="直線コネクタ 284"/>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6"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7" name="直線コネクタ 286"/>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88"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89" name="直線コネクタ 288"/>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166496</xdr:rowOff>
    </xdr:from>
    <xdr:to>
      <xdr:col>15</xdr:col>
      <xdr:colOff>180975</xdr:colOff>
      <xdr:row>37</xdr:row>
      <xdr:rowOff>10884</xdr:rowOff>
    </xdr:to>
    <xdr:cxnSp macro="">
      <xdr:nvCxnSpPr>
        <xdr:cNvPr id="290" name="直線コネクタ 289"/>
        <xdr:cNvCxnSpPr/>
      </xdr:nvCxnSpPr>
      <xdr:spPr>
        <a:xfrm flipV="1">
          <a:off x="9639300" y="6338696"/>
          <a:ext cx="838200" cy="15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1"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2" name="フローチャート : 判断 291"/>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10884</xdr:rowOff>
    </xdr:from>
    <xdr:to>
      <xdr:col>14</xdr:col>
      <xdr:colOff>28575</xdr:colOff>
      <xdr:row>37</xdr:row>
      <xdr:rowOff>36434</xdr:rowOff>
    </xdr:to>
    <xdr:cxnSp macro="">
      <xdr:nvCxnSpPr>
        <xdr:cNvPr id="293" name="直線コネクタ 292"/>
        <xdr:cNvCxnSpPr/>
      </xdr:nvCxnSpPr>
      <xdr:spPr>
        <a:xfrm flipV="1">
          <a:off x="8750300" y="6354534"/>
          <a:ext cx="889000" cy="25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4" name="フローチャート : 判断 293"/>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5" name="テキスト ボックス 294"/>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36434</xdr:rowOff>
    </xdr:from>
    <xdr:to>
      <xdr:col>12</xdr:col>
      <xdr:colOff>511175</xdr:colOff>
      <xdr:row>37</xdr:row>
      <xdr:rowOff>71791</xdr:rowOff>
    </xdr:to>
    <xdr:cxnSp macro="">
      <xdr:nvCxnSpPr>
        <xdr:cNvPr id="296" name="直線コネクタ 295"/>
        <xdr:cNvCxnSpPr/>
      </xdr:nvCxnSpPr>
      <xdr:spPr>
        <a:xfrm flipV="1">
          <a:off x="7861300" y="6380084"/>
          <a:ext cx="889000" cy="35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7" name="フローチャート : 判断 296"/>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81984</xdr:rowOff>
    </xdr:from>
    <xdr:ext cx="534377" cy="259045"/>
    <xdr:sp macro="" textlink="">
      <xdr:nvSpPr>
        <xdr:cNvPr id="298" name="テキスト ボックス 297"/>
        <xdr:cNvSpPr txBox="1"/>
      </xdr:nvSpPr>
      <xdr:spPr>
        <a:xfrm>
          <a:off x="8483111" y="6425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67561</xdr:rowOff>
    </xdr:from>
    <xdr:to>
      <xdr:col>11</xdr:col>
      <xdr:colOff>307975</xdr:colOff>
      <xdr:row>37</xdr:row>
      <xdr:rowOff>71791</xdr:rowOff>
    </xdr:to>
    <xdr:cxnSp macro="">
      <xdr:nvCxnSpPr>
        <xdr:cNvPr id="299" name="直線コネクタ 298"/>
        <xdr:cNvCxnSpPr/>
      </xdr:nvCxnSpPr>
      <xdr:spPr>
        <a:xfrm>
          <a:off x="6972300" y="6411211"/>
          <a:ext cx="889000" cy="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0" name="フローチャート : 判断 299"/>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1" name="テキスト ボックス 300"/>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2" name="フローチャート : 判断 301"/>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110117</xdr:rowOff>
    </xdr:from>
    <xdr:ext cx="534377" cy="259045"/>
    <xdr:sp macro="" textlink="">
      <xdr:nvSpPr>
        <xdr:cNvPr id="303" name="テキスト ボックス 302"/>
        <xdr:cNvSpPr txBox="1"/>
      </xdr:nvSpPr>
      <xdr:spPr>
        <a:xfrm>
          <a:off x="6705111" y="6453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115696</xdr:rowOff>
    </xdr:from>
    <xdr:to>
      <xdr:col>15</xdr:col>
      <xdr:colOff>231775</xdr:colOff>
      <xdr:row>37</xdr:row>
      <xdr:rowOff>45846</xdr:rowOff>
    </xdr:to>
    <xdr:sp macro="" textlink="">
      <xdr:nvSpPr>
        <xdr:cNvPr id="309" name="円/楕円 308"/>
        <xdr:cNvSpPr/>
      </xdr:nvSpPr>
      <xdr:spPr>
        <a:xfrm>
          <a:off x="10426700" y="6287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94123</xdr:rowOff>
    </xdr:from>
    <xdr:ext cx="599010" cy="259045"/>
    <xdr:sp macro="" textlink="">
      <xdr:nvSpPr>
        <xdr:cNvPr id="310" name="補助費等該当値テキスト"/>
        <xdr:cNvSpPr txBox="1"/>
      </xdr:nvSpPr>
      <xdr:spPr>
        <a:xfrm>
          <a:off x="10528300" y="6266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102,967</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131534</xdr:rowOff>
    </xdr:from>
    <xdr:to>
      <xdr:col>14</xdr:col>
      <xdr:colOff>79375</xdr:colOff>
      <xdr:row>37</xdr:row>
      <xdr:rowOff>61684</xdr:rowOff>
    </xdr:to>
    <xdr:sp macro="" textlink="">
      <xdr:nvSpPr>
        <xdr:cNvPr id="311" name="円/楕円 310"/>
        <xdr:cNvSpPr/>
      </xdr:nvSpPr>
      <xdr:spPr>
        <a:xfrm>
          <a:off x="9588500" y="6303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52811</xdr:rowOff>
    </xdr:from>
    <xdr:ext cx="534377" cy="259045"/>
    <xdr:sp macro="" textlink="">
      <xdr:nvSpPr>
        <xdr:cNvPr id="312" name="テキスト ボックス 311"/>
        <xdr:cNvSpPr txBox="1"/>
      </xdr:nvSpPr>
      <xdr:spPr>
        <a:xfrm>
          <a:off x="9372111" y="639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98,810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157084</xdr:rowOff>
    </xdr:from>
    <xdr:to>
      <xdr:col>12</xdr:col>
      <xdr:colOff>561975</xdr:colOff>
      <xdr:row>37</xdr:row>
      <xdr:rowOff>87234</xdr:rowOff>
    </xdr:to>
    <xdr:sp macro="" textlink="">
      <xdr:nvSpPr>
        <xdr:cNvPr id="313" name="円/楕円 312"/>
        <xdr:cNvSpPr/>
      </xdr:nvSpPr>
      <xdr:spPr>
        <a:xfrm>
          <a:off x="8699500" y="632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103761</xdr:rowOff>
    </xdr:from>
    <xdr:ext cx="534377" cy="259045"/>
    <xdr:sp macro="" textlink="">
      <xdr:nvSpPr>
        <xdr:cNvPr id="314" name="テキスト ボックス 313"/>
        <xdr:cNvSpPr txBox="1"/>
      </xdr:nvSpPr>
      <xdr:spPr>
        <a:xfrm>
          <a:off x="8483111" y="6104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92,104</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20991</xdr:rowOff>
    </xdr:from>
    <xdr:to>
      <xdr:col>11</xdr:col>
      <xdr:colOff>358775</xdr:colOff>
      <xdr:row>37</xdr:row>
      <xdr:rowOff>122591</xdr:rowOff>
    </xdr:to>
    <xdr:sp macro="" textlink="">
      <xdr:nvSpPr>
        <xdr:cNvPr id="315" name="円/楕円 314"/>
        <xdr:cNvSpPr/>
      </xdr:nvSpPr>
      <xdr:spPr>
        <a:xfrm>
          <a:off x="7810500" y="6364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113718</xdr:rowOff>
    </xdr:from>
    <xdr:ext cx="534377" cy="259045"/>
    <xdr:sp macro="" textlink="">
      <xdr:nvSpPr>
        <xdr:cNvPr id="316" name="テキスト ボックス 315"/>
        <xdr:cNvSpPr txBox="1"/>
      </xdr:nvSpPr>
      <xdr:spPr>
        <a:xfrm>
          <a:off x="7594111" y="6457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82,824</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16761</xdr:rowOff>
    </xdr:from>
    <xdr:to>
      <xdr:col>10</xdr:col>
      <xdr:colOff>155575</xdr:colOff>
      <xdr:row>37</xdr:row>
      <xdr:rowOff>118361</xdr:rowOff>
    </xdr:to>
    <xdr:sp macro="" textlink="">
      <xdr:nvSpPr>
        <xdr:cNvPr id="317" name="円/楕円 316"/>
        <xdr:cNvSpPr/>
      </xdr:nvSpPr>
      <xdr:spPr>
        <a:xfrm>
          <a:off x="6921500" y="636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134888</xdr:rowOff>
    </xdr:from>
    <xdr:ext cx="534377" cy="259045"/>
    <xdr:sp macro="" textlink="">
      <xdr:nvSpPr>
        <xdr:cNvPr id="318" name="テキスト ボックス 317"/>
        <xdr:cNvSpPr txBox="1"/>
      </xdr:nvSpPr>
      <xdr:spPr>
        <a:xfrm>
          <a:off x="6705111" y="613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83,934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68,052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29" name="直線コネクタ 328"/>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0" name="テキスト ボックス 329"/>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1" name="直線コネクタ 330"/>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2" name="テキスト ボックス 331"/>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3" name="直線コネクタ 332"/>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4" name="テキスト ボックス 333"/>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5" name="直線コネクタ 334"/>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6" name="テキスト ボックス 335"/>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7" name="直線コネクタ 336"/>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38" name="テキスト ボックス 337"/>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39" name="直線コネクタ 338"/>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0" name="テキスト ボックス 339"/>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3"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4" name="直線コネクタ 343"/>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5"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6" name="直線コネクタ 345"/>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7"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48" name="直線コネクタ 347"/>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145026</xdr:rowOff>
    </xdr:from>
    <xdr:to>
      <xdr:col>15</xdr:col>
      <xdr:colOff>180975</xdr:colOff>
      <xdr:row>58</xdr:row>
      <xdr:rowOff>129472</xdr:rowOff>
    </xdr:to>
    <xdr:cxnSp macro="">
      <xdr:nvCxnSpPr>
        <xdr:cNvPr id="349" name="直線コネクタ 348"/>
        <xdr:cNvCxnSpPr/>
      </xdr:nvCxnSpPr>
      <xdr:spPr>
        <a:xfrm flipV="1">
          <a:off x="9639300" y="9746226"/>
          <a:ext cx="838200" cy="327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149355</xdr:rowOff>
    </xdr:from>
    <xdr:ext cx="599010" cy="259045"/>
    <xdr:sp macro="" textlink="">
      <xdr:nvSpPr>
        <xdr:cNvPr id="350" name="普通建設事業費平均値テキスト"/>
        <xdr:cNvSpPr txBox="1"/>
      </xdr:nvSpPr>
      <xdr:spPr>
        <a:xfrm>
          <a:off x="10528300" y="9750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1" name="フローチャート : 判断 350"/>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53658</xdr:rowOff>
    </xdr:from>
    <xdr:to>
      <xdr:col>14</xdr:col>
      <xdr:colOff>28575</xdr:colOff>
      <xdr:row>58</xdr:row>
      <xdr:rowOff>129472</xdr:rowOff>
    </xdr:to>
    <xdr:cxnSp macro="">
      <xdr:nvCxnSpPr>
        <xdr:cNvPr id="352" name="直線コネクタ 351"/>
        <xdr:cNvCxnSpPr/>
      </xdr:nvCxnSpPr>
      <xdr:spPr>
        <a:xfrm>
          <a:off x="8750300" y="9997758"/>
          <a:ext cx="889000" cy="75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3" name="フローチャート : 判断 352"/>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4" name="テキスト ボックス 353"/>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53658</xdr:rowOff>
    </xdr:from>
    <xdr:to>
      <xdr:col>12</xdr:col>
      <xdr:colOff>511175</xdr:colOff>
      <xdr:row>58</xdr:row>
      <xdr:rowOff>74885</xdr:rowOff>
    </xdr:to>
    <xdr:cxnSp macro="">
      <xdr:nvCxnSpPr>
        <xdr:cNvPr id="355" name="直線コネクタ 354"/>
        <xdr:cNvCxnSpPr/>
      </xdr:nvCxnSpPr>
      <xdr:spPr>
        <a:xfrm flipV="1">
          <a:off x="7861300" y="9997758"/>
          <a:ext cx="8890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6" name="フローチャート : 判断 355"/>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7" name="テキスト ボックス 356"/>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74885</xdr:rowOff>
    </xdr:from>
    <xdr:to>
      <xdr:col>11</xdr:col>
      <xdr:colOff>307975</xdr:colOff>
      <xdr:row>58</xdr:row>
      <xdr:rowOff>89803</xdr:rowOff>
    </xdr:to>
    <xdr:cxnSp macro="">
      <xdr:nvCxnSpPr>
        <xdr:cNvPr id="358" name="直線コネクタ 357"/>
        <xdr:cNvCxnSpPr/>
      </xdr:nvCxnSpPr>
      <xdr:spPr>
        <a:xfrm flipV="1">
          <a:off x="6972300" y="10018985"/>
          <a:ext cx="889000" cy="14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59" name="フローチャート : 判断 358"/>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0" name="テキスト ボックス 359"/>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1" name="フローチャート : 判断 360"/>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2" name="テキスト ボックス 361"/>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94226</xdr:rowOff>
    </xdr:from>
    <xdr:to>
      <xdr:col>15</xdr:col>
      <xdr:colOff>231775</xdr:colOff>
      <xdr:row>57</xdr:row>
      <xdr:rowOff>24376</xdr:rowOff>
    </xdr:to>
    <xdr:sp macro="" textlink="">
      <xdr:nvSpPr>
        <xdr:cNvPr id="368" name="円/楕円 367"/>
        <xdr:cNvSpPr/>
      </xdr:nvSpPr>
      <xdr:spPr>
        <a:xfrm>
          <a:off x="10426700" y="96954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117103</xdr:rowOff>
    </xdr:from>
    <xdr:ext cx="599010" cy="259045"/>
    <xdr:sp macro="" textlink="">
      <xdr:nvSpPr>
        <xdr:cNvPr id="369" name="普通建設事業費該当値テキスト"/>
        <xdr:cNvSpPr txBox="1"/>
      </xdr:nvSpPr>
      <xdr:spPr>
        <a:xfrm>
          <a:off x="10528300" y="95468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143,369</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78672</xdr:rowOff>
    </xdr:from>
    <xdr:to>
      <xdr:col>14</xdr:col>
      <xdr:colOff>79375</xdr:colOff>
      <xdr:row>59</xdr:row>
      <xdr:rowOff>8822</xdr:rowOff>
    </xdr:to>
    <xdr:sp macro="" textlink="">
      <xdr:nvSpPr>
        <xdr:cNvPr id="370" name="円/楕円 369"/>
        <xdr:cNvSpPr/>
      </xdr:nvSpPr>
      <xdr:spPr>
        <a:xfrm>
          <a:off x="9588500" y="10022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171399</xdr:rowOff>
    </xdr:from>
    <xdr:ext cx="534377" cy="259045"/>
    <xdr:sp macro="" textlink="">
      <xdr:nvSpPr>
        <xdr:cNvPr id="371" name="テキスト ボックス 370"/>
        <xdr:cNvSpPr txBox="1"/>
      </xdr:nvSpPr>
      <xdr:spPr>
        <a:xfrm>
          <a:off x="9372111" y="10115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43,132</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2858</xdr:rowOff>
    </xdr:from>
    <xdr:to>
      <xdr:col>12</xdr:col>
      <xdr:colOff>561975</xdr:colOff>
      <xdr:row>58</xdr:row>
      <xdr:rowOff>104458</xdr:rowOff>
    </xdr:to>
    <xdr:sp macro="" textlink="">
      <xdr:nvSpPr>
        <xdr:cNvPr id="372" name="円/楕円 371"/>
        <xdr:cNvSpPr/>
      </xdr:nvSpPr>
      <xdr:spPr>
        <a:xfrm>
          <a:off x="8699500" y="9946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95585</xdr:rowOff>
    </xdr:from>
    <xdr:ext cx="534377" cy="259045"/>
    <xdr:sp macro="" textlink="">
      <xdr:nvSpPr>
        <xdr:cNvPr id="373" name="テキスト ボックス 372"/>
        <xdr:cNvSpPr txBox="1"/>
      </xdr:nvSpPr>
      <xdr:spPr>
        <a:xfrm>
          <a:off x="8483111" y="1003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66,347</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24085</xdr:rowOff>
    </xdr:from>
    <xdr:to>
      <xdr:col>11</xdr:col>
      <xdr:colOff>358775</xdr:colOff>
      <xdr:row>58</xdr:row>
      <xdr:rowOff>125685</xdr:rowOff>
    </xdr:to>
    <xdr:sp macro="" textlink="">
      <xdr:nvSpPr>
        <xdr:cNvPr id="374" name="円/楕円 373"/>
        <xdr:cNvSpPr/>
      </xdr:nvSpPr>
      <xdr:spPr>
        <a:xfrm>
          <a:off x="7810500" y="996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116812</xdr:rowOff>
    </xdr:from>
    <xdr:ext cx="534377" cy="259045"/>
    <xdr:sp macro="" textlink="">
      <xdr:nvSpPr>
        <xdr:cNvPr id="375" name="テキスト ボックス 374"/>
        <xdr:cNvSpPr txBox="1"/>
      </xdr:nvSpPr>
      <xdr:spPr>
        <a:xfrm>
          <a:off x="7594111" y="1006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59,847</a:t>
          </a:r>
          <a:endParaRPr kumimoji="1" lang="ja-JP" altLang="en-US" sz="1000" b="1">
            <a:solidFill>
              <a:srgbClr val="FF0000"/>
            </a:solidFill>
            <a:latin typeface="ＭＳ Ｐゴシック"/>
          </a:endParaRPr>
        </a:p>
      </xdr:txBody>
    </xdr:sp>
    <xdr:clientData/>
  </xdr:oneCellAnchor>
  <xdr:twoCellAnchor>
    <xdr:from>
      <xdr:col>10</xdr:col>
      <xdr:colOff>53975</xdr:colOff>
      <xdr:row>58</xdr:row>
      <xdr:rowOff>39003</xdr:rowOff>
    </xdr:from>
    <xdr:to>
      <xdr:col>10</xdr:col>
      <xdr:colOff>155575</xdr:colOff>
      <xdr:row>58</xdr:row>
      <xdr:rowOff>140603</xdr:rowOff>
    </xdr:to>
    <xdr:sp macro="" textlink="">
      <xdr:nvSpPr>
        <xdr:cNvPr id="376" name="円/楕円 375"/>
        <xdr:cNvSpPr/>
      </xdr:nvSpPr>
      <xdr:spPr>
        <a:xfrm>
          <a:off x="6921500" y="998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131730</xdr:rowOff>
    </xdr:from>
    <xdr:ext cx="534377" cy="259045"/>
    <xdr:sp macro="" textlink="">
      <xdr:nvSpPr>
        <xdr:cNvPr id="377" name="テキスト ボックス 376"/>
        <xdr:cNvSpPr txBox="1"/>
      </xdr:nvSpPr>
      <xdr:spPr>
        <a:xfrm>
          <a:off x="6705111" y="10075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55,279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23,519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8" name="直線コネクタ 387"/>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9" name="テキスト ボックス 388"/>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0" name="直線コネクタ 389"/>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1" name="テキスト ボックス 390"/>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2" name="直線コネクタ 391"/>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3" name="テキスト ボックス 392"/>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4" name="直線コネクタ 393"/>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5" name="テキスト ボックス 394"/>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399" name="直線コネクタ 398"/>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0"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1" name="直線コネクタ 400"/>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2"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3" name="直線コネクタ 402"/>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82221</xdr:rowOff>
    </xdr:from>
    <xdr:to>
      <xdr:col>15</xdr:col>
      <xdr:colOff>180975</xdr:colOff>
      <xdr:row>78</xdr:row>
      <xdr:rowOff>139700</xdr:rowOff>
    </xdr:to>
    <xdr:cxnSp macro="">
      <xdr:nvCxnSpPr>
        <xdr:cNvPr id="404" name="直線コネクタ 403"/>
        <xdr:cNvCxnSpPr/>
      </xdr:nvCxnSpPr>
      <xdr:spPr>
        <a:xfrm flipV="1">
          <a:off x="9639300" y="13283871"/>
          <a:ext cx="838200" cy="228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42043</xdr:rowOff>
    </xdr:from>
    <xdr:ext cx="534377" cy="259045"/>
    <xdr:sp macro="" textlink="">
      <xdr:nvSpPr>
        <xdr:cNvPr id="405" name="普通建設事業費 （ うち新規整備　）平均値テキスト"/>
        <xdr:cNvSpPr txBox="1"/>
      </xdr:nvSpPr>
      <xdr:spPr>
        <a:xfrm>
          <a:off x="10528300" y="13243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6" name="フローチャート : 判断 405"/>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131429</xdr:rowOff>
    </xdr:from>
    <xdr:to>
      <xdr:col>14</xdr:col>
      <xdr:colOff>28575</xdr:colOff>
      <xdr:row>78</xdr:row>
      <xdr:rowOff>139700</xdr:rowOff>
    </xdr:to>
    <xdr:cxnSp macro="">
      <xdr:nvCxnSpPr>
        <xdr:cNvPr id="407" name="直線コネクタ 406"/>
        <xdr:cNvCxnSpPr/>
      </xdr:nvCxnSpPr>
      <xdr:spPr>
        <a:xfrm>
          <a:off x="8750300" y="13504529"/>
          <a:ext cx="889000" cy="82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08" name="フローチャート : 判断 407"/>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09" name="テキスト ボックス 408"/>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0" name="フローチャート : 判断 409"/>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1" name="テキスト ボックス 410"/>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31421</xdr:rowOff>
    </xdr:from>
    <xdr:to>
      <xdr:col>15</xdr:col>
      <xdr:colOff>231775</xdr:colOff>
      <xdr:row>77</xdr:row>
      <xdr:rowOff>133021</xdr:rowOff>
    </xdr:to>
    <xdr:sp macro="" textlink="">
      <xdr:nvSpPr>
        <xdr:cNvPr id="417" name="円/楕円 416"/>
        <xdr:cNvSpPr/>
      </xdr:nvSpPr>
      <xdr:spPr>
        <a:xfrm>
          <a:off x="10426700" y="1323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54298</xdr:rowOff>
    </xdr:from>
    <xdr:ext cx="534377" cy="259045"/>
    <xdr:sp macro="" textlink="">
      <xdr:nvSpPr>
        <xdr:cNvPr id="418" name="普通建設事業費 （ うち新規整備　）該当値テキスト"/>
        <xdr:cNvSpPr txBox="1"/>
      </xdr:nvSpPr>
      <xdr:spPr>
        <a:xfrm>
          <a:off x="10528300" y="13084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50,072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88900</xdr:rowOff>
    </xdr:from>
    <xdr:to>
      <xdr:col>14</xdr:col>
      <xdr:colOff>79375</xdr:colOff>
      <xdr:row>79</xdr:row>
      <xdr:rowOff>19050</xdr:rowOff>
    </xdr:to>
    <xdr:sp macro="" textlink="">
      <xdr:nvSpPr>
        <xdr:cNvPr id="419" name="円/楕円 418"/>
        <xdr:cNvSpPr/>
      </xdr:nvSpPr>
      <xdr:spPr>
        <a:xfrm>
          <a:off x="9588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79</xdr:row>
      <xdr:rowOff>10177</xdr:rowOff>
    </xdr:from>
    <xdr:ext cx="249299" cy="259045"/>
    <xdr:sp macro="" textlink="">
      <xdr:nvSpPr>
        <xdr:cNvPr id="420" name="テキスト ボックス 419"/>
        <xdr:cNvSpPr txBox="1"/>
      </xdr:nvSpPr>
      <xdr:spPr>
        <a:xfrm>
          <a:off x="9514649"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80629</xdr:rowOff>
    </xdr:from>
    <xdr:to>
      <xdr:col>12</xdr:col>
      <xdr:colOff>561975</xdr:colOff>
      <xdr:row>79</xdr:row>
      <xdr:rowOff>10779</xdr:rowOff>
    </xdr:to>
    <xdr:sp macro="" textlink="">
      <xdr:nvSpPr>
        <xdr:cNvPr id="421" name="円/楕円 420"/>
        <xdr:cNvSpPr/>
      </xdr:nvSpPr>
      <xdr:spPr>
        <a:xfrm>
          <a:off x="8699500" y="13453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1906</xdr:rowOff>
    </xdr:from>
    <xdr:ext cx="469744" cy="259045"/>
    <xdr:sp macro="" textlink="">
      <xdr:nvSpPr>
        <xdr:cNvPr id="422" name="テキスト ボックス 421"/>
        <xdr:cNvSpPr txBox="1"/>
      </xdr:nvSpPr>
      <xdr:spPr>
        <a:xfrm>
          <a:off x="8515427" y="135464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3" name="正方形/長方形 42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4" name="正方形/長方形 42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5" name="正方形/長方形 42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6" name="正方形/長方形 42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7" name="正方形/長方形 42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28" name="正方形/長方形 42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9" name="正方形/長方形 42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34,771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0" name="正方形/長方形 42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1" name="テキスト ボックス 43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2" name="直線コネクタ 43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3" name="直線コネクタ 43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4" name="テキスト ボックス 43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5" name="直線コネクタ 43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6" name="テキスト ボックス 43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7" name="直線コネクタ 43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38" name="テキスト ボックス 43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9" name="直線コネクタ 43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0" name="テキスト ボックス 43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1" name="直線コネクタ 44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2" name="テキスト ボックス 44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4" name="直線コネクタ 443"/>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5"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6" name="直線コネクタ 445"/>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7"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48" name="直線コネクタ 447"/>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87483</xdr:rowOff>
    </xdr:from>
    <xdr:to>
      <xdr:col>15</xdr:col>
      <xdr:colOff>180975</xdr:colOff>
      <xdr:row>97</xdr:row>
      <xdr:rowOff>128856</xdr:rowOff>
    </xdr:to>
    <xdr:cxnSp macro="">
      <xdr:nvCxnSpPr>
        <xdr:cNvPr id="449" name="直線コネクタ 448"/>
        <xdr:cNvCxnSpPr/>
      </xdr:nvCxnSpPr>
      <xdr:spPr>
        <a:xfrm flipV="1">
          <a:off x="9639300" y="16546683"/>
          <a:ext cx="838200" cy="212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0"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1" name="フローチャート : 判断 450"/>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34626</xdr:rowOff>
    </xdr:from>
    <xdr:to>
      <xdr:col>14</xdr:col>
      <xdr:colOff>28575</xdr:colOff>
      <xdr:row>97</xdr:row>
      <xdr:rowOff>128856</xdr:rowOff>
    </xdr:to>
    <xdr:cxnSp macro="">
      <xdr:nvCxnSpPr>
        <xdr:cNvPr id="452" name="直線コネクタ 451"/>
        <xdr:cNvCxnSpPr/>
      </xdr:nvCxnSpPr>
      <xdr:spPr>
        <a:xfrm>
          <a:off x="8750300" y="16665276"/>
          <a:ext cx="889000" cy="94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3" name="フローチャート : 判断 452"/>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96</xdr:row>
      <xdr:rowOff>8123</xdr:rowOff>
    </xdr:from>
    <xdr:ext cx="534377" cy="259045"/>
    <xdr:sp macro="" textlink="">
      <xdr:nvSpPr>
        <xdr:cNvPr id="454" name="テキスト ボックス 453"/>
        <xdr:cNvSpPr txBox="1"/>
      </xdr:nvSpPr>
      <xdr:spPr>
        <a:xfrm>
          <a:off x="9372111" y="16467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5" name="フローチャート : 判断 454"/>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129187</xdr:rowOff>
    </xdr:from>
    <xdr:ext cx="534377" cy="259045"/>
    <xdr:sp macro="" textlink="">
      <xdr:nvSpPr>
        <xdr:cNvPr id="456" name="テキスト ボックス 455"/>
        <xdr:cNvSpPr txBox="1"/>
      </xdr:nvSpPr>
      <xdr:spPr>
        <a:xfrm>
          <a:off x="8483111" y="16759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7" name="テキスト ボックス 45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58" name="テキスト ボックス 45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59" name="テキスト ボックス 45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0" name="テキスト ボックス 45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1" name="テキスト ボックス 46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36683</xdr:rowOff>
    </xdr:from>
    <xdr:to>
      <xdr:col>15</xdr:col>
      <xdr:colOff>231775</xdr:colOff>
      <xdr:row>96</xdr:row>
      <xdr:rowOff>138283</xdr:rowOff>
    </xdr:to>
    <xdr:sp macro="" textlink="">
      <xdr:nvSpPr>
        <xdr:cNvPr id="462" name="円/楕円 461"/>
        <xdr:cNvSpPr/>
      </xdr:nvSpPr>
      <xdr:spPr>
        <a:xfrm>
          <a:off x="10426700" y="16495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59560</xdr:rowOff>
    </xdr:from>
    <xdr:ext cx="534377" cy="259045"/>
    <xdr:sp macro="" textlink="">
      <xdr:nvSpPr>
        <xdr:cNvPr id="463" name="普通建設事業費 （ うち更新整備　）該当値テキスト"/>
        <xdr:cNvSpPr txBox="1"/>
      </xdr:nvSpPr>
      <xdr:spPr>
        <a:xfrm>
          <a:off x="10528300" y="163473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86,421</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78056</xdr:rowOff>
    </xdr:from>
    <xdr:to>
      <xdr:col>14</xdr:col>
      <xdr:colOff>79375</xdr:colOff>
      <xdr:row>98</xdr:row>
      <xdr:rowOff>8206</xdr:rowOff>
    </xdr:to>
    <xdr:sp macro="" textlink="">
      <xdr:nvSpPr>
        <xdr:cNvPr id="464" name="円/楕円 463"/>
        <xdr:cNvSpPr/>
      </xdr:nvSpPr>
      <xdr:spPr>
        <a:xfrm>
          <a:off x="9588500" y="16708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170783</xdr:rowOff>
    </xdr:from>
    <xdr:ext cx="534377" cy="259045"/>
    <xdr:sp macro="" textlink="">
      <xdr:nvSpPr>
        <xdr:cNvPr id="465" name="テキスト ボックス 464"/>
        <xdr:cNvSpPr txBox="1"/>
      </xdr:nvSpPr>
      <xdr:spPr>
        <a:xfrm>
          <a:off x="9372111" y="16801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39,872</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155276</xdr:rowOff>
    </xdr:from>
    <xdr:to>
      <xdr:col>12</xdr:col>
      <xdr:colOff>561975</xdr:colOff>
      <xdr:row>97</xdr:row>
      <xdr:rowOff>85426</xdr:rowOff>
    </xdr:to>
    <xdr:sp macro="" textlink="">
      <xdr:nvSpPr>
        <xdr:cNvPr id="466" name="円/楕円 465"/>
        <xdr:cNvSpPr/>
      </xdr:nvSpPr>
      <xdr:spPr>
        <a:xfrm>
          <a:off x="8699500" y="166144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101953</xdr:rowOff>
    </xdr:from>
    <xdr:ext cx="534377" cy="259045"/>
    <xdr:sp macro="" textlink="">
      <xdr:nvSpPr>
        <xdr:cNvPr id="467" name="テキスト ボックス 466"/>
        <xdr:cNvSpPr txBox="1"/>
      </xdr:nvSpPr>
      <xdr:spPr>
        <a:xfrm>
          <a:off x="8483111" y="16389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60,482</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68" name="正方形/長方形 46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69" name="正方形/長方形 46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0" name="正方形/長方形 46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1" name="正方形/長方形 47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2" name="正方形/長方形 47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3" name="正方形/長方形 47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4" name="正方形/長方形 47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5" name="正方形/長方形 47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6" name="テキスト ボックス 47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7" name="直線コネクタ 47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78" name="直線コネクタ 47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79" name="テキスト ボックス 47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0" name="直線コネクタ 47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1" name="テキスト ボックス 48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2" name="直線コネクタ 48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83" name="テキスト ボックス 482"/>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4" name="直線コネクタ 48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85" name="テキスト ボックス 484"/>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6" name="直線コネクタ 48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7" name="テキスト ボックス 486"/>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88" name="直線コネクタ 48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89" name="テキスト ボックス 48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0"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33</xdr:row>
      <xdr:rowOff>117541</xdr:rowOff>
    </xdr:from>
    <xdr:to>
      <xdr:col>23</xdr:col>
      <xdr:colOff>516889</xdr:colOff>
      <xdr:row>39</xdr:row>
      <xdr:rowOff>44450</xdr:rowOff>
    </xdr:to>
    <xdr:cxnSp macro="">
      <xdr:nvCxnSpPr>
        <xdr:cNvPr id="491" name="直線コネクタ 490"/>
        <xdr:cNvCxnSpPr/>
      </xdr:nvCxnSpPr>
      <xdr:spPr>
        <a:xfrm flipV="1">
          <a:off x="16317595" y="5775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2"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3" name="直線コネクタ 492"/>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32</xdr:row>
      <xdr:rowOff>64218</xdr:rowOff>
    </xdr:from>
    <xdr:ext cx="599010" cy="259045"/>
    <xdr:sp macro="" textlink="">
      <xdr:nvSpPr>
        <xdr:cNvPr id="494" name="災害復旧事業費最大値テキスト"/>
        <xdr:cNvSpPr txBox="1"/>
      </xdr:nvSpPr>
      <xdr:spPr>
        <a:xfrm>
          <a:off x="16370300" y="5550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33</xdr:row>
      <xdr:rowOff>117541</xdr:rowOff>
    </xdr:from>
    <xdr:to>
      <xdr:col>23</xdr:col>
      <xdr:colOff>606425</xdr:colOff>
      <xdr:row>33</xdr:row>
      <xdr:rowOff>117541</xdr:rowOff>
    </xdr:to>
    <xdr:cxnSp macro="">
      <xdr:nvCxnSpPr>
        <xdr:cNvPr id="495" name="直線コネクタ 494"/>
        <xdr:cNvCxnSpPr/>
      </xdr:nvCxnSpPr>
      <xdr:spPr>
        <a:xfrm>
          <a:off x="16230600" y="5775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147244</xdr:rowOff>
    </xdr:from>
    <xdr:to>
      <xdr:col>23</xdr:col>
      <xdr:colOff>517525</xdr:colOff>
      <xdr:row>33</xdr:row>
      <xdr:rowOff>117541</xdr:rowOff>
    </xdr:to>
    <xdr:cxnSp macro="">
      <xdr:nvCxnSpPr>
        <xdr:cNvPr id="496" name="直線コネクタ 495"/>
        <xdr:cNvCxnSpPr/>
      </xdr:nvCxnSpPr>
      <xdr:spPr>
        <a:xfrm>
          <a:off x="15481300" y="5462194"/>
          <a:ext cx="8382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45328</xdr:rowOff>
    </xdr:from>
    <xdr:ext cx="534377" cy="259045"/>
    <xdr:sp macro="" textlink="">
      <xdr:nvSpPr>
        <xdr:cNvPr id="497" name="災害復旧事業費平均値テキスト"/>
        <xdr:cNvSpPr txBox="1"/>
      </xdr:nvSpPr>
      <xdr:spPr>
        <a:xfrm>
          <a:off x="16370300" y="6560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66901</xdr:rowOff>
    </xdr:from>
    <xdr:to>
      <xdr:col>23</xdr:col>
      <xdr:colOff>568325</xdr:colOff>
      <xdr:row>38</xdr:row>
      <xdr:rowOff>168501</xdr:rowOff>
    </xdr:to>
    <xdr:sp macro="" textlink="">
      <xdr:nvSpPr>
        <xdr:cNvPr id="498" name="フローチャート : 判断 497"/>
        <xdr:cNvSpPr/>
      </xdr:nvSpPr>
      <xdr:spPr>
        <a:xfrm>
          <a:off x="16268700" y="658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31</xdr:row>
      <xdr:rowOff>147244</xdr:rowOff>
    </xdr:from>
    <xdr:to>
      <xdr:col>22</xdr:col>
      <xdr:colOff>365125</xdr:colOff>
      <xdr:row>37</xdr:row>
      <xdr:rowOff>114965</xdr:rowOff>
    </xdr:to>
    <xdr:cxnSp macro="">
      <xdr:nvCxnSpPr>
        <xdr:cNvPr id="499" name="直線コネクタ 498"/>
        <xdr:cNvCxnSpPr/>
      </xdr:nvCxnSpPr>
      <xdr:spPr>
        <a:xfrm flipV="1">
          <a:off x="14592300" y="5462194"/>
          <a:ext cx="8890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91560</xdr:rowOff>
    </xdr:from>
    <xdr:to>
      <xdr:col>22</xdr:col>
      <xdr:colOff>415925</xdr:colOff>
      <xdr:row>39</xdr:row>
      <xdr:rowOff>21710</xdr:rowOff>
    </xdr:to>
    <xdr:sp macro="" textlink="">
      <xdr:nvSpPr>
        <xdr:cNvPr id="500" name="フローチャート : 判断 499"/>
        <xdr:cNvSpPr/>
      </xdr:nvSpPr>
      <xdr:spPr>
        <a:xfrm>
          <a:off x="15430500" y="660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12837</xdr:rowOff>
    </xdr:from>
    <xdr:ext cx="469744" cy="259045"/>
    <xdr:sp macro="" textlink="">
      <xdr:nvSpPr>
        <xdr:cNvPr id="501" name="テキスト ボックス 500"/>
        <xdr:cNvSpPr txBox="1"/>
      </xdr:nvSpPr>
      <xdr:spPr>
        <a:xfrm>
          <a:off x="15246427" y="6699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114965</xdr:rowOff>
    </xdr:from>
    <xdr:to>
      <xdr:col>21</xdr:col>
      <xdr:colOff>161925</xdr:colOff>
      <xdr:row>39</xdr:row>
      <xdr:rowOff>30109</xdr:rowOff>
    </xdr:to>
    <xdr:cxnSp macro="">
      <xdr:nvCxnSpPr>
        <xdr:cNvPr id="502" name="直線コネクタ 501"/>
        <xdr:cNvCxnSpPr/>
      </xdr:nvCxnSpPr>
      <xdr:spPr>
        <a:xfrm flipV="1">
          <a:off x="13703300" y="6458615"/>
          <a:ext cx="889000" cy="25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71625</xdr:rowOff>
    </xdr:from>
    <xdr:to>
      <xdr:col>21</xdr:col>
      <xdr:colOff>212725</xdr:colOff>
      <xdr:row>39</xdr:row>
      <xdr:rowOff>1775</xdr:rowOff>
    </xdr:to>
    <xdr:sp macro="" textlink="">
      <xdr:nvSpPr>
        <xdr:cNvPr id="503" name="フローチャート : 判断 502"/>
        <xdr:cNvSpPr/>
      </xdr:nvSpPr>
      <xdr:spPr>
        <a:xfrm>
          <a:off x="14541500" y="658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164352</xdr:rowOff>
    </xdr:from>
    <xdr:ext cx="534377" cy="259045"/>
    <xdr:sp macro="" textlink="">
      <xdr:nvSpPr>
        <xdr:cNvPr id="504" name="テキスト ボックス 503"/>
        <xdr:cNvSpPr txBox="1"/>
      </xdr:nvSpPr>
      <xdr:spPr>
        <a:xfrm>
          <a:off x="14325111" y="6679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30109</xdr:rowOff>
    </xdr:from>
    <xdr:to>
      <xdr:col>19</xdr:col>
      <xdr:colOff>644525</xdr:colOff>
      <xdr:row>39</xdr:row>
      <xdr:rowOff>32190</xdr:rowOff>
    </xdr:to>
    <xdr:cxnSp macro="">
      <xdr:nvCxnSpPr>
        <xdr:cNvPr id="505" name="直線コネクタ 504"/>
        <xdr:cNvCxnSpPr/>
      </xdr:nvCxnSpPr>
      <xdr:spPr>
        <a:xfrm flipV="1">
          <a:off x="12814300" y="6716659"/>
          <a:ext cx="889000" cy="2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95079</xdr:rowOff>
    </xdr:from>
    <xdr:to>
      <xdr:col>20</xdr:col>
      <xdr:colOff>9525</xdr:colOff>
      <xdr:row>39</xdr:row>
      <xdr:rowOff>25229</xdr:rowOff>
    </xdr:to>
    <xdr:sp macro="" textlink="">
      <xdr:nvSpPr>
        <xdr:cNvPr id="506" name="フローチャート : 判断 505"/>
        <xdr:cNvSpPr/>
      </xdr:nvSpPr>
      <xdr:spPr>
        <a:xfrm>
          <a:off x="13652500" y="661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41757</xdr:rowOff>
    </xdr:from>
    <xdr:ext cx="469744" cy="259045"/>
    <xdr:sp macro="" textlink="">
      <xdr:nvSpPr>
        <xdr:cNvPr id="507" name="テキスト ボックス 506"/>
        <xdr:cNvSpPr txBox="1"/>
      </xdr:nvSpPr>
      <xdr:spPr>
        <a:xfrm>
          <a:off x="13468427" y="6385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93891</xdr:rowOff>
    </xdr:from>
    <xdr:to>
      <xdr:col>18</xdr:col>
      <xdr:colOff>492125</xdr:colOff>
      <xdr:row>39</xdr:row>
      <xdr:rowOff>24041</xdr:rowOff>
    </xdr:to>
    <xdr:sp macro="" textlink="">
      <xdr:nvSpPr>
        <xdr:cNvPr id="508" name="フローチャート : 判断 507"/>
        <xdr:cNvSpPr/>
      </xdr:nvSpPr>
      <xdr:spPr>
        <a:xfrm>
          <a:off x="12763500" y="6608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37</xdr:row>
      <xdr:rowOff>40568</xdr:rowOff>
    </xdr:from>
    <xdr:ext cx="469744" cy="259045"/>
    <xdr:sp macro="" textlink="">
      <xdr:nvSpPr>
        <xdr:cNvPr id="509" name="テキスト ボックス 508"/>
        <xdr:cNvSpPr txBox="1"/>
      </xdr:nvSpPr>
      <xdr:spPr>
        <a:xfrm>
          <a:off x="12579427" y="63842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0" name="テキスト ボックス 50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1" name="テキスト ボックス 51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2" name="テキスト ボックス 51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3" name="テキスト ボックス 51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4" name="テキスト ボックス 51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66741</xdr:rowOff>
    </xdr:from>
    <xdr:to>
      <xdr:col>23</xdr:col>
      <xdr:colOff>568325</xdr:colOff>
      <xdr:row>33</xdr:row>
      <xdr:rowOff>168341</xdr:rowOff>
    </xdr:to>
    <xdr:sp macro="" textlink="">
      <xdr:nvSpPr>
        <xdr:cNvPr id="515" name="円/楕円 514"/>
        <xdr:cNvSpPr/>
      </xdr:nvSpPr>
      <xdr:spPr>
        <a:xfrm>
          <a:off x="16268700" y="5724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33</xdr:row>
      <xdr:rowOff>19768</xdr:rowOff>
    </xdr:from>
    <xdr:ext cx="599010" cy="259045"/>
    <xdr:sp macro="" textlink="">
      <xdr:nvSpPr>
        <xdr:cNvPr id="516" name="災害復旧事業費該当値テキスト"/>
        <xdr:cNvSpPr txBox="1"/>
      </xdr:nvSpPr>
      <xdr:spPr>
        <a:xfrm>
          <a:off x="16370300" y="5677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125,408</a:t>
          </a:r>
          <a:endParaRPr kumimoji="1" lang="ja-JP" altLang="en-US" sz="1000" b="1">
            <a:solidFill>
              <a:srgbClr val="FF0000"/>
            </a:solidFill>
            <a:latin typeface="ＭＳ Ｐゴシック"/>
          </a:endParaRPr>
        </a:p>
      </xdr:txBody>
    </xdr:sp>
    <xdr:clientData/>
  </xdr:oneCellAnchor>
  <xdr:twoCellAnchor>
    <xdr:from>
      <xdr:col>22</xdr:col>
      <xdr:colOff>314325</xdr:colOff>
      <xdr:row>31</xdr:row>
      <xdr:rowOff>96444</xdr:rowOff>
    </xdr:from>
    <xdr:to>
      <xdr:col>22</xdr:col>
      <xdr:colOff>415925</xdr:colOff>
      <xdr:row>32</xdr:row>
      <xdr:rowOff>26594</xdr:rowOff>
    </xdr:to>
    <xdr:sp macro="" textlink="">
      <xdr:nvSpPr>
        <xdr:cNvPr id="517" name="円/楕円 516"/>
        <xdr:cNvSpPr/>
      </xdr:nvSpPr>
      <xdr:spPr>
        <a:xfrm>
          <a:off x="15430500" y="5411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30</xdr:row>
      <xdr:rowOff>43121</xdr:rowOff>
    </xdr:from>
    <xdr:ext cx="599010" cy="259045"/>
    <xdr:sp macro="" textlink="">
      <xdr:nvSpPr>
        <xdr:cNvPr id="518" name="テキスト ボックス 517"/>
        <xdr:cNvSpPr txBox="1"/>
      </xdr:nvSpPr>
      <xdr:spPr>
        <a:xfrm>
          <a:off x="15181794" y="5186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166,510</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64165</xdr:rowOff>
    </xdr:from>
    <xdr:to>
      <xdr:col>21</xdr:col>
      <xdr:colOff>212725</xdr:colOff>
      <xdr:row>37</xdr:row>
      <xdr:rowOff>165765</xdr:rowOff>
    </xdr:to>
    <xdr:sp macro="" textlink="">
      <xdr:nvSpPr>
        <xdr:cNvPr id="519" name="円/楕円 518"/>
        <xdr:cNvSpPr/>
      </xdr:nvSpPr>
      <xdr:spPr>
        <a:xfrm>
          <a:off x="14541500" y="6407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10842</xdr:rowOff>
    </xdr:from>
    <xdr:ext cx="534377" cy="259045"/>
    <xdr:sp macro="" textlink="">
      <xdr:nvSpPr>
        <xdr:cNvPr id="520" name="テキスト ボックス 519"/>
        <xdr:cNvSpPr txBox="1"/>
      </xdr:nvSpPr>
      <xdr:spPr>
        <a:xfrm>
          <a:off x="14325111" y="6183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35,746</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150759</xdr:rowOff>
    </xdr:from>
    <xdr:to>
      <xdr:col>20</xdr:col>
      <xdr:colOff>9525</xdr:colOff>
      <xdr:row>39</xdr:row>
      <xdr:rowOff>80909</xdr:rowOff>
    </xdr:to>
    <xdr:sp macro="" textlink="">
      <xdr:nvSpPr>
        <xdr:cNvPr id="521" name="円/楕円 520"/>
        <xdr:cNvSpPr/>
      </xdr:nvSpPr>
      <xdr:spPr>
        <a:xfrm>
          <a:off x="13652500" y="6665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72036</xdr:rowOff>
    </xdr:from>
    <xdr:ext cx="469744" cy="259045"/>
    <xdr:sp macro="" textlink="">
      <xdr:nvSpPr>
        <xdr:cNvPr id="522" name="テキスト ボックス 521"/>
        <xdr:cNvSpPr txBox="1"/>
      </xdr:nvSpPr>
      <xdr:spPr>
        <a:xfrm>
          <a:off x="13468427" y="6758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152840</xdr:rowOff>
    </xdr:from>
    <xdr:to>
      <xdr:col>18</xdr:col>
      <xdr:colOff>492125</xdr:colOff>
      <xdr:row>39</xdr:row>
      <xdr:rowOff>82990</xdr:rowOff>
    </xdr:to>
    <xdr:sp macro="" textlink="">
      <xdr:nvSpPr>
        <xdr:cNvPr id="523" name="円/楕円 522"/>
        <xdr:cNvSpPr/>
      </xdr:nvSpPr>
      <xdr:spPr>
        <a:xfrm>
          <a:off x="12763500" y="666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74117</xdr:rowOff>
    </xdr:from>
    <xdr:ext cx="469744" cy="259045"/>
    <xdr:sp macro="" textlink="">
      <xdr:nvSpPr>
        <xdr:cNvPr id="524" name="テキスト ボックス 523"/>
        <xdr:cNvSpPr txBox="1"/>
      </xdr:nvSpPr>
      <xdr:spPr>
        <a:xfrm>
          <a:off x="12579427" y="676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5" name="正方形/長方形 52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6" name="正方形/長方形 52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7" name="正方形/長方形 52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28" name="正方形/長方形 52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29" name="正方形/長方形 52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0" name="正方形/長方形 52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1" name="正方形/長方形 53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2" name="正方形/長方形 53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3" name="テキスト ボックス 53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4" name="直線コネクタ 53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5" name="直線コネクタ 53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6" name="テキスト ボックス 535"/>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7" name="直線コネクタ 536"/>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38" name="テキスト ボックス 537"/>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9"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0" name="直線コネクタ 539"/>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1"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2" name="直線コネクタ 54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3"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5" name="直線コネクタ 544"/>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6"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7" name="フローチャート : 判断 546"/>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48" name="直線コネクタ 547"/>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49" name="フローチャート : 判断 548"/>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0" name="テキスト ボックス 549"/>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1" name="直線コネクタ 550"/>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2" name="フローチャート : 判断 551"/>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3" name="テキスト ボックス 552"/>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4" name="直線コネクタ 553"/>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5" name="フローチャート : 判断 554"/>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6" name="テキスト ボックス 555"/>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7" name="フローチャート : 判断 556"/>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58" name="テキスト ボックス 557"/>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9" name="テキスト ボックス 558"/>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0" name="テキスト ボックス 559"/>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1" name="テキスト ボックス 560"/>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2" name="テキスト ボックス 561"/>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3" name="テキスト ボックス 562"/>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4" name="円/楕円 563"/>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5"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6" name="円/楕円 565"/>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7" name="テキスト ボックス 566"/>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68" name="円/楕円 567"/>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69" name="テキスト ボックス 568"/>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0" name="円/楕円 569"/>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1" name="テキスト ボックス 570"/>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2" name="円/楕円 571"/>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3" name="テキスト ボックス 572"/>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4" name="正方形/長方形 573"/>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5" name="正方形/長方形 574"/>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6" name="正方形/長方形 575"/>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7" name="正方形/長方形 576"/>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8" name="正方形/長方形 577"/>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9" name="正方形/長方形 578"/>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0" name="正方形/長方形 579"/>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50,575</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1" name="正方形/長方形 580"/>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2" name="テキスト ボックス 581"/>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3" name="直線コネクタ 582"/>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4" name="直線コネクタ 583"/>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5" name="テキスト ボックス 584"/>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6" name="直線コネクタ 58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7" name="テキスト ボックス 58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88" name="直線コネクタ 587"/>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89" name="テキスト ボックス 588"/>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0" name="直線コネクタ 58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1" name="テキスト ボックス 59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3" name="直線コネクタ 592"/>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4"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5" name="直線コネクタ 594"/>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6"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7" name="直線コネクタ 596"/>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75</xdr:row>
      <xdr:rowOff>156770</xdr:rowOff>
    </xdr:from>
    <xdr:to>
      <xdr:col>23</xdr:col>
      <xdr:colOff>517525</xdr:colOff>
      <xdr:row>76</xdr:row>
      <xdr:rowOff>10861</xdr:rowOff>
    </xdr:to>
    <xdr:cxnSp macro="">
      <xdr:nvCxnSpPr>
        <xdr:cNvPr id="598" name="直線コネクタ 597"/>
        <xdr:cNvCxnSpPr/>
      </xdr:nvCxnSpPr>
      <xdr:spPr>
        <a:xfrm>
          <a:off x="15481300" y="13015520"/>
          <a:ext cx="8382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599"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0" name="フローチャート : 判断 599"/>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75</xdr:row>
      <xdr:rowOff>156770</xdr:rowOff>
    </xdr:from>
    <xdr:to>
      <xdr:col>22</xdr:col>
      <xdr:colOff>365125</xdr:colOff>
      <xdr:row>76</xdr:row>
      <xdr:rowOff>10610</xdr:rowOff>
    </xdr:to>
    <xdr:cxnSp macro="">
      <xdr:nvCxnSpPr>
        <xdr:cNvPr id="601" name="直線コネクタ 600"/>
        <xdr:cNvCxnSpPr/>
      </xdr:nvCxnSpPr>
      <xdr:spPr>
        <a:xfrm flipV="1">
          <a:off x="14592300" y="13015520"/>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2" name="フローチャート : 判断 601"/>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3" name="テキスト ボックス 602"/>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75</xdr:row>
      <xdr:rowOff>155404</xdr:rowOff>
    </xdr:from>
    <xdr:to>
      <xdr:col>21</xdr:col>
      <xdr:colOff>161925</xdr:colOff>
      <xdr:row>76</xdr:row>
      <xdr:rowOff>10610</xdr:rowOff>
    </xdr:to>
    <xdr:cxnSp macro="">
      <xdr:nvCxnSpPr>
        <xdr:cNvPr id="604" name="直線コネクタ 603"/>
        <xdr:cNvCxnSpPr/>
      </xdr:nvCxnSpPr>
      <xdr:spPr>
        <a:xfrm>
          <a:off x="13703300" y="13014154"/>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5" name="フローチャート : 判断 604"/>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6" name="テキスト ボックス 605"/>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75</xdr:row>
      <xdr:rowOff>119977</xdr:rowOff>
    </xdr:from>
    <xdr:to>
      <xdr:col>19</xdr:col>
      <xdr:colOff>644525</xdr:colOff>
      <xdr:row>75</xdr:row>
      <xdr:rowOff>155404</xdr:rowOff>
    </xdr:to>
    <xdr:cxnSp macro="">
      <xdr:nvCxnSpPr>
        <xdr:cNvPr id="607" name="直線コネクタ 606"/>
        <xdr:cNvCxnSpPr/>
      </xdr:nvCxnSpPr>
      <xdr:spPr>
        <a:xfrm>
          <a:off x="12814300" y="12978727"/>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08" name="フローチャート : 判断 607"/>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09" name="テキスト ボックス 608"/>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0" name="フローチャート : 判断 609"/>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1" name="テキスト ボックス 610"/>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2" name="テキスト ボックス 61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3" name="テキスト ボックス 61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4" name="テキスト ボックス 61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5" name="テキスト ボックス 61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6" name="テキスト ボックス 61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75</xdr:row>
      <xdr:rowOff>131511</xdr:rowOff>
    </xdr:from>
    <xdr:to>
      <xdr:col>23</xdr:col>
      <xdr:colOff>568325</xdr:colOff>
      <xdr:row>76</xdr:row>
      <xdr:rowOff>61661</xdr:rowOff>
    </xdr:to>
    <xdr:sp macro="" textlink="">
      <xdr:nvSpPr>
        <xdr:cNvPr id="617" name="円/楕円 616"/>
        <xdr:cNvSpPr/>
      </xdr:nvSpPr>
      <xdr:spPr>
        <a:xfrm>
          <a:off x="16268700" y="1299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75</xdr:row>
      <xdr:rowOff>109938</xdr:rowOff>
    </xdr:from>
    <xdr:ext cx="534377" cy="259045"/>
    <xdr:sp macro="" textlink="">
      <xdr:nvSpPr>
        <xdr:cNvPr id="618" name="公債費該当値テキスト"/>
        <xdr:cNvSpPr txBox="1"/>
      </xdr:nvSpPr>
      <xdr:spPr>
        <a:xfrm>
          <a:off x="16370300" y="12968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62,544</a:t>
          </a:r>
          <a:endParaRPr kumimoji="1" lang="ja-JP" altLang="en-US" sz="1000" b="1">
            <a:solidFill>
              <a:srgbClr val="FF0000"/>
            </a:solidFill>
            <a:latin typeface="ＭＳ Ｐゴシック"/>
          </a:endParaRPr>
        </a:p>
      </xdr:txBody>
    </xdr:sp>
    <xdr:clientData/>
  </xdr:oneCellAnchor>
  <xdr:twoCellAnchor>
    <xdr:from>
      <xdr:col>22</xdr:col>
      <xdr:colOff>314325</xdr:colOff>
      <xdr:row>75</xdr:row>
      <xdr:rowOff>105971</xdr:rowOff>
    </xdr:from>
    <xdr:to>
      <xdr:col>22</xdr:col>
      <xdr:colOff>415925</xdr:colOff>
      <xdr:row>76</xdr:row>
      <xdr:rowOff>36122</xdr:rowOff>
    </xdr:to>
    <xdr:sp macro="" textlink="">
      <xdr:nvSpPr>
        <xdr:cNvPr id="619" name="円/楕円 618"/>
        <xdr:cNvSpPr/>
      </xdr:nvSpPr>
      <xdr:spPr>
        <a:xfrm>
          <a:off x="15430500" y="1296472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27247</xdr:rowOff>
    </xdr:from>
    <xdr:ext cx="534377" cy="259045"/>
    <xdr:sp macro="" textlink="">
      <xdr:nvSpPr>
        <xdr:cNvPr id="620" name="テキスト ボックス 619"/>
        <xdr:cNvSpPr txBox="1"/>
      </xdr:nvSpPr>
      <xdr:spPr>
        <a:xfrm>
          <a:off x="15214111" y="13057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21</xdr:col>
      <xdr:colOff>111125</xdr:colOff>
      <xdr:row>75</xdr:row>
      <xdr:rowOff>131259</xdr:rowOff>
    </xdr:from>
    <xdr:to>
      <xdr:col>21</xdr:col>
      <xdr:colOff>212725</xdr:colOff>
      <xdr:row>76</xdr:row>
      <xdr:rowOff>61410</xdr:rowOff>
    </xdr:to>
    <xdr:sp macro="" textlink="">
      <xdr:nvSpPr>
        <xdr:cNvPr id="621" name="円/楕円 620"/>
        <xdr:cNvSpPr/>
      </xdr:nvSpPr>
      <xdr:spPr>
        <a:xfrm>
          <a:off x="14541500" y="129900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52537</xdr:rowOff>
    </xdr:from>
    <xdr:ext cx="534377" cy="259045"/>
    <xdr:sp macro="" textlink="">
      <xdr:nvSpPr>
        <xdr:cNvPr id="622" name="テキスト ボックス 621"/>
        <xdr:cNvSpPr txBox="1"/>
      </xdr:nvSpPr>
      <xdr:spPr>
        <a:xfrm>
          <a:off x="14325111" y="13082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62,588</a:t>
          </a:r>
          <a:endParaRPr kumimoji="1" lang="ja-JP" altLang="en-US" sz="1000" b="1">
            <a:solidFill>
              <a:srgbClr val="FF0000"/>
            </a:solidFill>
            <a:latin typeface="ＭＳ Ｐゴシック"/>
          </a:endParaRPr>
        </a:p>
      </xdr:txBody>
    </xdr:sp>
    <xdr:clientData/>
  </xdr:oneCellAnchor>
  <xdr:twoCellAnchor>
    <xdr:from>
      <xdr:col>19</xdr:col>
      <xdr:colOff>593725</xdr:colOff>
      <xdr:row>75</xdr:row>
      <xdr:rowOff>104604</xdr:rowOff>
    </xdr:from>
    <xdr:to>
      <xdr:col>20</xdr:col>
      <xdr:colOff>9525</xdr:colOff>
      <xdr:row>76</xdr:row>
      <xdr:rowOff>34754</xdr:rowOff>
    </xdr:to>
    <xdr:sp macro="" textlink="">
      <xdr:nvSpPr>
        <xdr:cNvPr id="623" name="円/楕円 622"/>
        <xdr:cNvSpPr/>
      </xdr:nvSpPr>
      <xdr:spPr>
        <a:xfrm>
          <a:off x="13652500" y="12963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25881</xdr:rowOff>
    </xdr:from>
    <xdr:ext cx="534377" cy="259045"/>
    <xdr:sp macro="" textlink="">
      <xdr:nvSpPr>
        <xdr:cNvPr id="624" name="テキスト ボックス 623"/>
        <xdr:cNvSpPr txBox="1"/>
      </xdr:nvSpPr>
      <xdr:spPr>
        <a:xfrm>
          <a:off x="13436111" y="13056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67,252</a:t>
          </a:r>
          <a:endParaRPr kumimoji="1" lang="ja-JP" altLang="en-US" sz="1000" b="1">
            <a:solidFill>
              <a:srgbClr val="FF0000"/>
            </a:solidFill>
            <a:latin typeface="ＭＳ Ｐゴシック"/>
          </a:endParaRPr>
        </a:p>
      </xdr:txBody>
    </xdr:sp>
    <xdr:clientData/>
  </xdr:oneCellAnchor>
  <xdr:twoCellAnchor>
    <xdr:from>
      <xdr:col>18</xdr:col>
      <xdr:colOff>390525</xdr:colOff>
      <xdr:row>75</xdr:row>
      <xdr:rowOff>69177</xdr:rowOff>
    </xdr:from>
    <xdr:to>
      <xdr:col>18</xdr:col>
      <xdr:colOff>492125</xdr:colOff>
      <xdr:row>75</xdr:row>
      <xdr:rowOff>170777</xdr:rowOff>
    </xdr:to>
    <xdr:sp macro="" textlink="">
      <xdr:nvSpPr>
        <xdr:cNvPr id="625" name="円/楕円 624"/>
        <xdr:cNvSpPr/>
      </xdr:nvSpPr>
      <xdr:spPr>
        <a:xfrm>
          <a:off x="12763500" y="1292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75</xdr:row>
      <xdr:rowOff>161904</xdr:rowOff>
    </xdr:from>
    <xdr:ext cx="534377" cy="259045"/>
    <xdr:sp macro="" textlink="">
      <xdr:nvSpPr>
        <xdr:cNvPr id="626" name="テキスト ボックス 625"/>
        <xdr:cNvSpPr txBox="1"/>
      </xdr:nvSpPr>
      <xdr:spPr>
        <a:xfrm>
          <a:off x="12547111" y="1302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7" name="正方形/長方形 62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8" name="正方形/長方形 62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9" name="正方形/長方形 62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0" name="正方形/長方形 62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1" name="正方形/長方形 63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2" name="正方形/長方形 63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3" name="正方形/長方形 63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17,063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4" name="正方形/長方形 63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5" name="テキスト ボックス 63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6" name="直線コネクタ 63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7" name="直線コネクタ 63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38" name="テキスト ボックス 63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39" name="直線コネクタ 63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0" name="テキスト ボックス 63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1" name="直線コネクタ 64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2" name="テキスト ボックス 64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3" name="直線コネクタ 64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4" name="テキスト ボックス 64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6" name="テキスト ボックス 64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48" name="直線コネクタ 647"/>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49"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0" name="直線コネクタ 649"/>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1"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2" name="直線コネクタ 651"/>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68831</xdr:rowOff>
    </xdr:from>
    <xdr:to>
      <xdr:col>23</xdr:col>
      <xdr:colOff>517525</xdr:colOff>
      <xdr:row>98</xdr:row>
      <xdr:rowOff>90923</xdr:rowOff>
    </xdr:to>
    <xdr:cxnSp macro="">
      <xdr:nvCxnSpPr>
        <xdr:cNvPr id="653" name="直線コネクタ 652"/>
        <xdr:cNvCxnSpPr/>
      </xdr:nvCxnSpPr>
      <xdr:spPr>
        <a:xfrm flipV="1">
          <a:off x="15481300" y="16870931"/>
          <a:ext cx="838200" cy="22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169947</xdr:rowOff>
    </xdr:from>
    <xdr:ext cx="534377" cy="259045"/>
    <xdr:sp macro="" textlink="">
      <xdr:nvSpPr>
        <xdr:cNvPr id="654" name="積立金平均値テキスト"/>
        <xdr:cNvSpPr txBox="1"/>
      </xdr:nvSpPr>
      <xdr:spPr>
        <a:xfrm>
          <a:off x="16370300" y="16629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5" name="フローチャート : 判断 654"/>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90923</xdr:rowOff>
    </xdr:from>
    <xdr:to>
      <xdr:col>22</xdr:col>
      <xdr:colOff>365125</xdr:colOff>
      <xdr:row>98</xdr:row>
      <xdr:rowOff>101400</xdr:rowOff>
    </xdr:to>
    <xdr:cxnSp macro="">
      <xdr:nvCxnSpPr>
        <xdr:cNvPr id="656" name="直線コネクタ 655"/>
        <xdr:cNvCxnSpPr/>
      </xdr:nvCxnSpPr>
      <xdr:spPr>
        <a:xfrm flipV="1">
          <a:off x="14592300" y="16893023"/>
          <a:ext cx="889000" cy="1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7" name="フローチャート : 判断 656"/>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58" name="テキスト ボックス 657"/>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101400</xdr:rowOff>
    </xdr:from>
    <xdr:to>
      <xdr:col>21</xdr:col>
      <xdr:colOff>161925</xdr:colOff>
      <xdr:row>98</xdr:row>
      <xdr:rowOff>114977</xdr:rowOff>
    </xdr:to>
    <xdr:cxnSp macro="">
      <xdr:nvCxnSpPr>
        <xdr:cNvPr id="659" name="直線コネクタ 658"/>
        <xdr:cNvCxnSpPr/>
      </xdr:nvCxnSpPr>
      <xdr:spPr>
        <a:xfrm flipV="1">
          <a:off x="13703300" y="16903500"/>
          <a:ext cx="889000" cy="13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0" name="フローチャート : 判断 659"/>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1" name="テキスト ボックス 660"/>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114977</xdr:rowOff>
    </xdr:from>
    <xdr:to>
      <xdr:col>19</xdr:col>
      <xdr:colOff>644525</xdr:colOff>
      <xdr:row>98</xdr:row>
      <xdr:rowOff>137049</xdr:rowOff>
    </xdr:to>
    <xdr:cxnSp macro="">
      <xdr:nvCxnSpPr>
        <xdr:cNvPr id="662" name="直線コネクタ 661"/>
        <xdr:cNvCxnSpPr/>
      </xdr:nvCxnSpPr>
      <xdr:spPr>
        <a:xfrm flipV="1">
          <a:off x="12814300" y="16917077"/>
          <a:ext cx="889000" cy="22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3" name="フローチャート : 判断 662"/>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4" name="テキスト ボックス 663"/>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5" name="フローチャート : 判断 664"/>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114726</xdr:rowOff>
    </xdr:from>
    <xdr:ext cx="534377" cy="259045"/>
    <xdr:sp macro="" textlink="">
      <xdr:nvSpPr>
        <xdr:cNvPr id="666" name="テキスト ボックス 665"/>
        <xdr:cNvSpPr txBox="1"/>
      </xdr:nvSpPr>
      <xdr:spPr>
        <a:xfrm>
          <a:off x="12547111" y="16573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18031</xdr:rowOff>
    </xdr:from>
    <xdr:to>
      <xdr:col>23</xdr:col>
      <xdr:colOff>568325</xdr:colOff>
      <xdr:row>98</xdr:row>
      <xdr:rowOff>119631</xdr:rowOff>
    </xdr:to>
    <xdr:sp macro="" textlink="">
      <xdr:nvSpPr>
        <xdr:cNvPr id="672" name="円/楕円 671"/>
        <xdr:cNvSpPr/>
      </xdr:nvSpPr>
      <xdr:spPr>
        <a:xfrm>
          <a:off x="16268700" y="16820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125496</xdr:rowOff>
    </xdr:from>
    <xdr:ext cx="534377" cy="259045"/>
    <xdr:sp macro="" textlink="">
      <xdr:nvSpPr>
        <xdr:cNvPr id="673" name="積立金該当値テキスト"/>
        <xdr:cNvSpPr txBox="1"/>
      </xdr:nvSpPr>
      <xdr:spPr>
        <a:xfrm>
          <a:off x="16370300" y="16756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31,001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40123</xdr:rowOff>
    </xdr:from>
    <xdr:to>
      <xdr:col>22</xdr:col>
      <xdr:colOff>415925</xdr:colOff>
      <xdr:row>98</xdr:row>
      <xdr:rowOff>141723</xdr:rowOff>
    </xdr:to>
    <xdr:sp macro="" textlink="">
      <xdr:nvSpPr>
        <xdr:cNvPr id="674" name="円/楕円 673"/>
        <xdr:cNvSpPr/>
      </xdr:nvSpPr>
      <xdr:spPr>
        <a:xfrm>
          <a:off x="15430500" y="16842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132850</xdr:rowOff>
    </xdr:from>
    <xdr:ext cx="534377" cy="259045"/>
    <xdr:sp macro="" textlink="">
      <xdr:nvSpPr>
        <xdr:cNvPr id="675" name="テキスト ボックス 674"/>
        <xdr:cNvSpPr txBox="1"/>
      </xdr:nvSpPr>
      <xdr:spPr>
        <a:xfrm>
          <a:off x="15214111" y="1693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21,337</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50600</xdr:rowOff>
    </xdr:from>
    <xdr:to>
      <xdr:col>21</xdr:col>
      <xdr:colOff>212725</xdr:colOff>
      <xdr:row>98</xdr:row>
      <xdr:rowOff>152200</xdr:rowOff>
    </xdr:to>
    <xdr:sp macro="" textlink="">
      <xdr:nvSpPr>
        <xdr:cNvPr id="676" name="円/楕円 675"/>
        <xdr:cNvSpPr/>
      </xdr:nvSpPr>
      <xdr:spPr>
        <a:xfrm>
          <a:off x="14541500" y="1685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143327</xdr:rowOff>
    </xdr:from>
    <xdr:ext cx="534377" cy="259045"/>
    <xdr:sp macro="" textlink="">
      <xdr:nvSpPr>
        <xdr:cNvPr id="677" name="テキスト ボックス 676"/>
        <xdr:cNvSpPr txBox="1"/>
      </xdr:nvSpPr>
      <xdr:spPr>
        <a:xfrm>
          <a:off x="14325111" y="16945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16,754</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64177</xdr:rowOff>
    </xdr:from>
    <xdr:to>
      <xdr:col>20</xdr:col>
      <xdr:colOff>9525</xdr:colOff>
      <xdr:row>98</xdr:row>
      <xdr:rowOff>165777</xdr:rowOff>
    </xdr:to>
    <xdr:sp macro="" textlink="">
      <xdr:nvSpPr>
        <xdr:cNvPr id="678" name="円/楕円 677"/>
        <xdr:cNvSpPr/>
      </xdr:nvSpPr>
      <xdr:spPr>
        <a:xfrm>
          <a:off x="13652500" y="16866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156904</xdr:rowOff>
    </xdr:from>
    <xdr:ext cx="534377" cy="259045"/>
    <xdr:sp macro="" textlink="">
      <xdr:nvSpPr>
        <xdr:cNvPr id="679" name="テキスト ボックス 678"/>
        <xdr:cNvSpPr txBox="1"/>
      </xdr:nvSpPr>
      <xdr:spPr>
        <a:xfrm>
          <a:off x="13436111" y="1695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10,815</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86249</xdr:rowOff>
    </xdr:from>
    <xdr:to>
      <xdr:col>18</xdr:col>
      <xdr:colOff>492125</xdr:colOff>
      <xdr:row>99</xdr:row>
      <xdr:rowOff>16399</xdr:rowOff>
    </xdr:to>
    <xdr:sp macro="" textlink="">
      <xdr:nvSpPr>
        <xdr:cNvPr id="680" name="円/楕円 679"/>
        <xdr:cNvSpPr/>
      </xdr:nvSpPr>
      <xdr:spPr>
        <a:xfrm>
          <a:off x="12763500" y="16888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99</xdr:row>
      <xdr:rowOff>7526</xdr:rowOff>
    </xdr:from>
    <xdr:ext cx="469744" cy="259045"/>
    <xdr:sp macro="" textlink="">
      <xdr:nvSpPr>
        <xdr:cNvPr id="681" name="テキスト ボックス 680"/>
        <xdr:cNvSpPr txBox="1"/>
      </xdr:nvSpPr>
      <xdr:spPr>
        <a:xfrm>
          <a:off x="12579427" y="16981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1,160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5" name="テキスト ボックス 69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7" name="テキスト ボックス 69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699" name="テキスト ボックス 69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5" name="直線コネクタ 704"/>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6"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08"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09" name="直線コネクタ 708"/>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58183</xdr:rowOff>
    </xdr:from>
    <xdr:ext cx="469744" cy="259045"/>
    <xdr:sp macro="" textlink="">
      <xdr:nvSpPr>
        <xdr:cNvPr id="711" name="投資及び出資金平均値テキスト"/>
        <xdr:cNvSpPr txBox="1"/>
      </xdr:nvSpPr>
      <xdr:spPr>
        <a:xfrm>
          <a:off x="22212300" y="6401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2" name="フローチャート : 判断 711"/>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4" name="フローチャート : 判断 713"/>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36</xdr:row>
      <xdr:rowOff>168673</xdr:rowOff>
    </xdr:from>
    <xdr:ext cx="378565" cy="259045"/>
    <xdr:sp macro="" textlink="">
      <xdr:nvSpPr>
        <xdr:cNvPr id="715" name="テキスト ボックス 714"/>
        <xdr:cNvSpPr txBox="1"/>
      </xdr:nvSpPr>
      <xdr:spPr>
        <a:xfrm>
          <a:off x="21134017" y="63408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16" name="直線コネクタ 71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7" name="フローチャート : 判断 716"/>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142257</xdr:rowOff>
    </xdr:from>
    <xdr:ext cx="469744" cy="259045"/>
    <xdr:sp macro="" textlink="">
      <xdr:nvSpPr>
        <xdr:cNvPr id="718" name="テキスト ボックス 717"/>
        <xdr:cNvSpPr txBox="1"/>
      </xdr:nvSpPr>
      <xdr:spPr>
        <a:xfrm>
          <a:off x="20199427" y="6314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19" name="直線コネクタ 71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0" name="フローチャート : 判断 719"/>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81678</xdr:rowOff>
    </xdr:from>
    <xdr:ext cx="469744" cy="259045"/>
    <xdr:sp macro="" textlink="">
      <xdr:nvSpPr>
        <xdr:cNvPr id="721" name="テキスト ボックス 720"/>
        <xdr:cNvSpPr txBox="1"/>
      </xdr:nvSpPr>
      <xdr:spPr>
        <a:xfrm>
          <a:off x="19310427" y="6253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2" name="フローチャート : 判断 721"/>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114952</xdr:rowOff>
    </xdr:from>
    <xdr:ext cx="469744" cy="259045"/>
    <xdr:sp macro="" textlink="">
      <xdr:nvSpPr>
        <xdr:cNvPr id="723" name="テキスト ボックス 722"/>
        <xdr:cNvSpPr txBox="1"/>
      </xdr:nvSpPr>
      <xdr:spPr>
        <a:xfrm>
          <a:off x="18421427" y="628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80027</xdr:rowOff>
    </xdr:from>
    <xdr:ext cx="249299" cy="259045"/>
    <xdr:sp macro="" textlink="">
      <xdr:nvSpPr>
        <xdr:cNvPr id="730" name="投資及び出資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35" name="円/楕円 73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36" name="テキスト ボックス 735"/>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49" name="直線コネクタ 748"/>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0" name="テキスト ボックス 749"/>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1" name="直線コネクタ 750"/>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2" name="テキスト ボックス 751"/>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3" name="直線コネクタ 75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4" name="テキスト ボックス 753"/>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5" name="直線コネクタ 754"/>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6" name="テキスト ボックス 755"/>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7" name="直線コネクタ 756"/>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58" name="テキスト ボックス 757"/>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9" name="直線コネクタ 75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0" name="テキスト ボックス 75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2" name="直線コネクタ 761"/>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3"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4" name="直線コネクタ 763"/>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5"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6" name="直線コネクタ 765"/>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50774</xdr:rowOff>
    </xdr:from>
    <xdr:to>
      <xdr:col>32</xdr:col>
      <xdr:colOff>187325</xdr:colOff>
      <xdr:row>58</xdr:row>
      <xdr:rowOff>52451</xdr:rowOff>
    </xdr:to>
    <xdr:cxnSp macro="">
      <xdr:nvCxnSpPr>
        <xdr:cNvPr id="767" name="直線コネクタ 766"/>
        <xdr:cNvCxnSpPr/>
      </xdr:nvCxnSpPr>
      <xdr:spPr>
        <a:xfrm flipV="1">
          <a:off x="21323300" y="9994874"/>
          <a:ext cx="838200" cy="1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68"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69" name="フローチャート : 判断 768"/>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51003</xdr:rowOff>
    </xdr:from>
    <xdr:to>
      <xdr:col>31</xdr:col>
      <xdr:colOff>34925</xdr:colOff>
      <xdr:row>58</xdr:row>
      <xdr:rowOff>52451</xdr:rowOff>
    </xdr:to>
    <xdr:cxnSp macro="">
      <xdr:nvCxnSpPr>
        <xdr:cNvPr id="770" name="直線コネクタ 769"/>
        <xdr:cNvCxnSpPr/>
      </xdr:nvCxnSpPr>
      <xdr:spPr>
        <a:xfrm>
          <a:off x="20434300" y="9995103"/>
          <a:ext cx="889000" cy="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1" name="フローチャート : 判断 770"/>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2" name="テキスト ボックス 771"/>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50622</xdr:rowOff>
    </xdr:from>
    <xdr:to>
      <xdr:col>29</xdr:col>
      <xdr:colOff>517525</xdr:colOff>
      <xdr:row>58</xdr:row>
      <xdr:rowOff>51003</xdr:rowOff>
    </xdr:to>
    <xdr:cxnSp macro="">
      <xdr:nvCxnSpPr>
        <xdr:cNvPr id="773" name="直線コネクタ 772"/>
        <xdr:cNvCxnSpPr/>
      </xdr:nvCxnSpPr>
      <xdr:spPr>
        <a:xfrm>
          <a:off x="19545300" y="9994722"/>
          <a:ext cx="889000" cy="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4" name="フローチャート : 判断 773"/>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5" name="テキスト ボックス 774"/>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48337</xdr:rowOff>
    </xdr:from>
    <xdr:to>
      <xdr:col>28</xdr:col>
      <xdr:colOff>314325</xdr:colOff>
      <xdr:row>58</xdr:row>
      <xdr:rowOff>50622</xdr:rowOff>
    </xdr:to>
    <xdr:cxnSp macro="">
      <xdr:nvCxnSpPr>
        <xdr:cNvPr id="776" name="直線コネクタ 775"/>
        <xdr:cNvCxnSpPr/>
      </xdr:nvCxnSpPr>
      <xdr:spPr>
        <a:xfrm>
          <a:off x="18656300" y="9992437"/>
          <a:ext cx="8890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7" name="フローチャート : 判断 776"/>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78" name="テキスト ボックス 777"/>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79" name="フローチャート : 判断 778"/>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0" name="テキスト ボックス 779"/>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1" name="テキスト ボックス 78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2" name="テキスト ボックス 78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3" name="テキスト ボックス 78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4" name="テキスト ボックス 78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5" name="テキスト ボックス 78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171424</xdr:rowOff>
    </xdr:from>
    <xdr:to>
      <xdr:col>32</xdr:col>
      <xdr:colOff>238125</xdr:colOff>
      <xdr:row>58</xdr:row>
      <xdr:rowOff>101574</xdr:rowOff>
    </xdr:to>
    <xdr:sp macro="" textlink="">
      <xdr:nvSpPr>
        <xdr:cNvPr id="786" name="円/楕円 785"/>
        <xdr:cNvSpPr/>
      </xdr:nvSpPr>
      <xdr:spPr>
        <a:xfrm>
          <a:off x="22110700" y="99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149851</xdr:rowOff>
    </xdr:from>
    <xdr:ext cx="469744" cy="259045"/>
    <xdr:sp macro="" textlink="">
      <xdr:nvSpPr>
        <xdr:cNvPr id="787" name="貸付金該当値テキスト"/>
        <xdr:cNvSpPr txBox="1"/>
      </xdr:nvSpPr>
      <xdr:spPr>
        <a:xfrm>
          <a:off x="22212300" y="992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xdr:rowOff>
    </xdr:from>
    <xdr:to>
      <xdr:col>31</xdr:col>
      <xdr:colOff>85725</xdr:colOff>
      <xdr:row>58</xdr:row>
      <xdr:rowOff>103251</xdr:rowOff>
    </xdr:to>
    <xdr:sp macro="" textlink="">
      <xdr:nvSpPr>
        <xdr:cNvPr id="788" name="円/楕円 787"/>
        <xdr:cNvSpPr/>
      </xdr:nvSpPr>
      <xdr:spPr>
        <a:xfrm>
          <a:off x="21272500" y="9945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58</xdr:row>
      <xdr:rowOff>94378</xdr:rowOff>
    </xdr:from>
    <xdr:ext cx="469744" cy="259045"/>
    <xdr:sp macro="" textlink="">
      <xdr:nvSpPr>
        <xdr:cNvPr id="789" name="テキスト ボックス 788"/>
        <xdr:cNvSpPr txBox="1"/>
      </xdr:nvSpPr>
      <xdr:spPr>
        <a:xfrm>
          <a:off x="21088427" y="10038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2,145</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203</xdr:rowOff>
    </xdr:from>
    <xdr:to>
      <xdr:col>29</xdr:col>
      <xdr:colOff>568325</xdr:colOff>
      <xdr:row>58</xdr:row>
      <xdr:rowOff>101803</xdr:rowOff>
    </xdr:to>
    <xdr:sp macro="" textlink="">
      <xdr:nvSpPr>
        <xdr:cNvPr id="790" name="円/楕円 789"/>
        <xdr:cNvSpPr/>
      </xdr:nvSpPr>
      <xdr:spPr>
        <a:xfrm>
          <a:off x="20383500" y="9944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92930</xdr:rowOff>
    </xdr:from>
    <xdr:ext cx="469744" cy="259045"/>
    <xdr:sp macro="" textlink="">
      <xdr:nvSpPr>
        <xdr:cNvPr id="791" name="テキスト ボックス 790"/>
        <xdr:cNvSpPr txBox="1"/>
      </xdr:nvSpPr>
      <xdr:spPr>
        <a:xfrm>
          <a:off x="20199427" y="10037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2,164</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171272</xdr:rowOff>
    </xdr:from>
    <xdr:to>
      <xdr:col>28</xdr:col>
      <xdr:colOff>365125</xdr:colOff>
      <xdr:row>58</xdr:row>
      <xdr:rowOff>101422</xdr:rowOff>
    </xdr:to>
    <xdr:sp macro="" textlink="">
      <xdr:nvSpPr>
        <xdr:cNvPr id="792" name="円/楕円 791"/>
        <xdr:cNvSpPr/>
      </xdr:nvSpPr>
      <xdr:spPr>
        <a:xfrm>
          <a:off x="19494500" y="994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92549</xdr:rowOff>
    </xdr:from>
    <xdr:ext cx="469744" cy="259045"/>
    <xdr:sp macro="" textlink="">
      <xdr:nvSpPr>
        <xdr:cNvPr id="793" name="テキスト ボックス 792"/>
        <xdr:cNvSpPr txBox="1"/>
      </xdr:nvSpPr>
      <xdr:spPr>
        <a:xfrm>
          <a:off x="19310427" y="100366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2,169</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168987</xdr:rowOff>
    </xdr:from>
    <xdr:to>
      <xdr:col>27</xdr:col>
      <xdr:colOff>161925</xdr:colOff>
      <xdr:row>58</xdr:row>
      <xdr:rowOff>99137</xdr:rowOff>
    </xdr:to>
    <xdr:sp macro="" textlink="">
      <xdr:nvSpPr>
        <xdr:cNvPr id="794" name="円/楕円 793"/>
        <xdr:cNvSpPr/>
      </xdr:nvSpPr>
      <xdr:spPr>
        <a:xfrm>
          <a:off x="18605500" y="9941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90264</xdr:rowOff>
    </xdr:from>
    <xdr:ext cx="469744" cy="259045"/>
    <xdr:sp macro="" textlink="">
      <xdr:nvSpPr>
        <xdr:cNvPr id="795" name="テキスト ボックス 794"/>
        <xdr:cNvSpPr txBox="1"/>
      </xdr:nvSpPr>
      <xdr:spPr>
        <a:xfrm>
          <a:off x="18421427" y="10034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6" name="正方形/長方形 79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7" name="正方形/長方形 79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8" name="正方形/長方形 79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9" name="正方形/長方形 79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0" name="正方形/長方形 79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1" name="正方形/長方形 80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2" name="正方形/長方形 80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42,270</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3" name="正方形/長方形 80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4" name="テキスト ボックス 80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5" name="直線コネクタ 80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6" name="テキスト ボックス 805"/>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7" name="直線コネクタ 806"/>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08" name="テキスト ボックス 807"/>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9" name="直線コネクタ 808"/>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0" name="テキスト ボックス 809"/>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1" name="直線コネクタ 810"/>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2" name="テキスト ボックス 811"/>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3" name="直線コネクタ 812"/>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4" name="テキスト ボックス 813"/>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5" name="直線コネクタ 814"/>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6" name="テキスト ボックス 815"/>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7" name="直線コネクタ 816"/>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8" name="テキスト ボックス 817"/>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9"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0" name="直線コネクタ 819"/>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1"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2" name="直線コネクタ 821"/>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3"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4" name="直線コネクタ 823"/>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161582</xdr:rowOff>
    </xdr:from>
    <xdr:to>
      <xdr:col>32</xdr:col>
      <xdr:colOff>187325</xdr:colOff>
      <xdr:row>76</xdr:row>
      <xdr:rowOff>11176</xdr:rowOff>
    </xdr:to>
    <xdr:cxnSp macro="">
      <xdr:nvCxnSpPr>
        <xdr:cNvPr id="825" name="直線コネクタ 824"/>
        <xdr:cNvCxnSpPr/>
      </xdr:nvCxnSpPr>
      <xdr:spPr>
        <a:xfrm>
          <a:off x="21323300" y="13020332"/>
          <a:ext cx="838200" cy="21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6"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7" name="フローチャート : 判断 826"/>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161582</xdr:rowOff>
    </xdr:from>
    <xdr:to>
      <xdr:col>31</xdr:col>
      <xdr:colOff>34925</xdr:colOff>
      <xdr:row>76</xdr:row>
      <xdr:rowOff>53518</xdr:rowOff>
    </xdr:to>
    <xdr:cxnSp macro="">
      <xdr:nvCxnSpPr>
        <xdr:cNvPr id="828" name="直線コネクタ 827"/>
        <xdr:cNvCxnSpPr/>
      </xdr:nvCxnSpPr>
      <xdr:spPr>
        <a:xfrm flipV="1">
          <a:off x="20434300" y="13020332"/>
          <a:ext cx="889000" cy="63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29" name="フローチャート : 判断 828"/>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45051</xdr:rowOff>
    </xdr:from>
    <xdr:ext cx="534377" cy="259045"/>
    <xdr:sp macro="" textlink="">
      <xdr:nvSpPr>
        <xdr:cNvPr id="830" name="テキスト ボックス 829"/>
        <xdr:cNvSpPr txBox="1"/>
      </xdr:nvSpPr>
      <xdr:spPr>
        <a:xfrm>
          <a:off x="21056111" y="13075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53518</xdr:rowOff>
    </xdr:from>
    <xdr:to>
      <xdr:col>29</xdr:col>
      <xdr:colOff>517525</xdr:colOff>
      <xdr:row>76</xdr:row>
      <xdr:rowOff>85686</xdr:rowOff>
    </xdr:to>
    <xdr:cxnSp macro="">
      <xdr:nvCxnSpPr>
        <xdr:cNvPr id="831" name="直線コネクタ 830"/>
        <xdr:cNvCxnSpPr/>
      </xdr:nvCxnSpPr>
      <xdr:spPr>
        <a:xfrm flipV="1">
          <a:off x="19545300" y="13083718"/>
          <a:ext cx="889000" cy="32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2" name="フローチャート : 判断 831"/>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3" name="テキスト ボックス 832"/>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85686</xdr:rowOff>
    </xdr:from>
    <xdr:to>
      <xdr:col>28</xdr:col>
      <xdr:colOff>314325</xdr:colOff>
      <xdr:row>76</xdr:row>
      <xdr:rowOff>98589</xdr:rowOff>
    </xdr:to>
    <xdr:cxnSp macro="">
      <xdr:nvCxnSpPr>
        <xdr:cNvPr id="834" name="直線コネクタ 833"/>
        <xdr:cNvCxnSpPr/>
      </xdr:nvCxnSpPr>
      <xdr:spPr>
        <a:xfrm flipV="1">
          <a:off x="18656300" y="13115886"/>
          <a:ext cx="889000" cy="12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5" name="フローチャート : 判断 834"/>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6" name="テキスト ボックス 835"/>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7" name="フローチャート : 判断 836"/>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38" name="テキスト ボックス 837"/>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9" name="テキスト ボックス 838"/>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0" name="テキスト ボックス 839"/>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1" name="テキスト ボックス 840"/>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2" name="テキスト ボックス 841"/>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3" name="テキスト ボックス 842"/>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131826</xdr:rowOff>
    </xdr:from>
    <xdr:to>
      <xdr:col>32</xdr:col>
      <xdr:colOff>238125</xdr:colOff>
      <xdr:row>76</xdr:row>
      <xdr:rowOff>61976</xdr:rowOff>
    </xdr:to>
    <xdr:sp macro="" textlink="">
      <xdr:nvSpPr>
        <xdr:cNvPr id="844" name="円/楕円 843"/>
        <xdr:cNvSpPr/>
      </xdr:nvSpPr>
      <xdr:spPr>
        <a:xfrm>
          <a:off x="22110700" y="12990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110253</xdr:rowOff>
    </xdr:from>
    <xdr:ext cx="534377" cy="259045"/>
    <xdr:sp macro="" textlink="">
      <xdr:nvSpPr>
        <xdr:cNvPr id="845" name="繰出金該当値テキスト"/>
        <xdr:cNvSpPr txBox="1"/>
      </xdr:nvSpPr>
      <xdr:spPr>
        <a:xfrm>
          <a:off x="22212300" y="1296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73,120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110782</xdr:rowOff>
    </xdr:from>
    <xdr:to>
      <xdr:col>31</xdr:col>
      <xdr:colOff>85725</xdr:colOff>
      <xdr:row>76</xdr:row>
      <xdr:rowOff>40932</xdr:rowOff>
    </xdr:to>
    <xdr:sp macro="" textlink="">
      <xdr:nvSpPr>
        <xdr:cNvPr id="846" name="円/楕円 845"/>
        <xdr:cNvSpPr/>
      </xdr:nvSpPr>
      <xdr:spPr>
        <a:xfrm>
          <a:off x="21272500" y="12969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57459</xdr:rowOff>
    </xdr:from>
    <xdr:ext cx="534377" cy="259045"/>
    <xdr:sp macro="" textlink="">
      <xdr:nvSpPr>
        <xdr:cNvPr id="847" name="テキスト ボックス 846"/>
        <xdr:cNvSpPr txBox="1"/>
      </xdr:nvSpPr>
      <xdr:spPr>
        <a:xfrm>
          <a:off x="21056111" y="1274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74,777</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2718</xdr:rowOff>
    </xdr:from>
    <xdr:to>
      <xdr:col>29</xdr:col>
      <xdr:colOff>568325</xdr:colOff>
      <xdr:row>76</xdr:row>
      <xdr:rowOff>104318</xdr:rowOff>
    </xdr:to>
    <xdr:sp macro="" textlink="">
      <xdr:nvSpPr>
        <xdr:cNvPr id="848" name="円/楕円 847"/>
        <xdr:cNvSpPr/>
      </xdr:nvSpPr>
      <xdr:spPr>
        <a:xfrm>
          <a:off x="20383500" y="13032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95445</xdr:rowOff>
    </xdr:from>
    <xdr:ext cx="534377" cy="259045"/>
    <xdr:sp macro="" textlink="">
      <xdr:nvSpPr>
        <xdr:cNvPr id="849" name="テキスト ボックス 848"/>
        <xdr:cNvSpPr txBox="1"/>
      </xdr:nvSpPr>
      <xdr:spPr>
        <a:xfrm>
          <a:off x="20167111" y="131256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69,786</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34886</xdr:rowOff>
    </xdr:from>
    <xdr:to>
      <xdr:col>28</xdr:col>
      <xdr:colOff>365125</xdr:colOff>
      <xdr:row>76</xdr:row>
      <xdr:rowOff>136486</xdr:rowOff>
    </xdr:to>
    <xdr:sp macro="" textlink="">
      <xdr:nvSpPr>
        <xdr:cNvPr id="850" name="円/楕円 849"/>
        <xdr:cNvSpPr/>
      </xdr:nvSpPr>
      <xdr:spPr>
        <a:xfrm>
          <a:off x="19494500" y="1306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127613</xdr:rowOff>
    </xdr:from>
    <xdr:ext cx="534377" cy="259045"/>
    <xdr:sp macro="" textlink="">
      <xdr:nvSpPr>
        <xdr:cNvPr id="851" name="テキスト ボックス 850"/>
        <xdr:cNvSpPr txBox="1"/>
      </xdr:nvSpPr>
      <xdr:spPr>
        <a:xfrm>
          <a:off x="19278111" y="13157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67,253</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47789</xdr:rowOff>
    </xdr:from>
    <xdr:to>
      <xdr:col>27</xdr:col>
      <xdr:colOff>161925</xdr:colOff>
      <xdr:row>76</xdr:row>
      <xdr:rowOff>149389</xdr:rowOff>
    </xdr:to>
    <xdr:sp macro="" textlink="">
      <xdr:nvSpPr>
        <xdr:cNvPr id="852" name="円/楕円 851"/>
        <xdr:cNvSpPr/>
      </xdr:nvSpPr>
      <xdr:spPr>
        <a:xfrm>
          <a:off x="18605500" y="13077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140516</xdr:rowOff>
    </xdr:from>
    <xdr:ext cx="534377" cy="259045"/>
    <xdr:sp macro="" textlink="">
      <xdr:nvSpPr>
        <xdr:cNvPr id="853" name="テキスト ボックス 852"/>
        <xdr:cNvSpPr txBox="1"/>
      </xdr:nvSpPr>
      <xdr:spPr>
        <a:xfrm>
          <a:off x="18389111" y="13170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66,237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4" name="正方形/長方形 853"/>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5" name="正方形/長方形 854"/>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6" name="正方形/長方形 855"/>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7" name="正方形/長方形 856"/>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8" name="正方形/長方形 857"/>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9" name="正方形/長方形 858"/>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0" name="正方形/長方形 859"/>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1" name="正方形/長方形 860"/>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2" name="テキスト ボックス 861"/>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3" name="直線コネクタ 862"/>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4" name="直線コネクタ 863"/>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5" name="テキスト ボックス 864"/>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6" name="直線コネクタ 865"/>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7" name="テキスト ボックス 866"/>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8"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9" name="直線コネクタ 868"/>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0"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1" name="直線コネクタ 870"/>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2"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4" name="直線コネクタ 873"/>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5"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6" name="フローチャート : 判断 875"/>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7" name="直線コネクタ 876"/>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8" name="フローチャート : 判断 877"/>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9" name="テキスト ボックス 878"/>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0" name="直線コネクタ 879"/>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1" name="フローチャート : 判断 880"/>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2" name="テキスト ボックス 881"/>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3" name="直線コネクタ 882"/>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4" name="フローチャート : 判断 883"/>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5" name="テキスト ボックス 884"/>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6" name="フローチャート : 判断 885"/>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7" name="テキスト ボックス 886"/>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8" name="テキスト ボックス 887"/>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9" name="テキスト ボックス 888"/>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0" name="テキスト ボックス 889"/>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1" name="テキスト ボックス 890"/>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2" name="テキスト ボックス 891"/>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円/楕円 892"/>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4"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5" name="円/楕円 894"/>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6" name="テキスト ボックス 895"/>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7" name="円/楕円 896"/>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8" name="テキスト ボックス 897"/>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9" name="円/楕円 898"/>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0" name="テキスト ボックス 899"/>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1" name="円/楕円 900"/>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2" name="テキスト ボックス 901"/>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3" name="正方形/長方形 902"/>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4" name="正方形/長方形 903"/>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5" name="テキスト ボックス 904"/>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災害復旧費については、平成</a:t>
          </a:r>
          <a:r>
            <a:rPr kumimoji="1" lang="en-US" altLang="ja-JP" sz="1300">
              <a:latin typeface="ＭＳ Ｐゴシック"/>
            </a:rPr>
            <a:t>26</a:t>
          </a:r>
          <a:r>
            <a:rPr kumimoji="1" lang="ja-JP" altLang="en-US" sz="1300">
              <a:latin typeface="ＭＳ Ｐゴシック"/>
            </a:rPr>
            <a:t>年の震災普及事業で震災以降高水準であったが、平成</a:t>
          </a:r>
          <a:r>
            <a:rPr kumimoji="1" lang="en-US" altLang="ja-JP" sz="1300">
              <a:latin typeface="ＭＳ Ｐゴシック"/>
            </a:rPr>
            <a:t>28</a:t>
          </a:r>
          <a:r>
            <a:rPr kumimoji="1" lang="ja-JP" altLang="en-US" sz="1300">
              <a:latin typeface="ＭＳ Ｐゴシック"/>
            </a:rPr>
            <a:t>年度でほぼ事業完了となった。維持補修費では、降雪地であるがゆえの除雪経費と寒冷地における村道等の損傷が激しく、その補修経費が大きくなっており、類似団体より高いものとなっている。普通建設費では、震災復興村営住宅の建設、また庁舎耐震改修工事の実施により大幅に増加となっている。</a:t>
          </a:r>
          <a:endParaRPr kumimoji="1" lang="en-US" altLang="ja-JP" sz="1300">
            <a:latin typeface="ＭＳ Ｐゴシック"/>
          </a:endParaRPr>
        </a:p>
        <a:p>
          <a:r>
            <a:rPr kumimoji="1" lang="ja-JP" altLang="en-US" sz="1300">
              <a:latin typeface="ＭＳ Ｐゴシック"/>
            </a:rPr>
            <a:t>大幅に減少している災害復旧事業及び物件費については震災関連事業の減によるものが大きく、全体的にはほぼ類似団体以下の水準となっている。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長野県白馬村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9,229
8,655
189.36
7,816,606
7,451,009
325,278
3,483,264
5,770,842</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10.0
28.3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3,778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5969</xdr:rowOff>
    </xdr:from>
    <xdr:to>
      <xdr:col>6</xdr:col>
      <xdr:colOff>511175</xdr:colOff>
      <xdr:row>37</xdr:row>
      <xdr:rowOff>110490</xdr:rowOff>
    </xdr:to>
    <xdr:cxnSp macro="">
      <xdr:nvCxnSpPr>
        <xdr:cNvPr id="61" name="直線コネクタ 60"/>
        <xdr:cNvCxnSpPr/>
      </xdr:nvCxnSpPr>
      <xdr:spPr>
        <a:xfrm>
          <a:off x="3797300" y="6349619"/>
          <a:ext cx="838200" cy="104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5969</xdr:rowOff>
    </xdr:from>
    <xdr:to>
      <xdr:col>5</xdr:col>
      <xdr:colOff>358775</xdr:colOff>
      <xdr:row>37</xdr:row>
      <xdr:rowOff>90805</xdr:rowOff>
    </xdr:to>
    <xdr:cxnSp macro="">
      <xdr:nvCxnSpPr>
        <xdr:cNvPr id="64" name="直線コネクタ 63"/>
        <xdr:cNvCxnSpPr/>
      </xdr:nvCxnSpPr>
      <xdr:spPr>
        <a:xfrm flipV="1">
          <a:off x="2908300" y="6349619"/>
          <a:ext cx="889000" cy="84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90805</xdr:rowOff>
    </xdr:from>
    <xdr:to>
      <xdr:col>4</xdr:col>
      <xdr:colOff>155575</xdr:colOff>
      <xdr:row>37</xdr:row>
      <xdr:rowOff>127254</xdr:rowOff>
    </xdr:to>
    <xdr:cxnSp macro="">
      <xdr:nvCxnSpPr>
        <xdr:cNvPr id="67" name="直線コネクタ 66"/>
        <xdr:cNvCxnSpPr/>
      </xdr:nvCxnSpPr>
      <xdr:spPr>
        <a:xfrm flipV="1">
          <a:off x="2019300" y="6434455"/>
          <a:ext cx="889000" cy="3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127254</xdr:rowOff>
    </xdr:from>
    <xdr:to>
      <xdr:col>2</xdr:col>
      <xdr:colOff>638175</xdr:colOff>
      <xdr:row>37</xdr:row>
      <xdr:rowOff>148844</xdr:rowOff>
    </xdr:to>
    <xdr:cxnSp macro="">
      <xdr:nvCxnSpPr>
        <xdr:cNvPr id="70" name="直線コネクタ 69"/>
        <xdr:cNvCxnSpPr/>
      </xdr:nvCxnSpPr>
      <xdr:spPr>
        <a:xfrm flipV="1">
          <a:off x="1130300" y="6470904"/>
          <a:ext cx="88900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59690</xdr:rowOff>
    </xdr:from>
    <xdr:to>
      <xdr:col>6</xdr:col>
      <xdr:colOff>561975</xdr:colOff>
      <xdr:row>37</xdr:row>
      <xdr:rowOff>161290</xdr:rowOff>
    </xdr:to>
    <xdr:sp macro="" textlink="">
      <xdr:nvSpPr>
        <xdr:cNvPr id="80" name="円/楕円 79"/>
        <xdr:cNvSpPr/>
      </xdr:nvSpPr>
      <xdr:spPr>
        <a:xfrm>
          <a:off x="45847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38117</xdr:rowOff>
    </xdr:from>
    <xdr:ext cx="469744" cy="259045"/>
    <xdr:sp macro="" textlink="">
      <xdr:nvSpPr>
        <xdr:cNvPr id="81" name="議会費該当値テキスト"/>
        <xdr:cNvSpPr txBox="1"/>
      </xdr:nvSpPr>
      <xdr:spPr>
        <a:xfrm>
          <a:off x="4686300" y="6381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8,180</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126619</xdr:rowOff>
    </xdr:from>
    <xdr:to>
      <xdr:col>5</xdr:col>
      <xdr:colOff>409575</xdr:colOff>
      <xdr:row>37</xdr:row>
      <xdr:rowOff>56769</xdr:rowOff>
    </xdr:to>
    <xdr:sp macro="" textlink="">
      <xdr:nvSpPr>
        <xdr:cNvPr id="82" name="円/楕円 81"/>
        <xdr:cNvSpPr/>
      </xdr:nvSpPr>
      <xdr:spPr>
        <a:xfrm>
          <a:off x="3746500" y="62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47896</xdr:rowOff>
    </xdr:from>
    <xdr:ext cx="469744" cy="259045"/>
    <xdr:sp macro="" textlink="">
      <xdr:nvSpPr>
        <xdr:cNvPr id="83" name="テキスト ボックス 82"/>
        <xdr:cNvSpPr txBox="1"/>
      </xdr:nvSpPr>
      <xdr:spPr>
        <a:xfrm>
          <a:off x="3562427" y="63915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9,003</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40005</xdr:rowOff>
    </xdr:from>
    <xdr:to>
      <xdr:col>4</xdr:col>
      <xdr:colOff>206375</xdr:colOff>
      <xdr:row>37</xdr:row>
      <xdr:rowOff>141605</xdr:rowOff>
    </xdr:to>
    <xdr:sp macro="" textlink="">
      <xdr:nvSpPr>
        <xdr:cNvPr id="84" name="円/楕円 83"/>
        <xdr:cNvSpPr/>
      </xdr:nvSpPr>
      <xdr:spPr>
        <a:xfrm>
          <a:off x="2857500" y="6383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132732</xdr:rowOff>
    </xdr:from>
    <xdr:ext cx="469744" cy="259045"/>
    <xdr:sp macro="" textlink="">
      <xdr:nvSpPr>
        <xdr:cNvPr id="85" name="テキスト ボックス 84"/>
        <xdr:cNvSpPr txBox="1"/>
      </xdr:nvSpPr>
      <xdr:spPr>
        <a:xfrm>
          <a:off x="2673427" y="6476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8,335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76454</xdr:rowOff>
    </xdr:from>
    <xdr:to>
      <xdr:col>3</xdr:col>
      <xdr:colOff>3175</xdr:colOff>
      <xdr:row>38</xdr:row>
      <xdr:rowOff>6604</xdr:rowOff>
    </xdr:to>
    <xdr:sp macro="" textlink="">
      <xdr:nvSpPr>
        <xdr:cNvPr id="86" name="円/楕円 85"/>
        <xdr:cNvSpPr/>
      </xdr:nvSpPr>
      <xdr:spPr>
        <a:xfrm>
          <a:off x="1968500" y="642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169181</xdr:rowOff>
    </xdr:from>
    <xdr:ext cx="469744" cy="259045"/>
    <xdr:sp macro="" textlink="">
      <xdr:nvSpPr>
        <xdr:cNvPr id="87" name="テキスト ボックス 86"/>
        <xdr:cNvSpPr txBox="1"/>
      </xdr:nvSpPr>
      <xdr:spPr>
        <a:xfrm>
          <a:off x="1784427" y="6512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8,048</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98044</xdr:rowOff>
    </xdr:from>
    <xdr:to>
      <xdr:col>1</xdr:col>
      <xdr:colOff>485775</xdr:colOff>
      <xdr:row>38</xdr:row>
      <xdr:rowOff>28194</xdr:rowOff>
    </xdr:to>
    <xdr:sp macro="" textlink="">
      <xdr:nvSpPr>
        <xdr:cNvPr id="88" name="円/楕円 87"/>
        <xdr:cNvSpPr/>
      </xdr:nvSpPr>
      <xdr:spPr>
        <a:xfrm>
          <a:off x="1079500" y="6441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38</xdr:row>
      <xdr:rowOff>19321</xdr:rowOff>
    </xdr:from>
    <xdr:ext cx="469744" cy="259045"/>
    <xdr:sp macro="" textlink="">
      <xdr:nvSpPr>
        <xdr:cNvPr id="89" name="テキスト ボックス 88"/>
        <xdr:cNvSpPr txBox="1"/>
      </xdr:nvSpPr>
      <xdr:spPr>
        <a:xfrm>
          <a:off x="895427" y="6534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7,878</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120488</xdr:rowOff>
    </xdr:from>
    <xdr:to>
      <xdr:col>6</xdr:col>
      <xdr:colOff>511175</xdr:colOff>
      <xdr:row>58</xdr:row>
      <xdr:rowOff>63647</xdr:rowOff>
    </xdr:to>
    <xdr:cxnSp macro="">
      <xdr:nvCxnSpPr>
        <xdr:cNvPr id="120" name="直線コネクタ 119"/>
        <xdr:cNvCxnSpPr/>
      </xdr:nvCxnSpPr>
      <xdr:spPr>
        <a:xfrm flipV="1">
          <a:off x="3797300" y="9893138"/>
          <a:ext cx="838200" cy="114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90246</xdr:rowOff>
    </xdr:from>
    <xdr:ext cx="599010" cy="259045"/>
    <xdr:sp macro="" textlink="">
      <xdr:nvSpPr>
        <xdr:cNvPr id="121" name="総務費平均値テキスト"/>
        <xdr:cNvSpPr txBox="1"/>
      </xdr:nvSpPr>
      <xdr:spPr>
        <a:xfrm>
          <a:off x="4686300" y="9862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63647</xdr:rowOff>
    </xdr:from>
    <xdr:to>
      <xdr:col>5</xdr:col>
      <xdr:colOff>358775</xdr:colOff>
      <xdr:row>58</xdr:row>
      <xdr:rowOff>92932</xdr:rowOff>
    </xdr:to>
    <xdr:cxnSp macro="">
      <xdr:nvCxnSpPr>
        <xdr:cNvPr id="123" name="直線コネクタ 122"/>
        <xdr:cNvCxnSpPr/>
      </xdr:nvCxnSpPr>
      <xdr:spPr>
        <a:xfrm flipV="1">
          <a:off x="2908300" y="10007747"/>
          <a:ext cx="889000" cy="29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92932</xdr:rowOff>
    </xdr:from>
    <xdr:to>
      <xdr:col>4</xdr:col>
      <xdr:colOff>155575</xdr:colOff>
      <xdr:row>58</xdr:row>
      <xdr:rowOff>131488</xdr:rowOff>
    </xdr:to>
    <xdr:cxnSp macro="">
      <xdr:nvCxnSpPr>
        <xdr:cNvPr id="126" name="直線コネクタ 125"/>
        <xdr:cNvCxnSpPr/>
      </xdr:nvCxnSpPr>
      <xdr:spPr>
        <a:xfrm flipV="1">
          <a:off x="2019300" y="10037032"/>
          <a:ext cx="889000" cy="38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131488</xdr:rowOff>
    </xdr:from>
    <xdr:to>
      <xdr:col>2</xdr:col>
      <xdr:colOff>638175</xdr:colOff>
      <xdr:row>58</xdr:row>
      <xdr:rowOff>143704</xdr:rowOff>
    </xdr:to>
    <xdr:cxnSp macro="">
      <xdr:nvCxnSpPr>
        <xdr:cNvPr id="129" name="直線コネクタ 128"/>
        <xdr:cNvCxnSpPr/>
      </xdr:nvCxnSpPr>
      <xdr:spPr>
        <a:xfrm flipV="1">
          <a:off x="1130300" y="10075588"/>
          <a:ext cx="889000" cy="1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69688</xdr:rowOff>
    </xdr:from>
    <xdr:to>
      <xdr:col>6</xdr:col>
      <xdr:colOff>561975</xdr:colOff>
      <xdr:row>57</xdr:row>
      <xdr:rowOff>171288</xdr:rowOff>
    </xdr:to>
    <xdr:sp macro="" textlink="">
      <xdr:nvSpPr>
        <xdr:cNvPr id="139" name="円/楕円 138"/>
        <xdr:cNvSpPr/>
      </xdr:nvSpPr>
      <xdr:spPr>
        <a:xfrm>
          <a:off x="4584700" y="98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92565</xdr:rowOff>
    </xdr:from>
    <xdr:ext cx="599010" cy="259045"/>
    <xdr:sp macro="" textlink="">
      <xdr:nvSpPr>
        <xdr:cNvPr id="140" name="総務費該当値テキスト"/>
        <xdr:cNvSpPr txBox="1"/>
      </xdr:nvSpPr>
      <xdr:spPr>
        <a:xfrm>
          <a:off x="4686300" y="9693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196,766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12847</xdr:rowOff>
    </xdr:from>
    <xdr:to>
      <xdr:col>5</xdr:col>
      <xdr:colOff>409575</xdr:colOff>
      <xdr:row>58</xdr:row>
      <xdr:rowOff>114447</xdr:rowOff>
    </xdr:to>
    <xdr:sp macro="" textlink="">
      <xdr:nvSpPr>
        <xdr:cNvPr id="141" name="円/楕円 140"/>
        <xdr:cNvSpPr/>
      </xdr:nvSpPr>
      <xdr:spPr>
        <a:xfrm>
          <a:off x="3746500" y="9956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105574</xdr:rowOff>
    </xdr:from>
    <xdr:ext cx="599010" cy="259045"/>
    <xdr:sp macro="" textlink="">
      <xdr:nvSpPr>
        <xdr:cNvPr id="142" name="テキスト ボックス 141"/>
        <xdr:cNvSpPr txBox="1"/>
      </xdr:nvSpPr>
      <xdr:spPr>
        <a:xfrm>
          <a:off x="3497794" y="10049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126,577</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42132</xdr:rowOff>
    </xdr:from>
    <xdr:to>
      <xdr:col>4</xdr:col>
      <xdr:colOff>206375</xdr:colOff>
      <xdr:row>58</xdr:row>
      <xdr:rowOff>143732</xdr:rowOff>
    </xdr:to>
    <xdr:sp macro="" textlink="">
      <xdr:nvSpPr>
        <xdr:cNvPr id="143" name="円/楕円 142"/>
        <xdr:cNvSpPr/>
      </xdr:nvSpPr>
      <xdr:spPr>
        <a:xfrm>
          <a:off x="2857500" y="9986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134859</xdr:rowOff>
    </xdr:from>
    <xdr:ext cx="599010" cy="259045"/>
    <xdr:sp macro="" textlink="">
      <xdr:nvSpPr>
        <xdr:cNvPr id="144" name="テキスト ボックス 143"/>
        <xdr:cNvSpPr txBox="1"/>
      </xdr:nvSpPr>
      <xdr:spPr>
        <a:xfrm>
          <a:off x="2608794" y="100789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108,642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80688</xdr:rowOff>
    </xdr:from>
    <xdr:to>
      <xdr:col>3</xdr:col>
      <xdr:colOff>3175</xdr:colOff>
      <xdr:row>59</xdr:row>
      <xdr:rowOff>10838</xdr:rowOff>
    </xdr:to>
    <xdr:sp macro="" textlink="">
      <xdr:nvSpPr>
        <xdr:cNvPr id="145" name="円/楕円 144"/>
        <xdr:cNvSpPr/>
      </xdr:nvSpPr>
      <xdr:spPr>
        <a:xfrm>
          <a:off x="1968500" y="1002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1965</xdr:rowOff>
    </xdr:from>
    <xdr:ext cx="534377" cy="259045"/>
    <xdr:sp macro="" textlink="">
      <xdr:nvSpPr>
        <xdr:cNvPr id="146" name="テキスト ボックス 145"/>
        <xdr:cNvSpPr txBox="1"/>
      </xdr:nvSpPr>
      <xdr:spPr>
        <a:xfrm>
          <a:off x="1752111" y="10117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85,029</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92904</xdr:rowOff>
    </xdr:from>
    <xdr:to>
      <xdr:col>1</xdr:col>
      <xdr:colOff>485775</xdr:colOff>
      <xdr:row>59</xdr:row>
      <xdr:rowOff>23054</xdr:rowOff>
    </xdr:to>
    <xdr:sp macro="" textlink="">
      <xdr:nvSpPr>
        <xdr:cNvPr id="147" name="円/楕円 146"/>
        <xdr:cNvSpPr/>
      </xdr:nvSpPr>
      <xdr:spPr>
        <a:xfrm>
          <a:off x="1079500" y="1003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14181</xdr:rowOff>
    </xdr:from>
    <xdr:ext cx="534377" cy="259045"/>
    <xdr:sp macro="" textlink="">
      <xdr:nvSpPr>
        <xdr:cNvPr id="148" name="テキスト ボックス 147"/>
        <xdr:cNvSpPr txBox="1"/>
      </xdr:nvSpPr>
      <xdr:spPr>
        <a:xfrm>
          <a:off x="863111" y="1012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77,548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138,527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143249</xdr:rowOff>
    </xdr:from>
    <xdr:to>
      <xdr:col>6</xdr:col>
      <xdr:colOff>511175</xdr:colOff>
      <xdr:row>77</xdr:row>
      <xdr:rowOff>146025</xdr:rowOff>
    </xdr:to>
    <xdr:cxnSp macro="">
      <xdr:nvCxnSpPr>
        <xdr:cNvPr id="180" name="直線コネクタ 179"/>
        <xdr:cNvCxnSpPr/>
      </xdr:nvCxnSpPr>
      <xdr:spPr>
        <a:xfrm flipV="1">
          <a:off x="3797300" y="13344899"/>
          <a:ext cx="838200" cy="2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73</xdr:row>
      <xdr:rowOff>133505</xdr:rowOff>
    </xdr:from>
    <xdr:ext cx="599010" cy="259045"/>
    <xdr:sp macro="" textlink="">
      <xdr:nvSpPr>
        <xdr:cNvPr id="181" name="民生費平均値テキスト"/>
        <xdr:cNvSpPr txBox="1"/>
      </xdr:nvSpPr>
      <xdr:spPr>
        <a:xfrm>
          <a:off x="4686300" y="12649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129522</xdr:rowOff>
    </xdr:from>
    <xdr:to>
      <xdr:col>5</xdr:col>
      <xdr:colOff>358775</xdr:colOff>
      <xdr:row>77</xdr:row>
      <xdr:rowOff>146025</xdr:rowOff>
    </xdr:to>
    <xdr:cxnSp macro="">
      <xdr:nvCxnSpPr>
        <xdr:cNvPr id="183" name="直線コネクタ 182"/>
        <xdr:cNvCxnSpPr/>
      </xdr:nvCxnSpPr>
      <xdr:spPr>
        <a:xfrm>
          <a:off x="2908300" y="13331172"/>
          <a:ext cx="889000" cy="16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73</xdr:row>
      <xdr:rowOff>158597</xdr:rowOff>
    </xdr:from>
    <xdr:ext cx="599010" cy="259045"/>
    <xdr:sp macro="" textlink="">
      <xdr:nvSpPr>
        <xdr:cNvPr id="185" name="テキスト ボックス 184"/>
        <xdr:cNvSpPr txBox="1"/>
      </xdr:nvSpPr>
      <xdr:spPr>
        <a:xfrm>
          <a:off x="3497794" y="12674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129522</xdr:rowOff>
    </xdr:from>
    <xdr:to>
      <xdr:col>4</xdr:col>
      <xdr:colOff>155575</xdr:colOff>
      <xdr:row>78</xdr:row>
      <xdr:rowOff>64415</xdr:rowOff>
    </xdr:to>
    <xdr:cxnSp macro="">
      <xdr:nvCxnSpPr>
        <xdr:cNvPr id="186" name="直線コネクタ 185"/>
        <xdr:cNvCxnSpPr/>
      </xdr:nvCxnSpPr>
      <xdr:spPr>
        <a:xfrm flipV="1">
          <a:off x="2019300" y="13331172"/>
          <a:ext cx="889000" cy="106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2310</xdr:rowOff>
    </xdr:from>
    <xdr:ext cx="599010" cy="259045"/>
    <xdr:sp macro="" textlink="">
      <xdr:nvSpPr>
        <xdr:cNvPr id="188" name="テキスト ボックス 187"/>
        <xdr:cNvSpPr txBox="1"/>
      </xdr:nvSpPr>
      <xdr:spPr>
        <a:xfrm>
          <a:off x="2608794" y="12689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64415</xdr:rowOff>
    </xdr:from>
    <xdr:to>
      <xdr:col>2</xdr:col>
      <xdr:colOff>638175</xdr:colOff>
      <xdr:row>78</xdr:row>
      <xdr:rowOff>107000</xdr:rowOff>
    </xdr:to>
    <xdr:cxnSp macro="">
      <xdr:nvCxnSpPr>
        <xdr:cNvPr id="189" name="直線コネクタ 188"/>
        <xdr:cNvCxnSpPr/>
      </xdr:nvCxnSpPr>
      <xdr:spPr>
        <a:xfrm flipV="1">
          <a:off x="1130300" y="13437515"/>
          <a:ext cx="889000" cy="42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158466</xdr:rowOff>
    </xdr:from>
    <xdr:ext cx="599010" cy="259045"/>
    <xdr:sp macro="" textlink="">
      <xdr:nvSpPr>
        <xdr:cNvPr id="191" name="テキスト ボックス 190"/>
        <xdr:cNvSpPr txBox="1"/>
      </xdr:nvSpPr>
      <xdr:spPr>
        <a:xfrm>
          <a:off x="1719794" y="12845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48389</xdr:rowOff>
    </xdr:from>
    <xdr:ext cx="599010" cy="259045"/>
    <xdr:sp macro="" textlink="">
      <xdr:nvSpPr>
        <xdr:cNvPr id="193" name="テキスト ボックス 192"/>
        <xdr:cNvSpPr txBox="1"/>
      </xdr:nvSpPr>
      <xdr:spPr>
        <a:xfrm>
          <a:off x="830794" y="1273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92449</xdr:rowOff>
    </xdr:from>
    <xdr:to>
      <xdr:col>6</xdr:col>
      <xdr:colOff>561975</xdr:colOff>
      <xdr:row>78</xdr:row>
      <xdr:rowOff>22599</xdr:rowOff>
    </xdr:to>
    <xdr:sp macro="" textlink="">
      <xdr:nvSpPr>
        <xdr:cNvPr id="199" name="円/楕円 198"/>
        <xdr:cNvSpPr/>
      </xdr:nvSpPr>
      <xdr:spPr>
        <a:xfrm>
          <a:off x="4584700" y="13294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7376</xdr:rowOff>
    </xdr:from>
    <xdr:ext cx="599010" cy="259045"/>
    <xdr:sp macro="" textlink="">
      <xdr:nvSpPr>
        <xdr:cNvPr id="200" name="民生費該当値テキスト"/>
        <xdr:cNvSpPr txBox="1"/>
      </xdr:nvSpPr>
      <xdr:spPr>
        <a:xfrm>
          <a:off x="4686300" y="132090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117,424</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95225</xdr:rowOff>
    </xdr:from>
    <xdr:to>
      <xdr:col>5</xdr:col>
      <xdr:colOff>409575</xdr:colOff>
      <xdr:row>78</xdr:row>
      <xdr:rowOff>25375</xdr:rowOff>
    </xdr:to>
    <xdr:sp macro="" textlink="">
      <xdr:nvSpPr>
        <xdr:cNvPr id="201" name="円/楕円 200"/>
        <xdr:cNvSpPr/>
      </xdr:nvSpPr>
      <xdr:spPr>
        <a:xfrm>
          <a:off x="3746500" y="1329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16502</xdr:rowOff>
    </xdr:from>
    <xdr:ext cx="599010" cy="259045"/>
    <xdr:sp macro="" textlink="">
      <xdr:nvSpPr>
        <xdr:cNvPr id="202" name="テキスト ボックス 201"/>
        <xdr:cNvSpPr txBox="1"/>
      </xdr:nvSpPr>
      <xdr:spPr>
        <a:xfrm>
          <a:off x="3497794" y="133896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117,169</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78722</xdr:rowOff>
    </xdr:from>
    <xdr:to>
      <xdr:col>4</xdr:col>
      <xdr:colOff>206375</xdr:colOff>
      <xdr:row>78</xdr:row>
      <xdr:rowOff>8872</xdr:rowOff>
    </xdr:to>
    <xdr:sp macro="" textlink="">
      <xdr:nvSpPr>
        <xdr:cNvPr id="203" name="円/楕円 202"/>
        <xdr:cNvSpPr/>
      </xdr:nvSpPr>
      <xdr:spPr>
        <a:xfrm>
          <a:off x="2857500" y="1328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171449</xdr:rowOff>
    </xdr:from>
    <xdr:ext cx="599010" cy="259045"/>
    <xdr:sp macro="" textlink="">
      <xdr:nvSpPr>
        <xdr:cNvPr id="204" name="テキスト ボックス 203"/>
        <xdr:cNvSpPr txBox="1"/>
      </xdr:nvSpPr>
      <xdr:spPr>
        <a:xfrm>
          <a:off x="2608794" y="13373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118,685</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13615</xdr:rowOff>
    </xdr:from>
    <xdr:to>
      <xdr:col>3</xdr:col>
      <xdr:colOff>3175</xdr:colOff>
      <xdr:row>78</xdr:row>
      <xdr:rowOff>115215</xdr:rowOff>
    </xdr:to>
    <xdr:sp macro="" textlink="">
      <xdr:nvSpPr>
        <xdr:cNvPr id="205" name="円/楕円 204"/>
        <xdr:cNvSpPr/>
      </xdr:nvSpPr>
      <xdr:spPr>
        <a:xfrm>
          <a:off x="1968500" y="13386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106342</xdr:rowOff>
    </xdr:from>
    <xdr:ext cx="599010" cy="259045"/>
    <xdr:sp macro="" textlink="">
      <xdr:nvSpPr>
        <xdr:cNvPr id="206" name="テキスト ボックス 205"/>
        <xdr:cNvSpPr txBox="1"/>
      </xdr:nvSpPr>
      <xdr:spPr>
        <a:xfrm>
          <a:off x="1719794" y="13479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108,916</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56200</xdr:rowOff>
    </xdr:from>
    <xdr:to>
      <xdr:col>1</xdr:col>
      <xdr:colOff>485775</xdr:colOff>
      <xdr:row>78</xdr:row>
      <xdr:rowOff>157800</xdr:rowOff>
    </xdr:to>
    <xdr:sp macro="" textlink="">
      <xdr:nvSpPr>
        <xdr:cNvPr id="207" name="円/楕円 206"/>
        <xdr:cNvSpPr/>
      </xdr:nvSpPr>
      <xdr:spPr>
        <a:xfrm>
          <a:off x="1079500" y="134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148927</xdr:rowOff>
    </xdr:from>
    <xdr:ext cx="599010" cy="259045"/>
    <xdr:sp macro="" textlink="">
      <xdr:nvSpPr>
        <xdr:cNvPr id="208" name="テキスト ボックス 207"/>
        <xdr:cNvSpPr txBox="1"/>
      </xdr:nvSpPr>
      <xdr:spPr>
        <a:xfrm>
          <a:off x="830794" y="13522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36,200</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2443</xdr:rowOff>
    </xdr:from>
    <xdr:to>
      <xdr:col>6</xdr:col>
      <xdr:colOff>511175</xdr:colOff>
      <xdr:row>97</xdr:row>
      <xdr:rowOff>95155</xdr:rowOff>
    </xdr:to>
    <xdr:cxnSp macro="">
      <xdr:nvCxnSpPr>
        <xdr:cNvPr id="235" name="直線コネクタ 234"/>
        <xdr:cNvCxnSpPr/>
      </xdr:nvCxnSpPr>
      <xdr:spPr>
        <a:xfrm>
          <a:off x="3797300" y="16461643"/>
          <a:ext cx="838200" cy="2641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2443</xdr:rowOff>
    </xdr:from>
    <xdr:to>
      <xdr:col>5</xdr:col>
      <xdr:colOff>358775</xdr:colOff>
      <xdr:row>97</xdr:row>
      <xdr:rowOff>62140</xdr:rowOff>
    </xdr:to>
    <xdr:cxnSp macro="">
      <xdr:nvCxnSpPr>
        <xdr:cNvPr id="238" name="直線コネクタ 237"/>
        <xdr:cNvCxnSpPr/>
      </xdr:nvCxnSpPr>
      <xdr:spPr>
        <a:xfrm flipV="1">
          <a:off x="2908300" y="16461643"/>
          <a:ext cx="889000" cy="231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29622</xdr:rowOff>
    </xdr:from>
    <xdr:ext cx="534377" cy="259045"/>
    <xdr:sp macro="" textlink="">
      <xdr:nvSpPr>
        <xdr:cNvPr id="240" name="テキスト ボックス 239"/>
        <xdr:cNvSpPr txBox="1"/>
      </xdr:nvSpPr>
      <xdr:spPr>
        <a:xfrm>
          <a:off x="3530111" y="16660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62140</xdr:rowOff>
    </xdr:from>
    <xdr:to>
      <xdr:col>4</xdr:col>
      <xdr:colOff>155575</xdr:colOff>
      <xdr:row>97</xdr:row>
      <xdr:rowOff>120772</xdr:rowOff>
    </xdr:to>
    <xdr:cxnSp macro="">
      <xdr:nvCxnSpPr>
        <xdr:cNvPr id="241" name="直線コネクタ 240"/>
        <xdr:cNvCxnSpPr/>
      </xdr:nvCxnSpPr>
      <xdr:spPr>
        <a:xfrm flipV="1">
          <a:off x="2019300" y="16692790"/>
          <a:ext cx="889000" cy="58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117740</xdr:rowOff>
    </xdr:from>
    <xdr:to>
      <xdr:col>2</xdr:col>
      <xdr:colOff>638175</xdr:colOff>
      <xdr:row>97</xdr:row>
      <xdr:rowOff>120772</xdr:rowOff>
    </xdr:to>
    <xdr:cxnSp macro="">
      <xdr:nvCxnSpPr>
        <xdr:cNvPr id="244" name="直線コネクタ 243"/>
        <xdr:cNvCxnSpPr/>
      </xdr:nvCxnSpPr>
      <xdr:spPr>
        <a:xfrm>
          <a:off x="1130300" y="16748390"/>
          <a:ext cx="889000" cy="3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44355</xdr:rowOff>
    </xdr:from>
    <xdr:to>
      <xdr:col>6</xdr:col>
      <xdr:colOff>561975</xdr:colOff>
      <xdr:row>97</xdr:row>
      <xdr:rowOff>145955</xdr:rowOff>
    </xdr:to>
    <xdr:sp macro="" textlink="">
      <xdr:nvSpPr>
        <xdr:cNvPr id="254" name="円/楕円 253"/>
        <xdr:cNvSpPr/>
      </xdr:nvSpPr>
      <xdr:spPr>
        <a:xfrm>
          <a:off x="4584700" y="16675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130732</xdr:rowOff>
    </xdr:from>
    <xdr:ext cx="534377" cy="259045"/>
    <xdr:sp macro="" textlink="">
      <xdr:nvSpPr>
        <xdr:cNvPr id="255" name="衛生費該当値テキスト"/>
        <xdr:cNvSpPr txBox="1"/>
      </xdr:nvSpPr>
      <xdr:spPr>
        <a:xfrm>
          <a:off x="4686300" y="1658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47,243</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123093</xdr:rowOff>
    </xdr:from>
    <xdr:to>
      <xdr:col>5</xdr:col>
      <xdr:colOff>409575</xdr:colOff>
      <xdr:row>96</xdr:row>
      <xdr:rowOff>53243</xdr:rowOff>
    </xdr:to>
    <xdr:sp macro="" textlink="">
      <xdr:nvSpPr>
        <xdr:cNvPr id="256" name="円/楕円 255"/>
        <xdr:cNvSpPr/>
      </xdr:nvSpPr>
      <xdr:spPr>
        <a:xfrm>
          <a:off x="3746500" y="16410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94</xdr:row>
      <xdr:rowOff>69770</xdr:rowOff>
    </xdr:from>
    <xdr:ext cx="599010" cy="259045"/>
    <xdr:sp macro="" textlink="">
      <xdr:nvSpPr>
        <xdr:cNvPr id="257" name="テキスト ボックス 256"/>
        <xdr:cNvSpPr txBox="1"/>
      </xdr:nvSpPr>
      <xdr:spPr>
        <a:xfrm>
          <a:off x="3497794" y="1618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105,021</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11340</xdr:rowOff>
    </xdr:from>
    <xdr:to>
      <xdr:col>4</xdr:col>
      <xdr:colOff>206375</xdr:colOff>
      <xdr:row>97</xdr:row>
      <xdr:rowOff>112940</xdr:rowOff>
    </xdr:to>
    <xdr:sp macro="" textlink="">
      <xdr:nvSpPr>
        <xdr:cNvPr id="258" name="円/楕円 257"/>
        <xdr:cNvSpPr/>
      </xdr:nvSpPr>
      <xdr:spPr>
        <a:xfrm>
          <a:off x="2857500" y="1664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104067</xdr:rowOff>
    </xdr:from>
    <xdr:ext cx="534377" cy="259045"/>
    <xdr:sp macro="" textlink="">
      <xdr:nvSpPr>
        <xdr:cNvPr id="259" name="テキスト ボックス 258"/>
        <xdr:cNvSpPr txBox="1"/>
      </xdr:nvSpPr>
      <xdr:spPr>
        <a:xfrm>
          <a:off x="2641111" y="16734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54,464</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69972</xdr:rowOff>
    </xdr:from>
    <xdr:to>
      <xdr:col>3</xdr:col>
      <xdr:colOff>3175</xdr:colOff>
      <xdr:row>98</xdr:row>
      <xdr:rowOff>122</xdr:rowOff>
    </xdr:to>
    <xdr:sp macro="" textlink="">
      <xdr:nvSpPr>
        <xdr:cNvPr id="260" name="円/楕円 259"/>
        <xdr:cNvSpPr/>
      </xdr:nvSpPr>
      <xdr:spPr>
        <a:xfrm>
          <a:off x="1968500" y="1670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162699</xdr:rowOff>
    </xdr:from>
    <xdr:ext cx="534377" cy="259045"/>
    <xdr:sp macro="" textlink="">
      <xdr:nvSpPr>
        <xdr:cNvPr id="261" name="テキスト ボックス 260"/>
        <xdr:cNvSpPr txBox="1"/>
      </xdr:nvSpPr>
      <xdr:spPr>
        <a:xfrm>
          <a:off x="1752111" y="1679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41,640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66940</xdr:rowOff>
    </xdr:from>
    <xdr:to>
      <xdr:col>1</xdr:col>
      <xdr:colOff>485775</xdr:colOff>
      <xdr:row>97</xdr:row>
      <xdr:rowOff>168540</xdr:rowOff>
    </xdr:to>
    <xdr:sp macro="" textlink="">
      <xdr:nvSpPr>
        <xdr:cNvPr id="262" name="円/楕円 261"/>
        <xdr:cNvSpPr/>
      </xdr:nvSpPr>
      <xdr:spPr>
        <a:xfrm>
          <a:off x="1079500" y="16697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159667</xdr:rowOff>
    </xdr:from>
    <xdr:ext cx="534377" cy="259045"/>
    <xdr:sp macro="" textlink="">
      <xdr:nvSpPr>
        <xdr:cNvPr id="263" name="テキスト ボックス 262"/>
        <xdr:cNvSpPr txBox="1"/>
      </xdr:nvSpPr>
      <xdr:spPr>
        <a:xfrm>
          <a:off x="863111" y="16790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42,303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1,262</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5969</xdr:rowOff>
    </xdr:from>
    <xdr:to>
      <xdr:col>14</xdr:col>
      <xdr:colOff>28575</xdr:colOff>
      <xdr:row>39</xdr:row>
      <xdr:rowOff>44450</xdr:rowOff>
    </xdr:to>
    <xdr:cxnSp macro="">
      <xdr:nvCxnSpPr>
        <xdr:cNvPr id="295" name="直線コネクタ 294"/>
        <xdr:cNvCxnSpPr/>
      </xdr:nvCxnSpPr>
      <xdr:spPr>
        <a:xfrm>
          <a:off x="8750300" y="6692519"/>
          <a:ext cx="889000" cy="38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107848</xdr:rowOff>
    </xdr:from>
    <xdr:to>
      <xdr:col>12</xdr:col>
      <xdr:colOff>511175</xdr:colOff>
      <xdr:row>39</xdr:row>
      <xdr:rowOff>5969</xdr:rowOff>
    </xdr:to>
    <xdr:cxnSp macro="">
      <xdr:nvCxnSpPr>
        <xdr:cNvPr id="298" name="直線コネクタ 297"/>
        <xdr:cNvCxnSpPr/>
      </xdr:nvCxnSpPr>
      <xdr:spPr>
        <a:xfrm>
          <a:off x="7861300" y="6622948"/>
          <a:ext cx="889000" cy="69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90856</xdr:rowOff>
    </xdr:from>
    <xdr:to>
      <xdr:col>11</xdr:col>
      <xdr:colOff>307975</xdr:colOff>
      <xdr:row>38</xdr:row>
      <xdr:rowOff>107848</xdr:rowOff>
    </xdr:to>
    <xdr:cxnSp macro="">
      <xdr:nvCxnSpPr>
        <xdr:cNvPr id="301" name="直線コネクタ 300"/>
        <xdr:cNvCxnSpPr/>
      </xdr:nvCxnSpPr>
      <xdr:spPr>
        <a:xfrm>
          <a:off x="6972300" y="6605956"/>
          <a:ext cx="889000" cy="16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1" name="円/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3" name="円/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4" name="テキスト ボックス 313"/>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126619</xdr:rowOff>
    </xdr:from>
    <xdr:to>
      <xdr:col>12</xdr:col>
      <xdr:colOff>561975</xdr:colOff>
      <xdr:row>39</xdr:row>
      <xdr:rowOff>56769</xdr:rowOff>
    </xdr:to>
    <xdr:sp macro="" textlink="">
      <xdr:nvSpPr>
        <xdr:cNvPr id="315" name="円/楕円 314"/>
        <xdr:cNvSpPr/>
      </xdr:nvSpPr>
      <xdr:spPr>
        <a:xfrm>
          <a:off x="8699500" y="664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47896</xdr:rowOff>
    </xdr:from>
    <xdr:ext cx="378565" cy="259045"/>
    <xdr:sp macro="" textlink="">
      <xdr:nvSpPr>
        <xdr:cNvPr id="316" name="テキスト ボックス 315"/>
        <xdr:cNvSpPr txBox="1"/>
      </xdr:nvSpPr>
      <xdr:spPr>
        <a:xfrm>
          <a:off x="8561017" y="67344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57048</xdr:rowOff>
    </xdr:from>
    <xdr:to>
      <xdr:col>11</xdr:col>
      <xdr:colOff>358775</xdr:colOff>
      <xdr:row>38</xdr:row>
      <xdr:rowOff>158648</xdr:rowOff>
    </xdr:to>
    <xdr:sp macro="" textlink="">
      <xdr:nvSpPr>
        <xdr:cNvPr id="317" name="円/楕円 316"/>
        <xdr:cNvSpPr/>
      </xdr:nvSpPr>
      <xdr:spPr>
        <a:xfrm>
          <a:off x="7810500" y="6572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149775</xdr:rowOff>
    </xdr:from>
    <xdr:ext cx="469744" cy="259045"/>
    <xdr:sp macro="" textlink="">
      <xdr:nvSpPr>
        <xdr:cNvPr id="318" name="テキスト ボックス 317"/>
        <xdr:cNvSpPr txBox="1"/>
      </xdr:nvSpPr>
      <xdr:spPr>
        <a:xfrm>
          <a:off x="7626427" y="66648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40056</xdr:rowOff>
    </xdr:from>
    <xdr:to>
      <xdr:col>10</xdr:col>
      <xdr:colOff>155575</xdr:colOff>
      <xdr:row>38</xdr:row>
      <xdr:rowOff>141656</xdr:rowOff>
    </xdr:to>
    <xdr:sp macro="" textlink="">
      <xdr:nvSpPr>
        <xdr:cNvPr id="319" name="円/楕円 318"/>
        <xdr:cNvSpPr/>
      </xdr:nvSpPr>
      <xdr:spPr>
        <a:xfrm>
          <a:off x="6921500" y="655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132783</xdr:rowOff>
    </xdr:from>
    <xdr:ext cx="469744" cy="259045"/>
    <xdr:sp macro="" textlink="">
      <xdr:nvSpPr>
        <xdr:cNvPr id="320" name="テキスト ボックス 319"/>
        <xdr:cNvSpPr txBox="1"/>
      </xdr:nvSpPr>
      <xdr:spPr>
        <a:xfrm>
          <a:off x="6737427" y="6647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1,641</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17,958</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59473</xdr:rowOff>
    </xdr:from>
    <xdr:to>
      <xdr:col>15</xdr:col>
      <xdr:colOff>180975</xdr:colOff>
      <xdr:row>57</xdr:row>
      <xdr:rowOff>91739</xdr:rowOff>
    </xdr:to>
    <xdr:cxnSp macro="">
      <xdr:nvCxnSpPr>
        <xdr:cNvPr id="345" name="直線コネクタ 344"/>
        <xdr:cNvCxnSpPr/>
      </xdr:nvCxnSpPr>
      <xdr:spPr>
        <a:xfrm>
          <a:off x="9639300" y="9832123"/>
          <a:ext cx="838200" cy="32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59473</xdr:rowOff>
    </xdr:from>
    <xdr:to>
      <xdr:col>14</xdr:col>
      <xdr:colOff>28575</xdr:colOff>
      <xdr:row>57</xdr:row>
      <xdr:rowOff>65822</xdr:rowOff>
    </xdr:to>
    <xdr:cxnSp macro="">
      <xdr:nvCxnSpPr>
        <xdr:cNvPr id="348" name="直線コネクタ 347"/>
        <xdr:cNvCxnSpPr/>
      </xdr:nvCxnSpPr>
      <xdr:spPr>
        <a:xfrm flipV="1">
          <a:off x="8750300" y="9832123"/>
          <a:ext cx="889000" cy="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31527</xdr:rowOff>
    </xdr:from>
    <xdr:to>
      <xdr:col>12</xdr:col>
      <xdr:colOff>511175</xdr:colOff>
      <xdr:row>57</xdr:row>
      <xdr:rowOff>65822</xdr:rowOff>
    </xdr:to>
    <xdr:cxnSp macro="">
      <xdr:nvCxnSpPr>
        <xdr:cNvPr id="351" name="直線コネクタ 350"/>
        <xdr:cNvCxnSpPr/>
      </xdr:nvCxnSpPr>
      <xdr:spPr>
        <a:xfrm>
          <a:off x="7861300" y="9804177"/>
          <a:ext cx="889000" cy="3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31527</xdr:rowOff>
    </xdr:from>
    <xdr:to>
      <xdr:col>11</xdr:col>
      <xdr:colOff>307975</xdr:colOff>
      <xdr:row>57</xdr:row>
      <xdr:rowOff>64616</xdr:rowOff>
    </xdr:to>
    <xdr:cxnSp macro="">
      <xdr:nvCxnSpPr>
        <xdr:cNvPr id="354" name="直線コネクタ 353"/>
        <xdr:cNvCxnSpPr/>
      </xdr:nvCxnSpPr>
      <xdr:spPr>
        <a:xfrm flipV="1">
          <a:off x="6972300" y="9804177"/>
          <a:ext cx="889000" cy="33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40939</xdr:rowOff>
    </xdr:from>
    <xdr:to>
      <xdr:col>15</xdr:col>
      <xdr:colOff>231775</xdr:colOff>
      <xdr:row>57</xdr:row>
      <xdr:rowOff>142539</xdr:rowOff>
    </xdr:to>
    <xdr:sp macro="" textlink="">
      <xdr:nvSpPr>
        <xdr:cNvPr id="364" name="円/楕円 363"/>
        <xdr:cNvSpPr/>
      </xdr:nvSpPr>
      <xdr:spPr>
        <a:xfrm>
          <a:off x="10426700" y="9813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127316</xdr:rowOff>
    </xdr:from>
    <xdr:ext cx="534377" cy="259045"/>
    <xdr:sp macro="" textlink="">
      <xdr:nvSpPr>
        <xdr:cNvPr id="365" name="農林水産業費該当値テキスト"/>
        <xdr:cNvSpPr txBox="1"/>
      </xdr:nvSpPr>
      <xdr:spPr>
        <a:xfrm>
          <a:off x="10528300" y="9728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18,392</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8673</xdr:rowOff>
    </xdr:from>
    <xdr:to>
      <xdr:col>14</xdr:col>
      <xdr:colOff>79375</xdr:colOff>
      <xdr:row>57</xdr:row>
      <xdr:rowOff>110273</xdr:rowOff>
    </xdr:to>
    <xdr:sp macro="" textlink="">
      <xdr:nvSpPr>
        <xdr:cNvPr id="366" name="円/楕円 365"/>
        <xdr:cNvSpPr/>
      </xdr:nvSpPr>
      <xdr:spPr>
        <a:xfrm>
          <a:off x="9588500" y="9781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101400</xdr:rowOff>
    </xdr:from>
    <xdr:ext cx="534377" cy="259045"/>
    <xdr:sp macro="" textlink="">
      <xdr:nvSpPr>
        <xdr:cNvPr id="367" name="テキスト ボックス 366"/>
        <xdr:cNvSpPr txBox="1"/>
      </xdr:nvSpPr>
      <xdr:spPr>
        <a:xfrm>
          <a:off x="9372111" y="9874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24,038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15022</xdr:rowOff>
    </xdr:from>
    <xdr:to>
      <xdr:col>12</xdr:col>
      <xdr:colOff>561975</xdr:colOff>
      <xdr:row>57</xdr:row>
      <xdr:rowOff>116622</xdr:rowOff>
    </xdr:to>
    <xdr:sp macro="" textlink="">
      <xdr:nvSpPr>
        <xdr:cNvPr id="368" name="円/楕円 367"/>
        <xdr:cNvSpPr/>
      </xdr:nvSpPr>
      <xdr:spPr>
        <a:xfrm>
          <a:off x="8699500" y="978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107749</xdr:rowOff>
    </xdr:from>
    <xdr:ext cx="534377" cy="259045"/>
    <xdr:sp macro="" textlink="">
      <xdr:nvSpPr>
        <xdr:cNvPr id="369" name="テキスト ボックス 368"/>
        <xdr:cNvSpPr txBox="1"/>
      </xdr:nvSpPr>
      <xdr:spPr>
        <a:xfrm>
          <a:off x="8483111" y="988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22,927</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152177</xdr:rowOff>
    </xdr:from>
    <xdr:to>
      <xdr:col>11</xdr:col>
      <xdr:colOff>358775</xdr:colOff>
      <xdr:row>57</xdr:row>
      <xdr:rowOff>82327</xdr:rowOff>
    </xdr:to>
    <xdr:sp macro="" textlink="">
      <xdr:nvSpPr>
        <xdr:cNvPr id="370" name="円/楕円 369"/>
        <xdr:cNvSpPr/>
      </xdr:nvSpPr>
      <xdr:spPr>
        <a:xfrm>
          <a:off x="7810500" y="975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73454</xdr:rowOff>
    </xdr:from>
    <xdr:ext cx="534377" cy="259045"/>
    <xdr:sp macro="" textlink="">
      <xdr:nvSpPr>
        <xdr:cNvPr id="371" name="テキスト ボックス 370"/>
        <xdr:cNvSpPr txBox="1"/>
      </xdr:nvSpPr>
      <xdr:spPr>
        <a:xfrm>
          <a:off x="7594111" y="9846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28,928</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13816</xdr:rowOff>
    </xdr:from>
    <xdr:to>
      <xdr:col>10</xdr:col>
      <xdr:colOff>155575</xdr:colOff>
      <xdr:row>57</xdr:row>
      <xdr:rowOff>115416</xdr:rowOff>
    </xdr:to>
    <xdr:sp macro="" textlink="">
      <xdr:nvSpPr>
        <xdr:cNvPr id="372" name="円/楕円 371"/>
        <xdr:cNvSpPr/>
      </xdr:nvSpPr>
      <xdr:spPr>
        <a:xfrm>
          <a:off x="6921500" y="97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106543</xdr:rowOff>
    </xdr:from>
    <xdr:ext cx="534377" cy="259045"/>
    <xdr:sp macro="" textlink="">
      <xdr:nvSpPr>
        <xdr:cNvPr id="373" name="テキスト ボックス 372"/>
        <xdr:cNvSpPr txBox="1"/>
      </xdr:nvSpPr>
      <xdr:spPr>
        <a:xfrm>
          <a:off x="6705111" y="98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23,138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26,308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114946</xdr:rowOff>
    </xdr:from>
    <xdr:to>
      <xdr:col>15</xdr:col>
      <xdr:colOff>180975</xdr:colOff>
      <xdr:row>77</xdr:row>
      <xdr:rowOff>21823</xdr:rowOff>
    </xdr:to>
    <xdr:cxnSp macro="">
      <xdr:nvCxnSpPr>
        <xdr:cNvPr id="404" name="直線コネクタ 403"/>
        <xdr:cNvCxnSpPr/>
      </xdr:nvCxnSpPr>
      <xdr:spPr>
        <a:xfrm>
          <a:off x="9639300" y="13145146"/>
          <a:ext cx="838200" cy="78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142276</xdr:rowOff>
    </xdr:from>
    <xdr:ext cx="534377" cy="259045"/>
    <xdr:sp macro="" textlink="">
      <xdr:nvSpPr>
        <xdr:cNvPr id="405" name="商工費平均値テキスト"/>
        <xdr:cNvSpPr txBox="1"/>
      </xdr:nvSpPr>
      <xdr:spPr>
        <a:xfrm>
          <a:off x="10528300" y="13172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114946</xdr:rowOff>
    </xdr:from>
    <xdr:to>
      <xdr:col>14</xdr:col>
      <xdr:colOff>28575</xdr:colOff>
      <xdr:row>77</xdr:row>
      <xdr:rowOff>27572</xdr:rowOff>
    </xdr:to>
    <xdr:cxnSp macro="">
      <xdr:nvCxnSpPr>
        <xdr:cNvPr id="407" name="直線コネクタ 406"/>
        <xdr:cNvCxnSpPr/>
      </xdr:nvCxnSpPr>
      <xdr:spPr>
        <a:xfrm flipV="1">
          <a:off x="8750300" y="13145146"/>
          <a:ext cx="889000" cy="8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89566</xdr:rowOff>
    </xdr:from>
    <xdr:ext cx="534377" cy="259045"/>
    <xdr:sp macro="" textlink="">
      <xdr:nvSpPr>
        <xdr:cNvPr id="409" name="テキスト ボックス 408"/>
        <xdr:cNvSpPr txBox="1"/>
      </xdr:nvSpPr>
      <xdr:spPr>
        <a:xfrm>
          <a:off x="9372111" y="13291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27572</xdr:rowOff>
    </xdr:from>
    <xdr:to>
      <xdr:col>12</xdr:col>
      <xdr:colOff>511175</xdr:colOff>
      <xdr:row>77</xdr:row>
      <xdr:rowOff>36911</xdr:rowOff>
    </xdr:to>
    <xdr:cxnSp macro="">
      <xdr:nvCxnSpPr>
        <xdr:cNvPr id="410" name="直線コネクタ 409"/>
        <xdr:cNvCxnSpPr/>
      </xdr:nvCxnSpPr>
      <xdr:spPr>
        <a:xfrm flipV="1">
          <a:off x="7861300" y="13229222"/>
          <a:ext cx="889000" cy="9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142977</xdr:rowOff>
    </xdr:from>
    <xdr:ext cx="534377" cy="259045"/>
    <xdr:sp macro="" textlink="">
      <xdr:nvSpPr>
        <xdr:cNvPr id="412" name="テキスト ボックス 411"/>
        <xdr:cNvSpPr txBox="1"/>
      </xdr:nvSpPr>
      <xdr:spPr>
        <a:xfrm>
          <a:off x="8483111" y="1334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34234</xdr:rowOff>
    </xdr:from>
    <xdr:to>
      <xdr:col>11</xdr:col>
      <xdr:colOff>307975</xdr:colOff>
      <xdr:row>77</xdr:row>
      <xdr:rowOff>36911</xdr:rowOff>
    </xdr:to>
    <xdr:cxnSp macro="">
      <xdr:nvCxnSpPr>
        <xdr:cNvPr id="413" name="直線コネクタ 412"/>
        <xdr:cNvCxnSpPr/>
      </xdr:nvCxnSpPr>
      <xdr:spPr>
        <a:xfrm>
          <a:off x="6972300" y="13235884"/>
          <a:ext cx="889000" cy="2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22848</xdr:rowOff>
    </xdr:from>
    <xdr:ext cx="534377" cy="259045"/>
    <xdr:sp macro="" textlink="">
      <xdr:nvSpPr>
        <xdr:cNvPr id="415" name="テキスト ボックス 414"/>
        <xdr:cNvSpPr txBox="1"/>
      </xdr:nvSpPr>
      <xdr:spPr>
        <a:xfrm>
          <a:off x="7594111" y="13395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27419</xdr:rowOff>
    </xdr:from>
    <xdr:ext cx="534377" cy="259045"/>
    <xdr:sp macro="" textlink="">
      <xdr:nvSpPr>
        <xdr:cNvPr id="417" name="テキスト ボックス 416"/>
        <xdr:cNvSpPr txBox="1"/>
      </xdr:nvSpPr>
      <xdr:spPr>
        <a:xfrm>
          <a:off x="6705111" y="13400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142473</xdr:rowOff>
    </xdr:from>
    <xdr:to>
      <xdr:col>15</xdr:col>
      <xdr:colOff>231775</xdr:colOff>
      <xdr:row>77</xdr:row>
      <xdr:rowOff>72623</xdr:rowOff>
    </xdr:to>
    <xdr:sp macro="" textlink="">
      <xdr:nvSpPr>
        <xdr:cNvPr id="423" name="円/楕円 422"/>
        <xdr:cNvSpPr/>
      </xdr:nvSpPr>
      <xdr:spPr>
        <a:xfrm>
          <a:off x="10426700" y="13172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165350</xdr:rowOff>
    </xdr:from>
    <xdr:ext cx="534377" cy="259045"/>
    <xdr:sp macro="" textlink="">
      <xdr:nvSpPr>
        <xdr:cNvPr id="424" name="商工費該当値テキスト"/>
        <xdr:cNvSpPr txBox="1"/>
      </xdr:nvSpPr>
      <xdr:spPr>
        <a:xfrm>
          <a:off x="10528300" y="1302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25,719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64146</xdr:rowOff>
    </xdr:from>
    <xdr:to>
      <xdr:col>14</xdr:col>
      <xdr:colOff>79375</xdr:colOff>
      <xdr:row>76</xdr:row>
      <xdr:rowOff>165746</xdr:rowOff>
    </xdr:to>
    <xdr:sp macro="" textlink="">
      <xdr:nvSpPr>
        <xdr:cNvPr id="425" name="円/楕円 424"/>
        <xdr:cNvSpPr/>
      </xdr:nvSpPr>
      <xdr:spPr>
        <a:xfrm>
          <a:off x="9588500" y="1309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10823</xdr:rowOff>
    </xdr:from>
    <xdr:ext cx="534377" cy="259045"/>
    <xdr:sp macro="" textlink="">
      <xdr:nvSpPr>
        <xdr:cNvPr id="426" name="テキスト ボックス 425"/>
        <xdr:cNvSpPr txBox="1"/>
      </xdr:nvSpPr>
      <xdr:spPr>
        <a:xfrm>
          <a:off x="9372111" y="12869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30,516</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148222</xdr:rowOff>
    </xdr:from>
    <xdr:to>
      <xdr:col>12</xdr:col>
      <xdr:colOff>561975</xdr:colOff>
      <xdr:row>77</xdr:row>
      <xdr:rowOff>78372</xdr:rowOff>
    </xdr:to>
    <xdr:sp macro="" textlink="">
      <xdr:nvSpPr>
        <xdr:cNvPr id="427" name="円/楕円 426"/>
        <xdr:cNvSpPr/>
      </xdr:nvSpPr>
      <xdr:spPr>
        <a:xfrm>
          <a:off x="8699500" y="1317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94899</xdr:rowOff>
    </xdr:from>
    <xdr:ext cx="534377" cy="259045"/>
    <xdr:sp macro="" textlink="">
      <xdr:nvSpPr>
        <xdr:cNvPr id="428" name="テキスト ボックス 427"/>
        <xdr:cNvSpPr txBox="1"/>
      </xdr:nvSpPr>
      <xdr:spPr>
        <a:xfrm>
          <a:off x="8483111" y="129536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25,367</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157561</xdr:rowOff>
    </xdr:from>
    <xdr:to>
      <xdr:col>11</xdr:col>
      <xdr:colOff>358775</xdr:colOff>
      <xdr:row>77</xdr:row>
      <xdr:rowOff>87711</xdr:rowOff>
    </xdr:to>
    <xdr:sp macro="" textlink="">
      <xdr:nvSpPr>
        <xdr:cNvPr id="429" name="円/楕円 428"/>
        <xdr:cNvSpPr/>
      </xdr:nvSpPr>
      <xdr:spPr>
        <a:xfrm>
          <a:off x="7810500" y="1318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104239</xdr:rowOff>
    </xdr:from>
    <xdr:ext cx="534377" cy="259045"/>
    <xdr:sp macro="" textlink="">
      <xdr:nvSpPr>
        <xdr:cNvPr id="430" name="テキスト ボックス 429"/>
        <xdr:cNvSpPr txBox="1"/>
      </xdr:nvSpPr>
      <xdr:spPr>
        <a:xfrm>
          <a:off x="7594111" y="1296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24,795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154884</xdr:rowOff>
    </xdr:from>
    <xdr:to>
      <xdr:col>10</xdr:col>
      <xdr:colOff>155575</xdr:colOff>
      <xdr:row>77</xdr:row>
      <xdr:rowOff>85034</xdr:rowOff>
    </xdr:to>
    <xdr:sp macro="" textlink="">
      <xdr:nvSpPr>
        <xdr:cNvPr id="431" name="円/楕円 430"/>
        <xdr:cNvSpPr/>
      </xdr:nvSpPr>
      <xdr:spPr>
        <a:xfrm>
          <a:off x="6921500" y="13185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101561</xdr:rowOff>
    </xdr:from>
    <xdr:ext cx="534377" cy="259045"/>
    <xdr:sp macro="" textlink="">
      <xdr:nvSpPr>
        <xdr:cNvPr id="432" name="テキスト ボックス 431"/>
        <xdr:cNvSpPr txBox="1"/>
      </xdr:nvSpPr>
      <xdr:spPr>
        <a:xfrm>
          <a:off x="6705111" y="12960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24,959</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53,396</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21893</xdr:rowOff>
    </xdr:from>
    <xdr:to>
      <xdr:col>15</xdr:col>
      <xdr:colOff>180975</xdr:colOff>
      <xdr:row>97</xdr:row>
      <xdr:rowOff>4784</xdr:rowOff>
    </xdr:to>
    <xdr:cxnSp macro="">
      <xdr:nvCxnSpPr>
        <xdr:cNvPr id="459" name="直線コネクタ 458"/>
        <xdr:cNvCxnSpPr/>
      </xdr:nvCxnSpPr>
      <xdr:spPr>
        <a:xfrm flipV="1">
          <a:off x="9639300" y="16309643"/>
          <a:ext cx="838200" cy="325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92709</xdr:rowOff>
    </xdr:from>
    <xdr:to>
      <xdr:col>14</xdr:col>
      <xdr:colOff>28575</xdr:colOff>
      <xdr:row>97</xdr:row>
      <xdr:rowOff>4784</xdr:rowOff>
    </xdr:to>
    <xdr:cxnSp macro="">
      <xdr:nvCxnSpPr>
        <xdr:cNvPr id="462" name="直線コネクタ 461"/>
        <xdr:cNvCxnSpPr/>
      </xdr:nvCxnSpPr>
      <xdr:spPr>
        <a:xfrm>
          <a:off x="8750300" y="16380459"/>
          <a:ext cx="889000" cy="254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92709</xdr:rowOff>
    </xdr:from>
    <xdr:to>
      <xdr:col>12</xdr:col>
      <xdr:colOff>511175</xdr:colOff>
      <xdr:row>96</xdr:row>
      <xdr:rowOff>66877</xdr:rowOff>
    </xdr:to>
    <xdr:cxnSp macro="">
      <xdr:nvCxnSpPr>
        <xdr:cNvPr id="465" name="直線コネクタ 464"/>
        <xdr:cNvCxnSpPr/>
      </xdr:nvCxnSpPr>
      <xdr:spPr>
        <a:xfrm flipV="1">
          <a:off x="7861300" y="16380459"/>
          <a:ext cx="889000" cy="145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11667</xdr:rowOff>
    </xdr:from>
    <xdr:ext cx="534377" cy="259045"/>
    <xdr:sp macro="" textlink="">
      <xdr:nvSpPr>
        <xdr:cNvPr id="467" name="テキスト ボックス 466"/>
        <xdr:cNvSpPr txBox="1"/>
      </xdr:nvSpPr>
      <xdr:spPr>
        <a:xfrm>
          <a:off x="8483111" y="166423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96</xdr:row>
      <xdr:rowOff>66877</xdr:rowOff>
    </xdr:from>
    <xdr:to>
      <xdr:col>11</xdr:col>
      <xdr:colOff>307975</xdr:colOff>
      <xdr:row>96</xdr:row>
      <xdr:rowOff>81494</xdr:rowOff>
    </xdr:to>
    <xdr:cxnSp macro="">
      <xdr:nvCxnSpPr>
        <xdr:cNvPr id="468" name="直線コネクタ 467"/>
        <xdr:cNvCxnSpPr/>
      </xdr:nvCxnSpPr>
      <xdr:spPr>
        <a:xfrm flipV="1">
          <a:off x="6972300" y="16526077"/>
          <a:ext cx="889000" cy="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7466</xdr:rowOff>
    </xdr:from>
    <xdr:ext cx="534377" cy="259045"/>
    <xdr:sp macro="" textlink="">
      <xdr:nvSpPr>
        <xdr:cNvPr id="470" name="テキスト ボックス 469"/>
        <xdr:cNvSpPr txBox="1"/>
      </xdr:nvSpPr>
      <xdr:spPr>
        <a:xfrm>
          <a:off x="7594111" y="16638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60309</xdr:rowOff>
    </xdr:from>
    <xdr:ext cx="534377" cy="259045"/>
    <xdr:sp macro="" textlink="">
      <xdr:nvSpPr>
        <xdr:cNvPr id="472" name="テキスト ボックス 471"/>
        <xdr:cNvSpPr txBox="1"/>
      </xdr:nvSpPr>
      <xdr:spPr>
        <a:xfrm>
          <a:off x="6705111" y="1669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142543</xdr:rowOff>
    </xdr:from>
    <xdr:to>
      <xdr:col>15</xdr:col>
      <xdr:colOff>231775</xdr:colOff>
      <xdr:row>95</xdr:row>
      <xdr:rowOff>72693</xdr:rowOff>
    </xdr:to>
    <xdr:sp macro="" textlink="">
      <xdr:nvSpPr>
        <xdr:cNvPr id="478" name="円/楕円 477"/>
        <xdr:cNvSpPr/>
      </xdr:nvSpPr>
      <xdr:spPr>
        <a:xfrm>
          <a:off x="10426700" y="16258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93</xdr:row>
      <xdr:rowOff>165420</xdr:rowOff>
    </xdr:from>
    <xdr:ext cx="599010" cy="259045"/>
    <xdr:sp macro="" textlink="">
      <xdr:nvSpPr>
        <xdr:cNvPr id="479" name="土木費該当値テキスト"/>
        <xdr:cNvSpPr txBox="1"/>
      </xdr:nvSpPr>
      <xdr:spPr>
        <a:xfrm>
          <a:off x="10528300" y="16110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138,267</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125434</xdr:rowOff>
    </xdr:from>
    <xdr:to>
      <xdr:col>14</xdr:col>
      <xdr:colOff>79375</xdr:colOff>
      <xdr:row>97</xdr:row>
      <xdr:rowOff>55584</xdr:rowOff>
    </xdr:to>
    <xdr:sp macro="" textlink="">
      <xdr:nvSpPr>
        <xdr:cNvPr id="480" name="円/楕円 479"/>
        <xdr:cNvSpPr/>
      </xdr:nvSpPr>
      <xdr:spPr>
        <a:xfrm>
          <a:off x="9588500" y="16584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46711</xdr:rowOff>
    </xdr:from>
    <xdr:ext cx="534377" cy="259045"/>
    <xdr:sp macro="" textlink="">
      <xdr:nvSpPr>
        <xdr:cNvPr id="481" name="テキスト ボックス 480"/>
        <xdr:cNvSpPr txBox="1"/>
      </xdr:nvSpPr>
      <xdr:spPr>
        <a:xfrm>
          <a:off x="9372111" y="16677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67,009</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41909</xdr:rowOff>
    </xdr:from>
    <xdr:to>
      <xdr:col>12</xdr:col>
      <xdr:colOff>561975</xdr:colOff>
      <xdr:row>95</xdr:row>
      <xdr:rowOff>143509</xdr:rowOff>
    </xdr:to>
    <xdr:sp macro="" textlink="">
      <xdr:nvSpPr>
        <xdr:cNvPr id="482" name="円/楕円 481"/>
        <xdr:cNvSpPr/>
      </xdr:nvSpPr>
      <xdr:spPr>
        <a:xfrm>
          <a:off x="8699500" y="16329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93</xdr:row>
      <xdr:rowOff>160036</xdr:rowOff>
    </xdr:from>
    <xdr:ext cx="599010" cy="259045"/>
    <xdr:sp macro="" textlink="">
      <xdr:nvSpPr>
        <xdr:cNvPr id="483" name="テキスト ボックス 482"/>
        <xdr:cNvSpPr txBox="1"/>
      </xdr:nvSpPr>
      <xdr:spPr>
        <a:xfrm>
          <a:off x="8450794" y="16104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122,778</a:t>
          </a:r>
          <a:endParaRPr kumimoji="1" lang="ja-JP" altLang="en-US" sz="1000" b="1">
            <a:solidFill>
              <a:srgbClr val="FF0000"/>
            </a:solidFill>
            <a:latin typeface="ＭＳ Ｐゴシック"/>
          </a:endParaRPr>
        </a:p>
      </xdr:txBody>
    </xdr:sp>
    <xdr:clientData/>
  </xdr:oneCellAnchor>
  <xdr:twoCellAnchor>
    <xdr:from>
      <xdr:col>11</xdr:col>
      <xdr:colOff>257175</xdr:colOff>
      <xdr:row>96</xdr:row>
      <xdr:rowOff>16077</xdr:rowOff>
    </xdr:from>
    <xdr:to>
      <xdr:col>11</xdr:col>
      <xdr:colOff>358775</xdr:colOff>
      <xdr:row>96</xdr:row>
      <xdr:rowOff>117677</xdr:rowOff>
    </xdr:to>
    <xdr:sp macro="" textlink="">
      <xdr:nvSpPr>
        <xdr:cNvPr id="484" name="円/楕円 483"/>
        <xdr:cNvSpPr/>
      </xdr:nvSpPr>
      <xdr:spPr>
        <a:xfrm>
          <a:off x="7810500" y="1647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134204</xdr:rowOff>
    </xdr:from>
    <xdr:ext cx="534377" cy="259045"/>
    <xdr:sp macro="" textlink="">
      <xdr:nvSpPr>
        <xdr:cNvPr id="485" name="テキスト ボックス 484"/>
        <xdr:cNvSpPr txBox="1"/>
      </xdr:nvSpPr>
      <xdr:spPr>
        <a:xfrm>
          <a:off x="7594111" y="162505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90,928</a:t>
          </a:r>
          <a:endParaRPr kumimoji="1" lang="ja-JP" altLang="en-US" sz="1000" b="1">
            <a:solidFill>
              <a:srgbClr val="FF0000"/>
            </a:solidFill>
            <a:latin typeface="ＭＳ Ｐゴシック"/>
          </a:endParaRPr>
        </a:p>
      </xdr:txBody>
    </xdr:sp>
    <xdr:clientData/>
  </xdr:oneCellAnchor>
  <xdr:twoCellAnchor>
    <xdr:from>
      <xdr:col>10</xdr:col>
      <xdr:colOff>53975</xdr:colOff>
      <xdr:row>96</xdr:row>
      <xdr:rowOff>30694</xdr:rowOff>
    </xdr:from>
    <xdr:to>
      <xdr:col>10</xdr:col>
      <xdr:colOff>155575</xdr:colOff>
      <xdr:row>96</xdr:row>
      <xdr:rowOff>132294</xdr:rowOff>
    </xdr:to>
    <xdr:sp macro="" textlink="">
      <xdr:nvSpPr>
        <xdr:cNvPr id="486" name="円/楕円 485"/>
        <xdr:cNvSpPr/>
      </xdr:nvSpPr>
      <xdr:spPr>
        <a:xfrm>
          <a:off x="6921500" y="16489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94</xdr:row>
      <xdr:rowOff>148821</xdr:rowOff>
    </xdr:from>
    <xdr:ext cx="534377" cy="259045"/>
    <xdr:sp macro="" textlink="">
      <xdr:nvSpPr>
        <xdr:cNvPr id="487" name="テキスト ボックス 486"/>
        <xdr:cNvSpPr txBox="1"/>
      </xdr:nvSpPr>
      <xdr:spPr>
        <a:xfrm>
          <a:off x="6705111" y="16265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87,731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16,793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40</xdr:row>
      <xdr:rowOff>111777</xdr:rowOff>
    </xdr:from>
    <xdr:ext cx="248786" cy="259045"/>
    <xdr:sp macro="" textlink="">
      <xdr:nvSpPr>
        <xdr:cNvPr id="498" name="テキスト ボックス 497"/>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139700</xdr:rowOff>
    </xdr:from>
    <xdr:to>
      <xdr:col>24</xdr:col>
      <xdr:colOff>644525</xdr:colOff>
      <xdr:row>38</xdr:row>
      <xdr:rowOff>139700</xdr:rowOff>
    </xdr:to>
    <xdr:cxnSp macro="">
      <xdr:nvCxnSpPr>
        <xdr:cNvPr id="499" name="直線コネクタ 49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168927</xdr:rowOff>
    </xdr:from>
    <xdr:ext cx="531299" cy="259045"/>
    <xdr:sp macro="" textlink="">
      <xdr:nvSpPr>
        <xdr:cNvPr id="500" name="テキスト ボックス 499"/>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501" name="直線コネクタ 50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2" name="テキスト ボックス 50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3" name="直線コネクタ 50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4" name="テキスト ボックス 503"/>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5" name="直線コネクタ 50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6" name="テキスト ボックス 505"/>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7" name="直線コネクタ 50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8" name="テキスト ボックス 50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9"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86894</xdr:rowOff>
    </xdr:from>
    <xdr:to>
      <xdr:col>23</xdr:col>
      <xdr:colOff>516889</xdr:colOff>
      <xdr:row>39</xdr:row>
      <xdr:rowOff>36647</xdr:rowOff>
    </xdr:to>
    <xdr:cxnSp macro="">
      <xdr:nvCxnSpPr>
        <xdr:cNvPr id="510" name="直線コネクタ 509"/>
        <xdr:cNvCxnSpPr/>
      </xdr:nvCxnSpPr>
      <xdr:spPr>
        <a:xfrm flipV="1">
          <a:off x="16317595" y="5401844"/>
          <a:ext cx="1269" cy="13213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40474</xdr:rowOff>
    </xdr:from>
    <xdr:ext cx="534377" cy="259045"/>
    <xdr:sp macro="" textlink="">
      <xdr:nvSpPr>
        <xdr:cNvPr id="511" name="消防費最小値テキスト"/>
        <xdr:cNvSpPr txBox="1"/>
      </xdr:nvSpPr>
      <xdr:spPr>
        <a:xfrm>
          <a:off x="16370300" y="6727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39</xdr:row>
      <xdr:rowOff>36647</xdr:rowOff>
    </xdr:from>
    <xdr:to>
      <xdr:col>23</xdr:col>
      <xdr:colOff>606425</xdr:colOff>
      <xdr:row>39</xdr:row>
      <xdr:rowOff>36647</xdr:rowOff>
    </xdr:to>
    <xdr:cxnSp macro="">
      <xdr:nvCxnSpPr>
        <xdr:cNvPr id="512" name="直線コネクタ 511"/>
        <xdr:cNvCxnSpPr/>
      </xdr:nvCxnSpPr>
      <xdr:spPr>
        <a:xfrm>
          <a:off x="16230600" y="6723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33571</xdr:rowOff>
    </xdr:from>
    <xdr:ext cx="534377" cy="259045"/>
    <xdr:sp macro="" textlink="">
      <xdr:nvSpPr>
        <xdr:cNvPr id="513" name="消防費最大値テキスト"/>
        <xdr:cNvSpPr txBox="1"/>
      </xdr:nvSpPr>
      <xdr:spPr>
        <a:xfrm>
          <a:off x="16370300" y="5177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31</xdr:row>
      <xdr:rowOff>86894</xdr:rowOff>
    </xdr:from>
    <xdr:to>
      <xdr:col>23</xdr:col>
      <xdr:colOff>606425</xdr:colOff>
      <xdr:row>31</xdr:row>
      <xdr:rowOff>86894</xdr:rowOff>
    </xdr:to>
    <xdr:cxnSp macro="">
      <xdr:nvCxnSpPr>
        <xdr:cNvPr id="514" name="直線コネクタ 513"/>
        <xdr:cNvCxnSpPr/>
      </xdr:nvCxnSpPr>
      <xdr:spPr>
        <a:xfrm>
          <a:off x="16230600" y="5401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10335</xdr:rowOff>
    </xdr:from>
    <xdr:to>
      <xdr:col>23</xdr:col>
      <xdr:colOff>517525</xdr:colOff>
      <xdr:row>38</xdr:row>
      <xdr:rowOff>35138</xdr:rowOff>
    </xdr:to>
    <xdr:cxnSp macro="">
      <xdr:nvCxnSpPr>
        <xdr:cNvPr id="515" name="直線コネクタ 514"/>
        <xdr:cNvCxnSpPr/>
      </xdr:nvCxnSpPr>
      <xdr:spPr>
        <a:xfrm>
          <a:off x="15481300" y="6525435"/>
          <a:ext cx="838200" cy="2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123001</xdr:rowOff>
    </xdr:from>
    <xdr:ext cx="534377" cy="259045"/>
    <xdr:sp macro="" textlink="">
      <xdr:nvSpPr>
        <xdr:cNvPr id="516" name="消防費平均値テキスト"/>
        <xdr:cNvSpPr txBox="1"/>
      </xdr:nvSpPr>
      <xdr:spPr>
        <a:xfrm>
          <a:off x="16370300" y="612375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100124</xdr:rowOff>
    </xdr:from>
    <xdr:to>
      <xdr:col>23</xdr:col>
      <xdr:colOff>568325</xdr:colOff>
      <xdr:row>37</xdr:row>
      <xdr:rowOff>30274</xdr:rowOff>
    </xdr:to>
    <xdr:sp macro="" textlink="">
      <xdr:nvSpPr>
        <xdr:cNvPr id="517" name="フローチャート : 判断 516"/>
        <xdr:cNvSpPr/>
      </xdr:nvSpPr>
      <xdr:spPr>
        <a:xfrm>
          <a:off x="16268700" y="6272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10335</xdr:rowOff>
    </xdr:from>
    <xdr:to>
      <xdr:col>22</xdr:col>
      <xdr:colOff>365125</xdr:colOff>
      <xdr:row>38</xdr:row>
      <xdr:rowOff>122624</xdr:rowOff>
    </xdr:to>
    <xdr:cxnSp macro="">
      <xdr:nvCxnSpPr>
        <xdr:cNvPr id="518" name="直線コネクタ 517"/>
        <xdr:cNvCxnSpPr/>
      </xdr:nvCxnSpPr>
      <xdr:spPr>
        <a:xfrm flipV="1">
          <a:off x="14592300" y="6525435"/>
          <a:ext cx="889000" cy="112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35</xdr:row>
      <xdr:rowOff>169710</xdr:rowOff>
    </xdr:from>
    <xdr:to>
      <xdr:col>22</xdr:col>
      <xdr:colOff>415925</xdr:colOff>
      <xdr:row>36</xdr:row>
      <xdr:rowOff>99860</xdr:rowOff>
    </xdr:to>
    <xdr:sp macro="" textlink="">
      <xdr:nvSpPr>
        <xdr:cNvPr id="519" name="フローチャート : 判断 518"/>
        <xdr:cNvSpPr/>
      </xdr:nvSpPr>
      <xdr:spPr>
        <a:xfrm>
          <a:off x="15430500" y="617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34</xdr:row>
      <xdr:rowOff>116387</xdr:rowOff>
    </xdr:from>
    <xdr:ext cx="534377" cy="259045"/>
    <xdr:sp macro="" textlink="">
      <xdr:nvSpPr>
        <xdr:cNvPr id="520" name="テキスト ボックス 519"/>
        <xdr:cNvSpPr txBox="1"/>
      </xdr:nvSpPr>
      <xdr:spPr>
        <a:xfrm>
          <a:off x="15214111" y="5945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122624</xdr:rowOff>
    </xdr:from>
    <xdr:to>
      <xdr:col>21</xdr:col>
      <xdr:colOff>161925</xdr:colOff>
      <xdr:row>39</xdr:row>
      <xdr:rowOff>13124</xdr:rowOff>
    </xdr:to>
    <xdr:cxnSp macro="">
      <xdr:nvCxnSpPr>
        <xdr:cNvPr id="521" name="直線コネクタ 520"/>
        <xdr:cNvCxnSpPr/>
      </xdr:nvCxnSpPr>
      <xdr:spPr>
        <a:xfrm flipV="1">
          <a:off x="13703300" y="6637724"/>
          <a:ext cx="889000" cy="6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36</xdr:row>
      <xdr:rowOff>117909</xdr:rowOff>
    </xdr:from>
    <xdr:to>
      <xdr:col>21</xdr:col>
      <xdr:colOff>212725</xdr:colOff>
      <xdr:row>37</xdr:row>
      <xdr:rowOff>48059</xdr:rowOff>
    </xdr:to>
    <xdr:sp macro="" textlink="">
      <xdr:nvSpPr>
        <xdr:cNvPr id="522" name="フローチャート : 判断 521"/>
        <xdr:cNvSpPr/>
      </xdr:nvSpPr>
      <xdr:spPr>
        <a:xfrm>
          <a:off x="14541500" y="6290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35</xdr:row>
      <xdr:rowOff>64586</xdr:rowOff>
    </xdr:from>
    <xdr:ext cx="534377" cy="259045"/>
    <xdr:sp macro="" textlink="">
      <xdr:nvSpPr>
        <xdr:cNvPr id="523" name="テキスト ボックス 522"/>
        <xdr:cNvSpPr txBox="1"/>
      </xdr:nvSpPr>
      <xdr:spPr>
        <a:xfrm>
          <a:off x="14325111" y="6065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13124</xdr:rowOff>
    </xdr:from>
    <xdr:to>
      <xdr:col>19</xdr:col>
      <xdr:colOff>644525</xdr:colOff>
      <xdr:row>39</xdr:row>
      <xdr:rowOff>19159</xdr:rowOff>
    </xdr:to>
    <xdr:cxnSp macro="">
      <xdr:nvCxnSpPr>
        <xdr:cNvPr id="524" name="直線コネクタ 523"/>
        <xdr:cNvCxnSpPr/>
      </xdr:nvCxnSpPr>
      <xdr:spPr>
        <a:xfrm flipV="1">
          <a:off x="12814300" y="6699674"/>
          <a:ext cx="889000" cy="6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36</xdr:row>
      <xdr:rowOff>136723</xdr:rowOff>
    </xdr:from>
    <xdr:to>
      <xdr:col>20</xdr:col>
      <xdr:colOff>9525</xdr:colOff>
      <xdr:row>37</xdr:row>
      <xdr:rowOff>66873</xdr:rowOff>
    </xdr:to>
    <xdr:sp macro="" textlink="">
      <xdr:nvSpPr>
        <xdr:cNvPr id="525" name="フローチャート : 判断 524"/>
        <xdr:cNvSpPr/>
      </xdr:nvSpPr>
      <xdr:spPr>
        <a:xfrm>
          <a:off x="13652500" y="6308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35</xdr:row>
      <xdr:rowOff>83400</xdr:rowOff>
    </xdr:from>
    <xdr:ext cx="534377" cy="259045"/>
    <xdr:sp macro="" textlink="">
      <xdr:nvSpPr>
        <xdr:cNvPr id="526" name="テキスト ボックス 525"/>
        <xdr:cNvSpPr txBox="1"/>
      </xdr:nvSpPr>
      <xdr:spPr>
        <a:xfrm>
          <a:off x="13436111" y="6084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16251</xdr:rowOff>
    </xdr:from>
    <xdr:to>
      <xdr:col>18</xdr:col>
      <xdr:colOff>492125</xdr:colOff>
      <xdr:row>37</xdr:row>
      <xdr:rowOff>117851</xdr:rowOff>
    </xdr:to>
    <xdr:sp macro="" textlink="">
      <xdr:nvSpPr>
        <xdr:cNvPr id="527" name="フローチャート : 判断 526"/>
        <xdr:cNvSpPr/>
      </xdr:nvSpPr>
      <xdr:spPr>
        <a:xfrm>
          <a:off x="12763500" y="635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35</xdr:row>
      <xdr:rowOff>134378</xdr:rowOff>
    </xdr:from>
    <xdr:ext cx="534377" cy="259045"/>
    <xdr:sp macro="" textlink="">
      <xdr:nvSpPr>
        <xdr:cNvPr id="528" name="テキスト ボックス 527"/>
        <xdr:cNvSpPr txBox="1"/>
      </xdr:nvSpPr>
      <xdr:spPr>
        <a:xfrm>
          <a:off x="12547111" y="6135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9" name="テキスト ボックス 52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0" name="テキスト ボックス 52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1" name="テキスト ボックス 53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2" name="テキスト ボックス 53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3" name="テキスト ボックス 53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37</xdr:row>
      <xdr:rowOff>155789</xdr:rowOff>
    </xdr:from>
    <xdr:to>
      <xdr:col>23</xdr:col>
      <xdr:colOff>568325</xdr:colOff>
      <xdr:row>38</xdr:row>
      <xdr:rowOff>85939</xdr:rowOff>
    </xdr:to>
    <xdr:sp macro="" textlink="">
      <xdr:nvSpPr>
        <xdr:cNvPr id="534" name="円/楕円 533"/>
        <xdr:cNvSpPr/>
      </xdr:nvSpPr>
      <xdr:spPr>
        <a:xfrm>
          <a:off x="16268700" y="6499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134215</xdr:rowOff>
    </xdr:from>
    <xdr:ext cx="534377" cy="259045"/>
    <xdr:sp macro="" textlink="">
      <xdr:nvSpPr>
        <xdr:cNvPr id="535" name="消防費該当値テキスト"/>
        <xdr:cNvSpPr txBox="1"/>
      </xdr:nvSpPr>
      <xdr:spPr>
        <a:xfrm>
          <a:off x="16370300" y="647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24,574</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130985</xdr:rowOff>
    </xdr:from>
    <xdr:to>
      <xdr:col>22</xdr:col>
      <xdr:colOff>415925</xdr:colOff>
      <xdr:row>38</xdr:row>
      <xdr:rowOff>61136</xdr:rowOff>
    </xdr:to>
    <xdr:sp macro="" textlink="">
      <xdr:nvSpPr>
        <xdr:cNvPr id="536" name="円/楕円 535"/>
        <xdr:cNvSpPr/>
      </xdr:nvSpPr>
      <xdr:spPr>
        <a:xfrm>
          <a:off x="15430500" y="64746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52262</xdr:rowOff>
    </xdr:from>
    <xdr:ext cx="534377" cy="259045"/>
    <xdr:sp macro="" textlink="">
      <xdr:nvSpPr>
        <xdr:cNvPr id="537" name="テキスト ボックス 536"/>
        <xdr:cNvSpPr txBox="1"/>
      </xdr:nvSpPr>
      <xdr:spPr>
        <a:xfrm>
          <a:off x="15214111" y="6567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25,659</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71824</xdr:rowOff>
    </xdr:from>
    <xdr:to>
      <xdr:col>21</xdr:col>
      <xdr:colOff>212725</xdr:colOff>
      <xdr:row>39</xdr:row>
      <xdr:rowOff>1974</xdr:rowOff>
    </xdr:to>
    <xdr:sp macro="" textlink="">
      <xdr:nvSpPr>
        <xdr:cNvPr id="538" name="円/楕円 537"/>
        <xdr:cNvSpPr/>
      </xdr:nvSpPr>
      <xdr:spPr>
        <a:xfrm>
          <a:off x="14541500" y="6586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164551</xdr:rowOff>
    </xdr:from>
    <xdr:ext cx="534377" cy="259045"/>
    <xdr:sp macro="" textlink="">
      <xdr:nvSpPr>
        <xdr:cNvPr id="539" name="テキスト ボックス 538"/>
        <xdr:cNvSpPr txBox="1"/>
      </xdr:nvSpPr>
      <xdr:spPr>
        <a:xfrm>
          <a:off x="14325111" y="6679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20,747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133774</xdr:rowOff>
    </xdr:from>
    <xdr:to>
      <xdr:col>20</xdr:col>
      <xdr:colOff>9525</xdr:colOff>
      <xdr:row>39</xdr:row>
      <xdr:rowOff>63924</xdr:rowOff>
    </xdr:to>
    <xdr:sp macro="" textlink="">
      <xdr:nvSpPr>
        <xdr:cNvPr id="540" name="円/楕円 539"/>
        <xdr:cNvSpPr/>
      </xdr:nvSpPr>
      <xdr:spPr>
        <a:xfrm>
          <a:off x="13652500" y="6648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55051</xdr:rowOff>
    </xdr:from>
    <xdr:ext cx="534377" cy="259045"/>
    <xdr:sp macro="" textlink="">
      <xdr:nvSpPr>
        <xdr:cNvPr id="541" name="テキスト ボックス 540"/>
        <xdr:cNvSpPr txBox="1"/>
      </xdr:nvSpPr>
      <xdr:spPr>
        <a:xfrm>
          <a:off x="13436111" y="6741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18,037</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139809</xdr:rowOff>
    </xdr:from>
    <xdr:to>
      <xdr:col>18</xdr:col>
      <xdr:colOff>492125</xdr:colOff>
      <xdr:row>39</xdr:row>
      <xdr:rowOff>69959</xdr:rowOff>
    </xdr:to>
    <xdr:sp macro="" textlink="">
      <xdr:nvSpPr>
        <xdr:cNvPr id="542" name="円/楕円 541"/>
        <xdr:cNvSpPr/>
      </xdr:nvSpPr>
      <xdr:spPr>
        <a:xfrm>
          <a:off x="12763500" y="66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61086</xdr:rowOff>
    </xdr:from>
    <xdr:ext cx="534377" cy="259045"/>
    <xdr:sp macro="" textlink="">
      <xdr:nvSpPr>
        <xdr:cNvPr id="543" name="テキスト ボックス 542"/>
        <xdr:cNvSpPr txBox="1"/>
      </xdr:nvSpPr>
      <xdr:spPr>
        <a:xfrm>
          <a:off x="12547111" y="6747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17,773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4" name="正方形/長方形 54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5" name="正方形/長方形 54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6" name="正方形/長方形 54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7" name="正方形/長方形 54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8" name="正方形/長方形 54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9" name="正方形/長方形 54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0" name="正方形/長方形 54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52,678</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1" name="正方形/長方形 55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2" name="テキスト ボックス 55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3" name="直線コネクタ 55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4" name="直線コネクタ 553"/>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5" name="テキスト ボックス 554"/>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6" name="直線コネクタ 555"/>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7" name="テキスト ボックス 556"/>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8" name="直線コネクタ 557"/>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59" name="テキスト ボックス 558"/>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0" name="直線コネクタ 559"/>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1" name="テキスト ボックス 560"/>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2" name="直線コネクタ 56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3" name="テキスト ボックス 562"/>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5" name="直線コネクタ 564"/>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6"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7" name="直線コネクタ 566"/>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8"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69" name="直線コネクタ 568"/>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115322</xdr:rowOff>
    </xdr:from>
    <xdr:to>
      <xdr:col>23</xdr:col>
      <xdr:colOff>517525</xdr:colOff>
      <xdr:row>57</xdr:row>
      <xdr:rowOff>165555</xdr:rowOff>
    </xdr:to>
    <xdr:cxnSp macro="">
      <xdr:nvCxnSpPr>
        <xdr:cNvPr id="570" name="直線コネクタ 569"/>
        <xdr:cNvCxnSpPr/>
      </xdr:nvCxnSpPr>
      <xdr:spPr>
        <a:xfrm flipV="1">
          <a:off x="15481300" y="9887972"/>
          <a:ext cx="838200" cy="502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1"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2" name="フローチャート : 判断 571"/>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135087</xdr:rowOff>
    </xdr:from>
    <xdr:to>
      <xdr:col>22</xdr:col>
      <xdr:colOff>365125</xdr:colOff>
      <xdr:row>57</xdr:row>
      <xdr:rowOff>165555</xdr:rowOff>
    </xdr:to>
    <xdr:cxnSp macro="">
      <xdr:nvCxnSpPr>
        <xdr:cNvPr id="573" name="直線コネクタ 572"/>
        <xdr:cNvCxnSpPr/>
      </xdr:nvCxnSpPr>
      <xdr:spPr>
        <a:xfrm>
          <a:off x="14592300" y="9907737"/>
          <a:ext cx="889000" cy="30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4" name="フローチャート : 判断 573"/>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5" name="テキスト ボックス 574"/>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135087</xdr:rowOff>
    </xdr:from>
    <xdr:to>
      <xdr:col>21</xdr:col>
      <xdr:colOff>161925</xdr:colOff>
      <xdr:row>57</xdr:row>
      <xdr:rowOff>143980</xdr:rowOff>
    </xdr:to>
    <xdr:cxnSp macro="">
      <xdr:nvCxnSpPr>
        <xdr:cNvPr id="576" name="直線コネクタ 575"/>
        <xdr:cNvCxnSpPr/>
      </xdr:nvCxnSpPr>
      <xdr:spPr>
        <a:xfrm flipV="1">
          <a:off x="13703300" y="9907737"/>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7" name="フローチャート : 判断 576"/>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8" name="テキスト ボックス 577"/>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119597</xdr:rowOff>
    </xdr:from>
    <xdr:to>
      <xdr:col>19</xdr:col>
      <xdr:colOff>644525</xdr:colOff>
      <xdr:row>57</xdr:row>
      <xdr:rowOff>143980</xdr:rowOff>
    </xdr:to>
    <xdr:cxnSp macro="">
      <xdr:nvCxnSpPr>
        <xdr:cNvPr id="579" name="直線コネクタ 578"/>
        <xdr:cNvCxnSpPr/>
      </xdr:nvCxnSpPr>
      <xdr:spPr>
        <a:xfrm>
          <a:off x="12814300" y="9892247"/>
          <a:ext cx="889000" cy="24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0" name="フローチャート : 判断 579"/>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1" name="テキスト ボックス 580"/>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2" name="フローチャート : 判断 581"/>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3" name="テキスト ボックス 582"/>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4" name="テキスト ボックス 58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5" name="テキスト ボックス 58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6" name="テキスト ボックス 58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7" name="テキスト ボックス 58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8" name="テキスト ボックス 58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64522</xdr:rowOff>
    </xdr:from>
    <xdr:to>
      <xdr:col>23</xdr:col>
      <xdr:colOff>568325</xdr:colOff>
      <xdr:row>57</xdr:row>
      <xdr:rowOff>166122</xdr:rowOff>
    </xdr:to>
    <xdr:sp macro="" textlink="">
      <xdr:nvSpPr>
        <xdr:cNvPr id="589" name="円/楕円 588"/>
        <xdr:cNvSpPr/>
      </xdr:nvSpPr>
      <xdr:spPr>
        <a:xfrm>
          <a:off x="16268700" y="9837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150899</xdr:rowOff>
    </xdr:from>
    <xdr:ext cx="534377" cy="259045"/>
    <xdr:sp macro="" textlink="">
      <xdr:nvSpPr>
        <xdr:cNvPr id="590" name="教育費該当値テキスト"/>
        <xdr:cNvSpPr txBox="1"/>
      </xdr:nvSpPr>
      <xdr:spPr>
        <a:xfrm>
          <a:off x="16370300" y="975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42,832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114755</xdr:rowOff>
    </xdr:from>
    <xdr:to>
      <xdr:col>22</xdr:col>
      <xdr:colOff>415925</xdr:colOff>
      <xdr:row>58</xdr:row>
      <xdr:rowOff>44905</xdr:rowOff>
    </xdr:to>
    <xdr:sp macro="" textlink="">
      <xdr:nvSpPr>
        <xdr:cNvPr id="591" name="円/楕円 590"/>
        <xdr:cNvSpPr/>
      </xdr:nvSpPr>
      <xdr:spPr>
        <a:xfrm>
          <a:off x="15430500" y="9887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36032</xdr:rowOff>
    </xdr:from>
    <xdr:ext cx="534377" cy="259045"/>
    <xdr:sp macro="" textlink="">
      <xdr:nvSpPr>
        <xdr:cNvPr id="592" name="テキスト ボックス 591"/>
        <xdr:cNvSpPr txBox="1"/>
      </xdr:nvSpPr>
      <xdr:spPr>
        <a:xfrm>
          <a:off x="15214111" y="9980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31,845</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84287</xdr:rowOff>
    </xdr:from>
    <xdr:to>
      <xdr:col>21</xdr:col>
      <xdr:colOff>212725</xdr:colOff>
      <xdr:row>58</xdr:row>
      <xdr:rowOff>14437</xdr:rowOff>
    </xdr:to>
    <xdr:sp macro="" textlink="">
      <xdr:nvSpPr>
        <xdr:cNvPr id="593" name="円/楕円 592"/>
        <xdr:cNvSpPr/>
      </xdr:nvSpPr>
      <xdr:spPr>
        <a:xfrm>
          <a:off x="14541500" y="9856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5564</xdr:rowOff>
    </xdr:from>
    <xdr:ext cx="534377" cy="259045"/>
    <xdr:sp macro="" textlink="">
      <xdr:nvSpPr>
        <xdr:cNvPr id="594" name="テキスト ボックス 593"/>
        <xdr:cNvSpPr txBox="1"/>
      </xdr:nvSpPr>
      <xdr:spPr>
        <a:xfrm>
          <a:off x="14325111" y="9949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38,509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93180</xdr:rowOff>
    </xdr:from>
    <xdr:to>
      <xdr:col>20</xdr:col>
      <xdr:colOff>9525</xdr:colOff>
      <xdr:row>58</xdr:row>
      <xdr:rowOff>23330</xdr:rowOff>
    </xdr:to>
    <xdr:sp macro="" textlink="">
      <xdr:nvSpPr>
        <xdr:cNvPr id="595" name="円/楕円 594"/>
        <xdr:cNvSpPr/>
      </xdr:nvSpPr>
      <xdr:spPr>
        <a:xfrm>
          <a:off x="13652500" y="986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14457</xdr:rowOff>
    </xdr:from>
    <xdr:ext cx="534377" cy="259045"/>
    <xdr:sp macro="" textlink="">
      <xdr:nvSpPr>
        <xdr:cNvPr id="596" name="テキスト ボックス 595"/>
        <xdr:cNvSpPr txBox="1"/>
      </xdr:nvSpPr>
      <xdr:spPr>
        <a:xfrm>
          <a:off x="13436111" y="995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36,564</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68797</xdr:rowOff>
    </xdr:from>
    <xdr:to>
      <xdr:col>18</xdr:col>
      <xdr:colOff>492125</xdr:colOff>
      <xdr:row>57</xdr:row>
      <xdr:rowOff>170397</xdr:rowOff>
    </xdr:to>
    <xdr:sp macro="" textlink="">
      <xdr:nvSpPr>
        <xdr:cNvPr id="597" name="円/楕円 596"/>
        <xdr:cNvSpPr/>
      </xdr:nvSpPr>
      <xdr:spPr>
        <a:xfrm>
          <a:off x="12763500" y="9841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161524</xdr:rowOff>
    </xdr:from>
    <xdr:ext cx="534377" cy="259045"/>
    <xdr:sp macro="" textlink="">
      <xdr:nvSpPr>
        <xdr:cNvPr id="598" name="テキスト ボックス 597"/>
        <xdr:cNvSpPr txBox="1"/>
      </xdr:nvSpPr>
      <xdr:spPr>
        <a:xfrm>
          <a:off x="12547111" y="9934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41,897</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99" name="正方形/長方形 59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0" name="正方形/長方形 59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1" name="正方形/長方形 60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2" name="正方形/長方形 60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3" name="正方形/長方形 60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4" name="正方形/長方形 60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5" name="正方形/長方形 60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6" name="正方形/長方形 60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7" name="テキスト ボックス 60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8" name="直線コネクタ 60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09" name="直線コネクタ 60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0" name="テキスト ボックス 60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1" name="直線コネクタ 61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2" name="テキスト ボックス 61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3" name="直線コネクタ 61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4" name="テキスト ボックス 613"/>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5" name="直線コネクタ 61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6" name="テキスト ボックス 615"/>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7" name="直線コネクタ 61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8" name="テキスト ボックス 617"/>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0" name="テキスト ボックス 619"/>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73</xdr:row>
      <xdr:rowOff>117541</xdr:rowOff>
    </xdr:from>
    <xdr:to>
      <xdr:col>23</xdr:col>
      <xdr:colOff>516889</xdr:colOff>
      <xdr:row>79</xdr:row>
      <xdr:rowOff>44450</xdr:rowOff>
    </xdr:to>
    <xdr:cxnSp macro="">
      <xdr:nvCxnSpPr>
        <xdr:cNvPr id="622" name="直線コネクタ 621"/>
        <xdr:cNvCxnSpPr/>
      </xdr:nvCxnSpPr>
      <xdr:spPr>
        <a:xfrm flipV="1">
          <a:off x="16317595" y="12633391"/>
          <a:ext cx="1269" cy="955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4" name="直線コネクタ 62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72</xdr:row>
      <xdr:rowOff>64218</xdr:rowOff>
    </xdr:from>
    <xdr:ext cx="599010" cy="259045"/>
    <xdr:sp macro="" textlink="">
      <xdr:nvSpPr>
        <xdr:cNvPr id="625" name="災害復旧費最大値テキスト"/>
        <xdr:cNvSpPr txBox="1"/>
      </xdr:nvSpPr>
      <xdr:spPr>
        <a:xfrm>
          <a:off x="16370300" y="12408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73</xdr:row>
      <xdr:rowOff>117541</xdr:rowOff>
    </xdr:from>
    <xdr:to>
      <xdr:col>23</xdr:col>
      <xdr:colOff>606425</xdr:colOff>
      <xdr:row>73</xdr:row>
      <xdr:rowOff>117541</xdr:rowOff>
    </xdr:to>
    <xdr:cxnSp macro="">
      <xdr:nvCxnSpPr>
        <xdr:cNvPr id="626" name="直線コネクタ 625"/>
        <xdr:cNvCxnSpPr/>
      </xdr:nvCxnSpPr>
      <xdr:spPr>
        <a:xfrm>
          <a:off x="16230600" y="126333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71</xdr:row>
      <xdr:rowOff>147244</xdr:rowOff>
    </xdr:from>
    <xdr:to>
      <xdr:col>23</xdr:col>
      <xdr:colOff>517525</xdr:colOff>
      <xdr:row>73</xdr:row>
      <xdr:rowOff>117541</xdr:rowOff>
    </xdr:to>
    <xdr:cxnSp macro="">
      <xdr:nvCxnSpPr>
        <xdr:cNvPr id="627" name="直線コネクタ 626"/>
        <xdr:cNvCxnSpPr/>
      </xdr:nvCxnSpPr>
      <xdr:spPr>
        <a:xfrm>
          <a:off x="15481300" y="12320194"/>
          <a:ext cx="838200" cy="313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45328</xdr:rowOff>
    </xdr:from>
    <xdr:ext cx="534377" cy="259045"/>
    <xdr:sp macro="" textlink="">
      <xdr:nvSpPr>
        <xdr:cNvPr id="628" name="災害復旧費平均値テキスト"/>
        <xdr:cNvSpPr txBox="1"/>
      </xdr:nvSpPr>
      <xdr:spPr>
        <a:xfrm>
          <a:off x="16370300" y="134184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66901</xdr:rowOff>
    </xdr:from>
    <xdr:to>
      <xdr:col>23</xdr:col>
      <xdr:colOff>568325</xdr:colOff>
      <xdr:row>78</xdr:row>
      <xdr:rowOff>168501</xdr:rowOff>
    </xdr:to>
    <xdr:sp macro="" textlink="">
      <xdr:nvSpPr>
        <xdr:cNvPr id="629" name="フローチャート : 判断 628"/>
        <xdr:cNvSpPr/>
      </xdr:nvSpPr>
      <xdr:spPr>
        <a:xfrm>
          <a:off x="16268700" y="1344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71</xdr:row>
      <xdr:rowOff>147244</xdr:rowOff>
    </xdr:from>
    <xdr:to>
      <xdr:col>22</xdr:col>
      <xdr:colOff>365125</xdr:colOff>
      <xdr:row>77</xdr:row>
      <xdr:rowOff>114965</xdr:rowOff>
    </xdr:to>
    <xdr:cxnSp macro="">
      <xdr:nvCxnSpPr>
        <xdr:cNvPr id="630" name="直線コネクタ 629"/>
        <xdr:cNvCxnSpPr/>
      </xdr:nvCxnSpPr>
      <xdr:spPr>
        <a:xfrm flipV="1">
          <a:off x="14592300" y="12320194"/>
          <a:ext cx="889000" cy="9964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91551</xdr:rowOff>
    </xdr:from>
    <xdr:to>
      <xdr:col>22</xdr:col>
      <xdr:colOff>415925</xdr:colOff>
      <xdr:row>79</xdr:row>
      <xdr:rowOff>21701</xdr:rowOff>
    </xdr:to>
    <xdr:sp macro="" textlink="">
      <xdr:nvSpPr>
        <xdr:cNvPr id="631" name="フローチャート : 判断 630"/>
        <xdr:cNvSpPr/>
      </xdr:nvSpPr>
      <xdr:spPr>
        <a:xfrm>
          <a:off x="15430500" y="13464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12828</xdr:rowOff>
    </xdr:from>
    <xdr:ext cx="469744" cy="259045"/>
    <xdr:sp macro="" textlink="">
      <xdr:nvSpPr>
        <xdr:cNvPr id="632" name="テキスト ボックス 631"/>
        <xdr:cNvSpPr txBox="1"/>
      </xdr:nvSpPr>
      <xdr:spPr>
        <a:xfrm>
          <a:off x="15246427" y="13557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77</xdr:row>
      <xdr:rowOff>114965</xdr:rowOff>
    </xdr:from>
    <xdr:to>
      <xdr:col>21</xdr:col>
      <xdr:colOff>161925</xdr:colOff>
      <xdr:row>79</xdr:row>
      <xdr:rowOff>30110</xdr:rowOff>
    </xdr:to>
    <xdr:cxnSp macro="">
      <xdr:nvCxnSpPr>
        <xdr:cNvPr id="633" name="直線コネクタ 632"/>
        <xdr:cNvCxnSpPr/>
      </xdr:nvCxnSpPr>
      <xdr:spPr>
        <a:xfrm flipV="1">
          <a:off x="13703300" y="13316615"/>
          <a:ext cx="889000" cy="258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71389</xdr:rowOff>
    </xdr:from>
    <xdr:to>
      <xdr:col>21</xdr:col>
      <xdr:colOff>212725</xdr:colOff>
      <xdr:row>79</xdr:row>
      <xdr:rowOff>1539</xdr:rowOff>
    </xdr:to>
    <xdr:sp macro="" textlink="">
      <xdr:nvSpPr>
        <xdr:cNvPr id="634" name="フローチャート : 判断 633"/>
        <xdr:cNvSpPr/>
      </xdr:nvSpPr>
      <xdr:spPr>
        <a:xfrm>
          <a:off x="14541500" y="1344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164116</xdr:rowOff>
    </xdr:from>
    <xdr:ext cx="534377" cy="259045"/>
    <xdr:sp macro="" textlink="">
      <xdr:nvSpPr>
        <xdr:cNvPr id="635" name="テキスト ボックス 634"/>
        <xdr:cNvSpPr txBox="1"/>
      </xdr:nvSpPr>
      <xdr:spPr>
        <a:xfrm>
          <a:off x="14325111" y="13537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30110</xdr:rowOff>
    </xdr:from>
    <xdr:to>
      <xdr:col>19</xdr:col>
      <xdr:colOff>644525</xdr:colOff>
      <xdr:row>79</xdr:row>
      <xdr:rowOff>32189</xdr:rowOff>
    </xdr:to>
    <xdr:cxnSp macro="">
      <xdr:nvCxnSpPr>
        <xdr:cNvPr id="636" name="直線コネクタ 635"/>
        <xdr:cNvCxnSpPr/>
      </xdr:nvCxnSpPr>
      <xdr:spPr>
        <a:xfrm flipV="1">
          <a:off x="12814300" y="13574660"/>
          <a:ext cx="889000" cy="2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95079</xdr:rowOff>
    </xdr:from>
    <xdr:to>
      <xdr:col>20</xdr:col>
      <xdr:colOff>9525</xdr:colOff>
      <xdr:row>79</xdr:row>
      <xdr:rowOff>25229</xdr:rowOff>
    </xdr:to>
    <xdr:sp macro="" textlink="">
      <xdr:nvSpPr>
        <xdr:cNvPr id="637" name="フローチャート : 判断 636"/>
        <xdr:cNvSpPr/>
      </xdr:nvSpPr>
      <xdr:spPr>
        <a:xfrm>
          <a:off x="13652500" y="13468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41756</xdr:rowOff>
    </xdr:from>
    <xdr:ext cx="469744" cy="259045"/>
    <xdr:sp macro="" textlink="">
      <xdr:nvSpPr>
        <xdr:cNvPr id="638" name="テキスト ボックス 637"/>
        <xdr:cNvSpPr txBox="1"/>
      </xdr:nvSpPr>
      <xdr:spPr>
        <a:xfrm>
          <a:off x="13468427" y="132434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93890</xdr:rowOff>
    </xdr:from>
    <xdr:to>
      <xdr:col>18</xdr:col>
      <xdr:colOff>492125</xdr:colOff>
      <xdr:row>79</xdr:row>
      <xdr:rowOff>24040</xdr:rowOff>
    </xdr:to>
    <xdr:sp macro="" textlink="">
      <xdr:nvSpPr>
        <xdr:cNvPr id="639" name="フローチャート : 判断 638"/>
        <xdr:cNvSpPr/>
      </xdr:nvSpPr>
      <xdr:spPr>
        <a:xfrm>
          <a:off x="12763500" y="1346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77</xdr:row>
      <xdr:rowOff>40567</xdr:rowOff>
    </xdr:from>
    <xdr:ext cx="469744" cy="259045"/>
    <xdr:sp macro="" textlink="">
      <xdr:nvSpPr>
        <xdr:cNvPr id="640" name="テキスト ボックス 639"/>
        <xdr:cNvSpPr txBox="1"/>
      </xdr:nvSpPr>
      <xdr:spPr>
        <a:xfrm>
          <a:off x="12579427" y="1324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66741</xdr:rowOff>
    </xdr:from>
    <xdr:to>
      <xdr:col>23</xdr:col>
      <xdr:colOff>568325</xdr:colOff>
      <xdr:row>73</xdr:row>
      <xdr:rowOff>168341</xdr:rowOff>
    </xdr:to>
    <xdr:sp macro="" textlink="">
      <xdr:nvSpPr>
        <xdr:cNvPr id="646" name="円/楕円 645"/>
        <xdr:cNvSpPr/>
      </xdr:nvSpPr>
      <xdr:spPr>
        <a:xfrm>
          <a:off x="16268700" y="12582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73</xdr:row>
      <xdr:rowOff>19768</xdr:rowOff>
    </xdr:from>
    <xdr:ext cx="599010" cy="259045"/>
    <xdr:sp macro="" textlink="">
      <xdr:nvSpPr>
        <xdr:cNvPr id="647" name="災害復旧費該当値テキスト"/>
        <xdr:cNvSpPr txBox="1"/>
      </xdr:nvSpPr>
      <xdr:spPr>
        <a:xfrm>
          <a:off x="16370300" y="125356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125,408</a:t>
          </a:r>
          <a:endParaRPr kumimoji="1" lang="ja-JP" altLang="en-US" sz="1000" b="1">
            <a:solidFill>
              <a:srgbClr val="FF0000"/>
            </a:solidFill>
            <a:latin typeface="ＭＳ Ｐゴシック"/>
          </a:endParaRPr>
        </a:p>
      </xdr:txBody>
    </xdr:sp>
    <xdr:clientData/>
  </xdr:oneCellAnchor>
  <xdr:twoCellAnchor>
    <xdr:from>
      <xdr:col>22</xdr:col>
      <xdr:colOff>314325</xdr:colOff>
      <xdr:row>71</xdr:row>
      <xdr:rowOff>96444</xdr:rowOff>
    </xdr:from>
    <xdr:to>
      <xdr:col>22</xdr:col>
      <xdr:colOff>415925</xdr:colOff>
      <xdr:row>72</xdr:row>
      <xdr:rowOff>26594</xdr:rowOff>
    </xdr:to>
    <xdr:sp macro="" textlink="">
      <xdr:nvSpPr>
        <xdr:cNvPr id="648" name="円/楕円 647"/>
        <xdr:cNvSpPr/>
      </xdr:nvSpPr>
      <xdr:spPr>
        <a:xfrm>
          <a:off x="15430500" y="1226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70</xdr:row>
      <xdr:rowOff>43121</xdr:rowOff>
    </xdr:from>
    <xdr:ext cx="599010" cy="259045"/>
    <xdr:sp macro="" textlink="">
      <xdr:nvSpPr>
        <xdr:cNvPr id="649" name="テキスト ボックス 648"/>
        <xdr:cNvSpPr txBox="1"/>
      </xdr:nvSpPr>
      <xdr:spPr>
        <a:xfrm>
          <a:off x="15181794" y="1204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166,510</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64165</xdr:rowOff>
    </xdr:from>
    <xdr:to>
      <xdr:col>21</xdr:col>
      <xdr:colOff>212725</xdr:colOff>
      <xdr:row>77</xdr:row>
      <xdr:rowOff>165765</xdr:rowOff>
    </xdr:to>
    <xdr:sp macro="" textlink="">
      <xdr:nvSpPr>
        <xdr:cNvPr id="650" name="円/楕円 649"/>
        <xdr:cNvSpPr/>
      </xdr:nvSpPr>
      <xdr:spPr>
        <a:xfrm>
          <a:off x="14541500" y="1326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10842</xdr:rowOff>
    </xdr:from>
    <xdr:ext cx="534377" cy="259045"/>
    <xdr:sp macro="" textlink="">
      <xdr:nvSpPr>
        <xdr:cNvPr id="651" name="テキスト ボックス 650"/>
        <xdr:cNvSpPr txBox="1"/>
      </xdr:nvSpPr>
      <xdr:spPr>
        <a:xfrm>
          <a:off x="14325111" y="1304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35,746</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150760</xdr:rowOff>
    </xdr:from>
    <xdr:to>
      <xdr:col>20</xdr:col>
      <xdr:colOff>9525</xdr:colOff>
      <xdr:row>79</xdr:row>
      <xdr:rowOff>80910</xdr:rowOff>
    </xdr:to>
    <xdr:sp macro="" textlink="">
      <xdr:nvSpPr>
        <xdr:cNvPr id="652" name="円/楕円 651"/>
        <xdr:cNvSpPr/>
      </xdr:nvSpPr>
      <xdr:spPr>
        <a:xfrm>
          <a:off x="13652500" y="13523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72037</xdr:rowOff>
    </xdr:from>
    <xdr:ext cx="469744" cy="259045"/>
    <xdr:sp macro="" textlink="">
      <xdr:nvSpPr>
        <xdr:cNvPr id="653" name="テキスト ボックス 652"/>
        <xdr:cNvSpPr txBox="1"/>
      </xdr:nvSpPr>
      <xdr:spPr>
        <a:xfrm>
          <a:off x="13468427" y="1361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1,882</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152839</xdr:rowOff>
    </xdr:from>
    <xdr:to>
      <xdr:col>18</xdr:col>
      <xdr:colOff>492125</xdr:colOff>
      <xdr:row>79</xdr:row>
      <xdr:rowOff>82989</xdr:rowOff>
    </xdr:to>
    <xdr:sp macro="" textlink="">
      <xdr:nvSpPr>
        <xdr:cNvPr id="654" name="円/楕円 653"/>
        <xdr:cNvSpPr/>
      </xdr:nvSpPr>
      <xdr:spPr>
        <a:xfrm>
          <a:off x="12763500" y="13525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74116</xdr:rowOff>
    </xdr:from>
    <xdr:ext cx="469744" cy="259045"/>
    <xdr:sp macro="" textlink="">
      <xdr:nvSpPr>
        <xdr:cNvPr id="655" name="テキスト ボックス 654"/>
        <xdr:cNvSpPr txBox="1"/>
      </xdr:nvSpPr>
      <xdr:spPr>
        <a:xfrm>
          <a:off x="12579427" y="13618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50,590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6" name="直線コネクタ 665"/>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7" name="テキスト ボックス 666"/>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8" name="直線コネクタ 66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69" name="テキスト ボックス 66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0" name="直線コネクタ 669"/>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1" name="テキスト ボックス 670"/>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2" name="直線コネクタ 67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3" name="テキスト ボックス 67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4"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5" name="直線コネクタ 674"/>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6"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7" name="直線コネクタ 676"/>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8"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79" name="直線コネクタ 678"/>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95</xdr:row>
      <xdr:rowOff>156770</xdr:rowOff>
    </xdr:from>
    <xdr:to>
      <xdr:col>23</xdr:col>
      <xdr:colOff>517525</xdr:colOff>
      <xdr:row>96</xdr:row>
      <xdr:rowOff>10861</xdr:rowOff>
    </xdr:to>
    <xdr:cxnSp macro="">
      <xdr:nvCxnSpPr>
        <xdr:cNvPr id="680" name="直線コネクタ 679"/>
        <xdr:cNvCxnSpPr/>
      </xdr:nvCxnSpPr>
      <xdr:spPr>
        <a:xfrm>
          <a:off x="15481300" y="16444520"/>
          <a:ext cx="838200" cy="255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1"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2" name="フローチャート : 判断 681"/>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95</xdr:row>
      <xdr:rowOff>156770</xdr:rowOff>
    </xdr:from>
    <xdr:to>
      <xdr:col>22</xdr:col>
      <xdr:colOff>365125</xdr:colOff>
      <xdr:row>96</xdr:row>
      <xdr:rowOff>10610</xdr:rowOff>
    </xdr:to>
    <xdr:cxnSp macro="">
      <xdr:nvCxnSpPr>
        <xdr:cNvPr id="683" name="直線コネクタ 682"/>
        <xdr:cNvCxnSpPr/>
      </xdr:nvCxnSpPr>
      <xdr:spPr>
        <a:xfrm flipV="1">
          <a:off x="14592300" y="16444520"/>
          <a:ext cx="889000" cy="25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4" name="フローチャート : 判断 683"/>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5" name="テキスト ボックス 684"/>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95</xdr:row>
      <xdr:rowOff>155404</xdr:rowOff>
    </xdr:from>
    <xdr:to>
      <xdr:col>21</xdr:col>
      <xdr:colOff>161925</xdr:colOff>
      <xdr:row>96</xdr:row>
      <xdr:rowOff>10610</xdr:rowOff>
    </xdr:to>
    <xdr:cxnSp macro="">
      <xdr:nvCxnSpPr>
        <xdr:cNvPr id="686" name="直線コネクタ 685"/>
        <xdr:cNvCxnSpPr/>
      </xdr:nvCxnSpPr>
      <xdr:spPr>
        <a:xfrm>
          <a:off x="13703300" y="16443154"/>
          <a:ext cx="889000" cy="26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7" name="フローチャート : 判断 686"/>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8" name="テキスト ボックス 687"/>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95</xdr:row>
      <xdr:rowOff>119977</xdr:rowOff>
    </xdr:from>
    <xdr:to>
      <xdr:col>19</xdr:col>
      <xdr:colOff>644525</xdr:colOff>
      <xdr:row>95</xdr:row>
      <xdr:rowOff>155404</xdr:rowOff>
    </xdr:to>
    <xdr:cxnSp macro="">
      <xdr:nvCxnSpPr>
        <xdr:cNvPr id="689" name="直線コネクタ 688"/>
        <xdr:cNvCxnSpPr/>
      </xdr:nvCxnSpPr>
      <xdr:spPr>
        <a:xfrm>
          <a:off x="12814300" y="16407727"/>
          <a:ext cx="889000" cy="35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0" name="フローチャート : 判断 689"/>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1" name="テキスト ボックス 690"/>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2" name="フローチャート : 判断 691"/>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3" name="テキスト ボックス 692"/>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4" name="テキスト ボックス 69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5" name="テキスト ボックス 69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6" name="テキスト ボックス 69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7" name="テキスト ボックス 69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8" name="テキスト ボックス 69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95</xdr:row>
      <xdr:rowOff>131511</xdr:rowOff>
    </xdr:from>
    <xdr:to>
      <xdr:col>23</xdr:col>
      <xdr:colOff>568325</xdr:colOff>
      <xdr:row>96</xdr:row>
      <xdr:rowOff>61661</xdr:rowOff>
    </xdr:to>
    <xdr:sp macro="" textlink="">
      <xdr:nvSpPr>
        <xdr:cNvPr id="699" name="円/楕円 698"/>
        <xdr:cNvSpPr/>
      </xdr:nvSpPr>
      <xdr:spPr>
        <a:xfrm>
          <a:off x="16268700" y="1641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95</xdr:row>
      <xdr:rowOff>109938</xdr:rowOff>
    </xdr:from>
    <xdr:ext cx="534377" cy="259045"/>
    <xdr:sp macro="" textlink="">
      <xdr:nvSpPr>
        <xdr:cNvPr id="700" name="公債費該当値テキスト"/>
        <xdr:cNvSpPr txBox="1"/>
      </xdr:nvSpPr>
      <xdr:spPr>
        <a:xfrm>
          <a:off x="16370300" y="1639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62,544</a:t>
          </a:r>
          <a:endParaRPr kumimoji="1" lang="ja-JP" altLang="en-US" sz="1000" b="1">
            <a:solidFill>
              <a:srgbClr val="FF0000"/>
            </a:solidFill>
            <a:latin typeface="ＭＳ Ｐゴシック"/>
          </a:endParaRPr>
        </a:p>
      </xdr:txBody>
    </xdr:sp>
    <xdr:clientData/>
  </xdr:oneCellAnchor>
  <xdr:twoCellAnchor>
    <xdr:from>
      <xdr:col>22</xdr:col>
      <xdr:colOff>314325</xdr:colOff>
      <xdr:row>95</xdr:row>
      <xdr:rowOff>105970</xdr:rowOff>
    </xdr:from>
    <xdr:to>
      <xdr:col>22</xdr:col>
      <xdr:colOff>415925</xdr:colOff>
      <xdr:row>96</xdr:row>
      <xdr:rowOff>36120</xdr:rowOff>
    </xdr:to>
    <xdr:sp macro="" textlink="">
      <xdr:nvSpPr>
        <xdr:cNvPr id="701" name="円/楕円 700"/>
        <xdr:cNvSpPr/>
      </xdr:nvSpPr>
      <xdr:spPr>
        <a:xfrm>
          <a:off x="15430500" y="1639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27247</xdr:rowOff>
    </xdr:from>
    <xdr:ext cx="534377" cy="259045"/>
    <xdr:sp macro="" textlink="">
      <xdr:nvSpPr>
        <xdr:cNvPr id="702" name="テキスト ボックス 701"/>
        <xdr:cNvSpPr txBox="1"/>
      </xdr:nvSpPr>
      <xdr:spPr>
        <a:xfrm>
          <a:off x="15214111" y="16486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67,013</a:t>
          </a:r>
          <a:endParaRPr kumimoji="1" lang="ja-JP" altLang="en-US" sz="1000" b="1">
            <a:solidFill>
              <a:srgbClr val="FF0000"/>
            </a:solidFill>
            <a:latin typeface="ＭＳ Ｐゴシック"/>
          </a:endParaRPr>
        </a:p>
      </xdr:txBody>
    </xdr:sp>
    <xdr:clientData/>
  </xdr:oneCellAnchor>
  <xdr:twoCellAnchor>
    <xdr:from>
      <xdr:col>21</xdr:col>
      <xdr:colOff>111125</xdr:colOff>
      <xdr:row>95</xdr:row>
      <xdr:rowOff>131260</xdr:rowOff>
    </xdr:from>
    <xdr:to>
      <xdr:col>21</xdr:col>
      <xdr:colOff>212725</xdr:colOff>
      <xdr:row>96</xdr:row>
      <xdr:rowOff>61410</xdr:rowOff>
    </xdr:to>
    <xdr:sp macro="" textlink="">
      <xdr:nvSpPr>
        <xdr:cNvPr id="703" name="円/楕円 702"/>
        <xdr:cNvSpPr/>
      </xdr:nvSpPr>
      <xdr:spPr>
        <a:xfrm>
          <a:off x="14541500" y="16419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52537</xdr:rowOff>
    </xdr:from>
    <xdr:ext cx="534377" cy="259045"/>
    <xdr:sp macro="" textlink="">
      <xdr:nvSpPr>
        <xdr:cNvPr id="704" name="テキスト ボックス 703"/>
        <xdr:cNvSpPr txBox="1"/>
      </xdr:nvSpPr>
      <xdr:spPr>
        <a:xfrm>
          <a:off x="14325111" y="16511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62,588</a:t>
          </a:r>
          <a:endParaRPr kumimoji="1" lang="ja-JP" altLang="en-US" sz="1000" b="1">
            <a:solidFill>
              <a:srgbClr val="FF0000"/>
            </a:solidFill>
            <a:latin typeface="ＭＳ Ｐゴシック"/>
          </a:endParaRPr>
        </a:p>
      </xdr:txBody>
    </xdr:sp>
    <xdr:clientData/>
  </xdr:oneCellAnchor>
  <xdr:twoCellAnchor>
    <xdr:from>
      <xdr:col>19</xdr:col>
      <xdr:colOff>593725</xdr:colOff>
      <xdr:row>95</xdr:row>
      <xdr:rowOff>104604</xdr:rowOff>
    </xdr:from>
    <xdr:to>
      <xdr:col>20</xdr:col>
      <xdr:colOff>9525</xdr:colOff>
      <xdr:row>96</xdr:row>
      <xdr:rowOff>34754</xdr:rowOff>
    </xdr:to>
    <xdr:sp macro="" textlink="">
      <xdr:nvSpPr>
        <xdr:cNvPr id="705" name="円/楕円 704"/>
        <xdr:cNvSpPr/>
      </xdr:nvSpPr>
      <xdr:spPr>
        <a:xfrm>
          <a:off x="13652500" y="16392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25881</xdr:rowOff>
    </xdr:from>
    <xdr:ext cx="534377" cy="259045"/>
    <xdr:sp macro="" textlink="">
      <xdr:nvSpPr>
        <xdr:cNvPr id="706" name="テキスト ボックス 705"/>
        <xdr:cNvSpPr txBox="1"/>
      </xdr:nvSpPr>
      <xdr:spPr>
        <a:xfrm>
          <a:off x="13436111" y="16485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67,252</a:t>
          </a:r>
          <a:endParaRPr kumimoji="1" lang="ja-JP" altLang="en-US" sz="1000" b="1">
            <a:solidFill>
              <a:srgbClr val="FF0000"/>
            </a:solidFill>
            <a:latin typeface="ＭＳ Ｐゴシック"/>
          </a:endParaRPr>
        </a:p>
      </xdr:txBody>
    </xdr:sp>
    <xdr:clientData/>
  </xdr:oneCellAnchor>
  <xdr:twoCellAnchor>
    <xdr:from>
      <xdr:col>18</xdr:col>
      <xdr:colOff>390525</xdr:colOff>
      <xdr:row>95</xdr:row>
      <xdr:rowOff>69177</xdr:rowOff>
    </xdr:from>
    <xdr:to>
      <xdr:col>18</xdr:col>
      <xdr:colOff>492125</xdr:colOff>
      <xdr:row>95</xdr:row>
      <xdr:rowOff>170777</xdr:rowOff>
    </xdr:to>
    <xdr:sp macro="" textlink="">
      <xdr:nvSpPr>
        <xdr:cNvPr id="707" name="円/楕円 706"/>
        <xdr:cNvSpPr/>
      </xdr:nvSpPr>
      <xdr:spPr>
        <a:xfrm>
          <a:off x="12763500" y="16356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161904</xdr:rowOff>
    </xdr:from>
    <xdr:ext cx="534377" cy="259045"/>
    <xdr:sp macro="" textlink="">
      <xdr:nvSpPr>
        <xdr:cNvPr id="708" name="テキスト ボックス 707"/>
        <xdr:cNvSpPr txBox="1"/>
      </xdr:nvSpPr>
      <xdr:spPr>
        <a:xfrm>
          <a:off x="12547111" y="16449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73,451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9" name="正方形/長方形 70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0" name="正方形/長方形 70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1" name="正方形/長方形 71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2" name="正方形/長方形 71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3" name="正方形/長方形 71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4" name="正方形/長方形 71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5" name="正方形/長方形 71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6" name="正方形/長方形 71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7" name="テキスト ボックス 71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8" name="直線コネクタ 71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19" name="直線コネクタ 71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0" name="テキスト ボックス 71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1" name="直線コネクタ 72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2" name="テキスト ボックス 721"/>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3" name="直線コネクタ 72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4" name="テキスト ボックス 72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5" name="直線コネクタ 72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6" name="テキスト ボックス 72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7" name="直線コネクタ 72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8" name="テキスト ボックス 72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9" name="直線コネクタ 72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0" name="テキスト ボックス 729"/>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1"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2" name="直線コネクタ 731"/>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3"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4" name="直線コネクタ 73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5"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6" name="直線コネクタ 735"/>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7" name="直線コネクタ 736"/>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8"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39" name="フローチャート : 判断 738"/>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0" name="直線コネクタ 739"/>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1" name="フローチャート : 判断 740"/>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2" name="テキスト ボックス 741"/>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3" name="直線コネクタ 74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4" name="フローチャート : 判断 743"/>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5" name="テキスト ボックス 744"/>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6" name="直線コネクタ 74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7" name="フローチャート : 判断 746"/>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8" name="テキスト ボックス 747"/>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49" name="フローチャート : 判断 748"/>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0" name="テキスト ボックス 749"/>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1" name="テキスト ボックス 75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2" name="テキスト ボックス 75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3" name="テキスト ボックス 75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4" name="テキスト ボックス 75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5" name="テキスト ボックス 75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6" name="円/楕円 75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7"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8" name="円/楕円 757"/>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59" name="テキスト ボックス 758"/>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0" name="円/楕円 75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1" name="テキスト ボックス 76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2" name="円/楕円 76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3" name="テキスト ボックス 76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4" name="円/楕円 76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5" name="テキスト ボックス 76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6" name="正方形/長方形 76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7" name="正方形/長方形 76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8" name="正方形/長方形 76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9" name="正方形/長方形 76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0" name="正方形/長方形 76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1" name="正方形/長方形 77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長野県平均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2" name="正方形/長方形 77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3" name="正方形/長方形 77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4" name="テキスト ボックス 77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5" name="直線コネクタ 77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6" name="直線コネクタ 77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7" name="テキスト ボックス 776"/>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79" name="テキスト ボックス 778"/>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1" name="直線コネクタ 780"/>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2"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3" name="直線コネクタ 782"/>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4"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5" name="直線コネクタ 784"/>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6" name="直線コネクタ 785"/>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7"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8" name="フローチャート : 判断 787"/>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89" name="直線コネクタ 788"/>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0" name="フローチャート : 判断 789"/>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1" name="テキスト ボックス 790"/>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2" name="直線コネクタ 791"/>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3" name="フローチャート : 判断 792"/>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4" name="テキスト ボックス 793"/>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5" name="直線コネクタ 794"/>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6" name="フローチャート : 判断 795"/>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7" name="テキスト ボックス 796"/>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8" name="フローチャート : 判断 797"/>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799" name="テキスト ボックス 798"/>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5" name="円/楕円 804"/>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6"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7" name="円/楕円 806"/>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8" name="テキスト ボックス 807"/>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09" name="円/楕円 808"/>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0" name="テキスト ボックス 809"/>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1" name="円/楕円 810"/>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2" name="テキスト ボックス 811"/>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3" name="円/楕円 812"/>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4" name="テキスト ボックス 813"/>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5" name="正方形/長方形 8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6" name="正方形/長方形 8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7" name="テキスト ボックス 8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比較し高くなっているのは総務費及び土木費であり、総務費では庁舎の耐震改修事業や国民体育大会の開催、またケーブルテレビ関連機器更新事業等による事業費が増となっており、また土木費では冬期間の降雪による除雪経費や震災復興住宅の建設により増となったものである。</a:t>
          </a:r>
          <a:endParaRPr kumimoji="1" lang="en-US" altLang="ja-JP" sz="1300">
            <a:latin typeface="ＭＳ Ｐゴシック"/>
          </a:endParaRPr>
        </a:p>
        <a:p>
          <a:r>
            <a:rPr kumimoji="1" lang="ja-JP" altLang="en-US" sz="1300">
              <a:latin typeface="ＭＳ Ｐゴシック"/>
            </a:rPr>
            <a:t>また、教育費は低い水準ながら伸びており、新給食センター建設に係る用地取得、実施設計経費や、小学校体育館改修等施設の更新、長寿命化にも取り組んでいる。</a:t>
          </a:r>
          <a:endParaRPr kumimoji="1" lang="en-US" altLang="ja-JP" sz="1300">
            <a:latin typeface="ＭＳ Ｐゴシック"/>
          </a:endParaRPr>
        </a:p>
        <a:p>
          <a:r>
            <a:rPr kumimoji="1" lang="ja-JP" altLang="en-US" sz="1300">
              <a:latin typeface="ＭＳ Ｐゴシック"/>
            </a:rPr>
            <a:t>大幅な減となっている災害復旧事業費及び衛生費については、平成</a:t>
          </a:r>
          <a:r>
            <a:rPr kumimoji="1" lang="en-US" altLang="ja-JP" sz="1300">
              <a:latin typeface="ＭＳ Ｐゴシック"/>
            </a:rPr>
            <a:t>26</a:t>
          </a:r>
          <a:r>
            <a:rPr kumimoji="1" lang="ja-JP" altLang="en-US" sz="1300">
              <a:latin typeface="ＭＳ Ｐゴシック"/>
            </a:rPr>
            <a:t>年の災害復旧関連事業の減少によるものである。</a:t>
          </a:r>
          <a:endParaRPr kumimoji="1" lang="en-US" altLang="ja-JP" sz="1300">
            <a:latin typeface="ＭＳ Ｐゴシック"/>
          </a:endParaRPr>
        </a:p>
        <a:p>
          <a:endParaRPr kumimoji="1" lang="ja-JP" altLang="en-US" sz="13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年以降、震災復旧・復興により多額の一般財源が必要となったことにより財政調整基金を取り崩してきたが、平成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年度でほぼ事業が完了し関連する国支出金等の交付も受け、基金残高は増加に転じた。</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長野県白馬村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連結対象会計で赤字を計上している会計はない。標準財政規模比でみると、水道事業会計と一般会計以外で大きな余剰金も出ていない状況である。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7816606</v>
      </c>
      <c r="BO4" s="381"/>
      <c r="BP4" s="381"/>
      <c r="BQ4" s="381"/>
      <c r="BR4" s="381"/>
      <c r="BS4" s="381"/>
      <c r="BT4" s="381"/>
      <c r="BU4" s="382"/>
      <c r="BV4" s="380">
        <v>7778513</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9.3000000000000007</v>
      </c>
      <c r="CU4" s="387"/>
      <c r="CV4" s="387"/>
      <c r="CW4" s="387"/>
      <c r="CX4" s="387"/>
      <c r="CY4" s="387"/>
      <c r="CZ4" s="387"/>
      <c r="DA4" s="388"/>
      <c r="DB4" s="386">
        <v>4.5999999999999996</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7451009</v>
      </c>
      <c r="BO5" s="418"/>
      <c r="BP5" s="418"/>
      <c r="BQ5" s="418"/>
      <c r="BR5" s="418"/>
      <c r="BS5" s="418"/>
      <c r="BT5" s="418"/>
      <c r="BU5" s="419"/>
      <c r="BV5" s="417">
        <v>7182841</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76.2</v>
      </c>
      <c r="CU5" s="415"/>
      <c r="CV5" s="415"/>
      <c r="CW5" s="415"/>
      <c r="CX5" s="415"/>
      <c r="CY5" s="415"/>
      <c r="CZ5" s="415"/>
      <c r="DA5" s="416"/>
      <c r="DB5" s="414">
        <v>80.099999999999994</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365597</v>
      </c>
      <c r="BO6" s="418"/>
      <c r="BP6" s="418"/>
      <c r="BQ6" s="418"/>
      <c r="BR6" s="418"/>
      <c r="BS6" s="418"/>
      <c r="BT6" s="418"/>
      <c r="BU6" s="419"/>
      <c r="BV6" s="417">
        <v>595672</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80.400000000000006</v>
      </c>
      <c r="CU6" s="455"/>
      <c r="CV6" s="455"/>
      <c r="CW6" s="455"/>
      <c r="CX6" s="455"/>
      <c r="CY6" s="455"/>
      <c r="CZ6" s="455"/>
      <c r="DA6" s="456"/>
      <c r="DB6" s="454">
        <v>85.4</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40319</v>
      </c>
      <c r="BO7" s="418"/>
      <c r="BP7" s="418"/>
      <c r="BQ7" s="418"/>
      <c r="BR7" s="418"/>
      <c r="BS7" s="418"/>
      <c r="BT7" s="418"/>
      <c r="BU7" s="419"/>
      <c r="BV7" s="417">
        <v>435046</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3483264</v>
      </c>
      <c r="CU7" s="418"/>
      <c r="CV7" s="418"/>
      <c r="CW7" s="418"/>
      <c r="CX7" s="418"/>
      <c r="CY7" s="418"/>
      <c r="CZ7" s="418"/>
      <c r="DA7" s="419"/>
      <c r="DB7" s="417">
        <v>3454326</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325278</v>
      </c>
      <c r="BO8" s="418"/>
      <c r="BP8" s="418"/>
      <c r="BQ8" s="418"/>
      <c r="BR8" s="418"/>
      <c r="BS8" s="418"/>
      <c r="BT8" s="418"/>
      <c r="BU8" s="419"/>
      <c r="BV8" s="417">
        <v>160626</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0.45</v>
      </c>
      <c r="CU8" s="458"/>
      <c r="CV8" s="458"/>
      <c r="CW8" s="458"/>
      <c r="CX8" s="458"/>
      <c r="CY8" s="458"/>
      <c r="CZ8" s="458"/>
      <c r="DA8" s="459"/>
      <c r="DB8" s="457">
        <v>0.44</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8929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100</v>
      </c>
      <c r="AV9" s="450"/>
      <c r="AW9" s="450"/>
      <c r="AX9" s="450"/>
      <c r="AY9" s="451" t="s">
        <v>101</v>
      </c>
      <c r="AZ9" s="452"/>
      <c r="BA9" s="452"/>
      <c r="BB9" s="452"/>
      <c r="BC9" s="452"/>
      <c r="BD9" s="452"/>
      <c r="BE9" s="452"/>
      <c r="BF9" s="452"/>
      <c r="BG9" s="452"/>
      <c r="BH9" s="452"/>
      <c r="BI9" s="452"/>
      <c r="BJ9" s="452"/>
      <c r="BK9" s="452"/>
      <c r="BL9" s="452"/>
      <c r="BM9" s="453"/>
      <c r="BN9" s="417">
        <v>164652</v>
      </c>
      <c r="BO9" s="418"/>
      <c r="BP9" s="418"/>
      <c r="BQ9" s="418"/>
      <c r="BR9" s="418"/>
      <c r="BS9" s="418"/>
      <c r="BT9" s="418"/>
      <c r="BU9" s="419"/>
      <c r="BV9" s="417">
        <v>16741</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12.5</v>
      </c>
      <c r="CU9" s="415"/>
      <c r="CV9" s="415"/>
      <c r="CW9" s="415"/>
      <c r="CX9" s="415"/>
      <c r="CY9" s="415"/>
      <c r="CZ9" s="415"/>
      <c r="DA9" s="416"/>
      <c r="DB9" s="414">
        <v>12.7</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103</v>
      </c>
      <c r="M10" s="447"/>
      <c r="N10" s="447"/>
      <c r="O10" s="447"/>
      <c r="P10" s="447"/>
      <c r="Q10" s="448"/>
      <c r="R10" s="468">
        <v>9205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80798</v>
      </c>
      <c r="BO10" s="418"/>
      <c r="BP10" s="418"/>
      <c r="BQ10" s="418"/>
      <c r="BR10" s="418"/>
      <c r="BS10" s="418"/>
      <c r="BT10" s="418"/>
      <c r="BU10" s="419"/>
      <c r="BV10" s="417">
        <v>2278</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78</v>
      </c>
      <c r="AV11" s="450"/>
      <c r="AW11" s="450"/>
      <c r="AX11" s="450"/>
      <c r="AY11" s="451" t="s">
        <v>111</v>
      </c>
      <c r="AZ11" s="452"/>
      <c r="BA11" s="452"/>
      <c r="BB11" s="452"/>
      <c r="BC11" s="452"/>
      <c r="BD11" s="452"/>
      <c r="BE11" s="452"/>
      <c r="BF11" s="452"/>
      <c r="BG11" s="452"/>
      <c r="BH11" s="452"/>
      <c r="BI11" s="452"/>
      <c r="BJ11" s="452"/>
      <c r="BK11" s="452"/>
      <c r="BL11" s="452"/>
      <c r="BM11" s="453"/>
      <c r="BN11" s="417">
        <v>42000</v>
      </c>
      <c r="BO11" s="418"/>
      <c r="BP11" s="418"/>
      <c r="BQ11" s="418"/>
      <c r="BR11" s="418"/>
      <c r="BS11" s="418"/>
      <c r="BT11" s="418"/>
      <c r="BU11" s="419"/>
      <c r="BV11" s="417">
        <v>78400</v>
      </c>
      <c r="BW11" s="418"/>
      <c r="BX11" s="418"/>
      <c r="BY11" s="418"/>
      <c r="BZ11" s="418"/>
      <c r="CA11" s="418"/>
      <c r="CB11" s="418"/>
      <c r="CC11" s="419"/>
      <c r="CD11" s="420" t="s">
        <v>112</v>
      </c>
      <c r="CE11" s="421"/>
      <c r="CF11" s="421"/>
      <c r="CG11" s="421"/>
      <c r="CH11" s="421"/>
      <c r="CI11" s="421"/>
      <c r="CJ11" s="421"/>
      <c r="CK11" s="421"/>
      <c r="CL11" s="421"/>
      <c r="CM11" s="421"/>
      <c r="CN11" s="421"/>
      <c r="CO11" s="421"/>
      <c r="CP11" s="421"/>
      <c r="CQ11" s="421"/>
      <c r="CR11" s="421"/>
      <c r="CS11" s="422"/>
      <c r="CT11" s="457" t="s">
        <v>113</v>
      </c>
      <c r="CU11" s="458"/>
      <c r="CV11" s="458"/>
      <c r="CW11" s="458"/>
      <c r="CX11" s="458"/>
      <c r="CY11" s="458"/>
      <c r="CZ11" s="458"/>
      <c r="DA11" s="459"/>
      <c r="DB11" s="457" t="s">
        <v>113</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9229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v>292957</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8655</v>
      </c>
      <c r="S13" s="499"/>
      <c r="T13" s="499"/>
      <c r="U13" s="499"/>
      <c r="V13" s="500"/>
      <c r="W13" s="433" t="s">
        <v>124</v>
      </c>
      <c r="X13" s="434"/>
      <c r="Y13" s="434"/>
      <c r="Z13" s="434"/>
      <c r="AA13" s="434"/>
      <c r="AB13" s="424"/>
      <c r="AC13" s="468">
        <v>281</v>
      </c>
      <c r="AD13" s="469"/>
      <c r="AE13" s="469"/>
      <c r="AF13" s="469"/>
      <c r="AG13" s="508"/>
      <c r="AH13" s="468">
        <v>311</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287450</v>
      </c>
      <c r="BO13" s="418"/>
      <c r="BP13" s="418"/>
      <c r="BQ13" s="418"/>
      <c r="BR13" s="418"/>
      <c r="BS13" s="418"/>
      <c r="BT13" s="418"/>
      <c r="BU13" s="419"/>
      <c r="BV13" s="417">
        <v>-195538</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10</v>
      </c>
      <c r="CU13" s="415"/>
      <c r="CV13" s="415"/>
      <c r="CW13" s="415"/>
      <c r="CX13" s="415"/>
      <c r="CY13" s="415"/>
      <c r="CZ13" s="415"/>
      <c r="DA13" s="416"/>
      <c r="DB13" s="414">
        <v>10.9</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9324</v>
      </c>
      <c r="S14" s="499"/>
      <c r="T14" s="499"/>
      <c r="U14" s="499"/>
      <c r="V14" s="500"/>
      <c r="W14" s="407"/>
      <c r="X14" s="408"/>
      <c r="Y14" s="408"/>
      <c r="Z14" s="408"/>
      <c r="AA14" s="408"/>
      <c r="AB14" s="397"/>
      <c r="AC14" s="501">
        <v>5.9</v>
      </c>
      <c r="AD14" s="502"/>
      <c r="AE14" s="502"/>
      <c r="AF14" s="502"/>
      <c r="AG14" s="503"/>
      <c r="AH14" s="501">
        <v>6.4</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28.3</v>
      </c>
      <c r="CU14" s="513"/>
      <c r="CV14" s="513"/>
      <c r="CW14" s="513"/>
      <c r="CX14" s="513"/>
      <c r="CY14" s="513"/>
      <c r="CZ14" s="513"/>
      <c r="DA14" s="514"/>
      <c r="DB14" s="512">
        <v>25.6</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8786</v>
      </c>
      <c r="S15" s="499"/>
      <c r="T15" s="499"/>
      <c r="U15" s="499"/>
      <c r="V15" s="500"/>
      <c r="W15" s="433" t="s">
        <v>131</v>
      </c>
      <c r="X15" s="434"/>
      <c r="Y15" s="434"/>
      <c r="Z15" s="434"/>
      <c r="AA15" s="434"/>
      <c r="AB15" s="424"/>
      <c r="AC15" s="468">
        <v>686</v>
      </c>
      <c r="AD15" s="469"/>
      <c r="AE15" s="469"/>
      <c r="AF15" s="469"/>
      <c r="AG15" s="508"/>
      <c r="AH15" s="468">
        <v>724</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1311141</v>
      </c>
      <c r="BO15" s="381"/>
      <c r="BP15" s="381"/>
      <c r="BQ15" s="381"/>
      <c r="BR15" s="381"/>
      <c r="BS15" s="381"/>
      <c r="BT15" s="381"/>
      <c r="BU15" s="382"/>
      <c r="BV15" s="380">
        <v>1262056</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14.4</v>
      </c>
      <c r="AD16" s="502"/>
      <c r="AE16" s="502"/>
      <c r="AF16" s="502"/>
      <c r="AG16" s="503"/>
      <c r="AH16" s="501">
        <v>14.9</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2932767</v>
      </c>
      <c r="BO16" s="418"/>
      <c r="BP16" s="418"/>
      <c r="BQ16" s="418"/>
      <c r="BR16" s="418"/>
      <c r="BS16" s="418"/>
      <c r="BT16" s="418"/>
      <c r="BU16" s="419"/>
      <c r="BV16" s="417">
        <v>2873265</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138</v>
      </c>
      <c r="S17" s="519"/>
      <c r="T17" s="519"/>
      <c r="U17" s="519"/>
      <c r="V17" s="520"/>
      <c r="W17" s="433" t="s">
        <v>139</v>
      </c>
      <c r="X17" s="434"/>
      <c r="Y17" s="434"/>
      <c r="Z17" s="434"/>
      <c r="AA17" s="434"/>
      <c r="AB17" s="424"/>
      <c r="AC17" s="468">
        <v>3798</v>
      </c>
      <c r="AD17" s="469"/>
      <c r="AE17" s="469"/>
      <c r="AF17" s="469"/>
      <c r="AG17" s="508"/>
      <c r="AH17" s="468">
        <v>3810</v>
      </c>
      <c r="AI17" s="469"/>
      <c r="AJ17" s="469"/>
      <c r="AK17" s="469"/>
      <c r="AL17" s="470"/>
      <c r="AM17" s="446"/>
      <c r="AN17" s="447"/>
      <c r="AO17" s="447"/>
      <c r="AP17" s="447"/>
      <c r="AQ17" s="447"/>
      <c r="AR17" s="447"/>
      <c r="AS17" s="447"/>
      <c r="AT17" s="448"/>
      <c r="AU17" s="449"/>
      <c r="AV17" s="450"/>
      <c r="AW17" s="450"/>
      <c r="AX17" s="450"/>
      <c r="AY17" s="451" t="s">
        <v>140</v>
      </c>
      <c r="AZ17" s="452"/>
      <c r="BA17" s="452"/>
      <c r="BB17" s="452"/>
      <c r="BC17" s="452"/>
      <c r="BD17" s="452"/>
      <c r="BE17" s="452"/>
      <c r="BF17" s="452"/>
      <c r="BG17" s="452"/>
      <c r="BH17" s="452"/>
      <c r="BI17" s="452"/>
      <c r="BJ17" s="452"/>
      <c r="BK17" s="452"/>
      <c r="BL17" s="452"/>
      <c r="BM17" s="453"/>
      <c r="BN17" s="417">
        <v>1677457</v>
      </c>
      <c r="BO17" s="418"/>
      <c r="BP17" s="418"/>
      <c r="BQ17" s="418"/>
      <c r="BR17" s="418"/>
      <c r="BS17" s="418"/>
      <c r="BT17" s="418"/>
      <c r="BU17" s="419"/>
      <c r="BV17" s="417">
        <v>1611643</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141</v>
      </c>
      <c r="C18" s="460"/>
      <c r="D18" s="460"/>
      <c r="E18" s="529"/>
      <c r="F18" s="529"/>
      <c r="G18" s="529"/>
      <c r="H18" s="529"/>
      <c r="I18" s="529"/>
      <c r="J18" s="529"/>
      <c r="K18" s="529"/>
      <c r="L18" s="530">
        <v>189.36</v>
      </c>
      <c r="M18" s="530"/>
      <c r="N18" s="530"/>
      <c r="O18" s="530"/>
      <c r="P18" s="530"/>
      <c r="Q18" s="530"/>
      <c r="R18" s="531"/>
      <c r="S18" s="531"/>
      <c r="T18" s="531"/>
      <c r="U18" s="531"/>
      <c r="V18" s="532"/>
      <c r="W18" s="435"/>
      <c r="X18" s="436"/>
      <c r="Y18" s="436"/>
      <c r="Z18" s="436"/>
      <c r="AA18" s="436"/>
      <c r="AB18" s="427"/>
      <c r="AC18" s="533">
        <v>79.7</v>
      </c>
      <c r="AD18" s="534"/>
      <c r="AE18" s="534"/>
      <c r="AF18" s="534"/>
      <c r="AG18" s="535"/>
      <c r="AH18" s="533">
        <v>78.599999999999994</v>
      </c>
      <c r="AI18" s="534"/>
      <c r="AJ18" s="534"/>
      <c r="AK18" s="534"/>
      <c r="AL18" s="536"/>
      <c r="AM18" s="446"/>
      <c r="AN18" s="447"/>
      <c r="AO18" s="447"/>
      <c r="AP18" s="447"/>
      <c r="AQ18" s="447"/>
      <c r="AR18" s="447"/>
      <c r="AS18" s="447"/>
      <c r="AT18" s="448"/>
      <c r="AU18" s="449"/>
      <c r="AV18" s="450"/>
      <c r="AW18" s="450"/>
      <c r="AX18" s="450"/>
      <c r="AY18" s="451" t="s">
        <v>142</v>
      </c>
      <c r="AZ18" s="452"/>
      <c r="BA18" s="452"/>
      <c r="BB18" s="452"/>
      <c r="BC18" s="452"/>
      <c r="BD18" s="452"/>
      <c r="BE18" s="452"/>
      <c r="BF18" s="452"/>
      <c r="BG18" s="452"/>
      <c r="BH18" s="452"/>
      <c r="BI18" s="452"/>
      <c r="BJ18" s="452"/>
      <c r="BK18" s="452"/>
      <c r="BL18" s="452"/>
      <c r="BM18" s="453"/>
      <c r="BN18" s="417">
        <v>2718492</v>
      </c>
      <c r="BO18" s="418"/>
      <c r="BP18" s="418"/>
      <c r="BQ18" s="418"/>
      <c r="BR18" s="418"/>
      <c r="BS18" s="418"/>
      <c r="BT18" s="418"/>
      <c r="BU18" s="419"/>
      <c r="BV18" s="417">
        <v>2904414</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143</v>
      </c>
      <c r="C19" s="460"/>
      <c r="D19" s="460"/>
      <c r="E19" s="529"/>
      <c r="F19" s="529"/>
      <c r="G19" s="529"/>
      <c r="H19" s="529"/>
      <c r="I19" s="529"/>
      <c r="J19" s="529"/>
      <c r="K19" s="529"/>
      <c r="L19" s="537">
        <v>47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144</v>
      </c>
      <c r="AZ19" s="452"/>
      <c r="BA19" s="452"/>
      <c r="BB19" s="452"/>
      <c r="BC19" s="452"/>
      <c r="BD19" s="452"/>
      <c r="BE19" s="452"/>
      <c r="BF19" s="452"/>
      <c r="BG19" s="452"/>
      <c r="BH19" s="452"/>
      <c r="BI19" s="452"/>
      <c r="BJ19" s="452"/>
      <c r="BK19" s="452"/>
      <c r="BL19" s="452"/>
      <c r="BM19" s="453"/>
      <c r="BN19" s="417">
        <v>4613966</v>
      </c>
      <c r="BO19" s="418"/>
      <c r="BP19" s="418"/>
      <c r="BQ19" s="418"/>
      <c r="BR19" s="418"/>
      <c r="BS19" s="418"/>
      <c r="BT19" s="418"/>
      <c r="BU19" s="419"/>
      <c r="BV19" s="417">
        <v>4927598</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145</v>
      </c>
      <c r="C20" s="460"/>
      <c r="D20" s="460"/>
      <c r="E20" s="529"/>
      <c r="F20" s="529"/>
      <c r="G20" s="529"/>
      <c r="H20" s="529"/>
      <c r="I20" s="529"/>
      <c r="J20" s="529"/>
      <c r="K20" s="529"/>
      <c r="L20" s="537">
        <v>3477</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146</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147</v>
      </c>
      <c r="C22" s="548"/>
      <c r="D22" s="549"/>
      <c r="E22" s="429" t="s">
        <v>1</v>
      </c>
      <c r="F22" s="434"/>
      <c r="G22" s="434"/>
      <c r="H22" s="434"/>
      <c r="I22" s="434"/>
      <c r="J22" s="434"/>
      <c r="K22" s="424"/>
      <c r="L22" s="429" t="s">
        <v>148</v>
      </c>
      <c r="M22" s="434"/>
      <c r="N22" s="434"/>
      <c r="O22" s="434"/>
      <c r="P22" s="424"/>
      <c r="Q22" s="556" t="s">
        <v>149</v>
      </c>
      <c r="R22" s="557"/>
      <c r="S22" s="557"/>
      <c r="T22" s="557"/>
      <c r="U22" s="557"/>
      <c r="V22" s="558"/>
      <c r="W22" s="562" t="s">
        <v>150</v>
      </c>
      <c r="X22" s="548"/>
      <c r="Y22" s="549"/>
      <c r="Z22" s="429" t="s">
        <v>1</v>
      </c>
      <c r="AA22" s="434"/>
      <c r="AB22" s="434"/>
      <c r="AC22" s="434"/>
      <c r="AD22" s="434"/>
      <c r="AE22" s="434"/>
      <c r="AF22" s="434"/>
      <c r="AG22" s="424"/>
      <c r="AH22" s="575" t="s">
        <v>151</v>
      </c>
      <c r="AI22" s="434"/>
      <c r="AJ22" s="434"/>
      <c r="AK22" s="434"/>
      <c r="AL22" s="424"/>
      <c r="AM22" s="575" t="s">
        <v>152</v>
      </c>
      <c r="AN22" s="576"/>
      <c r="AO22" s="576"/>
      <c r="AP22" s="576"/>
      <c r="AQ22" s="576"/>
      <c r="AR22" s="577"/>
      <c r="AS22" s="556" t="s">
        <v>149</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153</v>
      </c>
      <c r="AZ23" s="378"/>
      <c r="BA23" s="378"/>
      <c r="BB23" s="378"/>
      <c r="BC23" s="378"/>
      <c r="BD23" s="378"/>
      <c r="BE23" s="378"/>
      <c r="BF23" s="378"/>
      <c r="BG23" s="378"/>
      <c r="BH23" s="378"/>
      <c r="BI23" s="378"/>
      <c r="BJ23" s="378"/>
      <c r="BK23" s="378"/>
      <c r="BL23" s="378"/>
      <c r="BM23" s="379"/>
      <c r="BN23" s="417">
        <v>5770842</v>
      </c>
      <c r="BO23" s="418"/>
      <c r="BP23" s="418"/>
      <c r="BQ23" s="418"/>
      <c r="BR23" s="418"/>
      <c r="BS23" s="418"/>
      <c r="BT23" s="418"/>
      <c r="BU23" s="419"/>
      <c r="BV23" s="417">
        <v>5409341</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154</v>
      </c>
      <c r="F24" s="447"/>
      <c r="G24" s="447"/>
      <c r="H24" s="447"/>
      <c r="I24" s="447"/>
      <c r="J24" s="447"/>
      <c r="K24" s="448"/>
      <c r="L24" s="468">
        <v>1</v>
      </c>
      <c r="M24" s="469"/>
      <c r="N24" s="469"/>
      <c r="O24" s="469"/>
      <c r="P24" s="508"/>
      <c r="Q24" s="468">
        <v>6000</v>
      </c>
      <c r="R24" s="469"/>
      <c r="S24" s="469"/>
      <c r="T24" s="469"/>
      <c r="U24" s="469"/>
      <c r="V24" s="508"/>
      <c r="W24" s="563"/>
      <c r="X24" s="551"/>
      <c r="Y24" s="552"/>
      <c r="Z24" s="467" t="s">
        <v>155</v>
      </c>
      <c r="AA24" s="447"/>
      <c r="AB24" s="447"/>
      <c r="AC24" s="447"/>
      <c r="AD24" s="447"/>
      <c r="AE24" s="447"/>
      <c r="AF24" s="447"/>
      <c r="AG24" s="448"/>
      <c r="AH24" s="468">
        <v>83</v>
      </c>
      <c r="AI24" s="469"/>
      <c r="AJ24" s="469"/>
      <c r="AK24" s="469"/>
      <c r="AL24" s="508"/>
      <c r="AM24" s="468">
        <v>255889</v>
      </c>
      <c r="AN24" s="469"/>
      <c r="AO24" s="469"/>
      <c r="AP24" s="469"/>
      <c r="AQ24" s="469"/>
      <c r="AR24" s="508"/>
      <c r="AS24" s="468">
        <v>3083</v>
      </c>
      <c r="AT24" s="469"/>
      <c r="AU24" s="469"/>
      <c r="AV24" s="469"/>
      <c r="AW24" s="469"/>
      <c r="AX24" s="470"/>
      <c r="AY24" s="583" t="s">
        <v>156</v>
      </c>
      <c r="AZ24" s="584"/>
      <c r="BA24" s="584"/>
      <c r="BB24" s="584"/>
      <c r="BC24" s="584"/>
      <c r="BD24" s="584"/>
      <c r="BE24" s="584"/>
      <c r="BF24" s="584"/>
      <c r="BG24" s="584"/>
      <c r="BH24" s="584"/>
      <c r="BI24" s="584"/>
      <c r="BJ24" s="584"/>
      <c r="BK24" s="584"/>
      <c r="BL24" s="584"/>
      <c r="BM24" s="585"/>
      <c r="BN24" s="417">
        <v>3529633</v>
      </c>
      <c r="BO24" s="418"/>
      <c r="BP24" s="418"/>
      <c r="BQ24" s="418"/>
      <c r="BR24" s="418"/>
      <c r="BS24" s="418"/>
      <c r="BT24" s="418"/>
      <c r="BU24" s="419"/>
      <c r="BV24" s="417">
        <v>3240024</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157</v>
      </c>
      <c r="F25" s="447"/>
      <c r="G25" s="447"/>
      <c r="H25" s="447"/>
      <c r="I25" s="447"/>
      <c r="J25" s="447"/>
      <c r="K25" s="448"/>
      <c r="L25" s="468">
        <v>1</v>
      </c>
      <c r="M25" s="469"/>
      <c r="N25" s="469"/>
      <c r="O25" s="469"/>
      <c r="P25" s="508"/>
      <c r="Q25" s="468">
        <v>5790</v>
      </c>
      <c r="R25" s="469"/>
      <c r="S25" s="469"/>
      <c r="T25" s="469"/>
      <c r="U25" s="469"/>
      <c r="V25" s="508"/>
      <c r="W25" s="563"/>
      <c r="X25" s="551"/>
      <c r="Y25" s="552"/>
      <c r="Z25" s="467" t="s">
        <v>158</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159</v>
      </c>
      <c r="AZ25" s="378"/>
      <c r="BA25" s="378"/>
      <c r="BB25" s="378"/>
      <c r="BC25" s="378"/>
      <c r="BD25" s="378"/>
      <c r="BE25" s="378"/>
      <c r="BF25" s="378"/>
      <c r="BG25" s="378"/>
      <c r="BH25" s="378"/>
      <c r="BI25" s="378"/>
      <c r="BJ25" s="378"/>
      <c r="BK25" s="378"/>
      <c r="BL25" s="378"/>
      <c r="BM25" s="379"/>
      <c r="BN25" s="380">
        <v>77940</v>
      </c>
      <c r="BO25" s="381"/>
      <c r="BP25" s="381"/>
      <c r="BQ25" s="381"/>
      <c r="BR25" s="381"/>
      <c r="BS25" s="381"/>
      <c r="BT25" s="381"/>
      <c r="BU25" s="382"/>
      <c r="BV25" s="380">
        <v>92985</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160</v>
      </c>
      <c r="F26" s="447"/>
      <c r="G26" s="447"/>
      <c r="H26" s="447"/>
      <c r="I26" s="447"/>
      <c r="J26" s="447"/>
      <c r="K26" s="448"/>
      <c r="L26" s="468">
        <v>1</v>
      </c>
      <c r="M26" s="469"/>
      <c r="N26" s="469"/>
      <c r="O26" s="469"/>
      <c r="P26" s="508"/>
      <c r="Q26" s="468">
        <v>5160</v>
      </c>
      <c r="R26" s="469"/>
      <c r="S26" s="469"/>
      <c r="T26" s="469"/>
      <c r="U26" s="469"/>
      <c r="V26" s="508"/>
      <c r="W26" s="563"/>
      <c r="X26" s="551"/>
      <c r="Y26" s="552"/>
      <c r="Z26" s="467" t="s">
        <v>161</v>
      </c>
      <c r="AA26" s="573"/>
      <c r="AB26" s="573"/>
      <c r="AC26" s="573"/>
      <c r="AD26" s="573"/>
      <c r="AE26" s="573"/>
      <c r="AF26" s="573"/>
      <c r="AG26" s="574"/>
      <c r="AH26" s="468" t="s">
        <v>121</v>
      </c>
      <c r="AI26" s="469"/>
      <c r="AJ26" s="469"/>
      <c r="AK26" s="469"/>
      <c r="AL26" s="508"/>
      <c r="AM26" s="468" t="s">
        <v>121</v>
      </c>
      <c r="AN26" s="469"/>
      <c r="AO26" s="469"/>
      <c r="AP26" s="469"/>
      <c r="AQ26" s="469"/>
      <c r="AR26" s="508"/>
      <c r="AS26" s="468" t="s">
        <v>121</v>
      </c>
      <c r="AT26" s="469"/>
      <c r="AU26" s="469"/>
      <c r="AV26" s="469"/>
      <c r="AW26" s="469"/>
      <c r="AX26" s="470"/>
      <c r="AY26" s="420" t="s">
        <v>162</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163</v>
      </c>
      <c r="F27" s="447"/>
      <c r="G27" s="447"/>
      <c r="H27" s="447"/>
      <c r="I27" s="447"/>
      <c r="J27" s="447"/>
      <c r="K27" s="448"/>
      <c r="L27" s="468">
        <v>1</v>
      </c>
      <c r="M27" s="469"/>
      <c r="N27" s="469"/>
      <c r="O27" s="469"/>
      <c r="P27" s="508"/>
      <c r="Q27" s="468">
        <v>2790</v>
      </c>
      <c r="R27" s="469"/>
      <c r="S27" s="469"/>
      <c r="T27" s="469"/>
      <c r="U27" s="469"/>
      <c r="V27" s="508"/>
      <c r="W27" s="563"/>
      <c r="X27" s="551"/>
      <c r="Y27" s="552"/>
      <c r="Z27" s="467" t="s">
        <v>164</v>
      </c>
      <c r="AA27" s="447"/>
      <c r="AB27" s="447"/>
      <c r="AC27" s="447"/>
      <c r="AD27" s="447"/>
      <c r="AE27" s="447"/>
      <c r="AF27" s="447"/>
      <c r="AG27" s="448"/>
      <c r="AH27" s="468" t="s">
        <v>121</v>
      </c>
      <c r="AI27" s="469"/>
      <c r="AJ27" s="469"/>
      <c r="AK27" s="469"/>
      <c r="AL27" s="508"/>
      <c r="AM27" s="468" t="s">
        <v>121</v>
      </c>
      <c r="AN27" s="469"/>
      <c r="AO27" s="469"/>
      <c r="AP27" s="469"/>
      <c r="AQ27" s="469"/>
      <c r="AR27" s="508"/>
      <c r="AS27" s="468" t="s">
        <v>121</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141825</v>
      </c>
      <c r="BO27" s="587"/>
      <c r="BP27" s="587"/>
      <c r="BQ27" s="587"/>
      <c r="BR27" s="587"/>
      <c r="BS27" s="587"/>
      <c r="BT27" s="587"/>
      <c r="BU27" s="588"/>
      <c r="BV27" s="586">
        <v>141726</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2200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681101</v>
      </c>
      <c r="BO28" s="381"/>
      <c r="BP28" s="381"/>
      <c r="BQ28" s="381"/>
      <c r="BR28" s="381"/>
      <c r="BS28" s="381"/>
      <c r="BT28" s="381"/>
      <c r="BU28" s="382"/>
      <c r="BV28" s="380">
        <v>455303</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10</v>
      </c>
      <c r="M29" s="469"/>
      <c r="N29" s="469"/>
      <c r="O29" s="469"/>
      <c r="P29" s="508"/>
      <c r="Q29" s="468">
        <v>1980</v>
      </c>
      <c r="R29" s="469"/>
      <c r="S29" s="469"/>
      <c r="T29" s="469"/>
      <c r="U29" s="469"/>
      <c r="V29" s="508"/>
      <c r="W29" s="564"/>
      <c r="X29" s="565"/>
      <c r="Y29" s="566"/>
      <c r="Z29" s="467" t="s">
        <v>171</v>
      </c>
      <c r="AA29" s="447"/>
      <c r="AB29" s="447"/>
      <c r="AC29" s="447"/>
      <c r="AD29" s="447"/>
      <c r="AE29" s="447"/>
      <c r="AF29" s="447"/>
      <c r="AG29" s="448"/>
      <c r="AH29" s="468">
        <v>83</v>
      </c>
      <c r="AI29" s="469"/>
      <c r="AJ29" s="469"/>
      <c r="AK29" s="469"/>
      <c r="AL29" s="508"/>
      <c r="AM29" s="468">
        <v>255889</v>
      </c>
      <c r="AN29" s="469"/>
      <c r="AO29" s="469"/>
      <c r="AP29" s="469"/>
      <c r="AQ29" s="469"/>
      <c r="AR29" s="508"/>
      <c r="AS29" s="468">
        <v>3083</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216562</v>
      </c>
      <c r="BO29" s="418"/>
      <c r="BP29" s="418"/>
      <c r="BQ29" s="418"/>
      <c r="BR29" s="418"/>
      <c r="BS29" s="418"/>
      <c r="BT29" s="418"/>
      <c r="BU29" s="419"/>
      <c r="BV29" s="417">
        <v>257606</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96.8</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562448</v>
      </c>
      <c r="BO30" s="587"/>
      <c r="BP30" s="587"/>
      <c r="BQ30" s="587"/>
      <c r="BR30" s="587"/>
      <c r="BS30" s="587"/>
      <c r="BT30" s="587"/>
      <c r="BU30" s="588"/>
      <c r="BV30" s="586">
        <v>468038</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2</v>
      </c>
      <c r="V34" s="598"/>
      <c r="W34" s="599" t="str">
        <f>IF('各会計、関係団体の財政状況及び健全化判断比率'!B28="","",'各会計、関係団体の財政状況及び健全化判断比率'!B28)</f>
        <v>国民健康保険事業勘定特別会計</v>
      </c>
      <c r="X34" s="599"/>
      <c r="Y34" s="599"/>
      <c r="Z34" s="599"/>
      <c r="AA34" s="599"/>
      <c r="AB34" s="599"/>
      <c r="AC34" s="599"/>
      <c r="AD34" s="599"/>
      <c r="AE34" s="599"/>
      <c r="AF34" s="599"/>
      <c r="AG34" s="599"/>
      <c r="AH34" s="599"/>
      <c r="AI34" s="599"/>
      <c r="AJ34" s="599"/>
      <c r="AK34" s="599"/>
      <c r="AL34" s="167"/>
      <c r="AM34" s="598">
        <f>IF(AO34="","",MAX(C34:D43,U34:V43)+1)</f>
        <v>4</v>
      </c>
      <c r="AN34" s="598"/>
      <c r="AO34" s="599" t="str">
        <f>IF('各会計、関係団体の財政状況及び健全化判断比率'!B30="","",'各会計、関係団体の財政状況及び健全化判断比率'!B30)</f>
        <v>水道事業会計</v>
      </c>
      <c r="AP34" s="599"/>
      <c r="AQ34" s="599"/>
      <c r="AR34" s="599"/>
      <c r="AS34" s="599"/>
      <c r="AT34" s="599"/>
      <c r="AU34" s="599"/>
      <c r="AV34" s="599"/>
      <c r="AW34" s="599"/>
      <c r="AX34" s="599"/>
      <c r="AY34" s="599"/>
      <c r="AZ34" s="599"/>
      <c r="BA34" s="599"/>
      <c r="BB34" s="599"/>
      <c r="BC34" s="599"/>
      <c r="BD34" s="167"/>
      <c r="BE34" s="598">
        <f>IF(BG34="","",MAX(C34:D43,U34:V43,AM34:AN43)+1)</f>
        <v>5</v>
      </c>
      <c r="BF34" s="598"/>
      <c r="BG34" s="599" t="str">
        <f>IF('各会計、関係団体の財政状況及び健全化判断比率'!B31="","",'各会計、関係団体の財政状況及び健全化判断比率'!B31)</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7</v>
      </c>
      <c r="BX34" s="598"/>
      <c r="BY34" s="599" t="str">
        <f>IF('各会計、関係団体の財政状況及び健全化判断比率'!B68="","",'各会計、関係団体の財政状況及び健全化判断比率'!B68)</f>
        <v>長野県後期高齢者医療広域連合</v>
      </c>
      <c r="BZ34" s="599"/>
      <c r="CA34" s="599"/>
      <c r="CB34" s="599"/>
      <c r="CC34" s="599"/>
      <c r="CD34" s="599"/>
      <c r="CE34" s="599"/>
      <c r="CF34" s="599"/>
      <c r="CG34" s="599"/>
      <c r="CH34" s="599"/>
      <c r="CI34" s="599"/>
      <c r="CJ34" s="599"/>
      <c r="CK34" s="599"/>
      <c r="CL34" s="599"/>
      <c r="CM34" s="599"/>
      <c r="CN34" s="167"/>
      <c r="CO34" s="598">
        <f>IF(CQ34="","",MAX(C34:D43,U34:V43,AM34:AN43,BE34:BF43,BW34:BX43)+1)</f>
        <v>17</v>
      </c>
      <c r="CP34" s="598"/>
      <c r="CQ34" s="599" t="str">
        <f>IF('各会計、関係団体の財政状況及び健全化判断比率'!BS7="","",'各会計、関係団体の財政状況及び健全化判断比率'!BS7)</f>
        <v>白馬村土地開発公社</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t="str">
        <f>IF(E35="","",C34+1)</f>
        <v/>
      </c>
      <c r="D35" s="598"/>
      <c r="E35" s="599" t="str">
        <f>IF('各会計、関係団体の財政状況及び健全化判断比率'!B8="","",'各会計、関係団体の財政状況及び健全化判断比率'!B8)</f>
        <v/>
      </c>
      <c r="F35" s="599"/>
      <c r="G35" s="599"/>
      <c r="H35" s="599"/>
      <c r="I35" s="599"/>
      <c r="J35" s="599"/>
      <c r="K35" s="599"/>
      <c r="L35" s="599"/>
      <c r="M35" s="599"/>
      <c r="N35" s="599"/>
      <c r="O35" s="599"/>
      <c r="P35" s="599"/>
      <c r="Q35" s="599"/>
      <c r="R35" s="599"/>
      <c r="S35" s="599"/>
      <c r="T35" s="167"/>
      <c r="U35" s="598">
        <f>IF(W35="","",U34+1)</f>
        <v>3</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6</v>
      </c>
      <c r="BF35" s="598"/>
      <c r="BG35" s="599" t="str">
        <f>IF('各会計、関係団体の財政状況及び健全化判断比率'!B32="","",'各会計、関係団体の財政状況及び健全化判断比率'!B32)</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8</v>
      </c>
      <c r="BX35" s="598"/>
      <c r="BY35" s="599" t="str">
        <f>IF('各会計、関係団体の財政状況及び健全化判断比率'!B69="","",'各会計、関係団体の財政状況及び健全化判断比率'!B69)</f>
        <v>　一般会計</v>
      </c>
      <c r="BZ35" s="599"/>
      <c r="CA35" s="599"/>
      <c r="CB35" s="599"/>
      <c r="CC35" s="599"/>
      <c r="CD35" s="599"/>
      <c r="CE35" s="599"/>
      <c r="CF35" s="599"/>
      <c r="CG35" s="599"/>
      <c r="CH35" s="599"/>
      <c r="CI35" s="599"/>
      <c r="CJ35" s="599"/>
      <c r="CK35" s="599"/>
      <c r="CL35" s="599"/>
      <c r="CM35" s="599"/>
      <c r="CN35" s="167"/>
      <c r="CO35" s="598">
        <f t="shared" ref="CO35:CO43" si="3">IF(CQ35="","",CO34+1)</f>
        <v>18</v>
      </c>
      <c r="CP35" s="598"/>
      <c r="CQ35" s="599" t="str">
        <f>IF('各会計、関係団体の財政状況及び健全化判断比率'!BS8="","",'各会計、関係団体の財政状況及び健全化判断比率'!BS8)</f>
        <v>白馬村振興公社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x14ac:dyDescent="0.15">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9</v>
      </c>
      <c r="BX36" s="598"/>
      <c r="BY36" s="599" t="str">
        <f>IF('各会計、関係団体の財政状況及び健全化判断比率'!B70="","",'各会計、関係団体の財政状況及び健全化判断比率'!B70)</f>
        <v>　後期高齢者医療特別会計</v>
      </c>
      <c r="BZ36" s="599"/>
      <c r="CA36" s="599"/>
      <c r="CB36" s="599"/>
      <c r="CC36" s="599"/>
      <c r="CD36" s="599"/>
      <c r="CE36" s="599"/>
      <c r="CF36" s="599"/>
      <c r="CG36" s="599"/>
      <c r="CH36" s="599"/>
      <c r="CI36" s="599"/>
      <c r="CJ36" s="599"/>
      <c r="CK36" s="599"/>
      <c r="CL36" s="599"/>
      <c r="CM36" s="599"/>
      <c r="CN36" s="167"/>
      <c r="CO36" s="598">
        <f t="shared" si="3"/>
        <v>19</v>
      </c>
      <c r="CP36" s="598"/>
      <c r="CQ36" s="599" t="str">
        <f>IF('各会計、関係団体の財政状況及び健全化判断比率'!BS9="","",'各会計、関係団体の財政状況及び健全化判断比率'!BS9)</f>
        <v>岩岳リゾート</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10</v>
      </c>
      <c r="BX37" s="598"/>
      <c r="BY37" s="599" t="str">
        <f>IF('各会計、関係団体の財政状況及び健全化判断比率'!B71="","",'各会計、関係団体の財政状況及び健全化判断比率'!B71)</f>
        <v>北アルプス広域連合</v>
      </c>
      <c r="BZ37" s="599"/>
      <c r="CA37" s="599"/>
      <c r="CB37" s="599"/>
      <c r="CC37" s="599"/>
      <c r="CD37" s="599"/>
      <c r="CE37" s="599"/>
      <c r="CF37" s="599"/>
      <c r="CG37" s="599"/>
      <c r="CH37" s="599"/>
      <c r="CI37" s="599"/>
      <c r="CJ37" s="599"/>
      <c r="CK37" s="599"/>
      <c r="CL37" s="599"/>
      <c r="CM37" s="599"/>
      <c r="CN37" s="167"/>
      <c r="CO37" s="598">
        <f t="shared" si="3"/>
        <v>20</v>
      </c>
      <c r="CP37" s="598"/>
      <c r="CQ37" s="599" t="str">
        <f>IF('各会計、関係団体の財政状況及び健全化判断比率'!BS10="","",'各会計、関係団体の財政状況及び健全化判断比率'!BS10)</f>
        <v>白馬村観光局</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11</v>
      </c>
      <c r="BX38" s="598"/>
      <c r="BY38" s="599" t="str">
        <f>IF('各会計、関係団体の財政状況及び健全化判断比率'!B72="","",'各会計、関係団体の財政状況及び健全化判断比率'!B72)</f>
        <v>　普通会計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12</v>
      </c>
      <c r="BX39" s="598"/>
      <c r="BY39" s="599" t="str">
        <f>IF('各会計、関係団体の財政状況及び健全化判断比率'!B73="","",'各会計、関係団体の財政状況及び健全化判断比率'!B73)</f>
        <v>　介護保険事業</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13</v>
      </c>
      <c r="BX40" s="598"/>
      <c r="BY40" s="599" t="str">
        <f>IF('各会計、関係団体の財政状況及び健全化判断比率'!B74="","",'各会計、関係団体の財政状況及び健全化判断比率'!B74)</f>
        <v>長野県市町村総合事務組合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14</v>
      </c>
      <c r="BX41" s="598"/>
      <c r="BY41" s="599" t="str">
        <f>IF('各会計、関係団体の財政状況及び健全化判断比率'!B75="","",'各会計、関係団体の財政状況及び健全化判断比率'!B75)</f>
        <v>　一般会計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15</v>
      </c>
      <c r="BX42" s="598"/>
      <c r="BY42" s="599" t="str">
        <f>IF('各会計、関係団体の財政状況及び健全化判断比率'!B76="","",'各会計、関係団体の財政状況及び健全化判断比率'!B76)</f>
        <v>　非常勤職員公務災害補償特別会計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16</v>
      </c>
      <c r="BX43" s="598"/>
      <c r="BY43" s="599" t="str">
        <f>IF('各会計、関係団体の財政状況及び健全化判断比率'!B77="","",'各会計、関係団体の財政状況及び健全化判断比率'!B77)</f>
        <v>中信地域町村交通災害共済事務組合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83" t="s">
        <v>532</v>
      </c>
      <c r="D34" s="1183"/>
      <c r="E34" s="1184"/>
      <c r="F34" s="32">
        <v>5.49</v>
      </c>
      <c r="G34" s="33">
        <v>7.77</v>
      </c>
      <c r="H34" s="33">
        <v>10.47</v>
      </c>
      <c r="I34" s="33">
        <v>10.89</v>
      </c>
      <c r="J34" s="34">
        <v>12.42</v>
      </c>
      <c r="K34" s="22"/>
      <c r="L34" s="22"/>
      <c r="M34" s="22"/>
      <c r="N34" s="22"/>
      <c r="O34" s="22"/>
      <c r="P34" s="22"/>
    </row>
    <row r="35" spans="1:16" ht="39" customHeight="1" x14ac:dyDescent="0.15">
      <c r="A35" s="22"/>
      <c r="B35" s="35"/>
      <c r="C35" s="1177" t="s">
        <v>533</v>
      </c>
      <c r="D35" s="1178"/>
      <c r="E35" s="1179"/>
      <c r="F35" s="36">
        <v>3.52</v>
      </c>
      <c r="G35" s="37">
        <v>5.81</v>
      </c>
      <c r="H35" s="37">
        <v>4.24</v>
      </c>
      <c r="I35" s="37">
        <v>4.6399999999999997</v>
      </c>
      <c r="J35" s="38">
        <v>9.33</v>
      </c>
      <c r="K35" s="22"/>
      <c r="L35" s="22"/>
      <c r="M35" s="22"/>
      <c r="N35" s="22"/>
      <c r="O35" s="22"/>
      <c r="P35" s="22"/>
    </row>
    <row r="36" spans="1:16" ht="39" customHeight="1" x14ac:dyDescent="0.15">
      <c r="A36" s="22"/>
      <c r="B36" s="35"/>
      <c r="C36" s="1177" t="s">
        <v>534</v>
      </c>
      <c r="D36" s="1178"/>
      <c r="E36" s="1179"/>
      <c r="F36" s="36">
        <v>1.01</v>
      </c>
      <c r="G36" s="37">
        <v>1.59</v>
      </c>
      <c r="H36" s="37">
        <v>1.81</v>
      </c>
      <c r="I36" s="37">
        <v>1.74</v>
      </c>
      <c r="J36" s="38">
        <v>1.77</v>
      </c>
      <c r="K36" s="22"/>
      <c r="L36" s="22"/>
      <c r="M36" s="22"/>
      <c r="N36" s="22"/>
      <c r="O36" s="22"/>
      <c r="P36" s="22"/>
    </row>
    <row r="37" spans="1:16" ht="39" customHeight="1" x14ac:dyDescent="0.15">
      <c r="A37" s="22"/>
      <c r="B37" s="35"/>
      <c r="C37" s="1177" t="s">
        <v>535</v>
      </c>
      <c r="D37" s="1178"/>
      <c r="E37" s="1179"/>
      <c r="F37" s="36">
        <v>0.37</v>
      </c>
      <c r="G37" s="37">
        <v>0.32</v>
      </c>
      <c r="H37" s="37">
        <v>0.2</v>
      </c>
      <c r="I37" s="37">
        <v>0.18</v>
      </c>
      <c r="J37" s="38">
        <v>0.11</v>
      </c>
      <c r="K37" s="22"/>
      <c r="L37" s="22"/>
      <c r="M37" s="22"/>
      <c r="N37" s="22"/>
      <c r="O37" s="22"/>
      <c r="P37" s="22"/>
    </row>
    <row r="38" spans="1:16" ht="39" customHeight="1" x14ac:dyDescent="0.15">
      <c r="A38" s="22"/>
      <c r="B38" s="35"/>
      <c r="C38" s="1177" t="s">
        <v>536</v>
      </c>
      <c r="D38" s="1178"/>
      <c r="E38" s="1179"/>
      <c r="F38" s="36">
        <v>0</v>
      </c>
      <c r="G38" s="37">
        <v>0</v>
      </c>
      <c r="H38" s="37">
        <v>0</v>
      </c>
      <c r="I38" s="37">
        <v>0</v>
      </c>
      <c r="J38" s="38">
        <v>0</v>
      </c>
      <c r="K38" s="22"/>
      <c r="L38" s="22"/>
      <c r="M38" s="22"/>
      <c r="N38" s="22"/>
      <c r="O38" s="22"/>
      <c r="P38" s="22"/>
    </row>
    <row r="39" spans="1:16" ht="39" customHeight="1" x14ac:dyDescent="0.15">
      <c r="A39" s="22"/>
      <c r="B39" s="35"/>
      <c r="C39" s="1177" t="s">
        <v>537</v>
      </c>
      <c r="D39" s="1178"/>
      <c r="E39" s="1179"/>
      <c r="F39" s="36">
        <v>0.03</v>
      </c>
      <c r="G39" s="37">
        <v>0</v>
      </c>
      <c r="H39" s="37">
        <v>0</v>
      </c>
      <c r="I39" s="37">
        <v>0.06</v>
      </c>
      <c r="J39" s="38">
        <v>0</v>
      </c>
      <c r="K39" s="22"/>
      <c r="L39" s="22"/>
      <c r="M39" s="22"/>
      <c r="N39" s="22"/>
      <c r="O39" s="22"/>
      <c r="P39" s="22"/>
    </row>
    <row r="40" spans="1:16" ht="39" customHeight="1" x14ac:dyDescent="0.15">
      <c r="A40" s="22"/>
      <c r="B40" s="35"/>
      <c r="C40" s="1177"/>
      <c r="D40" s="1178"/>
      <c r="E40" s="1179"/>
      <c r="F40" s="36"/>
      <c r="G40" s="37"/>
      <c r="H40" s="37"/>
      <c r="I40" s="37"/>
      <c r="J40" s="38"/>
      <c r="K40" s="22"/>
      <c r="L40" s="22"/>
      <c r="M40" s="22"/>
      <c r="N40" s="22"/>
      <c r="O40" s="22"/>
      <c r="P40" s="22"/>
    </row>
    <row r="41" spans="1:16" ht="39" customHeight="1" x14ac:dyDescent="0.15">
      <c r="A41" s="22"/>
      <c r="B41" s="35"/>
      <c r="C41" s="1177"/>
      <c r="D41" s="1178"/>
      <c r="E41" s="1179"/>
      <c r="F41" s="36"/>
      <c r="G41" s="37"/>
      <c r="H41" s="37"/>
      <c r="I41" s="37"/>
      <c r="J41" s="38"/>
      <c r="K41" s="22"/>
      <c r="L41" s="22"/>
      <c r="M41" s="22"/>
      <c r="N41" s="22"/>
      <c r="O41" s="22"/>
      <c r="P41" s="22"/>
    </row>
    <row r="42" spans="1:16" ht="39" customHeight="1" x14ac:dyDescent="0.15">
      <c r="A42" s="22"/>
      <c r="B42" s="39"/>
      <c r="C42" s="1177" t="s">
        <v>538</v>
      </c>
      <c r="D42" s="1178"/>
      <c r="E42" s="1179"/>
      <c r="F42" s="36" t="s">
        <v>484</v>
      </c>
      <c r="G42" s="37" t="s">
        <v>484</v>
      </c>
      <c r="H42" s="37" t="s">
        <v>484</v>
      </c>
      <c r="I42" s="37" t="s">
        <v>484</v>
      </c>
      <c r="J42" s="38" t="s">
        <v>484</v>
      </c>
      <c r="K42" s="22"/>
      <c r="L42" s="22"/>
      <c r="M42" s="22"/>
      <c r="N42" s="22"/>
      <c r="O42" s="22"/>
      <c r="P42" s="22"/>
    </row>
    <row r="43" spans="1:16" ht="39" customHeight="1" thickBot="1" x14ac:dyDescent="0.2">
      <c r="A43" s="22"/>
      <c r="B43" s="40"/>
      <c r="C43" s="1180" t="s">
        <v>539</v>
      </c>
      <c r="D43" s="1181"/>
      <c r="E43" s="1182"/>
      <c r="F43" s="41" t="s">
        <v>484</v>
      </c>
      <c r="G43" s="42" t="s">
        <v>484</v>
      </c>
      <c r="H43" s="42" t="s">
        <v>484</v>
      </c>
      <c r="I43" s="42" t="s">
        <v>484</v>
      </c>
      <c r="J43" s="43" t="s">
        <v>484</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5" zoomScaleNormal="7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93" t="s">
        <v>11</v>
      </c>
      <c r="C45" s="1194"/>
      <c r="D45" s="58"/>
      <c r="E45" s="1199" t="s">
        <v>12</v>
      </c>
      <c r="F45" s="1199"/>
      <c r="G45" s="1199"/>
      <c r="H45" s="1199"/>
      <c r="I45" s="1199"/>
      <c r="J45" s="1200"/>
      <c r="K45" s="59">
        <v>668</v>
      </c>
      <c r="L45" s="60">
        <v>620</v>
      </c>
      <c r="M45" s="60">
        <v>578</v>
      </c>
      <c r="N45" s="60">
        <v>546</v>
      </c>
      <c r="O45" s="61">
        <v>534</v>
      </c>
      <c r="P45" s="48"/>
      <c r="Q45" s="48"/>
      <c r="R45" s="48"/>
      <c r="S45" s="48"/>
      <c r="T45" s="48"/>
      <c r="U45" s="48"/>
    </row>
    <row r="46" spans="1:21" ht="30.75" customHeight="1" x14ac:dyDescent="0.15">
      <c r="A46" s="48"/>
      <c r="B46" s="1195"/>
      <c r="C46" s="1196"/>
      <c r="D46" s="62"/>
      <c r="E46" s="1187" t="s">
        <v>13</v>
      </c>
      <c r="F46" s="1187"/>
      <c r="G46" s="1187"/>
      <c r="H46" s="1187"/>
      <c r="I46" s="1187"/>
      <c r="J46" s="1188"/>
      <c r="K46" s="63" t="s">
        <v>484</v>
      </c>
      <c r="L46" s="64" t="s">
        <v>484</v>
      </c>
      <c r="M46" s="64" t="s">
        <v>484</v>
      </c>
      <c r="N46" s="64" t="s">
        <v>484</v>
      </c>
      <c r="O46" s="65" t="s">
        <v>484</v>
      </c>
      <c r="P46" s="48"/>
      <c r="Q46" s="48"/>
      <c r="R46" s="48"/>
      <c r="S46" s="48"/>
      <c r="T46" s="48"/>
      <c r="U46" s="48"/>
    </row>
    <row r="47" spans="1:21" ht="30.75" customHeight="1" x14ac:dyDescent="0.15">
      <c r="A47" s="48"/>
      <c r="B47" s="1195"/>
      <c r="C47" s="1196"/>
      <c r="D47" s="62"/>
      <c r="E47" s="1187" t="s">
        <v>14</v>
      </c>
      <c r="F47" s="1187"/>
      <c r="G47" s="1187"/>
      <c r="H47" s="1187"/>
      <c r="I47" s="1187"/>
      <c r="J47" s="1188"/>
      <c r="K47" s="63" t="s">
        <v>484</v>
      </c>
      <c r="L47" s="64" t="s">
        <v>484</v>
      </c>
      <c r="M47" s="64" t="s">
        <v>484</v>
      </c>
      <c r="N47" s="64" t="s">
        <v>484</v>
      </c>
      <c r="O47" s="65" t="s">
        <v>484</v>
      </c>
      <c r="P47" s="48"/>
      <c r="Q47" s="48"/>
      <c r="R47" s="48"/>
      <c r="S47" s="48"/>
      <c r="T47" s="48"/>
      <c r="U47" s="48"/>
    </row>
    <row r="48" spans="1:21" ht="30.75" customHeight="1" x14ac:dyDescent="0.15">
      <c r="A48" s="48"/>
      <c r="B48" s="1195"/>
      <c r="C48" s="1196"/>
      <c r="D48" s="62"/>
      <c r="E48" s="1187" t="s">
        <v>15</v>
      </c>
      <c r="F48" s="1187"/>
      <c r="G48" s="1187"/>
      <c r="H48" s="1187"/>
      <c r="I48" s="1187"/>
      <c r="J48" s="1188"/>
      <c r="K48" s="63">
        <v>293</v>
      </c>
      <c r="L48" s="64">
        <v>312</v>
      </c>
      <c r="M48" s="64">
        <v>312</v>
      </c>
      <c r="N48" s="64">
        <v>332</v>
      </c>
      <c r="O48" s="65">
        <v>331</v>
      </c>
      <c r="P48" s="48"/>
      <c r="Q48" s="48"/>
      <c r="R48" s="48"/>
      <c r="S48" s="48"/>
      <c r="T48" s="48"/>
      <c r="U48" s="48"/>
    </row>
    <row r="49" spans="1:21" ht="30.75" customHeight="1" x14ac:dyDescent="0.15">
      <c r="A49" s="48"/>
      <c r="B49" s="1195"/>
      <c r="C49" s="1196"/>
      <c r="D49" s="62"/>
      <c r="E49" s="1187" t="s">
        <v>16</v>
      </c>
      <c r="F49" s="1187"/>
      <c r="G49" s="1187"/>
      <c r="H49" s="1187"/>
      <c r="I49" s="1187"/>
      <c r="J49" s="1188"/>
      <c r="K49" s="63">
        <v>2</v>
      </c>
      <c r="L49" s="64">
        <v>8</v>
      </c>
      <c r="M49" s="64">
        <v>22</v>
      </c>
      <c r="N49" s="64">
        <v>22</v>
      </c>
      <c r="O49" s="65">
        <v>20</v>
      </c>
      <c r="P49" s="48"/>
      <c r="Q49" s="48"/>
      <c r="R49" s="48"/>
      <c r="S49" s="48"/>
      <c r="T49" s="48"/>
      <c r="U49" s="48"/>
    </row>
    <row r="50" spans="1:21" ht="30.75" customHeight="1" x14ac:dyDescent="0.15">
      <c r="A50" s="48"/>
      <c r="B50" s="1195"/>
      <c r="C50" s="1196"/>
      <c r="D50" s="62"/>
      <c r="E50" s="1187" t="s">
        <v>17</v>
      </c>
      <c r="F50" s="1187"/>
      <c r="G50" s="1187"/>
      <c r="H50" s="1187"/>
      <c r="I50" s="1187"/>
      <c r="J50" s="1188"/>
      <c r="K50" s="63">
        <v>24</v>
      </c>
      <c r="L50" s="64">
        <v>31</v>
      </c>
      <c r="M50" s="64">
        <v>15</v>
      </c>
      <c r="N50" s="64">
        <v>14</v>
      </c>
      <c r="O50" s="65">
        <v>14</v>
      </c>
      <c r="P50" s="48"/>
      <c r="Q50" s="48"/>
      <c r="R50" s="48"/>
      <c r="S50" s="48"/>
      <c r="T50" s="48"/>
      <c r="U50" s="48"/>
    </row>
    <row r="51" spans="1:21" ht="30.75" customHeight="1" x14ac:dyDescent="0.15">
      <c r="A51" s="48"/>
      <c r="B51" s="1197"/>
      <c r="C51" s="1198"/>
      <c r="D51" s="66"/>
      <c r="E51" s="1187" t="s">
        <v>18</v>
      </c>
      <c r="F51" s="1187"/>
      <c r="G51" s="1187"/>
      <c r="H51" s="1187"/>
      <c r="I51" s="1187"/>
      <c r="J51" s="1188"/>
      <c r="K51" s="63" t="s">
        <v>484</v>
      </c>
      <c r="L51" s="64">
        <v>0</v>
      </c>
      <c r="M51" s="64">
        <v>0</v>
      </c>
      <c r="N51" s="64">
        <v>1</v>
      </c>
      <c r="O51" s="65">
        <v>1</v>
      </c>
      <c r="P51" s="48"/>
      <c r="Q51" s="48"/>
      <c r="R51" s="48"/>
      <c r="S51" s="48"/>
      <c r="T51" s="48"/>
      <c r="U51" s="48"/>
    </row>
    <row r="52" spans="1:21" ht="30.75" customHeight="1" x14ac:dyDescent="0.15">
      <c r="A52" s="48"/>
      <c r="B52" s="1185" t="s">
        <v>19</v>
      </c>
      <c r="C52" s="1186"/>
      <c r="D52" s="66"/>
      <c r="E52" s="1187" t="s">
        <v>20</v>
      </c>
      <c r="F52" s="1187"/>
      <c r="G52" s="1187"/>
      <c r="H52" s="1187"/>
      <c r="I52" s="1187"/>
      <c r="J52" s="1188"/>
      <c r="K52" s="63">
        <v>629</v>
      </c>
      <c r="L52" s="64">
        <v>627</v>
      </c>
      <c r="M52" s="64">
        <v>641</v>
      </c>
      <c r="N52" s="64">
        <v>628</v>
      </c>
      <c r="O52" s="65">
        <v>627</v>
      </c>
      <c r="P52" s="48"/>
      <c r="Q52" s="48"/>
      <c r="R52" s="48"/>
      <c r="S52" s="48"/>
      <c r="T52" s="48"/>
      <c r="U52" s="48"/>
    </row>
    <row r="53" spans="1:21" ht="30.75" customHeight="1" thickBot="1" x14ac:dyDescent="0.2">
      <c r="A53" s="48"/>
      <c r="B53" s="1189" t="s">
        <v>21</v>
      </c>
      <c r="C53" s="1190"/>
      <c r="D53" s="67"/>
      <c r="E53" s="1191" t="s">
        <v>22</v>
      </c>
      <c r="F53" s="1191"/>
      <c r="G53" s="1191"/>
      <c r="H53" s="1191"/>
      <c r="I53" s="1191"/>
      <c r="J53" s="1192"/>
      <c r="K53" s="68">
        <v>358</v>
      </c>
      <c r="L53" s="69">
        <v>344</v>
      </c>
      <c r="M53" s="69">
        <v>286</v>
      </c>
      <c r="N53" s="69">
        <v>287</v>
      </c>
      <c r="O53" s="70">
        <v>273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201" t="s">
        <v>24</v>
      </c>
      <c r="C41" s="1202"/>
      <c r="D41" s="81"/>
      <c r="E41" s="1207" t="s">
        <v>25</v>
      </c>
      <c r="F41" s="1207"/>
      <c r="G41" s="1207"/>
      <c r="H41" s="1208"/>
      <c r="I41" s="82">
        <v>5358</v>
      </c>
      <c r="J41" s="83">
        <v>5134</v>
      </c>
      <c r="K41" s="83">
        <v>5383</v>
      </c>
      <c r="L41" s="83">
        <v>5409</v>
      </c>
      <c r="M41" s="84">
        <v>5771</v>
      </c>
    </row>
    <row r="42" spans="2:13" ht="27.75" customHeight="1" x14ac:dyDescent="0.15">
      <c r="B42" s="1203"/>
      <c r="C42" s="1204"/>
      <c r="D42" s="85"/>
      <c r="E42" s="1209" t="s">
        <v>26</v>
      </c>
      <c r="F42" s="1209"/>
      <c r="G42" s="1209"/>
      <c r="H42" s="1210"/>
      <c r="I42" s="86">
        <v>26</v>
      </c>
      <c r="J42" s="87">
        <v>96</v>
      </c>
      <c r="K42" s="87">
        <v>77</v>
      </c>
      <c r="L42" s="87">
        <v>92</v>
      </c>
      <c r="M42" s="88">
        <v>78</v>
      </c>
    </row>
    <row r="43" spans="2:13" ht="27.75" customHeight="1" x14ac:dyDescent="0.15">
      <c r="B43" s="1203"/>
      <c r="C43" s="1204"/>
      <c r="D43" s="85"/>
      <c r="E43" s="1209" t="s">
        <v>27</v>
      </c>
      <c r="F43" s="1209"/>
      <c r="G43" s="1209"/>
      <c r="H43" s="1210"/>
      <c r="I43" s="86">
        <v>3300</v>
      </c>
      <c r="J43" s="87">
        <v>3322</v>
      </c>
      <c r="K43" s="87">
        <v>3302</v>
      </c>
      <c r="L43" s="87">
        <v>3171</v>
      </c>
      <c r="M43" s="88">
        <v>3140</v>
      </c>
    </row>
    <row r="44" spans="2:13" ht="27.75" customHeight="1" x14ac:dyDescent="0.15">
      <c r="B44" s="1203"/>
      <c r="C44" s="1204"/>
      <c r="D44" s="85"/>
      <c r="E44" s="1209" t="s">
        <v>28</v>
      </c>
      <c r="F44" s="1209"/>
      <c r="G44" s="1209"/>
      <c r="H44" s="1210"/>
      <c r="I44" s="86">
        <v>162</v>
      </c>
      <c r="J44" s="87">
        <v>154</v>
      </c>
      <c r="K44" s="87">
        <v>135</v>
      </c>
      <c r="L44" s="87">
        <v>131</v>
      </c>
      <c r="M44" s="88">
        <v>118</v>
      </c>
    </row>
    <row r="45" spans="2:13" ht="27.75" customHeight="1" x14ac:dyDescent="0.15">
      <c r="B45" s="1203"/>
      <c r="C45" s="1204"/>
      <c r="D45" s="85"/>
      <c r="E45" s="1209" t="s">
        <v>29</v>
      </c>
      <c r="F45" s="1209"/>
      <c r="G45" s="1209"/>
      <c r="H45" s="1210"/>
      <c r="I45" s="86">
        <v>469</v>
      </c>
      <c r="J45" s="87">
        <v>471</v>
      </c>
      <c r="K45" s="87">
        <v>383</v>
      </c>
      <c r="L45" s="87">
        <v>351</v>
      </c>
      <c r="M45" s="88">
        <v>287</v>
      </c>
    </row>
    <row r="46" spans="2:13" ht="27.75" customHeight="1" x14ac:dyDescent="0.15">
      <c r="B46" s="1203"/>
      <c r="C46" s="1204"/>
      <c r="D46" s="89"/>
      <c r="E46" s="1209" t="s">
        <v>30</v>
      </c>
      <c r="F46" s="1209"/>
      <c r="G46" s="1209"/>
      <c r="H46" s="1210"/>
      <c r="I46" s="86" t="s">
        <v>484</v>
      </c>
      <c r="J46" s="87" t="s">
        <v>484</v>
      </c>
      <c r="K46" s="87" t="s">
        <v>484</v>
      </c>
      <c r="L46" s="87" t="s">
        <v>484</v>
      </c>
      <c r="M46" s="88" t="s">
        <v>484</v>
      </c>
    </row>
    <row r="47" spans="2:13" ht="27.75" customHeight="1" x14ac:dyDescent="0.15">
      <c r="B47" s="1203"/>
      <c r="C47" s="1204"/>
      <c r="D47" s="90"/>
      <c r="E47" s="1211" t="s">
        <v>31</v>
      </c>
      <c r="F47" s="1212"/>
      <c r="G47" s="1212"/>
      <c r="H47" s="1213"/>
      <c r="I47" s="86" t="s">
        <v>484</v>
      </c>
      <c r="J47" s="87" t="s">
        <v>484</v>
      </c>
      <c r="K47" s="87" t="s">
        <v>484</v>
      </c>
      <c r="L47" s="87" t="s">
        <v>484</v>
      </c>
      <c r="M47" s="88" t="s">
        <v>484</v>
      </c>
    </row>
    <row r="48" spans="2:13" ht="27.75" customHeight="1" x14ac:dyDescent="0.15">
      <c r="B48" s="1203"/>
      <c r="C48" s="1204"/>
      <c r="D48" s="85"/>
      <c r="E48" s="1209" t="s">
        <v>32</v>
      </c>
      <c r="F48" s="1209"/>
      <c r="G48" s="1209"/>
      <c r="H48" s="1210"/>
      <c r="I48" s="86" t="s">
        <v>484</v>
      </c>
      <c r="J48" s="87" t="s">
        <v>484</v>
      </c>
      <c r="K48" s="87" t="s">
        <v>484</v>
      </c>
      <c r="L48" s="87" t="s">
        <v>484</v>
      </c>
      <c r="M48" s="88" t="s">
        <v>484</v>
      </c>
    </row>
    <row r="49" spans="2:13" ht="27.75" customHeight="1" x14ac:dyDescent="0.15">
      <c r="B49" s="1205"/>
      <c r="C49" s="1206"/>
      <c r="D49" s="85"/>
      <c r="E49" s="1209" t="s">
        <v>33</v>
      </c>
      <c r="F49" s="1209"/>
      <c r="G49" s="1209"/>
      <c r="H49" s="1210"/>
      <c r="I49" s="86" t="s">
        <v>484</v>
      </c>
      <c r="J49" s="87" t="s">
        <v>484</v>
      </c>
      <c r="K49" s="87" t="s">
        <v>484</v>
      </c>
      <c r="L49" s="87" t="s">
        <v>484</v>
      </c>
      <c r="M49" s="88" t="s">
        <v>484</v>
      </c>
    </row>
    <row r="50" spans="2:13" ht="27.75" customHeight="1" x14ac:dyDescent="0.15">
      <c r="B50" s="1214" t="s">
        <v>34</v>
      </c>
      <c r="C50" s="1215"/>
      <c r="D50" s="91"/>
      <c r="E50" s="1209" t="s">
        <v>35</v>
      </c>
      <c r="F50" s="1209"/>
      <c r="G50" s="1209"/>
      <c r="H50" s="1210"/>
      <c r="I50" s="86">
        <v>1624</v>
      </c>
      <c r="J50" s="87">
        <v>1696</v>
      </c>
      <c r="K50" s="87">
        <v>1576</v>
      </c>
      <c r="L50" s="87">
        <v>1371</v>
      </c>
      <c r="M50" s="88">
        <v>1635</v>
      </c>
    </row>
    <row r="51" spans="2:13" ht="27.75" customHeight="1" x14ac:dyDescent="0.15">
      <c r="B51" s="1203"/>
      <c r="C51" s="1204"/>
      <c r="D51" s="85"/>
      <c r="E51" s="1209" t="s">
        <v>36</v>
      </c>
      <c r="F51" s="1209"/>
      <c r="G51" s="1209"/>
      <c r="H51" s="1210"/>
      <c r="I51" s="86">
        <v>9</v>
      </c>
      <c r="J51" s="87">
        <v>2</v>
      </c>
      <c r="K51" s="87" t="s">
        <v>484</v>
      </c>
      <c r="L51" s="87" t="s">
        <v>484</v>
      </c>
      <c r="M51" s="88" t="s">
        <v>484</v>
      </c>
    </row>
    <row r="52" spans="2:13" ht="27.75" customHeight="1" x14ac:dyDescent="0.15">
      <c r="B52" s="1205"/>
      <c r="C52" s="1206"/>
      <c r="D52" s="85"/>
      <c r="E52" s="1209" t="s">
        <v>37</v>
      </c>
      <c r="F52" s="1209"/>
      <c r="G52" s="1209"/>
      <c r="H52" s="1210"/>
      <c r="I52" s="86">
        <v>7073</v>
      </c>
      <c r="J52" s="87">
        <v>6999</v>
      </c>
      <c r="K52" s="87">
        <v>7073</v>
      </c>
      <c r="L52" s="87">
        <v>7059</v>
      </c>
      <c r="M52" s="88">
        <v>6947</v>
      </c>
    </row>
    <row r="53" spans="2:13" ht="27.75" customHeight="1" thickBot="1" x14ac:dyDescent="0.2">
      <c r="B53" s="1216" t="s">
        <v>21</v>
      </c>
      <c r="C53" s="1217"/>
      <c r="D53" s="92"/>
      <c r="E53" s="1218" t="s">
        <v>38</v>
      </c>
      <c r="F53" s="1218"/>
      <c r="G53" s="1218"/>
      <c r="H53" s="1219"/>
      <c r="I53" s="93">
        <v>608</v>
      </c>
      <c r="J53" s="94">
        <v>480</v>
      </c>
      <c r="K53" s="94">
        <v>632</v>
      </c>
      <c r="L53" s="94">
        <v>724</v>
      </c>
      <c r="M53" s="95">
        <v>812</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85" zoomScaleNormal="85"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20" t="s">
        <v>574</v>
      </c>
      <c r="H43" s="1221"/>
      <c r="I43" s="1221"/>
      <c r="J43" s="1221"/>
      <c r="K43" s="1221"/>
      <c r="L43" s="1221"/>
      <c r="M43" s="1221"/>
      <c r="N43" s="1221"/>
      <c r="O43" s="1222"/>
    </row>
    <row r="44" spans="2:17" x14ac:dyDescent="0.15">
      <c r="B44" s="250"/>
      <c r="C44" s="246"/>
      <c r="D44" s="246"/>
      <c r="E44" s="246"/>
      <c r="F44" s="246"/>
      <c r="G44" s="1223"/>
      <c r="H44" s="1224"/>
      <c r="I44" s="1224"/>
      <c r="J44" s="1224"/>
      <c r="K44" s="1224"/>
      <c r="L44" s="1224"/>
      <c r="M44" s="1224"/>
      <c r="N44" s="1224"/>
      <c r="O44" s="1225"/>
    </row>
    <row r="45" spans="2:17" x14ac:dyDescent="0.15">
      <c r="B45" s="250"/>
      <c r="C45" s="246"/>
      <c r="D45" s="246"/>
      <c r="E45" s="246"/>
      <c r="F45" s="246"/>
      <c r="G45" s="1223"/>
      <c r="H45" s="1224"/>
      <c r="I45" s="1224"/>
      <c r="J45" s="1224"/>
      <c r="K45" s="1224"/>
      <c r="L45" s="1224"/>
      <c r="M45" s="1224"/>
      <c r="N45" s="1224"/>
      <c r="O45" s="1225"/>
    </row>
    <row r="46" spans="2:17" x14ac:dyDescent="0.15">
      <c r="B46" s="250"/>
      <c r="C46" s="246"/>
      <c r="D46" s="246"/>
      <c r="E46" s="246"/>
      <c r="F46" s="246"/>
      <c r="G46" s="1223"/>
      <c r="H46" s="1224"/>
      <c r="I46" s="1224"/>
      <c r="J46" s="1224"/>
      <c r="K46" s="1224"/>
      <c r="L46" s="1224"/>
      <c r="M46" s="1224"/>
      <c r="N46" s="1224"/>
      <c r="O46" s="1225"/>
    </row>
    <row r="47" spans="2:17" x14ac:dyDescent="0.15">
      <c r="B47" s="250"/>
      <c r="C47" s="246"/>
      <c r="D47" s="246"/>
      <c r="E47" s="246"/>
      <c r="F47" s="246"/>
      <c r="G47" s="1226"/>
      <c r="H47" s="1227"/>
      <c r="I47" s="1227"/>
      <c r="J47" s="1227"/>
      <c r="K47" s="1227"/>
      <c r="L47" s="1227"/>
      <c r="M47" s="1227"/>
      <c r="N47" s="1227"/>
      <c r="O47" s="1228"/>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29"/>
      <c r="H50" s="1230"/>
      <c r="I50" s="1230"/>
      <c r="J50" s="1231"/>
      <c r="K50" s="356" t="s">
        <v>524</v>
      </c>
      <c r="L50" s="356" t="s">
        <v>525</v>
      </c>
      <c r="M50" s="356" t="s">
        <v>526</v>
      </c>
      <c r="N50" s="356" t="s">
        <v>527</v>
      </c>
      <c r="O50" s="356" t="s">
        <v>528</v>
      </c>
    </row>
    <row r="51" spans="1:17" x14ac:dyDescent="0.15">
      <c r="B51" s="250"/>
      <c r="C51" s="246"/>
      <c r="D51" s="246"/>
      <c r="E51" s="246"/>
      <c r="F51" s="246"/>
      <c r="G51" s="1232" t="s">
        <v>566</v>
      </c>
      <c r="H51" s="1233"/>
      <c r="I51" s="1238" t="s">
        <v>567</v>
      </c>
      <c r="J51" s="1238"/>
      <c r="K51" s="1240"/>
      <c r="L51" s="1240"/>
      <c r="M51" s="1240"/>
      <c r="N51" s="1241">
        <v>25.6</v>
      </c>
      <c r="O51" s="1240"/>
    </row>
    <row r="52" spans="1:17" x14ac:dyDescent="0.15">
      <c r="B52" s="250"/>
      <c r="C52" s="246"/>
      <c r="D52" s="246"/>
      <c r="E52" s="246"/>
      <c r="F52" s="246"/>
      <c r="G52" s="1234"/>
      <c r="H52" s="1235"/>
      <c r="I52" s="1239"/>
      <c r="J52" s="1239"/>
      <c r="K52" s="1241"/>
      <c r="L52" s="1241"/>
      <c r="M52" s="1241"/>
      <c r="N52" s="1241"/>
      <c r="O52" s="1241"/>
    </row>
    <row r="53" spans="1:17" x14ac:dyDescent="0.15">
      <c r="A53" s="357"/>
      <c r="B53" s="250"/>
      <c r="C53" s="246"/>
      <c r="D53" s="246"/>
      <c r="E53" s="246"/>
      <c r="F53" s="246"/>
      <c r="G53" s="1234"/>
      <c r="H53" s="1235"/>
      <c r="I53" s="1242" t="s">
        <v>568</v>
      </c>
      <c r="J53" s="1242"/>
      <c r="K53" s="1249"/>
      <c r="L53" s="1249"/>
      <c r="M53" s="1249"/>
      <c r="N53" s="1251">
        <v>57.5</v>
      </c>
      <c r="O53" s="1249"/>
    </row>
    <row r="54" spans="1:17" x14ac:dyDescent="0.15">
      <c r="A54" s="357"/>
      <c r="B54" s="250"/>
      <c r="C54" s="246"/>
      <c r="D54" s="246"/>
      <c r="E54" s="246"/>
      <c r="F54" s="246"/>
      <c r="G54" s="1236"/>
      <c r="H54" s="1237"/>
      <c r="I54" s="1242"/>
      <c r="J54" s="1242"/>
      <c r="K54" s="1250"/>
      <c r="L54" s="1250"/>
      <c r="M54" s="1250"/>
      <c r="N54" s="1250"/>
      <c r="O54" s="1250"/>
    </row>
    <row r="55" spans="1:17" x14ac:dyDescent="0.15">
      <c r="A55" s="357"/>
      <c r="B55" s="250"/>
      <c r="C55" s="246"/>
      <c r="D55" s="246"/>
      <c r="E55" s="246"/>
      <c r="F55" s="246"/>
      <c r="G55" s="1243" t="s">
        <v>569</v>
      </c>
      <c r="H55" s="1244"/>
      <c r="I55" s="1242" t="s">
        <v>567</v>
      </c>
      <c r="J55" s="1242"/>
      <c r="K55" s="1240"/>
      <c r="L55" s="1240"/>
      <c r="M55" s="1240"/>
      <c r="N55" s="1241">
        <v>27</v>
      </c>
      <c r="O55" s="1240"/>
    </row>
    <row r="56" spans="1:17" x14ac:dyDescent="0.15">
      <c r="A56" s="357"/>
      <c r="B56" s="250"/>
      <c r="C56" s="246"/>
      <c r="D56" s="246"/>
      <c r="E56" s="246"/>
      <c r="F56" s="246"/>
      <c r="G56" s="1245"/>
      <c r="H56" s="1246"/>
      <c r="I56" s="1242"/>
      <c r="J56" s="1242"/>
      <c r="K56" s="1241"/>
      <c r="L56" s="1241"/>
      <c r="M56" s="1241"/>
      <c r="N56" s="1241"/>
      <c r="O56" s="1241"/>
    </row>
    <row r="57" spans="1:17" s="357" customFormat="1" x14ac:dyDescent="0.15">
      <c r="B57" s="358"/>
      <c r="C57" s="354"/>
      <c r="D57" s="354"/>
      <c r="E57" s="354"/>
      <c r="F57" s="354"/>
      <c r="G57" s="1245"/>
      <c r="H57" s="1246"/>
      <c r="I57" s="1252" t="s">
        <v>568</v>
      </c>
      <c r="J57" s="1252"/>
      <c r="K57" s="1249"/>
      <c r="L57" s="1249"/>
      <c r="M57" s="1249"/>
      <c r="N57" s="1251">
        <v>57.2</v>
      </c>
      <c r="O57" s="1249"/>
      <c r="P57" s="359"/>
      <c r="Q57" s="358"/>
    </row>
    <row r="58" spans="1:17" s="357" customFormat="1" x14ac:dyDescent="0.15">
      <c r="A58" s="245"/>
      <c r="B58" s="358"/>
      <c r="C58" s="354"/>
      <c r="D58" s="354"/>
      <c r="E58" s="354"/>
      <c r="F58" s="354"/>
      <c r="G58" s="1247"/>
      <c r="H58" s="1248"/>
      <c r="I58" s="1252"/>
      <c r="J58" s="1252"/>
      <c r="K58" s="1250"/>
      <c r="L58" s="1250"/>
      <c r="M58" s="1250"/>
      <c r="N58" s="1250"/>
      <c r="O58" s="1250"/>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570</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20" t="s">
        <v>571</v>
      </c>
      <c r="H65" s="1221"/>
      <c r="I65" s="1221"/>
      <c r="J65" s="1221"/>
      <c r="K65" s="1221"/>
      <c r="L65" s="1221"/>
      <c r="M65" s="1221"/>
      <c r="N65" s="1221"/>
      <c r="O65" s="1222"/>
    </row>
    <row r="66" spans="2:30" x14ac:dyDescent="0.15">
      <c r="B66" s="250"/>
      <c r="C66" s="246"/>
      <c r="D66" s="246"/>
      <c r="E66" s="246"/>
      <c r="F66" s="246"/>
      <c r="G66" s="1223"/>
      <c r="H66" s="1224"/>
      <c r="I66" s="1224"/>
      <c r="J66" s="1224"/>
      <c r="K66" s="1224"/>
      <c r="L66" s="1224"/>
      <c r="M66" s="1224"/>
      <c r="N66" s="1224"/>
      <c r="O66" s="1225"/>
    </row>
    <row r="67" spans="2:30" x14ac:dyDescent="0.15">
      <c r="B67" s="250"/>
      <c r="C67" s="246"/>
      <c r="D67" s="246"/>
      <c r="E67" s="246"/>
      <c r="F67" s="246"/>
      <c r="G67" s="1223"/>
      <c r="H67" s="1224"/>
      <c r="I67" s="1224"/>
      <c r="J67" s="1224"/>
      <c r="K67" s="1224"/>
      <c r="L67" s="1224"/>
      <c r="M67" s="1224"/>
      <c r="N67" s="1224"/>
      <c r="O67" s="1225"/>
    </row>
    <row r="68" spans="2:30" x14ac:dyDescent="0.15">
      <c r="B68" s="250"/>
      <c r="C68" s="246"/>
      <c r="D68" s="246"/>
      <c r="E68" s="246"/>
      <c r="F68" s="246"/>
      <c r="G68" s="1223"/>
      <c r="H68" s="1224"/>
      <c r="I68" s="1224"/>
      <c r="J68" s="1224"/>
      <c r="K68" s="1224"/>
      <c r="L68" s="1224"/>
      <c r="M68" s="1224"/>
      <c r="N68" s="1224"/>
      <c r="O68" s="1225"/>
    </row>
    <row r="69" spans="2:30" x14ac:dyDescent="0.15">
      <c r="B69" s="250"/>
      <c r="C69" s="246"/>
      <c r="D69" s="246"/>
      <c r="E69" s="246"/>
      <c r="F69" s="246"/>
      <c r="G69" s="1226"/>
      <c r="H69" s="1227"/>
      <c r="I69" s="1227"/>
      <c r="J69" s="1227"/>
      <c r="K69" s="1227"/>
      <c r="L69" s="1227"/>
      <c r="M69" s="1227"/>
      <c r="N69" s="1227"/>
      <c r="O69" s="1228"/>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572</v>
      </c>
      <c r="I71" s="370"/>
      <c r="J71" s="366"/>
      <c r="K71" s="366"/>
      <c r="L71" s="367"/>
      <c r="M71" s="366"/>
      <c r="N71" s="367"/>
      <c r="O71" s="368"/>
    </row>
    <row r="72" spans="2:30" x14ac:dyDescent="0.15">
      <c r="B72" s="250"/>
      <c r="C72" s="246"/>
      <c r="D72" s="246"/>
      <c r="E72" s="246"/>
      <c r="F72" s="246"/>
      <c r="G72" s="1229"/>
      <c r="H72" s="1230"/>
      <c r="I72" s="1230"/>
      <c r="J72" s="1231"/>
      <c r="K72" s="356" t="s">
        <v>524</v>
      </c>
      <c r="L72" s="356" t="s">
        <v>525</v>
      </c>
      <c r="M72" s="356" t="s">
        <v>526</v>
      </c>
      <c r="N72" s="356" t="s">
        <v>527</v>
      </c>
      <c r="O72" s="356" t="s">
        <v>528</v>
      </c>
    </row>
    <row r="73" spans="2:30" x14ac:dyDescent="0.15">
      <c r="B73" s="250"/>
      <c r="C73" s="246"/>
      <c r="D73" s="246"/>
      <c r="E73" s="246"/>
      <c r="F73" s="246"/>
      <c r="G73" s="1232" t="s">
        <v>566</v>
      </c>
      <c r="H73" s="1233"/>
      <c r="I73" s="1238" t="s">
        <v>567</v>
      </c>
      <c r="J73" s="1238"/>
      <c r="K73" s="1253">
        <v>21.9</v>
      </c>
      <c r="L73" s="1253">
        <v>17.2</v>
      </c>
      <c r="M73" s="1241">
        <v>22.9</v>
      </c>
      <c r="N73" s="1241">
        <v>25.6</v>
      </c>
      <c r="O73" s="1241">
        <v>28.3</v>
      </c>
      <c r="S73" s="245">
        <v>9.9</v>
      </c>
    </row>
    <row r="74" spans="2:30" x14ac:dyDescent="0.15">
      <c r="B74" s="250"/>
      <c r="C74" s="246"/>
      <c r="D74" s="246"/>
      <c r="E74" s="246"/>
      <c r="F74" s="246"/>
      <c r="G74" s="1234"/>
      <c r="H74" s="1235"/>
      <c r="I74" s="1239"/>
      <c r="J74" s="1239"/>
      <c r="K74" s="1253"/>
      <c r="L74" s="1253"/>
      <c r="M74" s="1241"/>
      <c r="N74" s="1241"/>
      <c r="O74" s="1241"/>
    </row>
    <row r="75" spans="2:30" x14ac:dyDescent="0.15">
      <c r="B75" s="250"/>
      <c r="C75" s="246"/>
      <c r="D75" s="246"/>
      <c r="E75" s="246"/>
      <c r="F75" s="246"/>
      <c r="G75" s="1234"/>
      <c r="H75" s="1235"/>
      <c r="I75" s="1242" t="s">
        <v>573</v>
      </c>
      <c r="J75" s="1242"/>
      <c r="K75" s="1251">
        <v>14.4</v>
      </c>
      <c r="L75" s="1251">
        <v>13.2</v>
      </c>
      <c r="M75" s="1251">
        <v>11.8</v>
      </c>
      <c r="N75" s="1251">
        <v>10.9</v>
      </c>
      <c r="O75" s="1251">
        <v>10</v>
      </c>
      <c r="U75" s="245">
        <v>81.2</v>
      </c>
      <c r="W75" s="245">
        <v>87.2</v>
      </c>
      <c r="Y75" s="245">
        <v>99.8</v>
      </c>
      <c r="AA75" s="245">
        <v>109.5</v>
      </c>
      <c r="AC75" s="245">
        <v>115.2</v>
      </c>
    </row>
    <row r="76" spans="2:30" x14ac:dyDescent="0.15">
      <c r="B76" s="250"/>
      <c r="C76" s="246"/>
      <c r="D76" s="246"/>
      <c r="E76" s="246"/>
      <c r="F76" s="246"/>
      <c r="G76" s="1236"/>
      <c r="H76" s="1237"/>
      <c r="I76" s="1242"/>
      <c r="J76" s="1242"/>
      <c r="K76" s="1250"/>
      <c r="L76" s="1250"/>
      <c r="M76" s="1250"/>
      <c r="N76" s="1250"/>
      <c r="O76" s="1250"/>
    </row>
    <row r="77" spans="2:30" x14ac:dyDescent="0.15">
      <c r="B77" s="250"/>
      <c r="C77" s="246"/>
      <c r="D77" s="246"/>
      <c r="E77" s="246"/>
      <c r="F77" s="246"/>
      <c r="G77" s="1243" t="s">
        <v>569</v>
      </c>
      <c r="H77" s="1244"/>
      <c r="I77" s="1242" t="s">
        <v>567</v>
      </c>
      <c r="J77" s="1242"/>
      <c r="K77" s="1253">
        <v>28.4</v>
      </c>
      <c r="L77" s="1253">
        <v>20.5</v>
      </c>
      <c r="M77" s="1241">
        <v>17.899999999999999</v>
      </c>
      <c r="N77" s="1241">
        <v>27</v>
      </c>
      <c r="O77" s="1241">
        <v>25.4</v>
      </c>
      <c r="R77" s="245">
        <v>12.3</v>
      </c>
      <c r="T77" s="245">
        <v>11.1</v>
      </c>
    </row>
    <row r="78" spans="2:30" x14ac:dyDescent="0.15">
      <c r="B78" s="250"/>
      <c r="C78" s="246"/>
      <c r="D78" s="246"/>
      <c r="E78" s="246"/>
      <c r="F78" s="246"/>
      <c r="G78" s="1245"/>
      <c r="H78" s="1246"/>
      <c r="I78" s="1242"/>
      <c r="J78" s="1242"/>
      <c r="K78" s="1253"/>
      <c r="L78" s="1253"/>
      <c r="M78" s="1241"/>
      <c r="N78" s="1241"/>
      <c r="O78" s="1241"/>
    </row>
    <row r="79" spans="2:30" x14ac:dyDescent="0.15">
      <c r="B79" s="250"/>
      <c r="C79" s="246"/>
      <c r="D79" s="246"/>
      <c r="E79" s="246"/>
      <c r="F79" s="246"/>
      <c r="G79" s="1245"/>
      <c r="H79" s="1246"/>
      <c r="I79" s="1254" t="s">
        <v>573</v>
      </c>
      <c r="J79" s="1252"/>
      <c r="K79" s="1255">
        <v>11.4</v>
      </c>
      <c r="L79" s="1255">
        <v>10.5</v>
      </c>
      <c r="M79" s="1255">
        <v>9.5</v>
      </c>
      <c r="N79" s="1255">
        <v>8.6999999999999993</v>
      </c>
      <c r="O79" s="1255">
        <v>8.6</v>
      </c>
      <c r="V79" s="245">
        <v>53.5</v>
      </c>
      <c r="X79" s="245">
        <v>48.2</v>
      </c>
      <c r="Z79" s="245">
        <v>34.200000000000003</v>
      </c>
      <c r="AB79" s="245">
        <v>30.3</v>
      </c>
      <c r="AD79" s="245">
        <v>28.9</v>
      </c>
    </row>
    <row r="80" spans="2:30" x14ac:dyDescent="0.15">
      <c r="B80" s="250"/>
      <c r="C80" s="246"/>
      <c r="D80" s="246"/>
      <c r="E80" s="246"/>
      <c r="F80" s="246"/>
      <c r="G80" s="1247"/>
      <c r="H80" s="1248"/>
      <c r="I80" s="1252"/>
      <c r="J80" s="1252"/>
      <c r="K80" s="1255"/>
      <c r="L80" s="1255"/>
      <c r="M80" s="1255"/>
      <c r="N80" s="1255"/>
      <c r="O80" s="1255"/>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523</v>
      </c>
      <c r="G2" s="113"/>
      <c r="H2" s="114"/>
    </row>
    <row r="3" spans="1:8" x14ac:dyDescent="0.15">
      <c r="A3" s="110" t="s">
        <v>516</v>
      </c>
      <c r="B3" s="115"/>
      <c r="C3" s="116"/>
      <c r="D3" s="117">
        <v>55279</v>
      </c>
      <c r="E3" s="118"/>
      <c r="F3" s="119">
        <v>94828</v>
      </c>
      <c r="G3" s="120"/>
      <c r="H3" s="121"/>
    </row>
    <row r="4" spans="1:8" x14ac:dyDescent="0.15">
      <c r="A4" s="122"/>
      <c r="B4" s="123"/>
      <c r="C4" s="124"/>
      <c r="D4" s="125">
        <v>37776</v>
      </c>
      <c r="E4" s="126"/>
      <c r="F4" s="127">
        <v>55133</v>
      </c>
      <c r="G4" s="128"/>
      <c r="H4" s="129"/>
    </row>
    <row r="5" spans="1:8" x14ac:dyDescent="0.15">
      <c r="A5" s="110" t="s">
        <v>518</v>
      </c>
      <c r="B5" s="115"/>
      <c r="C5" s="116"/>
      <c r="D5" s="117">
        <v>59847</v>
      </c>
      <c r="E5" s="118"/>
      <c r="F5" s="119">
        <v>119674</v>
      </c>
      <c r="G5" s="120"/>
      <c r="H5" s="121"/>
    </row>
    <row r="6" spans="1:8" x14ac:dyDescent="0.15">
      <c r="A6" s="122"/>
      <c r="B6" s="123"/>
      <c r="C6" s="124"/>
      <c r="D6" s="125">
        <v>34588</v>
      </c>
      <c r="E6" s="126"/>
      <c r="F6" s="127">
        <v>57803</v>
      </c>
      <c r="G6" s="128"/>
      <c r="H6" s="129"/>
    </row>
    <row r="7" spans="1:8" x14ac:dyDescent="0.15">
      <c r="A7" s="110" t="s">
        <v>519</v>
      </c>
      <c r="B7" s="115"/>
      <c r="C7" s="116"/>
      <c r="D7" s="117">
        <v>66347</v>
      </c>
      <c r="E7" s="118"/>
      <c r="F7" s="119">
        <v>119685</v>
      </c>
      <c r="G7" s="120"/>
      <c r="H7" s="121"/>
    </row>
    <row r="8" spans="1:8" x14ac:dyDescent="0.15">
      <c r="A8" s="122"/>
      <c r="B8" s="123"/>
      <c r="C8" s="124"/>
      <c r="D8" s="125">
        <v>35563</v>
      </c>
      <c r="E8" s="126"/>
      <c r="F8" s="127">
        <v>68464</v>
      </c>
      <c r="G8" s="128"/>
      <c r="H8" s="129"/>
    </row>
    <row r="9" spans="1:8" x14ac:dyDescent="0.15">
      <c r="A9" s="110" t="s">
        <v>520</v>
      </c>
      <c r="B9" s="115"/>
      <c r="C9" s="116"/>
      <c r="D9" s="117">
        <v>43132</v>
      </c>
      <c r="E9" s="118"/>
      <c r="F9" s="119">
        <v>109920</v>
      </c>
      <c r="G9" s="120"/>
      <c r="H9" s="121"/>
    </row>
    <row r="10" spans="1:8" x14ac:dyDescent="0.15">
      <c r="A10" s="122"/>
      <c r="B10" s="123"/>
      <c r="C10" s="124"/>
      <c r="D10" s="125">
        <v>32679</v>
      </c>
      <c r="E10" s="126"/>
      <c r="F10" s="127">
        <v>62739</v>
      </c>
      <c r="G10" s="128"/>
      <c r="H10" s="129"/>
    </row>
    <row r="11" spans="1:8" x14ac:dyDescent="0.15">
      <c r="A11" s="110" t="s">
        <v>521</v>
      </c>
      <c r="B11" s="115"/>
      <c r="C11" s="116"/>
      <c r="D11" s="117">
        <v>143369</v>
      </c>
      <c r="E11" s="118"/>
      <c r="F11" s="119">
        <v>119882</v>
      </c>
      <c r="G11" s="120"/>
      <c r="H11" s="121"/>
    </row>
    <row r="12" spans="1:8" x14ac:dyDescent="0.15">
      <c r="A12" s="122"/>
      <c r="B12" s="123"/>
      <c r="C12" s="130"/>
      <c r="D12" s="125">
        <v>65608</v>
      </c>
      <c r="E12" s="126"/>
      <c r="F12" s="127">
        <v>66481</v>
      </c>
      <c r="G12" s="128"/>
      <c r="H12" s="129"/>
    </row>
    <row r="13" spans="1:8" x14ac:dyDescent="0.15">
      <c r="A13" s="110"/>
      <c r="B13" s="115"/>
      <c r="C13" s="131"/>
      <c r="D13" s="132">
        <v>73595</v>
      </c>
      <c r="E13" s="133"/>
      <c r="F13" s="134">
        <v>112798</v>
      </c>
      <c r="G13" s="135"/>
      <c r="H13" s="121"/>
    </row>
    <row r="14" spans="1:8" x14ac:dyDescent="0.15">
      <c r="A14" s="122"/>
      <c r="B14" s="123"/>
      <c r="C14" s="124"/>
      <c r="D14" s="125">
        <v>41243</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3.53</v>
      </c>
      <c r="C19" s="136">
        <f>ROUND(VALUE(SUBSTITUTE(実質収支比率等に係る経年分析!G$48,"▲","-")),2)</f>
        <v>5.81</v>
      </c>
      <c r="D19" s="136">
        <f>ROUND(VALUE(SUBSTITUTE(実質収支比率等に係る経年分析!H$48,"▲","-")),2)</f>
        <v>4.24</v>
      </c>
      <c r="E19" s="136">
        <f>ROUND(VALUE(SUBSTITUTE(実質収支比率等に係る経年分析!I$48,"▲","-")),2)</f>
        <v>4.6500000000000004</v>
      </c>
      <c r="F19" s="136">
        <f>ROUND(VALUE(SUBSTITUTE(実質収支比率等に係る経年分析!J$48,"▲","-")),2)</f>
        <v>9.34</v>
      </c>
    </row>
    <row r="20" spans="1:11" x14ac:dyDescent="0.15">
      <c r="A20" s="136" t="s">
        <v>43</v>
      </c>
      <c r="B20" s="136">
        <f>ROUND(VALUE(SUBSTITUTE(実質収支比率等に係る経年分析!F$47,"▲","-")),2)</f>
        <v>22.28</v>
      </c>
      <c r="C20" s="136">
        <f>ROUND(VALUE(SUBSTITUTE(実質収支比率等に係る経年分析!G$47,"▲","-")),2)</f>
        <v>25.61</v>
      </c>
      <c r="D20" s="136">
        <f>ROUND(VALUE(SUBSTITUTE(実質収支比率等に係る経年分析!H$47,"▲","-")),2)</f>
        <v>19.2</v>
      </c>
      <c r="E20" s="136">
        <f>ROUND(VALUE(SUBSTITUTE(実質収支比率等に係る経年分析!I$47,"▲","-")),2)</f>
        <v>13.18</v>
      </c>
      <c r="F20" s="136">
        <f>ROUND(VALUE(SUBSTITUTE(実質収支比率等に係る経年分析!J$47,"▲","-")),2)</f>
        <v>19.55</v>
      </c>
    </row>
    <row r="21" spans="1:11" x14ac:dyDescent="0.15">
      <c r="A21" s="136" t="s">
        <v>44</v>
      </c>
      <c r="B21" s="136">
        <f>IF(ISNUMBER(VALUE(SUBSTITUTE(実質収支比率等に係る経年分析!F$49,"▲","-"))),ROUND(VALUE(SUBSTITUTE(実質収支比率等に係る経年分析!F$49,"▲","-")),2),NA())</f>
        <v>-3.66</v>
      </c>
      <c r="C21" s="136">
        <f>IF(ISNUMBER(VALUE(SUBSTITUTE(実質収支比率等に係る経年分析!G$49,"▲","-"))),ROUND(VALUE(SUBSTITUTE(実質収支比率等に係る経年分析!G$49,"▲","-")),2),NA())</f>
        <v>4.97</v>
      </c>
      <c r="D21" s="136">
        <f>IF(ISNUMBER(VALUE(SUBSTITUTE(実質収支比率等に係る経年分析!H$49,"▲","-"))),ROUND(VALUE(SUBSTITUTE(実質収支比率等に係る経年分析!H$49,"▲","-")),2),NA())</f>
        <v>-10.4</v>
      </c>
      <c r="E21" s="136">
        <f>IF(ISNUMBER(VALUE(SUBSTITUTE(実質収支比率等に係る経年分析!I$49,"▲","-"))),ROUND(VALUE(SUBSTITUTE(実質収支比率等に係る経年分析!I$49,"▲","-")),2),NA())</f>
        <v>-5.66</v>
      </c>
      <c r="F21" s="136">
        <f>IF(ISNUMBER(VALUE(SUBSTITUTE(実質収支比率等に係る経年分析!J$49,"▲","-"))),ROUND(VALUE(SUBSTITUTE(実質収支比率等に係る経年分析!J$49,"▲","-")),2),NA())</f>
        <v>8.25</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e">
        <f>IF(連結実質赤字比率に係る赤字・黒字の構成分析!C$40="",NA(),連結実質赤字比率に係る赤字・黒字の構成分析!C$40)</f>
        <v>#N/A</v>
      </c>
      <c r="B30" s="137" t="e">
        <f>IF(ROUND(VALUE(SUBSTITUTE(連結実質赤字比率に係る赤字・黒字の構成分析!F$40,"▲", "-")), 2) &lt; 0, ABS(ROUND(VALUE(SUBSTITUTE(連結実質赤字比率に係る赤字・黒字の構成分析!F$40,"▲", "-")), 2)), NA())</f>
        <v>#VALUE!</v>
      </c>
      <c r="C30" s="137" t="e">
        <f>IF(ROUND(VALUE(SUBSTITUTE(連結実質赤字比率に係る赤字・黒字の構成分析!F$40,"▲", "-")), 2) &gt;= 0, ABS(ROUND(VALUE(SUBSTITUTE(連結実質赤字比率に係る赤字・黒字の構成分析!F$40,"▲", "-")), 2)), NA())</f>
        <v>#VALUE!</v>
      </c>
      <c r="D30" s="137" t="e">
        <f>IF(ROUND(VALUE(SUBSTITUTE(連結実質赤字比率に係る赤字・黒字の構成分析!G$40,"▲", "-")), 2) &lt; 0, ABS(ROUND(VALUE(SUBSTITUTE(連結実質赤字比率に係る赤字・黒字の構成分析!G$40,"▲", "-")), 2)), NA())</f>
        <v>#VALUE!</v>
      </c>
      <c r="E30" s="137" t="e">
        <f>IF(ROUND(VALUE(SUBSTITUTE(連結実質赤字比率に係る赤字・黒字の構成分析!G$40,"▲", "-")), 2) &gt;= 0, ABS(ROUND(VALUE(SUBSTITUTE(連結実質赤字比率に係る赤字・黒字の構成分析!G$40,"▲", "-")), 2)), NA())</f>
        <v>#VALUE!</v>
      </c>
      <c r="F30" s="137" t="e">
        <f>IF(ROUND(VALUE(SUBSTITUTE(連結実質赤字比率に係る赤字・黒字の構成分析!H$40,"▲", "-")), 2) &lt; 0, ABS(ROUND(VALUE(SUBSTITUTE(連結実質赤字比率に係る赤字・黒字の構成分析!H$40,"▲", "-")), 2)), NA())</f>
        <v>#VALUE!</v>
      </c>
      <c r="G30" s="137" t="e">
        <f>IF(ROUND(VALUE(SUBSTITUTE(連結実質赤字比率に係る赤字・黒字の構成分析!H$40,"▲", "-")), 2) &gt;= 0, ABS(ROUND(VALUE(SUBSTITUTE(連結実質赤字比率に係る赤字・黒字の構成分析!H$40,"▲", "-")), 2)), NA())</f>
        <v>#VALUE!</v>
      </c>
      <c r="H30" s="137" t="e">
        <f>IF(ROUND(VALUE(SUBSTITUTE(連結実質赤字比率に係る赤字・黒字の構成分析!I$40,"▲", "-")), 2) &lt; 0, ABS(ROUND(VALUE(SUBSTITUTE(連結実質赤字比率に係る赤字・黒字の構成分析!I$40,"▲", "-")), 2)), NA())</f>
        <v>#VALUE!</v>
      </c>
      <c r="I30" s="137" t="e">
        <f>IF(ROUND(VALUE(SUBSTITUTE(連結実質赤字比率に係る赤字・黒字の構成分析!I$40,"▲", "-")), 2) &gt;= 0, ABS(ROUND(VALUE(SUBSTITUTE(連結実質赤字比率に係る赤字・黒字の構成分析!I$40,"▲", "-")), 2)), NA())</f>
        <v>#VALUE!</v>
      </c>
      <c r="J30" s="137" t="e">
        <f>IF(ROUND(VALUE(SUBSTITUTE(連結実質赤字比率に係る赤字・黒字の構成分析!J$40,"▲", "-")), 2) &lt; 0, ABS(ROUND(VALUE(SUBSTITUTE(連結実質赤字比率に係る赤字・黒字の構成分析!J$40,"▲", "-")), 2)), NA())</f>
        <v>#VALUE!</v>
      </c>
      <c r="K30" s="137" t="e">
        <f>IF(ROUND(VALUE(SUBSTITUTE(連結実質赤字比率に係る赤字・黒字の構成分析!J$40,"▲", "-")), 2) &gt;= 0, ABS(ROUND(VALUE(SUBSTITUTE(連結実質赤字比率に係る赤字・黒字の構成分析!J$40,"▲", "-")), 2)), NA())</f>
        <v>#VALUE!</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0.06</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v>
      </c>
    </row>
    <row r="32" spans="1:11" x14ac:dyDescent="0.15">
      <c r="A32" s="137" t="str">
        <f>IF(連結実質赤字比率に係る赤字・黒字の構成分析!C$38="",NA(),連結実質赤字比率に係る赤字・黒字の構成分析!C$38)</f>
        <v>後期高齢者医療特別会計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0.37</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0.32</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0.2</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0.18</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0.11</v>
      </c>
    </row>
    <row r="34" spans="1:16" x14ac:dyDescent="0.15">
      <c r="A34" s="137" t="str">
        <f>IF(連結実質赤字比率に係る赤字・黒字の構成分析!C$36="",NA(),連結実質赤字比率に係る赤字・黒字の構成分析!C$36)</f>
        <v>国民健康保険事業勘定特別会計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1.01</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1.59</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1.81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1.74</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1.77</v>
      </c>
    </row>
    <row r="35" spans="1:16" x14ac:dyDescent="0.15">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3.52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5.81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4.24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4.6399999999999997</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9.33</v>
      </c>
    </row>
    <row r="36" spans="1:16" x14ac:dyDescent="0.15">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5.49</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7.77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10.47</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10.89</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12.42</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629</v>
      </c>
      <c r="E42" s="138"/>
      <c r="F42" s="138"/>
      <c r="G42" s="138">
        <f>'実質公債費比率（分子）の構造'!L$52</f>
        <v>627</v>
      </c>
      <c r="H42" s="138"/>
      <c r="I42" s="138"/>
      <c r="J42" s="138">
        <f>'実質公債費比率（分子）の構造'!M$52</f>
        <v>641</v>
      </c>
      <c r="K42" s="138"/>
      <c r="L42" s="138"/>
      <c r="M42" s="138">
        <f>'実質公債費比率（分子）の構造'!N$52</f>
        <v>628</v>
      </c>
      <c r="N42" s="138"/>
      <c r="O42" s="138"/>
      <c r="P42" s="138">
        <f>'実質公債費比率（分子）の構造'!O$52</f>
        <v>627</v>
      </c>
    </row>
    <row r="43" spans="1:16" x14ac:dyDescent="0.15">
      <c r="A43" s="138" t="s">
        <v>52</v>
      </c>
      <c r="B43" s="138" t="str">
        <f>'実質公債費比率（分子）の構造'!K$51</f>
        <v>-</v>
      </c>
      <c r="C43" s="138"/>
      <c r="D43" s="138"/>
      <c r="E43" s="138">
        <f>'実質公債費比率（分子）の構造'!L$51</f>
        <v>0</v>
      </c>
      <c r="F43" s="138"/>
      <c r="G43" s="138"/>
      <c r="H43" s="138">
        <f>'実質公債費比率（分子）の構造'!M$51</f>
        <v>0</v>
      </c>
      <c r="I43" s="138"/>
      <c r="J43" s="138"/>
      <c r="K43" s="138">
        <f>'実質公債費比率（分子）の構造'!N$51</f>
        <v>1</v>
      </c>
      <c r="L43" s="138"/>
      <c r="M43" s="138"/>
      <c r="N43" s="138">
        <f>'実質公債費比率（分子）の構造'!O$51</f>
        <v>1</v>
      </c>
      <c r="O43" s="138"/>
      <c r="P43" s="138"/>
    </row>
    <row r="44" spans="1:16" x14ac:dyDescent="0.15">
      <c r="A44" s="138" t="s">
        <v>53</v>
      </c>
      <c r="B44" s="138">
        <f>'実質公債費比率（分子）の構造'!K$50</f>
        <v>24</v>
      </c>
      <c r="C44" s="138"/>
      <c r="D44" s="138"/>
      <c r="E44" s="138">
        <f>'実質公債費比率（分子）の構造'!L$50</f>
        <v>31</v>
      </c>
      <c r="F44" s="138"/>
      <c r="G44" s="138"/>
      <c r="H44" s="138">
        <f>'実質公債費比率（分子）の構造'!M$50</f>
        <v>15</v>
      </c>
      <c r="I44" s="138"/>
      <c r="J44" s="138"/>
      <c r="K44" s="138">
        <f>'実質公債費比率（分子）の構造'!N$50</f>
        <v>14</v>
      </c>
      <c r="L44" s="138"/>
      <c r="M44" s="138"/>
      <c r="N44" s="138">
        <f>'実質公債費比率（分子）の構造'!O$50</f>
        <v>14</v>
      </c>
      <c r="O44" s="138"/>
      <c r="P44" s="138"/>
    </row>
    <row r="45" spans="1:16" x14ac:dyDescent="0.15">
      <c r="A45" s="138" t="s">
        <v>54</v>
      </c>
      <c r="B45" s="138">
        <f>'実質公債費比率（分子）の構造'!K$49</f>
        <v>2</v>
      </c>
      <c r="C45" s="138"/>
      <c r="D45" s="138"/>
      <c r="E45" s="138">
        <f>'実質公債費比率（分子）の構造'!L$49</f>
        <v>8</v>
      </c>
      <c r="F45" s="138"/>
      <c r="G45" s="138"/>
      <c r="H45" s="138">
        <f>'実質公債費比率（分子）の構造'!M$49</f>
        <v>22</v>
      </c>
      <c r="I45" s="138"/>
      <c r="J45" s="138"/>
      <c r="K45" s="138">
        <f>'実質公債費比率（分子）の構造'!N$49</f>
        <v>22</v>
      </c>
      <c r="L45" s="138"/>
      <c r="M45" s="138"/>
      <c r="N45" s="138">
        <f>'実質公債費比率（分子）の構造'!O$49</f>
        <v>20</v>
      </c>
      <c r="O45" s="138"/>
      <c r="P45" s="138"/>
    </row>
    <row r="46" spans="1:16" x14ac:dyDescent="0.15">
      <c r="A46" s="138" t="s">
        <v>55</v>
      </c>
      <c r="B46" s="138">
        <f>'実質公債費比率（分子）の構造'!K$48</f>
        <v>293</v>
      </c>
      <c r="C46" s="138"/>
      <c r="D46" s="138"/>
      <c r="E46" s="138">
        <f>'実質公債費比率（分子）の構造'!L$48</f>
        <v>312</v>
      </c>
      <c r="F46" s="138"/>
      <c r="G46" s="138"/>
      <c r="H46" s="138">
        <f>'実質公債費比率（分子）の構造'!M$48</f>
        <v>312</v>
      </c>
      <c r="I46" s="138"/>
      <c r="J46" s="138"/>
      <c r="K46" s="138">
        <f>'実質公債費比率（分子）の構造'!N$48</f>
        <v>332</v>
      </c>
      <c r="L46" s="138"/>
      <c r="M46" s="138"/>
      <c r="N46" s="138">
        <f>'実質公債費比率（分子）の構造'!O$48</f>
        <v>331</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668</v>
      </c>
      <c r="C49" s="138"/>
      <c r="D49" s="138"/>
      <c r="E49" s="138">
        <f>'実質公債費比率（分子）の構造'!L$45</f>
        <v>620</v>
      </c>
      <c r="F49" s="138"/>
      <c r="G49" s="138"/>
      <c r="H49" s="138">
        <f>'実質公債費比率（分子）の構造'!M$45</f>
        <v>578</v>
      </c>
      <c r="I49" s="138"/>
      <c r="J49" s="138"/>
      <c r="K49" s="138">
        <f>'実質公債費比率（分子）の構造'!N$45</f>
        <v>546</v>
      </c>
      <c r="L49" s="138"/>
      <c r="M49" s="138"/>
      <c r="N49" s="138">
        <f>'実質公債費比率（分子）の構造'!O$45</f>
        <v>534</v>
      </c>
      <c r="O49" s="138"/>
      <c r="P49" s="138"/>
    </row>
    <row r="50" spans="1:16" x14ac:dyDescent="0.15">
      <c r="A50" s="138" t="s">
        <v>59</v>
      </c>
      <c r="B50" s="138" t="e">
        <f>NA()</f>
        <v>#N/A</v>
      </c>
      <c r="C50" s="138">
        <f>IF(ISNUMBER('実質公債費比率（分子）の構造'!K$53),'実質公債費比率（分子）の構造'!K$53,NA())</f>
        <v>358</v>
      </c>
      <c r="D50" s="138" t="e">
        <f>NA()</f>
        <v>#N/A</v>
      </c>
      <c r="E50" s="138" t="e">
        <f>NA()</f>
        <v>#N/A</v>
      </c>
      <c r="F50" s="138">
        <f>IF(ISNUMBER('実質公債費比率（分子）の構造'!L$53),'実質公債費比率（分子）の構造'!L$53,NA())</f>
        <v>344</v>
      </c>
      <c r="G50" s="138" t="e">
        <f>NA()</f>
        <v>#N/A</v>
      </c>
      <c r="H50" s="138" t="e">
        <f>NA()</f>
        <v>#N/A</v>
      </c>
      <c r="I50" s="138">
        <f>IF(ISNUMBER('実質公債費比率（分子）の構造'!M$53),'実質公債費比率（分子）の構造'!M$53,NA())</f>
        <v>286</v>
      </c>
      <c r="J50" s="138" t="e">
        <f>NA()</f>
        <v>#N/A</v>
      </c>
      <c r="K50" s="138" t="e">
        <f>NA()</f>
        <v>#N/A</v>
      </c>
      <c r="L50" s="138">
        <f>IF(ISNUMBER('実質公債費比率（分子）の構造'!N$53),'実質公債費比率（分子）の構造'!N$53,NA())</f>
        <v>287</v>
      </c>
      <c r="M50" s="138" t="e">
        <f>NA()</f>
        <v>#N/A</v>
      </c>
      <c r="N50" s="138" t="e">
        <f>NA()</f>
        <v>#N/A</v>
      </c>
      <c r="O50" s="138">
        <f>IF(ISNUMBER('実質公債費比率（分子）の構造'!O$53),'実質公債費比率（分子）の構造'!O$53,NA())</f>
        <v>273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7073</v>
      </c>
      <c r="E56" s="137"/>
      <c r="F56" s="137"/>
      <c r="G56" s="137">
        <f>'将来負担比率（分子）の構造'!J$52</f>
        <v>6999</v>
      </c>
      <c r="H56" s="137"/>
      <c r="I56" s="137"/>
      <c r="J56" s="137">
        <f>'将来負担比率（分子）の構造'!K$52</f>
        <v>7073</v>
      </c>
      <c r="K56" s="137"/>
      <c r="L56" s="137"/>
      <c r="M56" s="137">
        <f>'将来負担比率（分子）の構造'!L$52</f>
        <v>7059</v>
      </c>
      <c r="N56" s="137"/>
      <c r="O56" s="137"/>
      <c r="P56" s="137">
        <f>'将来負担比率（分子）の構造'!M$52</f>
        <v>6947</v>
      </c>
    </row>
    <row r="57" spans="1:16" x14ac:dyDescent="0.15">
      <c r="A57" s="137" t="s">
        <v>36</v>
      </c>
      <c r="B57" s="137"/>
      <c r="C57" s="137"/>
      <c r="D57" s="137">
        <f>'将来負担比率（分子）の構造'!I$51</f>
        <v>9</v>
      </c>
      <c r="E57" s="137"/>
      <c r="F57" s="137"/>
      <c r="G57" s="137">
        <f>'将来負担比率（分子）の構造'!J$51</f>
        <v>2</v>
      </c>
      <c r="H57" s="137"/>
      <c r="I57" s="137"/>
      <c r="J57" s="137" t="str">
        <f>'将来負担比率（分子）の構造'!K$51</f>
        <v>-</v>
      </c>
      <c r="K57" s="137"/>
      <c r="L57" s="137"/>
      <c r="M57" s="137" t="str">
        <f>'将来負担比率（分子）の構造'!L$51</f>
        <v>-</v>
      </c>
      <c r="N57" s="137"/>
      <c r="O57" s="137"/>
      <c r="P57" s="137" t="str">
        <f>'将来負担比率（分子）の構造'!M$51</f>
        <v>-</v>
      </c>
    </row>
    <row r="58" spans="1:16" x14ac:dyDescent="0.15">
      <c r="A58" s="137" t="s">
        <v>35</v>
      </c>
      <c r="B58" s="137"/>
      <c r="C58" s="137"/>
      <c r="D58" s="137">
        <f>'将来負担比率（分子）の構造'!I$50</f>
        <v>1624</v>
      </c>
      <c r="E58" s="137"/>
      <c r="F58" s="137"/>
      <c r="G58" s="137">
        <f>'将来負担比率（分子）の構造'!J$50</f>
        <v>1696</v>
      </c>
      <c r="H58" s="137"/>
      <c r="I58" s="137"/>
      <c r="J58" s="137">
        <f>'将来負担比率（分子）の構造'!K$50</f>
        <v>1576</v>
      </c>
      <c r="K58" s="137"/>
      <c r="L58" s="137"/>
      <c r="M58" s="137">
        <f>'将来負担比率（分子）の構造'!L$50</f>
        <v>1371</v>
      </c>
      <c r="N58" s="137"/>
      <c r="O58" s="137"/>
      <c r="P58" s="137">
        <f>'将来負担比率（分子）の構造'!M$50</f>
        <v>1635</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469</v>
      </c>
      <c r="C62" s="137"/>
      <c r="D62" s="137"/>
      <c r="E62" s="137">
        <f>'将来負担比率（分子）の構造'!J$45</f>
        <v>471</v>
      </c>
      <c r="F62" s="137"/>
      <c r="G62" s="137"/>
      <c r="H62" s="137">
        <f>'将来負担比率（分子）の構造'!K$45</f>
        <v>383</v>
      </c>
      <c r="I62" s="137"/>
      <c r="J62" s="137"/>
      <c r="K62" s="137">
        <f>'将来負担比率（分子）の構造'!L$45</f>
        <v>351</v>
      </c>
      <c r="L62" s="137"/>
      <c r="M62" s="137"/>
      <c r="N62" s="137">
        <f>'将来負担比率（分子）の構造'!M$45</f>
        <v>287</v>
      </c>
      <c r="O62" s="137"/>
      <c r="P62" s="137"/>
    </row>
    <row r="63" spans="1:16" x14ac:dyDescent="0.15">
      <c r="A63" s="137" t="s">
        <v>28</v>
      </c>
      <c r="B63" s="137">
        <f>'将来負担比率（分子）の構造'!I$44</f>
        <v>162</v>
      </c>
      <c r="C63" s="137"/>
      <c r="D63" s="137"/>
      <c r="E63" s="137">
        <f>'将来負担比率（分子）の構造'!J$44</f>
        <v>154</v>
      </c>
      <c r="F63" s="137"/>
      <c r="G63" s="137"/>
      <c r="H63" s="137">
        <f>'将来負担比率（分子）の構造'!K$44</f>
        <v>135</v>
      </c>
      <c r="I63" s="137"/>
      <c r="J63" s="137"/>
      <c r="K63" s="137">
        <f>'将来負担比率（分子）の構造'!L$44</f>
        <v>131</v>
      </c>
      <c r="L63" s="137"/>
      <c r="M63" s="137"/>
      <c r="N63" s="137">
        <f>'将来負担比率（分子）の構造'!M$44</f>
        <v>118</v>
      </c>
      <c r="O63" s="137"/>
      <c r="P63" s="137"/>
    </row>
    <row r="64" spans="1:16" x14ac:dyDescent="0.15">
      <c r="A64" s="137" t="s">
        <v>27</v>
      </c>
      <c r="B64" s="137">
        <f>'将来負担比率（分子）の構造'!I$43</f>
        <v>3300</v>
      </c>
      <c r="C64" s="137"/>
      <c r="D64" s="137"/>
      <c r="E64" s="137">
        <f>'将来負担比率（分子）の構造'!J$43</f>
        <v>3322</v>
      </c>
      <c r="F64" s="137"/>
      <c r="G64" s="137"/>
      <c r="H64" s="137">
        <f>'将来負担比率（分子）の構造'!K$43</f>
        <v>3302</v>
      </c>
      <c r="I64" s="137"/>
      <c r="J64" s="137"/>
      <c r="K64" s="137">
        <f>'将来負担比率（分子）の構造'!L$43</f>
        <v>3171</v>
      </c>
      <c r="L64" s="137"/>
      <c r="M64" s="137"/>
      <c r="N64" s="137">
        <f>'将来負担比率（分子）の構造'!M$43</f>
        <v>3140</v>
      </c>
      <c r="O64" s="137"/>
      <c r="P64" s="137"/>
    </row>
    <row r="65" spans="1:16" x14ac:dyDescent="0.15">
      <c r="A65" s="137" t="s">
        <v>26</v>
      </c>
      <c r="B65" s="137">
        <f>'将来負担比率（分子）の構造'!I$42</f>
        <v>26</v>
      </c>
      <c r="C65" s="137"/>
      <c r="D65" s="137"/>
      <c r="E65" s="137">
        <f>'将来負担比率（分子）の構造'!J$42</f>
        <v>96</v>
      </c>
      <c r="F65" s="137"/>
      <c r="G65" s="137"/>
      <c r="H65" s="137">
        <f>'将来負担比率（分子）の構造'!K$42</f>
        <v>77</v>
      </c>
      <c r="I65" s="137"/>
      <c r="J65" s="137"/>
      <c r="K65" s="137">
        <f>'将来負担比率（分子）の構造'!L$42</f>
        <v>92</v>
      </c>
      <c r="L65" s="137"/>
      <c r="M65" s="137"/>
      <c r="N65" s="137">
        <f>'将来負担比率（分子）の構造'!M$42</f>
        <v>78</v>
      </c>
      <c r="O65" s="137"/>
      <c r="P65" s="137"/>
    </row>
    <row r="66" spans="1:16" x14ac:dyDescent="0.15">
      <c r="A66" s="137" t="s">
        <v>25</v>
      </c>
      <c r="B66" s="137">
        <f>'将来負担比率（分子）の構造'!I$41</f>
        <v>5358</v>
      </c>
      <c r="C66" s="137"/>
      <c r="D66" s="137"/>
      <c r="E66" s="137">
        <f>'将来負担比率（分子）の構造'!J$41</f>
        <v>5134</v>
      </c>
      <c r="F66" s="137"/>
      <c r="G66" s="137"/>
      <c r="H66" s="137">
        <f>'将来負担比率（分子）の構造'!K$41</f>
        <v>5383</v>
      </c>
      <c r="I66" s="137"/>
      <c r="J66" s="137"/>
      <c r="K66" s="137">
        <f>'将来負担比率（分子）の構造'!L$41</f>
        <v>5409</v>
      </c>
      <c r="L66" s="137"/>
      <c r="M66" s="137"/>
      <c r="N66" s="137">
        <f>'将来負担比率（分子）の構造'!M$41</f>
        <v>5771</v>
      </c>
      <c r="O66" s="137"/>
      <c r="P66" s="137"/>
    </row>
    <row r="67" spans="1:16" x14ac:dyDescent="0.15">
      <c r="A67" s="137" t="s">
        <v>63</v>
      </c>
      <c r="B67" s="137" t="e">
        <f>NA()</f>
        <v>#N/A</v>
      </c>
      <c r="C67" s="137">
        <f>IF(ISNUMBER('将来負担比率（分子）の構造'!I$53), IF('将来負担比率（分子）の構造'!I$53 &lt; 0, 0, '将来負担比率（分子）の構造'!I$53), NA())</f>
        <v>608</v>
      </c>
      <c r="D67" s="137" t="e">
        <f>NA()</f>
        <v>#N/A</v>
      </c>
      <c r="E67" s="137" t="e">
        <f>NA()</f>
        <v>#N/A</v>
      </c>
      <c r="F67" s="137">
        <f>IF(ISNUMBER('将来負担比率（分子）の構造'!J$53), IF('将来負担比率（分子）の構造'!J$53 &lt; 0, 0, '将来負担比率（分子）の構造'!J$53), NA())</f>
        <v>480</v>
      </c>
      <c r="G67" s="137" t="e">
        <f>NA()</f>
        <v>#N/A</v>
      </c>
      <c r="H67" s="137" t="e">
        <f>NA()</f>
        <v>#N/A</v>
      </c>
      <c r="I67" s="137">
        <f>IF(ISNUMBER('将来負担比率（分子）の構造'!K$53), IF('将来負担比率（分子）の構造'!K$53 &lt; 0, 0, '将来負担比率（分子）の構造'!K$53), NA())</f>
        <v>632</v>
      </c>
      <c r="J67" s="137" t="e">
        <f>NA()</f>
        <v>#N/A</v>
      </c>
      <c r="K67" s="137" t="e">
        <f>NA()</f>
        <v>#N/A</v>
      </c>
      <c r="L67" s="137">
        <f>IF(ISNUMBER('将来負担比率（分子）の構造'!L$53), IF('将来負担比率（分子）の構造'!L$53 &lt; 0, 0, '将来負担比率（分子）の構造'!L$53), NA())</f>
        <v>724</v>
      </c>
      <c r="M67" s="137" t="e">
        <f>NA()</f>
        <v>#N/A</v>
      </c>
      <c r="N67" s="137" t="e">
        <f>NA()</f>
        <v>#N/A</v>
      </c>
      <c r="O67" s="137">
        <f>IF(ISNUMBER('将来負担比率（分子）の構造'!M$53), IF('将来負担比率（分子）の構造'!M$53 &lt; 0, 0, '将来負担比率（分子）の構造'!M$53), NA())</f>
        <v>812</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1484265</v>
      </c>
      <c r="S5" s="615"/>
      <c r="T5" s="615"/>
      <c r="U5" s="615"/>
      <c r="V5" s="615"/>
      <c r="W5" s="615"/>
      <c r="X5" s="615"/>
      <c r="Y5" s="616"/>
      <c r="Z5" s="617">
        <v>19</v>
      </c>
      <c r="AA5" s="617"/>
      <c r="AB5" s="617"/>
      <c r="AC5" s="617"/>
      <c r="AD5" s="618">
        <v>1484265</v>
      </c>
      <c r="AE5" s="618"/>
      <c r="AF5" s="618"/>
      <c r="AG5" s="618"/>
      <c r="AH5" s="618"/>
      <c r="AI5" s="618"/>
      <c r="AJ5" s="618"/>
      <c r="AK5" s="618"/>
      <c r="AL5" s="619">
        <v>43.9</v>
      </c>
      <c r="AM5" s="620"/>
      <c r="AN5" s="620"/>
      <c r="AO5" s="621"/>
      <c r="AP5" s="611" t="s">
        <v>210</v>
      </c>
      <c r="AQ5" s="612"/>
      <c r="AR5" s="612"/>
      <c r="AS5" s="612"/>
      <c r="AT5" s="612"/>
      <c r="AU5" s="612"/>
      <c r="AV5" s="612"/>
      <c r="AW5" s="612"/>
      <c r="AX5" s="612"/>
      <c r="AY5" s="612"/>
      <c r="AZ5" s="612"/>
      <c r="BA5" s="612"/>
      <c r="BB5" s="612"/>
      <c r="BC5" s="612"/>
      <c r="BD5" s="612"/>
      <c r="BE5" s="612"/>
      <c r="BF5" s="613"/>
      <c r="BG5" s="625">
        <v>1445363</v>
      </c>
      <c r="BH5" s="626"/>
      <c r="BI5" s="626"/>
      <c r="BJ5" s="626"/>
      <c r="BK5" s="626"/>
      <c r="BL5" s="626"/>
      <c r="BM5" s="626"/>
      <c r="BN5" s="627"/>
      <c r="BO5" s="628">
        <v>97.4</v>
      </c>
      <c r="BP5" s="628"/>
      <c r="BQ5" s="628"/>
      <c r="BR5" s="628"/>
      <c r="BS5" s="629">
        <v>9407</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211</v>
      </c>
      <c r="CS5" s="608"/>
      <c r="CT5" s="608"/>
      <c r="CU5" s="608"/>
      <c r="CV5" s="608"/>
      <c r="CW5" s="608"/>
      <c r="CX5" s="608"/>
      <c r="CY5" s="609"/>
      <c r="CZ5" s="607" t="s">
        <v>203</v>
      </c>
      <c r="DA5" s="608"/>
      <c r="DB5" s="608"/>
      <c r="DC5" s="609"/>
      <c r="DD5" s="607" t="s">
        <v>212</v>
      </c>
      <c r="DE5" s="608"/>
      <c r="DF5" s="608"/>
      <c r="DG5" s="608"/>
      <c r="DH5" s="608"/>
      <c r="DI5" s="608"/>
      <c r="DJ5" s="608"/>
      <c r="DK5" s="608"/>
      <c r="DL5" s="608"/>
      <c r="DM5" s="608"/>
      <c r="DN5" s="608"/>
      <c r="DO5" s="608"/>
      <c r="DP5" s="609"/>
      <c r="DQ5" s="607" t="s">
        <v>213</v>
      </c>
      <c r="DR5" s="608"/>
      <c r="DS5" s="608"/>
      <c r="DT5" s="608"/>
      <c r="DU5" s="608"/>
      <c r="DV5" s="608"/>
      <c r="DW5" s="608"/>
      <c r="DX5" s="608"/>
      <c r="DY5" s="608"/>
      <c r="DZ5" s="608"/>
      <c r="EA5" s="608"/>
      <c r="EB5" s="608"/>
      <c r="EC5" s="609"/>
    </row>
    <row r="6" spans="2:143" ht="11.25" customHeight="1" x14ac:dyDescent="0.15">
      <c r="B6" s="622" t="s">
        <v>214</v>
      </c>
      <c r="C6" s="623"/>
      <c r="D6" s="623"/>
      <c r="E6" s="623"/>
      <c r="F6" s="623"/>
      <c r="G6" s="623"/>
      <c r="H6" s="623"/>
      <c r="I6" s="623"/>
      <c r="J6" s="623"/>
      <c r="K6" s="623"/>
      <c r="L6" s="623"/>
      <c r="M6" s="623"/>
      <c r="N6" s="623"/>
      <c r="O6" s="623"/>
      <c r="P6" s="623"/>
      <c r="Q6" s="624"/>
      <c r="R6" s="625">
        <v>68544</v>
      </c>
      <c r="S6" s="626"/>
      <c r="T6" s="626"/>
      <c r="U6" s="626"/>
      <c r="V6" s="626"/>
      <c r="W6" s="626"/>
      <c r="X6" s="626"/>
      <c r="Y6" s="627"/>
      <c r="Z6" s="628">
        <v>0.9</v>
      </c>
      <c r="AA6" s="628"/>
      <c r="AB6" s="628"/>
      <c r="AC6" s="628"/>
      <c r="AD6" s="629">
        <v>68544</v>
      </c>
      <c r="AE6" s="629"/>
      <c r="AF6" s="629"/>
      <c r="AG6" s="629"/>
      <c r="AH6" s="629"/>
      <c r="AI6" s="629"/>
      <c r="AJ6" s="629"/>
      <c r="AK6" s="629"/>
      <c r="AL6" s="630">
        <v>2</v>
      </c>
      <c r="AM6" s="631"/>
      <c r="AN6" s="631"/>
      <c r="AO6" s="632"/>
      <c r="AP6" s="622" t="s">
        <v>215</v>
      </c>
      <c r="AQ6" s="623"/>
      <c r="AR6" s="623"/>
      <c r="AS6" s="623"/>
      <c r="AT6" s="623"/>
      <c r="AU6" s="623"/>
      <c r="AV6" s="623"/>
      <c r="AW6" s="623"/>
      <c r="AX6" s="623"/>
      <c r="AY6" s="623"/>
      <c r="AZ6" s="623"/>
      <c r="BA6" s="623"/>
      <c r="BB6" s="623"/>
      <c r="BC6" s="623"/>
      <c r="BD6" s="623"/>
      <c r="BE6" s="623"/>
      <c r="BF6" s="624"/>
      <c r="BG6" s="625">
        <v>1445363</v>
      </c>
      <c r="BH6" s="626"/>
      <c r="BI6" s="626"/>
      <c r="BJ6" s="626"/>
      <c r="BK6" s="626"/>
      <c r="BL6" s="626"/>
      <c r="BM6" s="626"/>
      <c r="BN6" s="627"/>
      <c r="BO6" s="628">
        <v>97.4</v>
      </c>
      <c r="BP6" s="628"/>
      <c r="BQ6" s="628"/>
      <c r="BR6" s="628"/>
      <c r="BS6" s="629">
        <v>9407</v>
      </c>
      <c r="BT6" s="629"/>
      <c r="BU6" s="629"/>
      <c r="BV6" s="629"/>
      <c r="BW6" s="629"/>
      <c r="BX6" s="629"/>
      <c r="BY6" s="629"/>
      <c r="BZ6" s="629"/>
      <c r="CA6" s="629"/>
      <c r="CB6" s="633"/>
      <c r="CD6" s="636" t="s">
        <v>216</v>
      </c>
      <c r="CE6" s="637"/>
      <c r="CF6" s="637"/>
      <c r="CG6" s="637"/>
      <c r="CH6" s="637"/>
      <c r="CI6" s="637"/>
      <c r="CJ6" s="637"/>
      <c r="CK6" s="637"/>
      <c r="CL6" s="637"/>
      <c r="CM6" s="637"/>
      <c r="CN6" s="637"/>
      <c r="CO6" s="637"/>
      <c r="CP6" s="637"/>
      <c r="CQ6" s="638"/>
      <c r="CR6" s="625">
        <v>75493</v>
      </c>
      <c r="CS6" s="626"/>
      <c r="CT6" s="626"/>
      <c r="CU6" s="626"/>
      <c r="CV6" s="626"/>
      <c r="CW6" s="626"/>
      <c r="CX6" s="626"/>
      <c r="CY6" s="627"/>
      <c r="CZ6" s="628">
        <v>1</v>
      </c>
      <c r="DA6" s="628"/>
      <c r="DB6" s="628"/>
      <c r="DC6" s="628"/>
      <c r="DD6" s="634" t="s">
        <v>217</v>
      </c>
      <c r="DE6" s="626"/>
      <c r="DF6" s="626"/>
      <c r="DG6" s="626"/>
      <c r="DH6" s="626"/>
      <c r="DI6" s="626"/>
      <c r="DJ6" s="626"/>
      <c r="DK6" s="626"/>
      <c r="DL6" s="626"/>
      <c r="DM6" s="626"/>
      <c r="DN6" s="626"/>
      <c r="DO6" s="626"/>
      <c r="DP6" s="627"/>
      <c r="DQ6" s="634">
        <v>75493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788</v>
      </c>
      <c r="S7" s="626"/>
      <c r="T7" s="626"/>
      <c r="U7" s="626"/>
      <c r="V7" s="626"/>
      <c r="W7" s="626"/>
      <c r="X7" s="626"/>
      <c r="Y7" s="627"/>
      <c r="Z7" s="628">
        <v>0</v>
      </c>
      <c r="AA7" s="628"/>
      <c r="AB7" s="628"/>
      <c r="AC7" s="628"/>
      <c r="AD7" s="629">
        <v>788</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410165</v>
      </c>
      <c r="BH7" s="626"/>
      <c r="BI7" s="626"/>
      <c r="BJ7" s="626"/>
      <c r="BK7" s="626"/>
      <c r="BL7" s="626"/>
      <c r="BM7" s="626"/>
      <c r="BN7" s="627"/>
      <c r="BO7" s="628">
        <v>27.6</v>
      </c>
      <c r="BP7" s="628"/>
      <c r="BQ7" s="628"/>
      <c r="BR7" s="628"/>
      <c r="BS7" s="629">
        <v>9407</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1815949</v>
      </c>
      <c r="CS7" s="626"/>
      <c r="CT7" s="626"/>
      <c r="CU7" s="626"/>
      <c r="CV7" s="626"/>
      <c r="CW7" s="626"/>
      <c r="CX7" s="626"/>
      <c r="CY7" s="627"/>
      <c r="CZ7" s="628">
        <v>24.4</v>
      </c>
      <c r="DA7" s="628"/>
      <c r="DB7" s="628"/>
      <c r="DC7" s="628"/>
      <c r="DD7" s="634">
        <v>615448</v>
      </c>
      <c r="DE7" s="626"/>
      <c r="DF7" s="626"/>
      <c r="DG7" s="626"/>
      <c r="DH7" s="626"/>
      <c r="DI7" s="626"/>
      <c r="DJ7" s="626"/>
      <c r="DK7" s="626"/>
      <c r="DL7" s="626"/>
      <c r="DM7" s="626"/>
      <c r="DN7" s="626"/>
      <c r="DO7" s="626"/>
      <c r="DP7" s="627"/>
      <c r="DQ7" s="634">
        <v>842669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2424</v>
      </c>
      <c r="S8" s="626"/>
      <c r="T8" s="626"/>
      <c r="U8" s="626"/>
      <c r="V8" s="626"/>
      <c r="W8" s="626"/>
      <c r="X8" s="626"/>
      <c r="Y8" s="627"/>
      <c r="Z8" s="628">
        <v>0</v>
      </c>
      <c r="AA8" s="628"/>
      <c r="AB8" s="628"/>
      <c r="AC8" s="628"/>
      <c r="AD8" s="629">
        <v>2424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18065</v>
      </c>
      <c r="BH8" s="626"/>
      <c r="BI8" s="626"/>
      <c r="BJ8" s="626"/>
      <c r="BK8" s="626"/>
      <c r="BL8" s="626"/>
      <c r="BM8" s="626"/>
      <c r="BN8" s="627"/>
      <c r="BO8" s="628">
        <v>1.2</v>
      </c>
      <c r="BP8" s="628"/>
      <c r="BQ8" s="628"/>
      <c r="BR8" s="628"/>
      <c r="BS8" s="634" t="s">
        <v>113</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1083705</v>
      </c>
      <c r="CS8" s="626"/>
      <c r="CT8" s="626"/>
      <c r="CU8" s="626"/>
      <c r="CV8" s="626"/>
      <c r="CW8" s="626"/>
      <c r="CX8" s="626"/>
      <c r="CY8" s="627"/>
      <c r="CZ8" s="628">
        <v>14.5</v>
      </c>
      <c r="DA8" s="628"/>
      <c r="DB8" s="628"/>
      <c r="DC8" s="628"/>
      <c r="DD8" s="634">
        <v>15238</v>
      </c>
      <c r="DE8" s="626"/>
      <c r="DF8" s="626"/>
      <c r="DG8" s="626"/>
      <c r="DH8" s="626"/>
      <c r="DI8" s="626"/>
      <c r="DJ8" s="626"/>
      <c r="DK8" s="626"/>
      <c r="DL8" s="626"/>
      <c r="DM8" s="626"/>
      <c r="DN8" s="626"/>
      <c r="DO8" s="626"/>
      <c r="DP8" s="627"/>
      <c r="DQ8" s="634">
        <v>643699</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1417</v>
      </c>
      <c r="S9" s="626"/>
      <c r="T9" s="626"/>
      <c r="U9" s="626"/>
      <c r="V9" s="626"/>
      <c r="W9" s="626"/>
      <c r="X9" s="626"/>
      <c r="Y9" s="627"/>
      <c r="Z9" s="628">
        <v>0</v>
      </c>
      <c r="AA9" s="628"/>
      <c r="AB9" s="628"/>
      <c r="AC9" s="628"/>
      <c r="AD9" s="629">
        <v>1417</v>
      </c>
      <c r="AE9" s="629"/>
      <c r="AF9" s="629"/>
      <c r="AG9" s="629"/>
      <c r="AH9" s="629"/>
      <c r="AI9" s="629"/>
      <c r="AJ9" s="629"/>
      <c r="AK9" s="629"/>
      <c r="AL9" s="630">
        <v>0</v>
      </c>
      <c r="AM9" s="631"/>
      <c r="AN9" s="631"/>
      <c r="AO9" s="632"/>
      <c r="AP9" s="622" t="s">
        <v>225</v>
      </c>
      <c r="AQ9" s="623"/>
      <c r="AR9" s="623"/>
      <c r="AS9" s="623"/>
      <c r="AT9" s="623"/>
      <c r="AU9" s="623"/>
      <c r="AV9" s="623"/>
      <c r="AW9" s="623"/>
      <c r="AX9" s="623"/>
      <c r="AY9" s="623"/>
      <c r="AZ9" s="623"/>
      <c r="BA9" s="623"/>
      <c r="BB9" s="623"/>
      <c r="BC9" s="623"/>
      <c r="BD9" s="623"/>
      <c r="BE9" s="623"/>
      <c r="BF9" s="624"/>
      <c r="BG9" s="625">
        <v>298285</v>
      </c>
      <c r="BH9" s="626"/>
      <c r="BI9" s="626"/>
      <c r="BJ9" s="626"/>
      <c r="BK9" s="626"/>
      <c r="BL9" s="626"/>
      <c r="BM9" s="626"/>
      <c r="BN9" s="627"/>
      <c r="BO9" s="628">
        <v>20.100000000000001</v>
      </c>
      <c r="BP9" s="628"/>
      <c r="BQ9" s="628"/>
      <c r="BR9" s="628"/>
      <c r="BS9" s="634" t="s">
        <v>113</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436008</v>
      </c>
      <c r="CS9" s="626"/>
      <c r="CT9" s="626"/>
      <c r="CU9" s="626"/>
      <c r="CV9" s="626"/>
      <c r="CW9" s="626"/>
      <c r="CX9" s="626"/>
      <c r="CY9" s="627"/>
      <c r="CZ9" s="628">
        <v>5.9</v>
      </c>
      <c r="DA9" s="628"/>
      <c r="DB9" s="628"/>
      <c r="DC9" s="628"/>
      <c r="DD9" s="634">
        <v>26691</v>
      </c>
      <c r="DE9" s="626"/>
      <c r="DF9" s="626"/>
      <c r="DG9" s="626"/>
      <c r="DH9" s="626"/>
      <c r="DI9" s="626"/>
      <c r="DJ9" s="626"/>
      <c r="DK9" s="626"/>
      <c r="DL9" s="626"/>
      <c r="DM9" s="626"/>
      <c r="DN9" s="626"/>
      <c r="DO9" s="626"/>
      <c r="DP9" s="627"/>
      <c r="DQ9" s="634">
        <v>317937</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183185</v>
      </c>
      <c r="S10" s="626"/>
      <c r="T10" s="626"/>
      <c r="U10" s="626"/>
      <c r="V10" s="626"/>
      <c r="W10" s="626"/>
      <c r="X10" s="626"/>
      <c r="Y10" s="627"/>
      <c r="Z10" s="628">
        <v>2.2999999999999998</v>
      </c>
      <c r="AA10" s="628"/>
      <c r="AB10" s="628"/>
      <c r="AC10" s="628"/>
      <c r="AD10" s="629">
        <v>183185</v>
      </c>
      <c r="AE10" s="629"/>
      <c r="AF10" s="629"/>
      <c r="AG10" s="629"/>
      <c r="AH10" s="629"/>
      <c r="AI10" s="629"/>
      <c r="AJ10" s="629"/>
      <c r="AK10" s="629"/>
      <c r="AL10" s="630">
        <v>5.4</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46386</v>
      </c>
      <c r="BH10" s="626"/>
      <c r="BI10" s="626"/>
      <c r="BJ10" s="626"/>
      <c r="BK10" s="626"/>
      <c r="BL10" s="626"/>
      <c r="BM10" s="626"/>
      <c r="BN10" s="627"/>
      <c r="BO10" s="628">
        <v>3.1</v>
      </c>
      <c r="BP10" s="628"/>
      <c r="BQ10" s="628"/>
      <c r="BR10" s="628"/>
      <c r="BS10" s="634" t="s">
        <v>113</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t="s">
        <v>113</v>
      </c>
      <c r="CS10" s="626"/>
      <c r="CT10" s="626"/>
      <c r="CU10" s="626"/>
      <c r="CV10" s="626"/>
      <c r="CW10" s="626"/>
      <c r="CX10" s="626"/>
      <c r="CY10" s="627"/>
      <c r="CZ10" s="628" t="s">
        <v>113</v>
      </c>
      <c r="DA10" s="628"/>
      <c r="DB10" s="628"/>
      <c r="DC10" s="628"/>
      <c r="DD10" s="634" t="s">
        <v>113</v>
      </c>
      <c r="DE10" s="626"/>
      <c r="DF10" s="626"/>
      <c r="DG10" s="626"/>
      <c r="DH10" s="626"/>
      <c r="DI10" s="626"/>
      <c r="DJ10" s="626"/>
      <c r="DK10" s="626"/>
      <c r="DL10" s="626"/>
      <c r="DM10" s="626"/>
      <c r="DN10" s="626"/>
      <c r="DO10" s="626"/>
      <c r="DP10" s="627"/>
      <c r="DQ10" s="634" t="s">
        <v>113</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t="s">
        <v>113</v>
      </c>
      <c r="S11" s="626"/>
      <c r="T11" s="626"/>
      <c r="U11" s="626"/>
      <c r="V11" s="626"/>
      <c r="W11" s="626"/>
      <c r="X11" s="626"/>
      <c r="Y11" s="627"/>
      <c r="Z11" s="628" t="s">
        <v>113</v>
      </c>
      <c r="AA11" s="628"/>
      <c r="AB11" s="628"/>
      <c r="AC11" s="628"/>
      <c r="AD11" s="629" t="s">
        <v>113</v>
      </c>
      <c r="AE11" s="629"/>
      <c r="AF11" s="629"/>
      <c r="AG11" s="629"/>
      <c r="AH11" s="629"/>
      <c r="AI11" s="629"/>
      <c r="AJ11" s="629"/>
      <c r="AK11" s="629"/>
      <c r="AL11" s="630" t="s">
        <v>113</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47429</v>
      </c>
      <c r="BH11" s="626"/>
      <c r="BI11" s="626"/>
      <c r="BJ11" s="626"/>
      <c r="BK11" s="626"/>
      <c r="BL11" s="626"/>
      <c r="BM11" s="626"/>
      <c r="BN11" s="627"/>
      <c r="BO11" s="628">
        <v>3.2</v>
      </c>
      <c r="BP11" s="628"/>
      <c r="BQ11" s="628"/>
      <c r="BR11" s="628"/>
      <c r="BS11" s="634">
        <v>9407</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169741</v>
      </c>
      <c r="CS11" s="626"/>
      <c r="CT11" s="626"/>
      <c r="CU11" s="626"/>
      <c r="CV11" s="626"/>
      <c r="CW11" s="626"/>
      <c r="CX11" s="626"/>
      <c r="CY11" s="627"/>
      <c r="CZ11" s="628">
        <v>2.2999999999999998</v>
      </c>
      <c r="DA11" s="628"/>
      <c r="DB11" s="628"/>
      <c r="DC11" s="628"/>
      <c r="DD11" s="634">
        <v>6747</v>
      </c>
      <c r="DE11" s="626"/>
      <c r="DF11" s="626"/>
      <c r="DG11" s="626"/>
      <c r="DH11" s="626"/>
      <c r="DI11" s="626"/>
      <c r="DJ11" s="626"/>
      <c r="DK11" s="626"/>
      <c r="DL11" s="626"/>
      <c r="DM11" s="626"/>
      <c r="DN11" s="626"/>
      <c r="DO11" s="626"/>
      <c r="DP11" s="627"/>
      <c r="DQ11" s="634">
        <v>104160</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113</v>
      </c>
      <c r="S12" s="626"/>
      <c r="T12" s="626"/>
      <c r="U12" s="626"/>
      <c r="V12" s="626"/>
      <c r="W12" s="626"/>
      <c r="X12" s="626"/>
      <c r="Y12" s="627"/>
      <c r="Z12" s="628" t="s">
        <v>113</v>
      </c>
      <c r="AA12" s="628"/>
      <c r="AB12" s="628"/>
      <c r="AC12" s="628"/>
      <c r="AD12" s="629" t="s">
        <v>113</v>
      </c>
      <c r="AE12" s="629"/>
      <c r="AF12" s="629"/>
      <c r="AG12" s="629"/>
      <c r="AH12" s="629"/>
      <c r="AI12" s="629"/>
      <c r="AJ12" s="629"/>
      <c r="AK12" s="629"/>
      <c r="AL12" s="630" t="s">
        <v>113</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918060</v>
      </c>
      <c r="BH12" s="626"/>
      <c r="BI12" s="626"/>
      <c r="BJ12" s="626"/>
      <c r="BK12" s="626"/>
      <c r="BL12" s="626"/>
      <c r="BM12" s="626"/>
      <c r="BN12" s="627"/>
      <c r="BO12" s="628">
        <v>61.9</v>
      </c>
      <c r="BP12" s="628"/>
      <c r="BQ12" s="628"/>
      <c r="BR12" s="628"/>
      <c r="BS12" s="634" t="s">
        <v>113</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237363</v>
      </c>
      <c r="CS12" s="626"/>
      <c r="CT12" s="626"/>
      <c r="CU12" s="626"/>
      <c r="CV12" s="626"/>
      <c r="CW12" s="626"/>
      <c r="CX12" s="626"/>
      <c r="CY12" s="627"/>
      <c r="CZ12" s="628">
        <v>3.2</v>
      </c>
      <c r="DA12" s="628"/>
      <c r="DB12" s="628"/>
      <c r="DC12" s="628"/>
      <c r="DD12" s="634">
        <v>15056</v>
      </c>
      <c r="DE12" s="626"/>
      <c r="DF12" s="626"/>
      <c r="DG12" s="626"/>
      <c r="DH12" s="626"/>
      <c r="DI12" s="626"/>
      <c r="DJ12" s="626"/>
      <c r="DK12" s="626"/>
      <c r="DL12" s="626"/>
      <c r="DM12" s="626"/>
      <c r="DN12" s="626"/>
      <c r="DO12" s="626"/>
      <c r="DP12" s="627"/>
      <c r="DQ12" s="634">
        <v>171107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12374</v>
      </c>
      <c r="S13" s="626"/>
      <c r="T13" s="626"/>
      <c r="U13" s="626"/>
      <c r="V13" s="626"/>
      <c r="W13" s="626"/>
      <c r="X13" s="626"/>
      <c r="Y13" s="627"/>
      <c r="Z13" s="628">
        <v>0.2</v>
      </c>
      <c r="AA13" s="628"/>
      <c r="AB13" s="628"/>
      <c r="AC13" s="628"/>
      <c r="AD13" s="629">
        <v>12374</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916359</v>
      </c>
      <c r="BH13" s="626"/>
      <c r="BI13" s="626"/>
      <c r="BJ13" s="626"/>
      <c r="BK13" s="626"/>
      <c r="BL13" s="626"/>
      <c r="BM13" s="626"/>
      <c r="BN13" s="627"/>
      <c r="BO13" s="628">
        <v>61.7</v>
      </c>
      <c r="BP13" s="628"/>
      <c r="BQ13" s="628"/>
      <c r="BR13" s="628"/>
      <c r="BS13" s="634" t="s">
        <v>113</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1276063</v>
      </c>
      <c r="CS13" s="626"/>
      <c r="CT13" s="626"/>
      <c r="CU13" s="626"/>
      <c r="CV13" s="626"/>
      <c r="CW13" s="626"/>
      <c r="CX13" s="626"/>
      <c r="CY13" s="627"/>
      <c r="CZ13" s="628">
        <v>17.100000000000001</v>
      </c>
      <c r="DA13" s="628"/>
      <c r="DB13" s="628"/>
      <c r="DC13" s="628"/>
      <c r="DD13" s="634">
        <v>528640</v>
      </c>
      <c r="DE13" s="626"/>
      <c r="DF13" s="626"/>
      <c r="DG13" s="626"/>
      <c r="DH13" s="626"/>
      <c r="DI13" s="626"/>
      <c r="DJ13" s="626"/>
      <c r="DK13" s="626"/>
      <c r="DL13" s="626"/>
      <c r="DM13" s="626"/>
      <c r="DN13" s="626"/>
      <c r="DO13" s="626"/>
      <c r="DP13" s="627"/>
      <c r="DQ13" s="634">
        <v>725502</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113</v>
      </c>
      <c r="S14" s="626"/>
      <c r="T14" s="626"/>
      <c r="U14" s="626"/>
      <c r="V14" s="626"/>
      <c r="W14" s="626"/>
      <c r="X14" s="626"/>
      <c r="Y14" s="627"/>
      <c r="Z14" s="628" t="s">
        <v>113</v>
      </c>
      <c r="AA14" s="628"/>
      <c r="AB14" s="628"/>
      <c r="AC14" s="628"/>
      <c r="AD14" s="629" t="s">
        <v>113</v>
      </c>
      <c r="AE14" s="629"/>
      <c r="AF14" s="629"/>
      <c r="AG14" s="629"/>
      <c r="AH14" s="629"/>
      <c r="AI14" s="629"/>
      <c r="AJ14" s="629"/>
      <c r="AK14" s="629"/>
      <c r="AL14" s="630" t="s">
        <v>113</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29888</v>
      </c>
      <c r="BH14" s="626"/>
      <c r="BI14" s="626"/>
      <c r="BJ14" s="626"/>
      <c r="BK14" s="626"/>
      <c r="BL14" s="626"/>
      <c r="BM14" s="626"/>
      <c r="BN14" s="627"/>
      <c r="BO14" s="628">
        <v>2</v>
      </c>
      <c r="BP14" s="628"/>
      <c r="BQ14" s="628"/>
      <c r="BR14" s="628"/>
      <c r="BS14" s="634" t="s">
        <v>113</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226789</v>
      </c>
      <c r="CS14" s="626"/>
      <c r="CT14" s="626"/>
      <c r="CU14" s="626"/>
      <c r="CV14" s="626"/>
      <c r="CW14" s="626"/>
      <c r="CX14" s="626"/>
      <c r="CY14" s="627"/>
      <c r="CZ14" s="628">
        <v>3</v>
      </c>
      <c r="DA14" s="628"/>
      <c r="DB14" s="628"/>
      <c r="DC14" s="628"/>
      <c r="DD14" s="634">
        <v>28819</v>
      </c>
      <c r="DE14" s="626"/>
      <c r="DF14" s="626"/>
      <c r="DG14" s="626"/>
      <c r="DH14" s="626"/>
      <c r="DI14" s="626"/>
      <c r="DJ14" s="626"/>
      <c r="DK14" s="626"/>
      <c r="DL14" s="626"/>
      <c r="DM14" s="626"/>
      <c r="DN14" s="626"/>
      <c r="DO14" s="626"/>
      <c r="DP14" s="627"/>
      <c r="DQ14" s="634">
        <v>195083</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2303</v>
      </c>
      <c r="S15" s="626"/>
      <c r="T15" s="626"/>
      <c r="U15" s="626"/>
      <c r="V15" s="626"/>
      <c r="W15" s="626"/>
      <c r="X15" s="626"/>
      <c r="Y15" s="627"/>
      <c r="Z15" s="628">
        <v>0</v>
      </c>
      <c r="AA15" s="628"/>
      <c r="AB15" s="628"/>
      <c r="AC15" s="628"/>
      <c r="AD15" s="629">
        <v>2303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87250</v>
      </c>
      <c r="BH15" s="626"/>
      <c r="BI15" s="626"/>
      <c r="BJ15" s="626"/>
      <c r="BK15" s="626"/>
      <c r="BL15" s="626"/>
      <c r="BM15" s="626"/>
      <c r="BN15" s="627"/>
      <c r="BO15" s="628">
        <v>5.9</v>
      </c>
      <c r="BP15" s="628"/>
      <c r="BQ15" s="628"/>
      <c r="BR15" s="628"/>
      <c r="BS15" s="634" t="s">
        <v>113</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395293</v>
      </c>
      <c r="CS15" s="626"/>
      <c r="CT15" s="626"/>
      <c r="CU15" s="626"/>
      <c r="CV15" s="626"/>
      <c r="CW15" s="626"/>
      <c r="CX15" s="626"/>
      <c r="CY15" s="627"/>
      <c r="CZ15" s="628">
        <v>5.3</v>
      </c>
      <c r="DA15" s="628"/>
      <c r="DB15" s="628"/>
      <c r="DC15" s="628"/>
      <c r="DD15" s="634">
        <v>86513</v>
      </c>
      <c r="DE15" s="626"/>
      <c r="DF15" s="626"/>
      <c r="DG15" s="626"/>
      <c r="DH15" s="626"/>
      <c r="DI15" s="626"/>
      <c r="DJ15" s="626"/>
      <c r="DK15" s="626"/>
      <c r="DL15" s="626"/>
      <c r="DM15" s="626"/>
      <c r="DN15" s="626"/>
      <c r="DO15" s="626"/>
      <c r="DP15" s="627"/>
      <c r="DQ15" s="634">
        <v>328025</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1830515</v>
      </c>
      <c r="S16" s="626"/>
      <c r="T16" s="626"/>
      <c r="U16" s="626"/>
      <c r="V16" s="626"/>
      <c r="W16" s="626"/>
      <c r="X16" s="626"/>
      <c r="Y16" s="627"/>
      <c r="Z16" s="628">
        <v>23.4</v>
      </c>
      <c r="AA16" s="628"/>
      <c r="AB16" s="628"/>
      <c r="AC16" s="628"/>
      <c r="AD16" s="629">
        <v>1619213</v>
      </c>
      <c r="AE16" s="629"/>
      <c r="AF16" s="629"/>
      <c r="AG16" s="629"/>
      <c r="AH16" s="629"/>
      <c r="AI16" s="629"/>
      <c r="AJ16" s="629"/>
      <c r="AK16" s="629"/>
      <c r="AL16" s="630">
        <v>47.9</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113</v>
      </c>
      <c r="BH16" s="626"/>
      <c r="BI16" s="626"/>
      <c r="BJ16" s="626"/>
      <c r="BK16" s="626"/>
      <c r="BL16" s="626"/>
      <c r="BM16" s="626"/>
      <c r="BN16" s="627"/>
      <c r="BO16" s="628" t="s">
        <v>113</v>
      </c>
      <c r="BP16" s="628"/>
      <c r="BQ16" s="628"/>
      <c r="BR16" s="628"/>
      <c r="BS16" s="634" t="s">
        <v>113</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1157386</v>
      </c>
      <c r="CS16" s="626"/>
      <c r="CT16" s="626"/>
      <c r="CU16" s="626"/>
      <c r="CV16" s="626"/>
      <c r="CW16" s="626"/>
      <c r="CX16" s="626"/>
      <c r="CY16" s="627"/>
      <c r="CZ16" s="628">
        <v>15.5</v>
      </c>
      <c r="DA16" s="628"/>
      <c r="DB16" s="628"/>
      <c r="DC16" s="628"/>
      <c r="DD16" s="634" t="s">
        <v>113</v>
      </c>
      <c r="DE16" s="626"/>
      <c r="DF16" s="626"/>
      <c r="DG16" s="626"/>
      <c r="DH16" s="626"/>
      <c r="DI16" s="626"/>
      <c r="DJ16" s="626"/>
      <c r="DK16" s="626"/>
      <c r="DL16" s="626"/>
      <c r="DM16" s="626"/>
      <c r="DN16" s="626"/>
      <c r="DO16" s="626"/>
      <c r="DP16" s="627"/>
      <c r="DQ16" s="634">
        <v>268040</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1619213</v>
      </c>
      <c r="S17" s="626"/>
      <c r="T17" s="626"/>
      <c r="U17" s="626"/>
      <c r="V17" s="626"/>
      <c r="W17" s="626"/>
      <c r="X17" s="626"/>
      <c r="Y17" s="627"/>
      <c r="Z17" s="628">
        <v>20.7</v>
      </c>
      <c r="AA17" s="628"/>
      <c r="AB17" s="628"/>
      <c r="AC17" s="628"/>
      <c r="AD17" s="629">
        <v>1619213</v>
      </c>
      <c r="AE17" s="629"/>
      <c r="AF17" s="629"/>
      <c r="AG17" s="629"/>
      <c r="AH17" s="629"/>
      <c r="AI17" s="629"/>
      <c r="AJ17" s="629"/>
      <c r="AK17" s="629"/>
      <c r="AL17" s="630">
        <v>47.9</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113</v>
      </c>
      <c r="BH17" s="626"/>
      <c r="BI17" s="626"/>
      <c r="BJ17" s="626"/>
      <c r="BK17" s="626"/>
      <c r="BL17" s="626"/>
      <c r="BM17" s="626"/>
      <c r="BN17" s="627"/>
      <c r="BO17" s="628" t="s">
        <v>113</v>
      </c>
      <c r="BP17" s="628"/>
      <c r="BQ17" s="628"/>
      <c r="BR17" s="628"/>
      <c r="BS17" s="634" t="s">
        <v>113</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577219</v>
      </c>
      <c r="CS17" s="626"/>
      <c r="CT17" s="626"/>
      <c r="CU17" s="626"/>
      <c r="CV17" s="626"/>
      <c r="CW17" s="626"/>
      <c r="CX17" s="626"/>
      <c r="CY17" s="627"/>
      <c r="CZ17" s="628">
        <v>7.7</v>
      </c>
      <c r="DA17" s="628"/>
      <c r="DB17" s="628"/>
      <c r="DC17" s="628"/>
      <c r="DD17" s="634" t="s">
        <v>113</v>
      </c>
      <c r="DE17" s="626"/>
      <c r="DF17" s="626"/>
      <c r="DG17" s="626"/>
      <c r="DH17" s="626"/>
      <c r="DI17" s="626"/>
      <c r="DJ17" s="626"/>
      <c r="DK17" s="626"/>
      <c r="DL17" s="626"/>
      <c r="DM17" s="626"/>
      <c r="DN17" s="626"/>
      <c r="DO17" s="626"/>
      <c r="DP17" s="627"/>
      <c r="DQ17" s="634">
        <v>576654</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211302</v>
      </c>
      <c r="S18" s="626"/>
      <c r="T18" s="626"/>
      <c r="U18" s="626"/>
      <c r="V18" s="626"/>
      <c r="W18" s="626"/>
      <c r="X18" s="626"/>
      <c r="Y18" s="627"/>
      <c r="Z18" s="628">
        <v>2.7</v>
      </c>
      <c r="AA18" s="628"/>
      <c r="AB18" s="628"/>
      <c r="AC18" s="628"/>
      <c r="AD18" s="629" t="s">
        <v>113</v>
      </c>
      <c r="AE18" s="629"/>
      <c r="AF18" s="629"/>
      <c r="AG18" s="629"/>
      <c r="AH18" s="629"/>
      <c r="AI18" s="629"/>
      <c r="AJ18" s="629"/>
      <c r="AK18" s="629"/>
      <c r="AL18" s="630" t="s">
        <v>113</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113</v>
      </c>
      <c r="BH18" s="626"/>
      <c r="BI18" s="626"/>
      <c r="BJ18" s="626"/>
      <c r="BK18" s="626"/>
      <c r="BL18" s="626"/>
      <c r="BM18" s="626"/>
      <c r="BN18" s="627"/>
      <c r="BO18" s="628" t="s">
        <v>113</v>
      </c>
      <c r="BP18" s="628"/>
      <c r="BQ18" s="628"/>
      <c r="BR18" s="628"/>
      <c r="BS18" s="634" t="s">
        <v>113</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113</v>
      </c>
      <c r="CS18" s="626"/>
      <c r="CT18" s="626"/>
      <c r="CU18" s="626"/>
      <c r="CV18" s="626"/>
      <c r="CW18" s="626"/>
      <c r="CX18" s="626"/>
      <c r="CY18" s="627"/>
      <c r="CZ18" s="628" t="s">
        <v>113</v>
      </c>
      <c r="DA18" s="628"/>
      <c r="DB18" s="628"/>
      <c r="DC18" s="628"/>
      <c r="DD18" s="634" t="s">
        <v>113</v>
      </c>
      <c r="DE18" s="626"/>
      <c r="DF18" s="626"/>
      <c r="DG18" s="626"/>
      <c r="DH18" s="626"/>
      <c r="DI18" s="626"/>
      <c r="DJ18" s="626"/>
      <c r="DK18" s="626"/>
      <c r="DL18" s="626"/>
      <c r="DM18" s="626"/>
      <c r="DN18" s="626"/>
      <c r="DO18" s="626"/>
      <c r="DP18" s="627"/>
      <c r="DQ18" s="634" t="s">
        <v>113</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113</v>
      </c>
      <c r="S19" s="626"/>
      <c r="T19" s="626"/>
      <c r="U19" s="626"/>
      <c r="V19" s="626"/>
      <c r="W19" s="626"/>
      <c r="X19" s="626"/>
      <c r="Y19" s="627"/>
      <c r="Z19" s="628" t="s">
        <v>113</v>
      </c>
      <c r="AA19" s="628"/>
      <c r="AB19" s="628"/>
      <c r="AC19" s="628"/>
      <c r="AD19" s="629" t="s">
        <v>113</v>
      </c>
      <c r="AE19" s="629"/>
      <c r="AF19" s="629"/>
      <c r="AG19" s="629"/>
      <c r="AH19" s="629"/>
      <c r="AI19" s="629"/>
      <c r="AJ19" s="629"/>
      <c r="AK19" s="629"/>
      <c r="AL19" s="630" t="s">
        <v>113</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38902</v>
      </c>
      <c r="BH19" s="626"/>
      <c r="BI19" s="626"/>
      <c r="BJ19" s="626"/>
      <c r="BK19" s="626"/>
      <c r="BL19" s="626"/>
      <c r="BM19" s="626"/>
      <c r="BN19" s="627"/>
      <c r="BO19" s="628">
        <v>2.6</v>
      </c>
      <c r="BP19" s="628"/>
      <c r="BQ19" s="628"/>
      <c r="BR19" s="628"/>
      <c r="BS19" s="634" t="s">
        <v>113</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113</v>
      </c>
      <c r="CS19" s="626"/>
      <c r="CT19" s="626"/>
      <c r="CU19" s="626"/>
      <c r="CV19" s="626"/>
      <c r="CW19" s="626"/>
      <c r="CX19" s="626"/>
      <c r="CY19" s="627"/>
      <c r="CZ19" s="628" t="s">
        <v>113</v>
      </c>
      <c r="DA19" s="628"/>
      <c r="DB19" s="628"/>
      <c r="DC19" s="628"/>
      <c r="DD19" s="634" t="s">
        <v>113</v>
      </c>
      <c r="DE19" s="626"/>
      <c r="DF19" s="626"/>
      <c r="DG19" s="626"/>
      <c r="DH19" s="626"/>
      <c r="DI19" s="626"/>
      <c r="DJ19" s="626"/>
      <c r="DK19" s="626"/>
      <c r="DL19" s="626"/>
      <c r="DM19" s="626"/>
      <c r="DN19" s="626"/>
      <c r="DO19" s="626"/>
      <c r="DP19" s="627"/>
      <c r="DQ19" s="634" t="s">
        <v>113</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3585815</v>
      </c>
      <c r="S20" s="626"/>
      <c r="T20" s="626"/>
      <c r="U20" s="626"/>
      <c r="V20" s="626"/>
      <c r="W20" s="626"/>
      <c r="X20" s="626"/>
      <c r="Y20" s="627"/>
      <c r="Z20" s="628">
        <v>45.9</v>
      </c>
      <c r="AA20" s="628"/>
      <c r="AB20" s="628"/>
      <c r="AC20" s="628"/>
      <c r="AD20" s="629">
        <v>3374513</v>
      </c>
      <c r="AE20" s="629"/>
      <c r="AF20" s="629"/>
      <c r="AG20" s="629"/>
      <c r="AH20" s="629"/>
      <c r="AI20" s="629"/>
      <c r="AJ20" s="629"/>
      <c r="AK20" s="629"/>
      <c r="AL20" s="630">
        <v>99.8</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38902</v>
      </c>
      <c r="BH20" s="626"/>
      <c r="BI20" s="626"/>
      <c r="BJ20" s="626"/>
      <c r="BK20" s="626"/>
      <c r="BL20" s="626"/>
      <c r="BM20" s="626"/>
      <c r="BN20" s="627"/>
      <c r="BO20" s="628">
        <v>2.6</v>
      </c>
      <c r="BP20" s="628"/>
      <c r="BQ20" s="628"/>
      <c r="BR20" s="628"/>
      <c r="BS20" s="634" t="s">
        <v>113</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7451009</v>
      </c>
      <c r="CS20" s="626"/>
      <c r="CT20" s="626"/>
      <c r="CU20" s="626"/>
      <c r="CV20" s="626"/>
      <c r="CW20" s="626"/>
      <c r="CX20" s="626"/>
      <c r="CY20" s="627"/>
      <c r="CZ20" s="628">
        <v>100</v>
      </c>
      <c r="DA20" s="628"/>
      <c r="DB20" s="628"/>
      <c r="DC20" s="628"/>
      <c r="DD20" s="634">
        <v>1323152</v>
      </c>
      <c r="DE20" s="626"/>
      <c r="DF20" s="626"/>
      <c r="DG20" s="626"/>
      <c r="DH20" s="626"/>
      <c r="DI20" s="626"/>
      <c r="DJ20" s="626"/>
      <c r="DK20" s="626"/>
      <c r="DL20" s="626"/>
      <c r="DM20" s="626"/>
      <c r="DN20" s="626"/>
      <c r="DO20" s="626"/>
      <c r="DP20" s="627"/>
      <c r="DQ20" s="634">
        <v>4248369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1498</v>
      </c>
      <c r="S21" s="626"/>
      <c r="T21" s="626"/>
      <c r="U21" s="626"/>
      <c r="V21" s="626"/>
      <c r="W21" s="626"/>
      <c r="X21" s="626"/>
      <c r="Y21" s="627"/>
      <c r="Z21" s="628">
        <v>0</v>
      </c>
      <c r="AA21" s="628"/>
      <c r="AB21" s="628"/>
      <c r="AC21" s="628"/>
      <c r="AD21" s="629">
        <v>1498</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38902</v>
      </c>
      <c r="BH21" s="626"/>
      <c r="BI21" s="626"/>
      <c r="BJ21" s="626"/>
      <c r="BK21" s="626"/>
      <c r="BL21" s="626"/>
      <c r="BM21" s="626"/>
      <c r="BN21" s="627"/>
      <c r="BO21" s="628">
        <v>2.6</v>
      </c>
      <c r="BP21" s="628"/>
      <c r="BQ21" s="628"/>
      <c r="BR21" s="628"/>
      <c r="BS21" s="634" t="s">
        <v>113</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9065</v>
      </c>
      <c r="S22" s="626"/>
      <c r="T22" s="626"/>
      <c r="U22" s="626"/>
      <c r="V22" s="626"/>
      <c r="W22" s="626"/>
      <c r="X22" s="626"/>
      <c r="Y22" s="627"/>
      <c r="Z22" s="628">
        <v>0.1</v>
      </c>
      <c r="AA22" s="628"/>
      <c r="AB22" s="628"/>
      <c r="AC22" s="628"/>
      <c r="AD22" s="629" t="s">
        <v>113</v>
      </c>
      <c r="AE22" s="629"/>
      <c r="AF22" s="629"/>
      <c r="AG22" s="629"/>
      <c r="AH22" s="629"/>
      <c r="AI22" s="629"/>
      <c r="AJ22" s="629"/>
      <c r="AK22" s="629"/>
      <c r="AL22" s="630" t="s">
        <v>113</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113</v>
      </c>
      <c r="BH22" s="626"/>
      <c r="BI22" s="626"/>
      <c r="BJ22" s="626"/>
      <c r="BK22" s="626"/>
      <c r="BL22" s="626"/>
      <c r="BM22" s="626"/>
      <c r="BN22" s="627"/>
      <c r="BO22" s="628" t="s">
        <v>113</v>
      </c>
      <c r="BP22" s="628"/>
      <c r="BQ22" s="628"/>
      <c r="BR22" s="628"/>
      <c r="BS22" s="634" t="s">
        <v>113</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92473</v>
      </c>
      <c r="S23" s="626"/>
      <c r="T23" s="626"/>
      <c r="U23" s="626"/>
      <c r="V23" s="626"/>
      <c r="W23" s="626"/>
      <c r="X23" s="626"/>
      <c r="Y23" s="627"/>
      <c r="Z23" s="628">
        <v>1.2</v>
      </c>
      <c r="AA23" s="628"/>
      <c r="AB23" s="628"/>
      <c r="AC23" s="628"/>
      <c r="AD23" s="629">
        <v>6401</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113</v>
      </c>
      <c r="BH23" s="626"/>
      <c r="BI23" s="626"/>
      <c r="BJ23" s="626"/>
      <c r="BK23" s="626"/>
      <c r="BL23" s="626"/>
      <c r="BM23" s="626"/>
      <c r="BN23" s="627"/>
      <c r="BO23" s="628" t="s">
        <v>113</v>
      </c>
      <c r="BP23" s="628"/>
      <c r="BQ23" s="628"/>
      <c r="BR23" s="628"/>
      <c r="BS23" s="634" t="s">
        <v>113</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23749</v>
      </c>
      <c r="S24" s="626"/>
      <c r="T24" s="626"/>
      <c r="U24" s="626"/>
      <c r="V24" s="626"/>
      <c r="W24" s="626"/>
      <c r="X24" s="626"/>
      <c r="Y24" s="627"/>
      <c r="Z24" s="628">
        <v>0.3</v>
      </c>
      <c r="AA24" s="628"/>
      <c r="AB24" s="628"/>
      <c r="AC24" s="628"/>
      <c r="AD24" s="629" t="s">
        <v>113</v>
      </c>
      <c r="AE24" s="629"/>
      <c r="AF24" s="629"/>
      <c r="AG24" s="629"/>
      <c r="AH24" s="629"/>
      <c r="AI24" s="629"/>
      <c r="AJ24" s="629"/>
      <c r="AK24" s="629"/>
      <c r="AL24" s="630" t="s">
        <v>113</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113</v>
      </c>
      <c r="BH24" s="626"/>
      <c r="BI24" s="626"/>
      <c r="BJ24" s="626"/>
      <c r="BK24" s="626"/>
      <c r="BL24" s="626"/>
      <c r="BM24" s="626"/>
      <c r="BN24" s="627"/>
      <c r="BO24" s="628" t="s">
        <v>113</v>
      </c>
      <c r="BP24" s="628"/>
      <c r="BQ24" s="628"/>
      <c r="BR24" s="628"/>
      <c r="BS24" s="634" t="s">
        <v>113</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1800663</v>
      </c>
      <c r="CS24" s="615"/>
      <c r="CT24" s="615"/>
      <c r="CU24" s="615"/>
      <c r="CV24" s="615"/>
      <c r="CW24" s="615"/>
      <c r="CX24" s="615"/>
      <c r="CY24" s="616"/>
      <c r="CZ24" s="652">
        <v>24.2</v>
      </c>
      <c r="DA24" s="653"/>
      <c r="DB24" s="653"/>
      <c r="DC24" s="654"/>
      <c r="DD24" s="651">
        <v>1525988</v>
      </c>
      <c r="DE24" s="615"/>
      <c r="DF24" s="615"/>
      <c r="DG24" s="615"/>
      <c r="DH24" s="615"/>
      <c r="DI24" s="615"/>
      <c r="DJ24" s="615"/>
      <c r="DK24" s="616"/>
      <c r="DL24" s="651">
        <v>1350687</v>
      </c>
      <c r="DM24" s="615"/>
      <c r="DN24" s="615"/>
      <c r="DO24" s="615"/>
      <c r="DP24" s="615"/>
      <c r="DQ24" s="615"/>
      <c r="DR24" s="615"/>
      <c r="DS24" s="615"/>
      <c r="DT24" s="615"/>
      <c r="DU24" s="615"/>
      <c r="DV24" s="616"/>
      <c r="DW24" s="619">
        <v>37.799999999999997</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1614242</v>
      </c>
      <c r="S25" s="626"/>
      <c r="T25" s="626"/>
      <c r="U25" s="626"/>
      <c r="V25" s="626"/>
      <c r="W25" s="626"/>
      <c r="X25" s="626"/>
      <c r="Y25" s="627"/>
      <c r="Z25" s="628">
        <v>20.7</v>
      </c>
      <c r="AA25" s="628"/>
      <c r="AB25" s="628"/>
      <c r="AC25" s="628"/>
      <c r="AD25" s="629" t="s">
        <v>113</v>
      </c>
      <c r="AE25" s="629"/>
      <c r="AF25" s="629"/>
      <c r="AG25" s="629"/>
      <c r="AH25" s="629"/>
      <c r="AI25" s="629"/>
      <c r="AJ25" s="629"/>
      <c r="AK25" s="629"/>
      <c r="AL25" s="630" t="s">
        <v>113</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113</v>
      </c>
      <c r="BH25" s="626"/>
      <c r="BI25" s="626"/>
      <c r="BJ25" s="626"/>
      <c r="BK25" s="626"/>
      <c r="BL25" s="626"/>
      <c r="BM25" s="626"/>
      <c r="BN25" s="627"/>
      <c r="BO25" s="628" t="s">
        <v>113</v>
      </c>
      <c r="BP25" s="628"/>
      <c r="BQ25" s="628"/>
      <c r="BR25" s="628"/>
      <c r="BS25" s="634" t="s">
        <v>113</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898625</v>
      </c>
      <c r="CS25" s="657"/>
      <c r="CT25" s="657"/>
      <c r="CU25" s="657"/>
      <c r="CV25" s="657"/>
      <c r="CW25" s="657"/>
      <c r="CX25" s="657"/>
      <c r="CY25" s="658"/>
      <c r="CZ25" s="659">
        <v>12.1</v>
      </c>
      <c r="DA25" s="660"/>
      <c r="DB25" s="660"/>
      <c r="DC25" s="661"/>
      <c r="DD25" s="634">
        <v>860221</v>
      </c>
      <c r="DE25" s="657"/>
      <c r="DF25" s="657"/>
      <c r="DG25" s="657"/>
      <c r="DH25" s="657"/>
      <c r="DI25" s="657"/>
      <c r="DJ25" s="657"/>
      <c r="DK25" s="658"/>
      <c r="DL25" s="634">
        <v>713267</v>
      </c>
      <c r="DM25" s="657"/>
      <c r="DN25" s="657"/>
      <c r="DO25" s="657"/>
      <c r="DP25" s="657"/>
      <c r="DQ25" s="657"/>
      <c r="DR25" s="657"/>
      <c r="DS25" s="657"/>
      <c r="DT25" s="657"/>
      <c r="DU25" s="657"/>
      <c r="DV25" s="658"/>
      <c r="DW25" s="630">
        <v>20</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113</v>
      </c>
      <c r="S26" s="626"/>
      <c r="T26" s="626"/>
      <c r="U26" s="626"/>
      <c r="V26" s="626"/>
      <c r="W26" s="626"/>
      <c r="X26" s="626"/>
      <c r="Y26" s="627"/>
      <c r="Z26" s="628" t="s">
        <v>113</v>
      </c>
      <c r="AA26" s="628"/>
      <c r="AB26" s="628"/>
      <c r="AC26" s="628"/>
      <c r="AD26" s="629" t="s">
        <v>113</v>
      </c>
      <c r="AE26" s="629"/>
      <c r="AF26" s="629"/>
      <c r="AG26" s="629"/>
      <c r="AH26" s="629"/>
      <c r="AI26" s="629"/>
      <c r="AJ26" s="629"/>
      <c r="AK26" s="629"/>
      <c r="AL26" s="630" t="s">
        <v>113</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113</v>
      </c>
      <c r="BH26" s="626"/>
      <c r="BI26" s="626"/>
      <c r="BJ26" s="626"/>
      <c r="BK26" s="626"/>
      <c r="BL26" s="626"/>
      <c r="BM26" s="626"/>
      <c r="BN26" s="627"/>
      <c r="BO26" s="628" t="s">
        <v>113</v>
      </c>
      <c r="BP26" s="628"/>
      <c r="BQ26" s="628"/>
      <c r="BR26" s="628"/>
      <c r="BS26" s="634" t="s">
        <v>113</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599402</v>
      </c>
      <c r="CS26" s="626"/>
      <c r="CT26" s="626"/>
      <c r="CU26" s="626"/>
      <c r="CV26" s="626"/>
      <c r="CW26" s="626"/>
      <c r="CX26" s="626"/>
      <c r="CY26" s="627"/>
      <c r="CZ26" s="659">
        <v>8</v>
      </c>
      <c r="DA26" s="660"/>
      <c r="DB26" s="660"/>
      <c r="DC26" s="661"/>
      <c r="DD26" s="634">
        <v>567530</v>
      </c>
      <c r="DE26" s="626"/>
      <c r="DF26" s="626"/>
      <c r="DG26" s="626"/>
      <c r="DH26" s="626"/>
      <c r="DI26" s="626"/>
      <c r="DJ26" s="626"/>
      <c r="DK26" s="627"/>
      <c r="DL26" s="634" t="s">
        <v>217</v>
      </c>
      <c r="DM26" s="626"/>
      <c r="DN26" s="626"/>
      <c r="DO26" s="626"/>
      <c r="DP26" s="626"/>
      <c r="DQ26" s="626"/>
      <c r="DR26" s="626"/>
      <c r="DS26" s="626"/>
      <c r="DT26" s="626"/>
      <c r="DU26" s="626"/>
      <c r="DV26" s="627"/>
      <c r="DW26" s="630" t="s">
        <v>217</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340977</v>
      </c>
      <c r="S27" s="626"/>
      <c r="T27" s="626"/>
      <c r="U27" s="626"/>
      <c r="V27" s="626"/>
      <c r="W27" s="626"/>
      <c r="X27" s="626"/>
      <c r="Y27" s="627"/>
      <c r="Z27" s="628">
        <v>4.4000000000000004</v>
      </c>
      <c r="AA27" s="628"/>
      <c r="AB27" s="628"/>
      <c r="AC27" s="628"/>
      <c r="AD27" s="629" t="s">
        <v>113</v>
      </c>
      <c r="AE27" s="629"/>
      <c r="AF27" s="629"/>
      <c r="AG27" s="629"/>
      <c r="AH27" s="629"/>
      <c r="AI27" s="629"/>
      <c r="AJ27" s="629"/>
      <c r="AK27" s="629"/>
      <c r="AL27" s="630" t="s">
        <v>113</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1484265</v>
      </c>
      <c r="BH27" s="626"/>
      <c r="BI27" s="626"/>
      <c r="BJ27" s="626"/>
      <c r="BK27" s="626"/>
      <c r="BL27" s="626"/>
      <c r="BM27" s="626"/>
      <c r="BN27" s="627"/>
      <c r="BO27" s="628">
        <v>100</v>
      </c>
      <c r="BP27" s="628"/>
      <c r="BQ27" s="628"/>
      <c r="BR27" s="628"/>
      <c r="BS27" s="634">
        <v>9407</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324819</v>
      </c>
      <c r="CS27" s="657"/>
      <c r="CT27" s="657"/>
      <c r="CU27" s="657"/>
      <c r="CV27" s="657"/>
      <c r="CW27" s="657"/>
      <c r="CX27" s="657"/>
      <c r="CY27" s="658"/>
      <c r="CZ27" s="659">
        <v>4.4000000000000004</v>
      </c>
      <c r="DA27" s="660"/>
      <c r="DB27" s="660"/>
      <c r="DC27" s="661"/>
      <c r="DD27" s="634">
        <v>89113</v>
      </c>
      <c r="DE27" s="657"/>
      <c r="DF27" s="657"/>
      <c r="DG27" s="657"/>
      <c r="DH27" s="657"/>
      <c r="DI27" s="657"/>
      <c r="DJ27" s="657"/>
      <c r="DK27" s="658"/>
      <c r="DL27" s="634">
        <v>60766</v>
      </c>
      <c r="DM27" s="657"/>
      <c r="DN27" s="657"/>
      <c r="DO27" s="657"/>
      <c r="DP27" s="657"/>
      <c r="DQ27" s="657"/>
      <c r="DR27" s="657"/>
      <c r="DS27" s="657"/>
      <c r="DT27" s="657"/>
      <c r="DU27" s="657"/>
      <c r="DV27" s="658"/>
      <c r="DW27" s="630">
        <v>1.7</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14038</v>
      </c>
      <c r="S28" s="626"/>
      <c r="T28" s="626"/>
      <c r="U28" s="626"/>
      <c r="V28" s="626"/>
      <c r="W28" s="626"/>
      <c r="X28" s="626"/>
      <c r="Y28" s="627"/>
      <c r="Z28" s="628">
        <v>0.2</v>
      </c>
      <c r="AA28" s="628"/>
      <c r="AB28" s="628"/>
      <c r="AC28" s="628"/>
      <c r="AD28" s="629" t="s">
        <v>113</v>
      </c>
      <c r="AE28" s="629"/>
      <c r="AF28" s="629"/>
      <c r="AG28" s="629"/>
      <c r="AH28" s="629"/>
      <c r="AI28" s="629"/>
      <c r="AJ28" s="629"/>
      <c r="AK28" s="629"/>
      <c r="AL28" s="630" t="s">
        <v>113</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577219</v>
      </c>
      <c r="CS28" s="626"/>
      <c r="CT28" s="626"/>
      <c r="CU28" s="626"/>
      <c r="CV28" s="626"/>
      <c r="CW28" s="626"/>
      <c r="CX28" s="626"/>
      <c r="CY28" s="627"/>
      <c r="CZ28" s="659">
        <v>7.7</v>
      </c>
      <c r="DA28" s="660"/>
      <c r="DB28" s="660"/>
      <c r="DC28" s="661"/>
      <c r="DD28" s="634">
        <v>576654</v>
      </c>
      <c r="DE28" s="626"/>
      <c r="DF28" s="626"/>
      <c r="DG28" s="626"/>
      <c r="DH28" s="626"/>
      <c r="DI28" s="626"/>
      <c r="DJ28" s="626"/>
      <c r="DK28" s="627"/>
      <c r="DL28" s="634">
        <v>576654</v>
      </c>
      <c r="DM28" s="626"/>
      <c r="DN28" s="626"/>
      <c r="DO28" s="626"/>
      <c r="DP28" s="626"/>
      <c r="DQ28" s="626"/>
      <c r="DR28" s="626"/>
      <c r="DS28" s="626"/>
      <c r="DT28" s="626"/>
      <c r="DU28" s="626"/>
      <c r="DV28" s="627"/>
      <c r="DW28" s="630">
        <v>16.2</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199473</v>
      </c>
      <c r="S29" s="626"/>
      <c r="T29" s="626"/>
      <c r="U29" s="626"/>
      <c r="V29" s="626"/>
      <c r="W29" s="626"/>
      <c r="X29" s="626"/>
      <c r="Y29" s="627"/>
      <c r="Z29" s="628">
        <v>2.6</v>
      </c>
      <c r="AA29" s="628"/>
      <c r="AB29" s="628"/>
      <c r="AC29" s="628"/>
      <c r="AD29" s="629" t="s">
        <v>113</v>
      </c>
      <c r="AE29" s="629"/>
      <c r="AF29" s="629"/>
      <c r="AG29" s="629"/>
      <c r="AH29" s="629"/>
      <c r="AI29" s="629"/>
      <c r="AJ29" s="629"/>
      <c r="AK29" s="629"/>
      <c r="AL29" s="630" t="s">
        <v>113</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575850</v>
      </c>
      <c r="CS29" s="657"/>
      <c r="CT29" s="657"/>
      <c r="CU29" s="657"/>
      <c r="CV29" s="657"/>
      <c r="CW29" s="657"/>
      <c r="CX29" s="657"/>
      <c r="CY29" s="658"/>
      <c r="CZ29" s="659">
        <v>7.7</v>
      </c>
      <c r="DA29" s="660"/>
      <c r="DB29" s="660"/>
      <c r="DC29" s="661"/>
      <c r="DD29" s="634">
        <v>575285</v>
      </c>
      <c r="DE29" s="657"/>
      <c r="DF29" s="657"/>
      <c r="DG29" s="657"/>
      <c r="DH29" s="657"/>
      <c r="DI29" s="657"/>
      <c r="DJ29" s="657"/>
      <c r="DK29" s="658"/>
      <c r="DL29" s="634">
        <v>575285</v>
      </c>
      <c r="DM29" s="657"/>
      <c r="DN29" s="657"/>
      <c r="DO29" s="657"/>
      <c r="DP29" s="657"/>
      <c r="DQ29" s="657"/>
      <c r="DR29" s="657"/>
      <c r="DS29" s="657"/>
      <c r="DT29" s="657"/>
      <c r="DU29" s="657"/>
      <c r="DV29" s="658"/>
      <c r="DW29" s="630">
        <v>16.100000000000001</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152580</v>
      </c>
      <c r="S30" s="626"/>
      <c r="T30" s="626"/>
      <c r="U30" s="626"/>
      <c r="V30" s="626"/>
      <c r="W30" s="626"/>
      <c r="X30" s="626"/>
      <c r="Y30" s="627"/>
      <c r="Z30" s="628">
        <v>2</v>
      </c>
      <c r="AA30" s="628"/>
      <c r="AB30" s="628"/>
      <c r="AC30" s="628"/>
      <c r="AD30" s="629" t="s">
        <v>113</v>
      </c>
      <c r="AE30" s="629"/>
      <c r="AF30" s="629"/>
      <c r="AG30" s="629"/>
      <c r="AH30" s="629"/>
      <c r="AI30" s="629"/>
      <c r="AJ30" s="629"/>
      <c r="AK30" s="629"/>
      <c r="AL30" s="630" t="s">
        <v>113</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97.6</v>
      </c>
      <c r="BH30" s="684"/>
      <c r="BI30" s="684"/>
      <c r="BJ30" s="684"/>
      <c r="BK30" s="684"/>
      <c r="BL30" s="684"/>
      <c r="BM30" s="620">
        <v>75.3</v>
      </c>
      <c r="BN30" s="684"/>
      <c r="BO30" s="684"/>
      <c r="BP30" s="684"/>
      <c r="BQ30" s="685"/>
      <c r="BR30" s="683">
        <v>97.9</v>
      </c>
      <c r="BS30" s="684"/>
      <c r="BT30" s="684"/>
      <c r="BU30" s="684"/>
      <c r="BV30" s="684"/>
      <c r="BW30" s="684"/>
      <c r="BX30" s="620">
        <v>70.5</v>
      </c>
      <c r="BY30" s="684"/>
      <c r="BZ30" s="684"/>
      <c r="CA30" s="684"/>
      <c r="CB30" s="685"/>
      <c r="CD30" s="688"/>
      <c r="CE30" s="689"/>
      <c r="CF30" s="639" t="s">
        <v>293</v>
      </c>
      <c r="CG30" s="640"/>
      <c r="CH30" s="640"/>
      <c r="CI30" s="640"/>
      <c r="CJ30" s="640"/>
      <c r="CK30" s="640"/>
      <c r="CL30" s="640"/>
      <c r="CM30" s="640"/>
      <c r="CN30" s="640"/>
      <c r="CO30" s="640"/>
      <c r="CP30" s="640"/>
      <c r="CQ30" s="641"/>
      <c r="CR30" s="625">
        <v>524993</v>
      </c>
      <c r="CS30" s="626"/>
      <c r="CT30" s="626"/>
      <c r="CU30" s="626"/>
      <c r="CV30" s="626"/>
      <c r="CW30" s="626"/>
      <c r="CX30" s="626"/>
      <c r="CY30" s="627"/>
      <c r="CZ30" s="659">
        <v>7</v>
      </c>
      <c r="DA30" s="660"/>
      <c r="DB30" s="660"/>
      <c r="DC30" s="661"/>
      <c r="DD30" s="634">
        <v>524428</v>
      </c>
      <c r="DE30" s="626"/>
      <c r="DF30" s="626"/>
      <c r="DG30" s="626"/>
      <c r="DH30" s="626"/>
      <c r="DI30" s="626"/>
      <c r="DJ30" s="626"/>
      <c r="DK30" s="627"/>
      <c r="DL30" s="634">
        <v>524428</v>
      </c>
      <c r="DM30" s="626"/>
      <c r="DN30" s="626"/>
      <c r="DO30" s="626"/>
      <c r="DP30" s="626"/>
      <c r="DQ30" s="626"/>
      <c r="DR30" s="626"/>
      <c r="DS30" s="626"/>
      <c r="DT30" s="626"/>
      <c r="DU30" s="626"/>
      <c r="DV30" s="627"/>
      <c r="DW30" s="630">
        <v>14.7</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450672</v>
      </c>
      <c r="S31" s="626"/>
      <c r="T31" s="626"/>
      <c r="U31" s="626"/>
      <c r="V31" s="626"/>
      <c r="W31" s="626"/>
      <c r="X31" s="626"/>
      <c r="Y31" s="627"/>
      <c r="Z31" s="628">
        <v>5.8</v>
      </c>
      <c r="AA31" s="628"/>
      <c r="AB31" s="628"/>
      <c r="AC31" s="628"/>
      <c r="AD31" s="629" t="s">
        <v>113</v>
      </c>
      <c r="AE31" s="629"/>
      <c r="AF31" s="629"/>
      <c r="AG31" s="629"/>
      <c r="AH31" s="629"/>
      <c r="AI31" s="629"/>
      <c r="AJ31" s="629"/>
      <c r="AK31" s="629"/>
      <c r="AL31" s="630" t="s">
        <v>113</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90.9</v>
      </c>
      <c r="BN31" s="681"/>
      <c r="BO31" s="681"/>
      <c r="BP31" s="681"/>
      <c r="BQ31" s="682"/>
      <c r="BR31" s="680">
        <v>98.8</v>
      </c>
      <c r="BS31" s="657"/>
      <c r="BT31" s="657"/>
      <c r="BU31" s="657"/>
      <c r="BV31" s="657"/>
      <c r="BW31" s="657"/>
      <c r="BX31" s="631">
        <v>88.4</v>
      </c>
      <c r="BY31" s="681"/>
      <c r="BZ31" s="681"/>
      <c r="CA31" s="681"/>
      <c r="CB31" s="682"/>
      <c r="CD31" s="688"/>
      <c r="CE31" s="689"/>
      <c r="CF31" s="639" t="s">
        <v>297</v>
      </c>
      <c r="CG31" s="640"/>
      <c r="CH31" s="640"/>
      <c r="CI31" s="640"/>
      <c r="CJ31" s="640"/>
      <c r="CK31" s="640"/>
      <c r="CL31" s="640"/>
      <c r="CM31" s="640"/>
      <c r="CN31" s="640"/>
      <c r="CO31" s="640"/>
      <c r="CP31" s="640"/>
      <c r="CQ31" s="641"/>
      <c r="CR31" s="625">
        <v>50857</v>
      </c>
      <c r="CS31" s="657"/>
      <c r="CT31" s="657"/>
      <c r="CU31" s="657"/>
      <c r="CV31" s="657"/>
      <c r="CW31" s="657"/>
      <c r="CX31" s="657"/>
      <c r="CY31" s="658"/>
      <c r="CZ31" s="659">
        <v>0.7</v>
      </c>
      <c r="DA31" s="660"/>
      <c r="DB31" s="660"/>
      <c r="DC31" s="661"/>
      <c r="DD31" s="634">
        <v>50857</v>
      </c>
      <c r="DE31" s="657"/>
      <c r="DF31" s="657"/>
      <c r="DG31" s="657"/>
      <c r="DH31" s="657"/>
      <c r="DI31" s="657"/>
      <c r="DJ31" s="657"/>
      <c r="DK31" s="658"/>
      <c r="DL31" s="634">
        <v>50857</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445530</v>
      </c>
      <c r="S32" s="626"/>
      <c r="T32" s="626"/>
      <c r="U32" s="626"/>
      <c r="V32" s="626"/>
      <c r="W32" s="626"/>
      <c r="X32" s="626"/>
      <c r="Y32" s="627"/>
      <c r="Z32" s="628">
        <v>5.7</v>
      </c>
      <c r="AA32" s="628"/>
      <c r="AB32" s="628"/>
      <c r="AC32" s="628"/>
      <c r="AD32" s="629">
        <v>134</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96.6</v>
      </c>
      <c r="BH32" s="693"/>
      <c r="BI32" s="693"/>
      <c r="BJ32" s="693"/>
      <c r="BK32" s="693"/>
      <c r="BL32" s="693"/>
      <c r="BM32" s="694">
        <v>67.5</v>
      </c>
      <c r="BN32" s="693"/>
      <c r="BO32" s="693"/>
      <c r="BP32" s="693"/>
      <c r="BQ32" s="695"/>
      <c r="BR32" s="692">
        <v>97.2</v>
      </c>
      <c r="BS32" s="693"/>
      <c r="BT32" s="693"/>
      <c r="BU32" s="693"/>
      <c r="BV32" s="693"/>
      <c r="BW32" s="693"/>
      <c r="BX32" s="694">
        <v>63</v>
      </c>
      <c r="BY32" s="693"/>
      <c r="BZ32" s="693"/>
      <c r="CA32" s="693"/>
      <c r="CB32" s="695"/>
      <c r="CD32" s="690"/>
      <c r="CE32" s="691"/>
      <c r="CF32" s="639" t="s">
        <v>300</v>
      </c>
      <c r="CG32" s="640"/>
      <c r="CH32" s="640"/>
      <c r="CI32" s="640"/>
      <c r="CJ32" s="640"/>
      <c r="CK32" s="640"/>
      <c r="CL32" s="640"/>
      <c r="CM32" s="640"/>
      <c r="CN32" s="640"/>
      <c r="CO32" s="640"/>
      <c r="CP32" s="640"/>
      <c r="CQ32" s="641"/>
      <c r="CR32" s="625">
        <v>1369</v>
      </c>
      <c r="CS32" s="626"/>
      <c r="CT32" s="626"/>
      <c r="CU32" s="626"/>
      <c r="CV32" s="626"/>
      <c r="CW32" s="626"/>
      <c r="CX32" s="626"/>
      <c r="CY32" s="627"/>
      <c r="CZ32" s="659">
        <v>0</v>
      </c>
      <c r="DA32" s="660"/>
      <c r="DB32" s="660"/>
      <c r="DC32" s="661"/>
      <c r="DD32" s="634">
        <v>1369</v>
      </c>
      <c r="DE32" s="626"/>
      <c r="DF32" s="626"/>
      <c r="DG32" s="626"/>
      <c r="DH32" s="626"/>
      <c r="DI32" s="626"/>
      <c r="DJ32" s="626"/>
      <c r="DK32" s="627"/>
      <c r="DL32" s="634">
        <v>1369</v>
      </c>
      <c r="DM32" s="626"/>
      <c r="DN32" s="626"/>
      <c r="DO32" s="626"/>
      <c r="DP32" s="626"/>
      <c r="DQ32" s="626"/>
      <c r="DR32" s="626"/>
      <c r="DS32" s="626"/>
      <c r="DT32" s="626"/>
      <c r="DU32" s="626"/>
      <c r="DV32" s="627"/>
      <c r="DW32" s="630">
        <v>0</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886494</v>
      </c>
      <c r="S33" s="626"/>
      <c r="T33" s="626"/>
      <c r="U33" s="626"/>
      <c r="V33" s="626"/>
      <c r="W33" s="626"/>
      <c r="X33" s="626"/>
      <c r="Y33" s="627"/>
      <c r="Z33" s="628">
        <v>11.3</v>
      </c>
      <c r="AA33" s="628"/>
      <c r="AB33" s="628"/>
      <c r="AC33" s="628"/>
      <c r="AD33" s="629" t="s">
        <v>113</v>
      </c>
      <c r="AE33" s="629"/>
      <c r="AF33" s="629"/>
      <c r="AG33" s="629"/>
      <c r="AH33" s="629"/>
      <c r="AI33" s="629"/>
      <c r="AJ33" s="629"/>
      <c r="AK33" s="629"/>
      <c r="AL33" s="630" t="s">
        <v>113</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3169808</v>
      </c>
      <c r="CS33" s="657"/>
      <c r="CT33" s="657"/>
      <c r="CU33" s="657"/>
      <c r="CV33" s="657"/>
      <c r="CW33" s="657"/>
      <c r="CX33" s="657"/>
      <c r="CY33" s="658"/>
      <c r="CZ33" s="659">
        <v>42.5</v>
      </c>
      <c r="DA33" s="660"/>
      <c r="DB33" s="660"/>
      <c r="DC33" s="661"/>
      <c r="DD33" s="634">
        <v>2288950</v>
      </c>
      <c r="DE33" s="657"/>
      <c r="DF33" s="657"/>
      <c r="DG33" s="657"/>
      <c r="DH33" s="657"/>
      <c r="DI33" s="657"/>
      <c r="DJ33" s="657"/>
      <c r="DK33" s="658"/>
      <c r="DL33" s="634">
        <v>1367805</v>
      </c>
      <c r="DM33" s="657"/>
      <c r="DN33" s="657"/>
      <c r="DO33" s="657"/>
      <c r="DP33" s="657"/>
      <c r="DQ33" s="657"/>
      <c r="DR33" s="657"/>
      <c r="DS33" s="657"/>
      <c r="DT33" s="657"/>
      <c r="DU33" s="657"/>
      <c r="DV33" s="658"/>
      <c r="DW33" s="630">
        <v>38.299999999999997</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113</v>
      </c>
      <c r="S34" s="626"/>
      <c r="T34" s="626"/>
      <c r="U34" s="626"/>
      <c r="V34" s="626"/>
      <c r="W34" s="626"/>
      <c r="X34" s="626"/>
      <c r="Y34" s="627"/>
      <c r="Z34" s="628" t="s">
        <v>113</v>
      </c>
      <c r="AA34" s="628"/>
      <c r="AB34" s="628"/>
      <c r="AC34" s="628"/>
      <c r="AD34" s="629" t="s">
        <v>113</v>
      </c>
      <c r="AE34" s="629"/>
      <c r="AF34" s="629"/>
      <c r="AG34" s="629"/>
      <c r="AH34" s="629"/>
      <c r="AI34" s="629"/>
      <c r="AJ34" s="629"/>
      <c r="AK34" s="629"/>
      <c r="AL34" s="630" t="s">
        <v>113</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835330</v>
      </c>
      <c r="CS34" s="626"/>
      <c r="CT34" s="626"/>
      <c r="CU34" s="626"/>
      <c r="CV34" s="626"/>
      <c r="CW34" s="626"/>
      <c r="CX34" s="626"/>
      <c r="CY34" s="627"/>
      <c r="CZ34" s="659">
        <v>11.2</v>
      </c>
      <c r="DA34" s="660"/>
      <c r="DB34" s="660"/>
      <c r="DC34" s="661"/>
      <c r="DD34" s="634">
        <v>488991</v>
      </c>
      <c r="DE34" s="626"/>
      <c r="DF34" s="626"/>
      <c r="DG34" s="626"/>
      <c r="DH34" s="626"/>
      <c r="DI34" s="626"/>
      <c r="DJ34" s="626"/>
      <c r="DK34" s="627"/>
      <c r="DL34" s="634">
        <v>308387</v>
      </c>
      <c r="DM34" s="626"/>
      <c r="DN34" s="626"/>
      <c r="DO34" s="626"/>
      <c r="DP34" s="626"/>
      <c r="DQ34" s="626"/>
      <c r="DR34" s="626"/>
      <c r="DS34" s="626"/>
      <c r="DT34" s="626"/>
      <c r="DU34" s="626"/>
      <c r="DV34" s="627"/>
      <c r="DW34" s="630">
        <v>8.6</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186594</v>
      </c>
      <c r="S35" s="626"/>
      <c r="T35" s="626"/>
      <c r="U35" s="626"/>
      <c r="V35" s="626"/>
      <c r="W35" s="626"/>
      <c r="X35" s="626"/>
      <c r="Y35" s="627"/>
      <c r="Z35" s="628">
        <v>2.4</v>
      </c>
      <c r="AA35" s="628"/>
      <c r="AB35" s="628"/>
      <c r="AC35" s="628"/>
      <c r="AD35" s="629" t="s">
        <v>113</v>
      </c>
      <c r="AE35" s="629"/>
      <c r="AF35" s="629"/>
      <c r="AG35" s="629"/>
      <c r="AH35" s="629"/>
      <c r="AI35" s="629"/>
      <c r="AJ35" s="629"/>
      <c r="AK35" s="629"/>
      <c r="AL35" s="630" t="s">
        <v>113</v>
      </c>
      <c r="AM35" s="631"/>
      <c r="AN35" s="631"/>
      <c r="AO35" s="632"/>
      <c r="AP35" s="188"/>
      <c r="AQ35" s="636" t="s">
        <v>308</v>
      </c>
      <c r="AR35" s="637"/>
      <c r="AS35" s="637"/>
      <c r="AT35" s="637"/>
      <c r="AU35" s="637"/>
      <c r="AV35" s="637"/>
      <c r="AW35" s="637"/>
      <c r="AX35" s="637"/>
      <c r="AY35" s="638"/>
      <c r="AZ35" s="614">
        <v>686545</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61740</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403260</v>
      </c>
      <c r="CS35" s="657"/>
      <c r="CT35" s="657"/>
      <c r="CU35" s="657"/>
      <c r="CV35" s="657"/>
      <c r="CW35" s="657"/>
      <c r="CX35" s="657"/>
      <c r="CY35" s="658"/>
      <c r="CZ35" s="659">
        <v>5.4</v>
      </c>
      <c r="DA35" s="660"/>
      <c r="DB35" s="660"/>
      <c r="DC35" s="661"/>
      <c r="DD35" s="634">
        <v>340938</v>
      </c>
      <c r="DE35" s="657"/>
      <c r="DF35" s="657"/>
      <c r="DG35" s="657"/>
      <c r="DH35" s="657"/>
      <c r="DI35" s="657"/>
      <c r="DJ35" s="657"/>
      <c r="DK35" s="658"/>
      <c r="DL35" s="634">
        <v>8947</v>
      </c>
      <c r="DM35" s="657"/>
      <c r="DN35" s="657"/>
      <c r="DO35" s="657"/>
      <c r="DP35" s="657"/>
      <c r="DQ35" s="657"/>
      <c r="DR35" s="657"/>
      <c r="DS35" s="657"/>
      <c r="DT35" s="657"/>
      <c r="DU35" s="657"/>
      <c r="DV35" s="658"/>
      <c r="DW35" s="630">
        <v>0.3</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7816606</v>
      </c>
      <c r="S36" s="698"/>
      <c r="T36" s="698"/>
      <c r="U36" s="698"/>
      <c r="V36" s="698"/>
      <c r="W36" s="698"/>
      <c r="X36" s="698"/>
      <c r="Y36" s="699"/>
      <c r="Z36" s="700">
        <v>100</v>
      </c>
      <c r="AA36" s="700"/>
      <c r="AB36" s="700"/>
      <c r="AC36" s="700"/>
      <c r="AD36" s="701">
        <v>3382546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322279</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61740</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950287</v>
      </c>
      <c r="CS36" s="626"/>
      <c r="CT36" s="626"/>
      <c r="CU36" s="626"/>
      <c r="CV36" s="626"/>
      <c r="CW36" s="626"/>
      <c r="CX36" s="626"/>
      <c r="CY36" s="627"/>
      <c r="CZ36" s="659">
        <v>12.8</v>
      </c>
      <c r="DA36" s="660"/>
      <c r="DB36" s="660"/>
      <c r="DC36" s="661"/>
      <c r="DD36" s="634">
        <v>727375</v>
      </c>
      <c r="DE36" s="626"/>
      <c r="DF36" s="626"/>
      <c r="DG36" s="626"/>
      <c r="DH36" s="626"/>
      <c r="DI36" s="626"/>
      <c r="DJ36" s="626"/>
      <c r="DK36" s="627"/>
      <c r="DL36" s="634">
        <v>446937</v>
      </c>
      <c r="DM36" s="626"/>
      <c r="DN36" s="626"/>
      <c r="DO36" s="626"/>
      <c r="DP36" s="626"/>
      <c r="DQ36" s="626"/>
      <c r="DR36" s="626"/>
      <c r="DS36" s="626"/>
      <c r="DT36" s="626"/>
      <c r="DU36" s="626"/>
      <c r="DV36" s="627"/>
      <c r="DW36" s="630">
        <v>12.5</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11725</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2024</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470208</v>
      </c>
      <c r="CS37" s="657"/>
      <c r="CT37" s="657"/>
      <c r="CU37" s="657"/>
      <c r="CV37" s="657"/>
      <c r="CW37" s="657"/>
      <c r="CX37" s="657"/>
      <c r="CY37" s="658"/>
      <c r="CZ37" s="659">
        <v>6.3</v>
      </c>
      <c r="DA37" s="660"/>
      <c r="DB37" s="660"/>
      <c r="DC37" s="661"/>
      <c r="DD37" s="634">
        <v>426800</v>
      </c>
      <c r="DE37" s="657"/>
      <c r="DF37" s="657"/>
      <c r="DG37" s="657"/>
      <c r="DH37" s="657"/>
      <c r="DI37" s="657"/>
      <c r="DJ37" s="657"/>
      <c r="DK37" s="658"/>
      <c r="DL37" s="634">
        <v>333294</v>
      </c>
      <c r="DM37" s="657"/>
      <c r="DN37" s="657"/>
      <c r="DO37" s="657"/>
      <c r="DP37" s="657"/>
      <c r="DQ37" s="657"/>
      <c r="DR37" s="657"/>
      <c r="DS37" s="657"/>
      <c r="DT37" s="657"/>
      <c r="DU37" s="657"/>
      <c r="DV37" s="658"/>
      <c r="DW37" s="630">
        <v>9.3000000000000007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3445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674820</v>
      </c>
      <c r="CS38" s="626"/>
      <c r="CT38" s="626"/>
      <c r="CU38" s="626"/>
      <c r="CV38" s="626"/>
      <c r="CW38" s="626"/>
      <c r="CX38" s="626"/>
      <c r="CY38" s="627"/>
      <c r="CZ38" s="659">
        <v>9.1</v>
      </c>
      <c r="DA38" s="660"/>
      <c r="DB38" s="660"/>
      <c r="DC38" s="661"/>
      <c r="DD38" s="634">
        <v>603534</v>
      </c>
      <c r="DE38" s="626"/>
      <c r="DF38" s="626"/>
      <c r="DG38" s="626"/>
      <c r="DH38" s="626"/>
      <c r="DI38" s="626"/>
      <c r="DJ38" s="626"/>
      <c r="DK38" s="627"/>
      <c r="DL38" s="634">
        <v>603534</v>
      </c>
      <c r="DM38" s="626"/>
      <c r="DN38" s="626"/>
      <c r="DO38" s="626"/>
      <c r="DP38" s="626"/>
      <c r="DQ38" s="626"/>
      <c r="DR38" s="626"/>
      <c r="DS38" s="626"/>
      <c r="DT38" s="626"/>
      <c r="DU38" s="626"/>
      <c r="DV38" s="627"/>
      <c r="DW38" s="630">
        <v>16.899999999999999</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76</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286111</v>
      </c>
      <c r="CS39" s="657"/>
      <c r="CT39" s="657"/>
      <c r="CU39" s="657"/>
      <c r="CV39" s="657"/>
      <c r="CW39" s="657"/>
      <c r="CX39" s="657"/>
      <c r="CY39" s="658"/>
      <c r="CZ39" s="659">
        <v>3.8</v>
      </c>
      <c r="DA39" s="660"/>
      <c r="DB39" s="660"/>
      <c r="DC39" s="661"/>
      <c r="DD39" s="634">
        <v>128112</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110732</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90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20000</v>
      </c>
      <c r="CS40" s="626"/>
      <c r="CT40" s="626"/>
      <c r="CU40" s="626"/>
      <c r="CV40" s="626"/>
      <c r="CW40" s="626"/>
      <c r="CX40" s="626"/>
      <c r="CY40" s="627"/>
      <c r="CZ40" s="659">
        <v>0.3</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241809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201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2480538</v>
      </c>
      <c r="CS42" s="626"/>
      <c r="CT42" s="626"/>
      <c r="CU42" s="626"/>
      <c r="CV42" s="626"/>
      <c r="CW42" s="626"/>
      <c r="CX42" s="626"/>
      <c r="CY42" s="627"/>
      <c r="CZ42" s="659">
        <v>33.299999999999997</v>
      </c>
      <c r="DA42" s="708"/>
      <c r="DB42" s="708"/>
      <c r="DC42" s="709"/>
      <c r="DD42" s="634">
        <v>433431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13094</v>
      </c>
      <c r="CS43" s="657"/>
      <c r="CT43" s="657"/>
      <c r="CU43" s="657"/>
      <c r="CV43" s="657"/>
      <c r="CW43" s="657"/>
      <c r="CX43" s="657"/>
      <c r="CY43" s="658"/>
      <c r="CZ43" s="659">
        <v>0.2</v>
      </c>
      <c r="DA43" s="660"/>
      <c r="DB43" s="660"/>
      <c r="DC43" s="661"/>
      <c r="DD43" s="634">
        <v>13094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1323152</v>
      </c>
      <c r="CS44" s="626"/>
      <c r="CT44" s="626"/>
      <c r="CU44" s="626"/>
      <c r="CV44" s="626"/>
      <c r="CW44" s="626"/>
      <c r="CX44" s="626"/>
      <c r="CY44" s="627"/>
      <c r="CZ44" s="659">
        <v>17.8</v>
      </c>
      <c r="DA44" s="708"/>
      <c r="DB44" s="708"/>
      <c r="DC44" s="709"/>
      <c r="DD44" s="634">
        <v>165391</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717657</v>
      </c>
      <c r="CS45" s="657"/>
      <c r="CT45" s="657"/>
      <c r="CU45" s="657"/>
      <c r="CV45" s="657"/>
      <c r="CW45" s="657"/>
      <c r="CX45" s="657"/>
      <c r="CY45" s="658"/>
      <c r="CZ45" s="659">
        <v>9.6</v>
      </c>
      <c r="DA45" s="660"/>
      <c r="DB45" s="660"/>
      <c r="DC45" s="661"/>
      <c r="DD45" s="634">
        <v>42774</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605495</v>
      </c>
      <c r="CS46" s="626"/>
      <c r="CT46" s="626"/>
      <c r="CU46" s="626"/>
      <c r="CV46" s="626"/>
      <c r="CW46" s="626"/>
      <c r="CX46" s="626"/>
      <c r="CY46" s="627"/>
      <c r="CZ46" s="659">
        <v>8.1</v>
      </c>
      <c r="DA46" s="708"/>
      <c r="DB46" s="708"/>
      <c r="DC46" s="709"/>
      <c r="DD46" s="634">
        <v>122617</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1157386</v>
      </c>
      <c r="CS47" s="657"/>
      <c r="CT47" s="657"/>
      <c r="CU47" s="657"/>
      <c r="CV47" s="657"/>
      <c r="CW47" s="657"/>
      <c r="CX47" s="657"/>
      <c r="CY47" s="658"/>
      <c r="CZ47" s="659">
        <v>15.5</v>
      </c>
      <c r="DA47" s="660"/>
      <c r="DB47" s="660"/>
      <c r="DC47" s="661"/>
      <c r="DD47" s="634">
        <v>268040</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113</v>
      </c>
      <c r="CS48" s="626"/>
      <c r="CT48" s="626"/>
      <c r="CU48" s="626"/>
      <c r="CV48" s="626"/>
      <c r="CW48" s="626"/>
      <c r="CX48" s="626"/>
      <c r="CY48" s="627"/>
      <c r="CZ48" s="659" t="s">
        <v>113</v>
      </c>
      <c r="DA48" s="708"/>
      <c r="DB48" s="708"/>
      <c r="DC48" s="709"/>
      <c r="DD48" s="634" t="s">
        <v>113</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7451009</v>
      </c>
      <c r="CS49" s="693"/>
      <c r="CT49" s="693"/>
      <c r="CU49" s="693"/>
      <c r="CV49" s="693"/>
      <c r="CW49" s="693"/>
      <c r="CX49" s="693"/>
      <c r="CY49" s="720"/>
      <c r="CZ49" s="721">
        <v>100</v>
      </c>
      <c r="DA49" s="722"/>
      <c r="DB49" s="722"/>
      <c r="DC49" s="723"/>
      <c r="DD49" s="724">
        <v>4248369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5" zoomScaleNormal="6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7817</v>
      </c>
      <c r="R7" s="755"/>
      <c r="S7" s="755"/>
      <c r="T7" s="755"/>
      <c r="U7" s="755"/>
      <c r="V7" s="755">
        <v>7451</v>
      </c>
      <c r="W7" s="755"/>
      <c r="X7" s="755"/>
      <c r="Y7" s="755"/>
      <c r="Z7" s="755"/>
      <c r="AA7" s="755">
        <v>366</v>
      </c>
      <c r="AB7" s="755"/>
      <c r="AC7" s="755"/>
      <c r="AD7" s="755"/>
      <c r="AE7" s="756"/>
      <c r="AF7" s="757">
        <v>325</v>
      </c>
      <c r="AG7" s="758"/>
      <c r="AH7" s="758"/>
      <c r="AI7" s="758"/>
      <c r="AJ7" s="759"/>
      <c r="AK7" s="794">
        <v>0</v>
      </c>
      <c r="AL7" s="795"/>
      <c r="AM7" s="795"/>
      <c r="AN7" s="795"/>
      <c r="AO7" s="795"/>
      <c r="AP7" s="795">
        <v>5771</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553</v>
      </c>
      <c r="BT7" s="799"/>
      <c r="BU7" s="799"/>
      <c r="BV7" s="799"/>
      <c r="BW7" s="799"/>
      <c r="BX7" s="799"/>
      <c r="BY7" s="799"/>
      <c r="BZ7" s="799"/>
      <c r="CA7" s="799"/>
      <c r="CB7" s="799"/>
      <c r="CC7" s="799"/>
      <c r="CD7" s="799"/>
      <c r="CE7" s="799"/>
      <c r="CF7" s="799"/>
      <c r="CG7" s="800"/>
      <c r="CH7" s="791">
        <v>0</v>
      </c>
      <c r="CI7" s="792"/>
      <c r="CJ7" s="792"/>
      <c r="CK7" s="792"/>
      <c r="CL7" s="793"/>
      <c r="CM7" s="791">
        <v>4</v>
      </c>
      <c r="CN7" s="792"/>
      <c r="CO7" s="792"/>
      <c r="CP7" s="792"/>
      <c r="CQ7" s="793"/>
      <c r="CR7" s="791">
        <v>3</v>
      </c>
      <c r="CS7" s="792"/>
      <c r="CT7" s="792"/>
      <c r="CU7" s="792"/>
      <c r="CV7" s="793"/>
      <c r="CW7" s="791">
        <v>0</v>
      </c>
      <c r="CX7" s="792"/>
      <c r="CY7" s="792"/>
      <c r="CZ7" s="792"/>
      <c r="DA7" s="793"/>
      <c r="DB7" s="791" t="s">
        <v>558</v>
      </c>
      <c r="DC7" s="792"/>
      <c r="DD7" s="792"/>
      <c r="DE7" s="792"/>
      <c r="DF7" s="793"/>
      <c r="DG7" s="791" t="s">
        <v>558</v>
      </c>
      <c r="DH7" s="792"/>
      <c r="DI7" s="792"/>
      <c r="DJ7" s="792"/>
      <c r="DK7" s="793"/>
      <c r="DL7" s="791" t="s">
        <v>558</v>
      </c>
      <c r="DM7" s="792"/>
      <c r="DN7" s="792"/>
      <c r="DO7" s="792"/>
      <c r="DP7" s="793"/>
      <c r="DQ7" s="791" t="s">
        <v>558</v>
      </c>
      <c r="DR7" s="792"/>
      <c r="DS7" s="792"/>
      <c r="DT7" s="792"/>
      <c r="DU7" s="793"/>
      <c r="DV7" s="772" t="s">
        <v>558</v>
      </c>
      <c r="DW7" s="773"/>
      <c r="DX7" s="773"/>
      <c r="DY7" s="773"/>
      <c r="DZ7" s="774"/>
      <c r="EA7" s="207"/>
    </row>
    <row r="8" spans="1:131" s="208" customFormat="1" ht="26.25" customHeight="1" x14ac:dyDescent="0.15">
      <c r="A8" s="214">
        <v>2</v>
      </c>
      <c r="B8" s="775"/>
      <c r="C8" s="776"/>
      <c r="D8" s="776"/>
      <c r="E8" s="776"/>
      <c r="F8" s="776"/>
      <c r="G8" s="776"/>
      <c r="H8" s="776"/>
      <c r="I8" s="776"/>
      <c r="J8" s="776"/>
      <c r="K8" s="776"/>
      <c r="L8" s="776"/>
      <c r="M8" s="776"/>
      <c r="N8" s="776"/>
      <c r="O8" s="776"/>
      <c r="P8" s="777"/>
      <c r="Q8" s="778"/>
      <c r="R8" s="779"/>
      <c r="S8" s="779"/>
      <c r="T8" s="779"/>
      <c r="U8" s="779"/>
      <c r="V8" s="779"/>
      <c r="W8" s="779"/>
      <c r="X8" s="779"/>
      <c r="Y8" s="779"/>
      <c r="Z8" s="779"/>
      <c r="AA8" s="779"/>
      <c r="AB8" s="779"/>
      <c r="AC8" s="779"/>
      <c r="AD8" s="779"/>
      <c r="AE8" s="780"/>
      <c r="AF8" s="781"/>
      <c r="AG8" s="782"/>
      <c r="AH8" s="782"/>
      <c r="AI8" s="782"/>
      <c r="AJ8" s="783"/>
      <c r="AK8" s="784"/>
      <c r="AL8" s="785"/>
      <c r="AM8" s="785"/>
      <c r="AN8" s="785"/>
      <c r="AO8" s="785"/>
      <c r="AP8" s="785"/>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t="s">
        <v>554</v>
      </c>
      <c r="BT8" s="789"/>
      <c r="BU8" s="789"/>
      <c r="BV8" s="789"/>
      <c r="BW8" s="789"/>
      <c r="BX8" s="789"/>
      <c r="BY8" s="789"/>
      <c r="BZ8" s="789"/>
      <c r="CA8" s="789"/>
      <c r="CB8" s="789"/>
      <c r="CC8" s="789"/>
      <c r="CD8" s="789"/>
      <c r="CE8" s="789"/>
      <c r="CF8" s="789"/>
      <c r="CG8" s="790"/>
      <c r="CH8" s="801">
        <v>-6</v>
      </c>
      <c r="CI8" s="802"/>
      <c r="CJ8" s="802"/>
      <c r="CK8" s="802"/>
      <c r="CL8" s="803"/>
      <c r="CM8" s="801">
        <v>83</v>
      </c>
      <c r="CN8" s="802"/>
      <c r="CO8" s="802"/>
      <c r="CP8" s="802"/>
      <c r="CQ8" s="803"/>
      <c r="CR8" s="801">
        <v>40</v>
      </c>
      <c r="CS8" s="802"/>
      <c r="CT8" s="802"/>
      <c r="CU8" s="802"/>
      <c r="CV8" s="803"/>
      <c r="CW8" s="801">
        <v>2</v>
      </c>
      <c r="CX8" s="802"/>
      <c r="CY8" s="802"/>
      <c r="CZ8" s="802"/>
      <c r="DA8" s="803"/>
      <c r="DB8" s="801" t="s">
        <v>559</v>
      </c>
      <c r="DC8" s="802"/>
      <c r="DD8" s="802"/>
      <c r="DE8" s="802"/>
      <c r="DF8" s="803"/>
      <c r="DG8" s="801" t="s">
        <v>559</v>
      </c>
      <c r="DH8" s="802"/>
      <c r="DI8" s="802"/>
      <c r="DJ8" s="802"/>
      <c r="DK8" s="803"/>
      <c r="DL8" s="801" t="s">
        <v>559</v>
      </c>
      <c r="DM8" s="802"/>
      <c r="DN8" s="802"/>
      <c r="DO8" s="802"/>
      <c r="DP8" s="803"/>
      <c r="DQ8" s="801" t="s">
        <v>559</v>
      </c>
      <c r="DR8" s="802"/>
      <c r="DS8" s="802"/>
      <c r="DT8" s="802"/>
      <c r="DU8" s="803"/>
      <c r="DV8" s="804" t="s">
        <v>558</v>
      </c>
      <c r="DW8" s="805"/>
      <c r="DX8" s="805"/>
      <c r="DY8" s="805"/>
      <c r="DZ8" s="806"/>
      <c r="EA8" s="207"/>
    </row>
    <row r="9" spans="1:131" s="208" customFormat="1" ht="26.25" customHeight="1" x14ac:dyDescent="0.15">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t="s">
        <v>555</v>
      </c>
      <c r="BT9" s="789"/>
      <c r="BU9" s="789"/>
      <c r="BV9" s="789"/>
      <c r="BW9" s="789"/>
      <c r="BX9" s="789"/>
      <c r="BY9" s="789"/>
      <c r="BZ9" s="789"/>
      <c r="CA9" s="789"/>
      <c r="CB9" s="789"/>
      <c r="CC9" s="789"/>
      <c r="CD9" s="789"/>
      <c r="CE9" s="789"/>
      <c r="CF9" s="789"/>
      <c r="CG9" s="790"/>
      <c r="CH9" s="801" t="s">
        <v>557</v>
      </c>
      <c r="CI9" s="802"/>
      <c r="CJ9" s="802"/>
      <c r="CK9" s="802"/>
      <c r="CL9" s="803"/>
      <c r="CM9" s="801" t="s">
        <v>557</v>
      </c>
      <c r="CN9" s="802"/>
      <c r="CO9" s="802"/>
      <c r="CP9" s="802"/>
      <c r="CQ9" s="803"/>
      <c r="CR9" s="801">
        <v>8</v>
      </c>
      <c r="CS9" s="802"/>
      <c r="CT9" s="802"/>
      <c r="CU9" s="802"/>
      <c r="CV9" s="803"/>
      <c r="CW9" s="801" t="s">
        <v>557</v>
      </c>
      <c r="CX9" s="802"/>
      <c r="CY9" s="802"/>
      <c r="CZ9" s="802"/>
      <c r="DA9" s="803"/>
      <c r="DB9" s="801" t="s">
        <v>559</v>
      </c>
      <c r="DC9" s="802"/>
      <c r="DD9" s="802"/>
      <c r="DE9" s="802"/>
      <c r="DF9" s="803"/>
      <c r="DG9" s="801" t="s">
        <v>559</v>
      </c>
      <c r="DH9" s="802"/>
      <c r="DI9" s="802"/>
      <c r="DJ9" s="802"/>
      <c r="DK9" s="803"/>
      <c r="DL9" s="801" t="s">
        <v>559</v>
      </c>
      <c r="DM9" s="802"/>
      <c r="DN9" s="802"/>
      <c r="DO9" s="802"/>
      <c r="DP9" s="803"/>
      <c r="DQ9" s="801" t="s">
        <v>559</v>
      </c>
      <c r="DR9" s="802"/>
      <c r="DS9" s="802"/>
      <c r="DT9" s="802"/>
      <c r="DU9" s="803"/>
      <c r="DV9" s="804" t="s">
        <v>558</v>
      </c>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t="s">
        <v>556</v>
      </c>
      <c r="BT10" s="789"/>
      <c r="BU10" s="789"/>
      <c r="BV10" s="789"/>
      <c r="BW10" s="789"/>
      <c r="BX10" s="789"/>
      <c r="BY10" s="789"/>
      <c r="BZ10" s="789"/>
      <c r="CA10" s="789"/>
      <c r="CB10" s="789"/>
      <c r="CC10" s="789"/>
      <c r="CD10" s="789"/>
      <c r="CE10" s="789"/>
      <c r="CF10" s="789"/>
      <c r="CG10" s="790"/>
      <c r="CH10" s="801">
        <v>-8</v>
      </c>
      <c r="CI10" s="802"/>
      <c r="CJ10" s="802"/>
      <c r="CK10" s="802"/>
      <c r="CL10" s="803"/>
      <c r="CM10" s="801">
        <v>92</v>
      </c>
      <c r="CN10" s="802"/>
      <c r="CO10" s="802"/>
      <c r="CP10" s="802"/>
      <c r="CQ10" s="803"/>
      <c r="CR10" s="801">
        <v>16</v>
      </c>
      <c r="CS10" s="802"/>
      <c r="CT10" s="802"/>
      <c r="CU10" s="802"/>
      <c r="CV10" s="803"/>
      <c r="CW10" s="801">
        <v>64</v>
      </c>
      <c r="CX10" s="802"/>
      <c r="CY10" s="802"/>
      <c r="CZ10" s="802"/>
      <c r="DA10" s="803"/>
      <c r="DB10" s="801" t="s">
        <v>559</v>
      </c>
      <c r="DC10" s="802"/>
      <c r="DD10" s="802"/>
      <c r="DE10" s="802"/>
      <c r="DF10" s="803"/>
      <c r="DG10" s="801" t="s">
        <v>559</v>
      </c>
      <c r="DH10" s="802"/>
      <c r="DI10" s="802"/>
      <c r="DJ10" s="802"/>
      <c r="DK10" s="803"/>
      <c r="DL10" s="801" t="s">
        <v>559</v>
      </c>
      <c r="DM10" s="802"/>
      <c r="DN10" s="802"/>
      <c r="DO10" s="802"/>
      <c r="DP10" s="803"/>
      <c r="DQ10" s="801" t="s">
        <v>559</v>
      </c>
      <c r="DR10" s="802"/>
      <c r="DS10" s="802"/>
      <c r="DT10" s="802"/>
      <c r="DU10" s="803"/>
      <c r="DV10" s="804" t="s">
        <v>559</v>
      </c>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367</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368</v>
      </c>
      <c r="B23" s="810" t="s">
        <v>369</v>
      </c>
      <c r="C23" s="811"/>
      <c r="D23" s="811"/>
      <c r="E23" s="811"/>
      <c r="F23" s="811"/>
      <c r="G23" s="811"/>
      <c r="H23" s="811"/>
      <c r="I23" s="811"/>
      <c r="J23" s="811"/>
      <c r="K23" s="811"/>
      <c r="L23" s="811"/>
      <c r="M23" s="811"/>
      <c r="N23" s="811"/>
      <c r="O23" s="811"/>
      <c r="P23" s="812"/>
      <c r="Q23" s="813">
        <v>7817</v>
      </c>
      <c r="R23" s="814"/>
      <c r="S23" s="814"/>
      <c r="T23" s="814"/>
      <c r="U23" s="814"/>
      <c r="V23" s="814">
        <v>7451</v>
      </c>
      <c r="W23" s="814"/>
      <c r="X23" s="814"/>
      <c r="Y23" s="814"/>
      <c r="Z23" s="814"/>
      <c r="AA23" s="814">
        <v>366</v>
      </c>
      <c r="AB23" s="814"/>
      <c r="AC23" s="814"/>
      <c r="AD23" s="814"/>
      <c r="AE23" s="815"/>
      <c r="AF23" s="816">
        <v>325</v>
      </c>
      <c r="AG23" s="814"/>
      <c r="AH23" s="814"/>
      <c r="AI23" s="814"/>
      <c r="AJ23" s="817"/>
      <c r="AK23" s="818"/>
      <c r="AL23" s="819"/>
      <c r="AM23" s="819"/>
      <c r="AN23" s="819"/>
      <c r="AO23" s="819"/>
      <c r="AP23" s="814">
        <v>5771</v>
      </c>
      <c r="AQ23" s="814"/>
      <c r="AR23" s="814"/>
      <c r="AS23" s="814"/>
      <c r="AT23" s="814"/>
      <c r="AU23" s="820"/>
      <c r="AV23" s="820"/>
      <c r="AW23" s="820"/>
      <c r="AX23" s="820"/>
      <c r="AY23" s="821"/>
      <c r="AZ23" s="829" t="s">
        <v>370</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381</v>
      </c>
      <c r="C28" s="752"/>
      <c r="D28" s="752"/>
      <c r="E28" s="752"/>
      <c r="F28" s="752"/>
      <c r="G28" s="752"/>
      <c r="H28" s="752"/>
      <c r="I28" s="752"/>
      <c r="J28" s="752"/>
      <c r="K28" s="752"/>
      <c r="L28" s="752"/>
      <c r="M28" s="752"/>
      <c r="N28" s="752"/>
      <c r="O28" s="752"/>
      <c r="P28" s="753"/>
      <c r="Q28" s="842">
        <v>1391</v>
      </c>
      <c r="R28" s="843"/>
      <c r="S28" s="843"/>
      <c r="T28" s="843"/>
      <c r="U28" s="843"/>
      <c r="V28" s="843">
        <v>1330</v>
      </c>
      <c r="W28" s="843"/>
      <c r="X28" s="843"/>
      <c r="Y28" s="843"/>
      <c r="Z28" s="843"/>
      <c r="AA28" s="843">
        <v>62</v>
      </c>
      <c r="AB28" s="843"/>
      <c r="AC28" s="843"/>
      <c r="AD28" s="843"/>
      <c r="AE28" s="844"/>
      <c r="AF28" s="845">
        <v>62</v>
      </c>
      <c r="AG28" s="843"/>
      <c r="AH28" s="843"/>
      <c r="AI28" s="843"/>
      <c r="AJ28" s="846"/>
      <c r="AK28" s="847">
        <v>111</v>
      </c>
      <c r="AL28" s="838"/>
      <c r="AM28" s="838"/>
      <c r="AN28" s="838"/>
      <c r="AO28" s="838"/>
      <c r="AP28" s="838" t="s">
        <v>540</v>
      </c>
      <c r="AQ28" s="838"/>
      <c r="AR28" s="838"/>
      <c r="AS28" s="838"/>
      <c r="AT28" s="838"/>
      <c r="AU28" s="838" t="s">
        <v>540</v>
      </c>
      <c r="AV28" s="838"/>
      <c r="AW28" s="838"/>
      <c r="AX28" s="838"/>
      <c r="AY28" s="838"/>
      <c r="AZ28" s="839" t="s">
        <v>559</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382</v>
      </c>
      <c r="C29" s="776"/>
      <c r="D29" s="776"/>
      <c r="E29" s="776"/>
      <c r="F29" s="776"/>
      <c r="G29" s="776"/>
      <c r="H29" s="776"/>
      <c r="I29" s="776"/>
      <c r="J29" s="776"/>
      <c r="K29" s="776"/>
      <c r="L29" s="776"/>
      <c r="M29" s="776"/>
      <c r="N29" s="776"/>
      <c r="O29" s="776"/>
      <c r="P29" s="777"/>
      <c r="Q29" s="778">
        <v>80</v>
      </c>
      <c r="R29" s="779"/>
      <c r="S29" s="779"/>
      <c r="T29" s="779"/>
      <c r="U29" s="779"/>
      <c r="V29" s="779">
        <v>80</v>
      </c>
      <c r="W29" s="779"/>
      <c r="X29" s="779"/>
      <c r="Y29" s="779"/>
      <c r="Z29" s="779"/>
      <c r="AA29" s="779">
        <v>0</v>
      </c>
      <c r="AB29" s="779"/>
      <c r="AC29" s="779"/>
      <c r="AD29" s="779"/>
      <c r="AE29" s="780"/>
      <c r="AF29" s="781">
        <v>0</v>
      </c>
      <c r="AG29" s="782"/>
      <c r="AH29" s="782"/>
      <c r="AI29" s="782"/>
      <c r="AJ29" s="783"/>
      <c r="AK29" s="850">
        <v>23</v>
      </c>
      <c r="AL29" s="851"/>
      <c r="AM29" s="851"/>
      <c r="AN29" s="851"/>
      <c r="AO29" s="851"/>
      <c r="AP29" s="851" t="s">
        <v>540</v>
      </c>
      <c r="AQ29" s="851"/>
      <c r="AR29" s="851"/>
      <c r="AS29" s="851"/>
      <c r="AT29" s="851"/>
      <c r="AU29" s="851" t="s">
        <v>540</v>
      </c>
      <c r="AV29" s="851"/>
      <c r="AW29" s="851"/>
      <c r="AX29" s="851"/>
      <c r="AY29" s="851"/>
      <c r="AZ29" s="852" t="s">
        <v>558</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383</v>
      </c>
      <c r="C30" s="776"/>
      <c r="D30" s="776"/>
      <c r="E30" s="776"/>
      <c r="F30" s="776"/>
      <c r="G30" s="776"/>
      <c r="H30" s="776"/>
      <c r="I30" s="776"/>
      <c r="J30" s="776"/>
      <c r="K30" s="776"/>
      <c r="L30" s="776"/>
      <c r="M30" s="776"/>
      <c r="N30" s="776"/>
      <c r="O30" s="776"/>
      <c r="P30" s="777"/>
      <c r="Q30" s="778">
        <v>302</v>
      </c>
      <c r="R30" s="779"/>
      <c r="S30" s="779"/>
      <c r="T30" s="779"/>
      <c r="U30" s="779"/>
      <c r="V30" s="779">
        <v>253</v>
      </c>
      <c r="W30" s="779"/>
      <c r="X30" s="779"/>
      <c r="Y30" s="779"/>
      <c r="Z30" s="779"/>
      <c r="AA30" s="779">
        <v>49</v>
      </c>
      <c r="AB30" s="779"/>
      <c r="AC30" s="779"/>
      <c r="AD30" s="779"/>
      <c r="AE30" s="780"/>
      <c r="AF30" s="781">
        <v>433</v>
      </c>
      <c r="AG30" s="782"/>
      <c r="AH30" s="782"/>
      <c r="AI30" s="782"/>
      <c r="AJ30" s="783"/>
      <c r="AK30" s="850">
        <v>2</v>
      </c>
      <c r="AL30" s="851"/>
      <c r="AM30" s="851"/>
      <c r="AN30" s="851"/>
      <c r="AO30" s="851"/>
      <c r="AP30" s="851">
        <v>475</v>
      </c>
      <c r="AQ30" s="851"/>
      <c r="AR30" s="851"/>
      <c r="AS30" s="851"/>
      <c r="AT30" s="851"/>
      <c r="AU30" s="851">
        <v>51</v>
      </c>
      <c r="AV30" s="851"/>
      <c r="AW30" s="851"/>
      <c r="AX30" s="851"/>
      <c r="AY30" s="851"/>
      <c r="AZ30" s="852" t="s">
        <v>559</v>
      </c>
      <c r="BA30" s="852"/>
      <c r="BB30" s="852"/>
      <c r="BC30" s="852"/>
      <c r="BD30" s="852"/>
      <c r="BE30" s="848" t="s">
        <v>384</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385</v>
      </c>
      <c r="C31" s="776"/>
      <c r="D31" s="776"/>
      <c r="E31" s="776"/>
      <c r="F31" s="776"/>
      <c r="G31" s="776"/>
      <c r="H31" s="776"/>
      <c r="I31" s="776"/>
      <c r="J31" s="776"/>
      <c r="K31" s="776"/>
      <c r="L31" s="776"/>
      <c r="M31" s="776"/>
      <c r="N31" s="776"/>
      <c r="O31" s="776"/>
      <c r="P31" s="777"/>
      <c r="Q31" s="778">
        <v>744</v>
      </c>
      <c r="R31" s="779"/>
      <c r="S31" s="779"/>
      <c r="T31" s="779"/>
      <c r="U31" s="779"/>
      <c r="V31" s="779">
        <v>740</v>
      </c>
      <c r="W31" s="779"/>
      <c r="X31" s="779"/>
      <c r="Y31" s="779"/>
      <c r="Z31" s="779"/>
      <c r="AA31" s="779">
        <v>4</v>
      </c>
      <c r="AB31" s="779"/>
      <c r="AC31" s="779"/>
      <c r="AD31" s="779"/>
      <c r="AE31" s="780"/>
      <c r="AF31" s="781">
        <v>4</v>
      </c>
      <c r="AG31" s="782"/>
      <c r="AH31" s="782"/>
      <c r="AI31" s="782"/>
      <c r="AJ31" s="783"/>
      <c r="AK31" s="850">
        <v>322</v>
      </c>
      <c r="AL31" s="851"/>
      <c r="AM31" s="851"/>
      <c r="AN31" s="851"/>
      <c r="AO31" s="851"/>
      <c r="AP31" s="851">
        <v>4940</v>
      </c>
      <c r="AQ31" s="851"/>
      <c r="AR31" s="851"/>
      <c r="AS31" s="851"/>
      <c r="AT31" s="851"/>
      <c r="AU31" s="851">
        <v>3073</v>
      </c>
      <c r="AV31" s="851"/>
      <c r="AW31" s="851"/>
      <c r="AX31" s="851"/>
      <c r="AY31" s="851"/>
      <c r="AZ31" s="852" t="s">
        <v>561</v>
      </c>
      <c r="BA31" s="852"/>
      <c r="BB31" s="852"/>
      <c r="BC31" s="852"/>
      <c r="BD31" s="852"/>
      <c r="BE31" s="848" t="s">
        <v>386</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3</v>
      </c>
      <c r="R32" s="779"/>
      <c r="S32" s="779"/>
      <c r="T32" s="779"/>
      <c r="U32" s="779"/>
      <c r="V32" s="779">
        <v>3</v>
      </c>
      <c r="W32" s="779"/>
      <c r="X32" s="779"/>
      <c r="Y32" s="779"/>
      <c r="Z32" s="779"/>
      <c r="AA32" s="779">
        <v>0</v>
      </c>
      <c r="AB32" s="779"/>
      <c r="AC32" s="779"/>
      <c r="AD32" s="779"/>
      <c r="AE32" s="780"/>
      <c r="AF32" s="781">
        <v>0</v>
      </c>
      <c r="AG32" s="782"/>
      <c r="AH32" s="782"/>
      <c r="AI32" s="782"/>
      <c r="AJ32" s="783"/>
      <c r="AK32" s="850">
        <v>0</v>
      </c>
      <c r="AL32" s="851"/>
      <c r="AM32" s="851"/>
      <c r="AN32" s="851"/>
      <c r="AO32" s="851"/>
      <c r="AP32" s="851">
        <v>23</v>
      </c>
      <c r="AQ32" s="851"/>
      <c r="AR32" s="851"/>
      <c r="AS32" s="851"/>
      <c r="AT32" s="851"/>
      <c r="AU32" s="851">
        <v>16</v>
      </c>
      <c r="AV32" s="851"/>
      <c r="AW32" s="851"/>
      <c r="AX32" s="851"/>
      <c r="AY32" s="851"/>
      <c r="AZ32" s="852" t="s">
        <v>558</v>
      </c>
      <c r="BA32" s="852"/>
      <c r="BB32" s="852"/>
      <c r="BC32" s="852"/>
      <c r="BD32" s="852"/>
      <c r="BE32" s="848" t="s">
        <v>386</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c r="C33" s="776"/>
      <c r="D33" s="776"/>
      <c r="E33" s="776"/>
      <c r="F33" s="776"/>
      <c r="G33" s="776"/>
      <c r="H33" s="776"/>
      <c r="I33" s="776"/>
      <c r="J33" s="776"/>
      <c r="K33" s="776"/>
      <c r="L33" s="776"/>
      <c r="M33" s="776"/>
      <c r="N33" s="776"/>
      <c r="O33" s="776"/>
      <c r="P33" s="777"/>
      <c r="Q33" s="778"/>
      <c r="R33" s="779"/>
      <c r="S33" s="779"/>
      <c r="T33" s="779"/>
      <c r="U33" s="779"/>
      <c r="V33" s="779"/>
      <c r="W33" s="779"/>
      <c r="X33" s="779"/>
      <c r="Y33" s="779"/>
      <c r="Z33" s="779"/>
      <c r="AA33" s="779"/>
      <c r="AB33" s="779"/>
      <c r="AC33" s="779"/>
      <c r="AD33" s="779"/>
      <c r="AE33" s="780"/>
      <c r="AF33" s="781"/>
      <c r="AG33" s="782"/>
      <c r="AH33" s="782"/>
      <c r="AI33" s="782"/>
      <c r="AJ33" s="783"/>
      <c r="AK33" s="850"/>
      <c r="AL33" s="851"/>
      <c r="AM33" s="851"/>
      <c r="AN33" s="851"/>
      <c r="AO33" s="851"/>
      <c r="AP33" s="851"/>
      <c r="AQ33" s="851"/>
      <c r="AR33" s="851"/>
      <c r="AS33" s="851"/>
      <c r="AT33" s="851"/>
      <c r="AU33" s="851"/>
      <c r="AV33" s="851"/>
      <c r="AW33" s="851"/>
      <c r="AX33" s="851"/>
      <c r="AY33" s="851"/>
      <c r="AZ33" s="852"/>
      <c r="BA33" s="852"/>
      <c r="BB33" s="852"/>
      <c r="BC33" s="852"/>
      <c r="BD33" s="852"/>
      <c r="BE33" s="848"/>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388</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368</v>
      </c>
      <c r="B63" s="810" t="s">
        <v>389</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499</v>
      </c>
      <c r="AG63" s="862"/>
      <c r="AH63" s="862"/>
      <c r="AI63" s="862"/>
      <c r="AJ63" s="863"/>
      <c r="AK63" s="864"/>
      <c r="AL63" s="859"/>
      <c r="AM63" s="859"/>
      <c r="AN63" s="859"/>
      <c r="AO63" s="859"/>
      <c r="AP63" s="862">
        <v>5438</v>
      </c>
      <c r="AQ63" s="862"/>
      <c r="AR63" s="862"/>
      <c r="AS63" s="862"/>
      <c r="AT63" s="862"/>
      <c r="AU63" s="862">
        <v>3140</v>
      </c>
      <c r="AV63" s="862"/>
      <c r="AW63" s="862"/>
      <c r="AX63" s="862"/>
      <c r="AY63" s="862"/>
      <c r="AZ63" s="866"/>
      <c r="BA63" s="866"/>
      <c r="BB63" s="866"/>
      <c r="BC63" s="866"/>
      <c r="BD63" s="866"/>
      <c r="BE63" s="867"/>
      <c r="BF63" s="867"/>
      <c r="BG63" s="867"/>
      <c r="BH63" s="867"/>
      <c r="BI63" s="868"/>
      <c r="BJ63" s="869" t="s">
        <v>113</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391</v>
      </c>
      <c r="B66" s="761"/>
      <c r="C66" s="761"/>
      <c r="D66" s="761"/>
      <c r="E66" s="761"/>
      <c r="F66" s="761"/>
      <c r="G66" s="761"/>
      <c r="H66" s="761"/>
      <c r="I66" s="761"/>
      <c r="J66" s="761"/>
      <c r="K66" s="761"/>
      <c r="L66" s="761"/>
      <c r="M66" s="761"/>
      <c r="N66" s="761"/>
      <c r="O66" s="761"/>
      <c r="P66" s="762"/>
      <c r="Q66" s="737" t="s">
        <v>392</v>
      </c>
      <c r="R66" s="738"/>
      <c r="S66" s="738"/>
      <c r="T66" s="738"/>
      <c r="U66" s="739"/>
      <c r="V66" s="737" t="s">
        <v>393</v>
      </c>
      <c r="W66" s="738"/>
      <c r="X66" s="738"/>
      <c r="Y66" s="738"/>
      <c r="Z66" s="739"/>
      <c r="AA66" s="737" t="s">
        <v>394</v>
      </c>
      <c r="AB66" s="738"/>
      <c r="AC66" s="738"/>
      <c r="AD66" s="738"/>
      <c r="AE66" s="739"/>
      <c r="AF66" s="872" t="s">
        <v>395</v>
      </c>
      <c r="AG66" s="833"/>
      <c r="AH66" s="833"/>
      <c r="AI66" s="833"/>
      <c r="AJ66" s="873"/>
      <c r="AK66" s="737" t="s">
        <v>396</v>
      </c>
      <c r="AL66" s="761"/>
      <c r="AM66" s="761"/>
      <c r="AN66" s="761"/>
      <c r="AO66" s="762"/>
      <c r="AP66" s="737" t="s">
        <v>397</v>
      </c>
      <c r="AQ66" s="738"/>
      <c r="AR66" s="738"/>
      <c r="AS66" s="738"/>
      <c r="AT66" s="739"/>
      <c r="AU66" s="737" t="s">
        <v>398</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541</v>
      </c>
      <c r="C68" s="890"/>
      <c r="D68" s="890"/>
      <c r="E68" s="890"/>
      <c r="F68" s="890"/>
      <c r="G68" s="890"/>
      <c r="H68" s="890"/>
      <c r="I68" s="890"/>
      <c r="J68" s="890"/>
      <c r="K68" s="890"/>
      <c r="L68" s="890"/>
      <c r="M68" s="890"/>
      <c r="N68" s="890"/>
      <c r="O68" s="890"/>
      <c r="P68" s="891"/>
      <c r="Q68" s="892"/>
      <c r="R68" s="886"/>
      <c r="S68" s="886"/>
      <c r="T68" s="886"/>
      <c r="U68" s="886"/>
      <c r="V68" s="886"/>
      <c r="W68" s="886"/>
      <c r="X68" s="886"/>
      <c r="Y68" s="886"/>
      <c r="Z68" s="886"/>
      <c r="AA68" s="886"/>
      <c r="AB68" s="886"/>
      <c r="AC68" s="886"/>
      <c r="AD68" s="886"/>
      <c r="AE68" s="886"/>
      <c r="AF68" s="886"/>
      <c r="AG68" s="886"/>
      <c r="AH68" s="886"/>
      <c r="AI68" s="886"/>
      <c r="AJ68" s="886"/>
      <c r="AK68" s="886"/>
      <c r="AL68" s="886"/>
      <c r="AM68" s="886"/>
      <c r="AN68" s="886"/>
      <c r="AO68" s="886"/>
      <c r="AP68" s="886"/>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542</v>
      </c>
      <c r="C69" s="894"/>
      <c r="D69" s="894"/>
      <c r="E69" s="894"/>
      <c r="F69" s="894"/>
      <c r="G69" s="894"/>
      <c r="H69" s="894"/>
      <c r="I69" s="894"/>
      <c r="J69" s="894"/>
      <c r="K69" s="894"/>
      <c r="L69" s="894"/>
      <c r="M69" s="894"/>
      <c r="N69" s="894"/>
      <c r="O69" s="894"/>
      <c r="P69" s="895"/>
      <c r="Q69" s="896">
        <v>2125</v>
      </c>
      <c r="R69" s="851"/>
      <c r="S69" s="851"/>
      <c r="T69" s="851"/>
      <c r="U69" s="851"/>
      <c r="V69" s="851">
        <v>2067</v>
      </c>
      <c r="W69" s="851"/>
      <c r="X69" s="851"/>
      <c r="Y69" s="851"/>
      <c r="Z69" s="851"/>
      <c r="AA69" s="851">
        <v>58</v>
      </c>
      <c r="AB69" s="851"/>
      <c r="AC69" s="851"/>
      <c r="AD69" s="851"/>
      <c r="AE69" s="851"/>
      <c r="AF69" s="851">
        <v>58</v>
      </c>
      <c r="AG69" s="851"/>
      <c r="AH69" s="851"/>
      <c r="AI69" s="851"/>
      <c r="AJ69" s="851"/>
      <c r="AK69" s="851">
        <v>125</v>
      </c>
      <c r="AL69" s="851"/>
      <c r="AM69" s="851"/>
      <c r="AN69" s="851"/>
      <c r="AO69" s="851"/>
      <c r="AP69" s="851" t="s">
        <v>484</v>
      </c>
      <c r="AQ69" s="851"/>
      <c r="AR69" s="851"/>
      <c r="AS69" s="851"/>
      <c r="AT69" s="851"/>
      <c r="AU69" s="851" t="s">
        <v>484</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551</v>
      </c>
      <c r="C70" s="894"/>
      <c r="D70" s="894"/>
      <c r="E70" s="894"/>
      <c r="F70" s="894"/>
      <c r="G70" s="894"/>
      <c r="H70" s="894"/>
      <c r="I70" s="894"/>
      <c r="J70" s="894"/>
      <c r="K70" s="894"/>
      <c r="L70" s="894"/>
      <c r="M70" s="894"/>
      <c r="N70" s="894"/>
      <c r="O70" s="894"/>
      <c r="P70" s="895"/>
      <c r="Q70" s="896">
        <v>273707</v>
      </c>
      <c r="R70" s="851"/>
      <c r="S70" s="851"/>
      <c r="T70" s="851"/>
      <c r="U70" s="851"/>
      <c r="V70" s="851">
        <v>260942</v>
      </c>
      <c r="W70" s="851"/>
      <c r="X70" s="851"/>
      <c r="Y70" s="851"/>
      <c r="Z70" s="851"/>
      <c r="AA70" s="851">
        <v>12765</v>
      </c>
      <c r="AB70" s="851"/>
      <c r="AC70" s="851"/>
      <c r="AD70" s="851"/>
      <c r="AE70" s="851"/>
      <c r="AF70" s="851">
        <v>12765</v>
      </c>
      <c r="AG70" s="851"/>
      <c r="AH70" s="851"/>
      <c r="AI70" s="851"/>
      <c r="AJ70" s="851"/>
      <c r="AK70" s="851">
        <v>1788</v>
      </c>
      <c r="AL70" s="851"/>
      <c r="AM70" s="851"/>
      <c r="AN70" s="851"/>
      <c r="AO70" s="851"/>
      <c r="AP70" s="851" t="s">
        <v>484</v>
      </c>
      <c r="AQ70" s="851"/>
      <c r="AR70" s="851"/>
      <c r="AS70" s="851"/>
      <c r="AT70" s="851"/>
      <c r="AU70" s="851" t="s">
        <v>484</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543</v>
      </c>
      <c r="C71" s="894"/>
      <c r="D71" s="894"/>
      <c r="E71" s="894"/>
      <c r="F71" s="894"/>
      <c r="G71" s="894"/>
      <c r="H71" s="894"/>
      <c r="I71" s="894"/>
      <c r="J71" s="894"/>
      <c r="K71" s="894"/>
      <c r="L71" s="894"/>
      <c r="M71" s="894"/>
      <c r="N71" s="894"/>
      <c r="O71" s="894"/>
      <c r="P71" s="895"/>
      <c r="Q71" s="896"/>
      <c r="R71" s="851"/>
      <c r="S71" s="851"/>
      <c r="T71" s="851"/>
      <c r="U71" s="851"/>
      <c r="V71" s="851"/>
      <c r="W71" s="851"/>
      <c r="X71" s="851"/>
      <c r="Y71" s="851"/>
      <c r="Z71" s="851"/>
      <c r="AA71" s="851"/>
      <c r="AB71" s="851"/>
      <c r="AC71" s="851"/>
      <c r="AD71" s="851"/>
      <c r="AE71" s="851"/>
      <c r="AF71" s="851"/>
      <c r="AG71" s="851"/>
      <c r="AH71" s="851"/>
      <c r="AI71" s="851"/>
      <c r="AJ71" s="851"/>
      <c r="AK71" s="851"/>
      <c r="AL71" s="851"/>
      <c r="AM71" s="851"/>
      <c r="AN71" s="851"/>
      <c r="AO71" s="851"/>
      <c r="AP71" s="851"/>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544</v>
      </c>
      <c r="C72" s="894"/>
      <c r="D72" s="894"/>
      <c r="E72" s="894"/>
      <c r="F72" s="894"/>
      <c r="G72" s="894"/>
      <c r="H72" s="894"/>
      <c r="I72" s="894"/>
      <c r="J72" s="894"/>
      <c r="K72" s="894"/>
      <c r="L72" s="894"/>
      <c r="M72" s="894"/>
      <c r="N72" s="894"/>
      <c r="O72" s="894"/>
      <c r="P72" s="895"/>
      <c r="Q72" s="896">
        <v>1695</v>
      </c>
      <c r="R72" s="851"/>
      <c r="S72" s="851"/>
      <c r="T72" s="851"/>
      <c r="U72" s="851"/>
      <c r="V72" s="851">
        <v>1665</v>
      </c>
      <c r="W72" s="851"/>
      <c r="X72" s="851"/>
      <c r="Y72" s="851"/>
      <c r="Z72" s="851"/>
      <c r="AA72" s="851">
        <v>30</v>
      </c>
      <c r="AB72" s="851"/>
      <c r="AC72" s="851"/>
      <c r="AD72" s="851"/>
      <c r="AE72" s="851"/>
      <c r="AF72" s="851">
        <v>50</v>
      </c>
      <c r="AG72" s="851"/>
      <c r="AH72" s="851"/>
      <c r="AI72" s="851"/>
      <c r="AJ72" s="851"/>
      <c r="AK72" s="851">
        <v>88</v>
      </c>
      <c r="AL72" s="851"/>
      <c r="AM72" s="851"/>
      <c r="AN72" s="851"/>
      <c r="AO72" s="851"/>
      <c r="AP72" s="851">
        <v>571</v>
      </c>
      <c r="AQ72" s="851"/>
      <c r="AR72" s="851"/>
      <c r="AS72" s="851"/>
      <c r="AT72" s="851"/>
      <c r="AU72" s="851">
        <v>107</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545</v>
      </c>
      <c r="C73" s="894"/>
      <c r="D73" s="894"/>
      <c r="E73" s="894"/>
      <c r="F73" s="894"/>
      <c r="G73" s="894"/>
      <c r="H73" s="894"/>
      <c r="I73" s="894"/>
      <c r="J73" s="894"/>
      <c r="K73" s="894"/>
      <c r="L73" s="894"/>
      <c r="M73" s="894"/>
      <c r="N73" s="894"/>
      <c r="O73" s="894"/>
      <c r="P73" s="895"/>
      <c r="Q73" s="896">
        <v>6536</v>
      </c>
      <c r="R73" s="851"/>
      <c r="S73" s="851"/>
      <c r="T73" s="851"/>
      <c r="U73" s="851"/>
      <c r="V73" s="851">
        <v>6510</v>
      </c>
      <c r="W73" s="851"/>
      <c r="X73" s="851"/>
      <c r="Y73" s="851"/>
      <c r="Z73" s="851"/>
      <c r="AA73" s="851">
        <v>25</v>
      </c>
      <c r="AB73" s="851"/>
      <c r="AC73" s="851"/>
      <c r="AD73" s="851"/>
      <c r="AE73" s="851"/>
      <c r="AF73" s="851">
        <v>25</v>
      </c>
      <c r="AG73" s="851"/>
      <c r="AH73" s="851"/>
      <c r="AI73" s="851"/>
      <c r="AJ73" s="851"/>
      <c r="AK73" s="851">
        <v>41</v>
      </c>
      <c r="AL73" s="851"/>
      <c r="AM73" s="851"/>
      <c r="AN73" s="851"/>
      <c r="AO73" s="851"/>
      <c r="AP73" s="851" t="s">
        <v>558</v>
      </c>
      <c r="AQ73" s="851"/>
      <c r="AR73" s="851"/>
      <c r="AS73" s="851"/>
      <c r="AT73" s="851"/>
      <c r="AU73" s="851" t="s">
        <v>558</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546</v>
      </c>
      <c r="C74" s="894"/>
      <c r="D74" s="894"/>
      <c r="E74" s="894"/>
      <c r="F74" s="894"/>
      <c r="G74" s="894"/>
      <c r="H74" s="894"/>
      <c r="I74" s="894"/>
      <c r="J74" s="894"/>
      <c r="K74" s="894"/>
      <c r="L74" s="894"/>
      <c r="M74" s="894"/>
      <c r="N74" s="894"/>
      <c r="O74" s="894"/>
      <c r="P74" s="895"/>
      <c r="Q74" s="896"/>
      <c r="R74" s="851"/>
      <c r="S74" s="851"/>
      <c r="T74" s="851"/>
      <c r="U74" s="851"/>
      <c r="V74" s="851"/>
      <c r="W74" s="851"/>
      <c r="X74" s="851"/>
      <c r="Y74" s="851"/>
      <c r="Z74" s="851"/>
      <c r="AA74" s="851"/>
      <c r="AB74" s="851"/>
      <c r="AC74" s="851"/>
      <c r="AD74" s="851"/>
      <c r="AE74" s="851"/>
      <c r="AF74" s="851"/>
      <c r="AG74" s="851"/>
      <c r="AH74" s="851"/>
      <c r="AI74" s="851"/>
      <c r="AJ74" s="851"/>
      <c r="AK74" s="851"/>
      <c r="AL74" s="851"/>
      <c r="AM74" s="851"/>
      <c r="AN74" s="851"/>
      <c r="AO74" s="851"/>
      <c r="AP74" s="851"/>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542</v>
      </c>
      <c r="C75" s="894"/>
      <c r="D75" s="894"/>
      <c r="E75" s="894"/>
      <c r="F75" s="894"/>
      <c r="G75" s="894"/>
      <c r="H75" s="894"/>
      <c r="I75" s="894"/>
      <c r="J75" s="894"/>
      <c r="K75" s="894"/>
      <c r="L75" s="894"/>
      <c r="M75" s="894"/>
      <c r="N75" s="894"/>
      <c r="O75" s="894"/>
      <c r="P75" s="895"/>
      <c r="Q75" s="896">
        <v>6977</v>
      </c>
      <c r="R75" s="851"/>
      <c r="S75" s="851"/>
      <c r="T75" s="851"/>
      <c r="U75" s="851"/>
      <c r="V75" s="851">
        <v>6240</v>
      </c>
      <c r="W75" s="851"/>
      <c r="X75" s="851"/>
      <c r="Y75" s="851"/>
      <c r="Z75" s="851"/>
      <c r="AA75" s="851">
        <v>737</v>
      </c>
      <c r="AB75" s="851"/>
      <c r="AC75" s="851"/>
      <c r="AD75" s="851"/>
      <c r="AE75" s="851"/>
      <c r="AF75" s="899">
        <v>737</v>
      </c>
      <c r="AG75" s="900"/>
      <c r="AH75" s="900"/>
      <c r="AI75" s="900"/>
      <c r="AJ75" s="850"/>
      <c r="AK75" s="899">
        <v>630</v>
      </c>
      <c r="AL75" s="900"/>
      <c r="AM75" s="900"/>
      <c r="AN75" s="900"/>
      <c r="AO75" s="850"/>
      <c r="AP75" s="899" t="s">
        <v>559</v>
      </c>
      <c r="AQ75" s="900"/>
      <c r="AR75" s="900"/>
      <c r="AS75" s="900"/>
      <c r="AT75" s="850"/>
      <c r="AU75" s="899" t="s">
        <v>558</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547</v>
      </c>
      <c r="C76" s="894"/>
      <c r="D76" s="894"/>
      <c r="E76" s="894"/>
      <c r="F76" s="894"/>
      <c r="G76" s="894"/>
      <c r="H76" s="894"/>
      <c r="I76" s="894"/>
      <c r="J76" s="894"/>
      <c r="K76" s="894"/>
      <c r="L76" s="894"/>
      <c r="M76" s="894"/>
      <c r="N76" s="894"/>
      <c r="O76" s="894"/>
      <c r="P76" s="895"/>
      <c r="Q76" s="896">
        <v>15</v>
      </c>
      <c r="R76" s="851"/>
      <c r="S76" s="851"/>
      <c r="T76" s="851"/>
      <c r="U76" s="851"/>
      <c r="V76" s="851">
        <v>13</v>
      </c>
      <c r="W76" s="851"/>
      <c r="X76" s="851"/>
      <c r="Y76" s="851"/>
      <c r="Z76" s="851"/>
      <c r="AA76" s="851">
        <v>2</v>
      </c>
      <c r="AB76" s="851"/>
      <c r="AC76" s="851"/>
      <c r="AD76" s="851"/>
      <c r="AE76" s="851"/>
      <c r="AF76" s="899">
        <v>2</v>
      </c>
      <c r="AG76" s="900"/>
      <c r="AH76" s="900"/>
      <c r="AI76" s="900"/>
      <c r="AJ76" s="850"/>
      <c r="AK76" s="899">
        <v>9</v>
      </c>
      <c r="AL76" s="900"/>
      <c r="AM76" s="900"/>
      <c r="AN76" s="900"/>
      <c r="AO76" s="850"/>
      <c r="AP76" s="899" t="s">
        <v>558</v>
      </c>
      <c r="AQ76" s="900"/>
      <c r="AR76" s="900"/>
      <c r="AS76" s="900"/>
      <c r="AT76" s="850"/>
      <c r="AU76" s="899" t="s">
        <v>559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548</v>
      </c>
      <c r="C77" s="894"/>
      <c r="D77" s="894"/>
      <c r="E77" s="894"/>
      <c r="F77" s="894"/>
      <c r="G77" s="894"/>
      <c r="H77" s="894"/>
      <c r="I77" s="894"/>
      <c r="J77" s="894"/>
      <c r="K77" s="894"/>
      <c r="L77" s="894"/>
      <c r="M77" s="894"/>
      <c r="N77" s="894"/>
      <c r="O77" s="894"/>
      <c r="P77" s="895"/>
      <c r="Q77" s="896">
        <v>56</v>
      </c>
      <c r="R77" s="851"/>
      <c r="S77" s="851"/>
      <c r="T77" s="851"/>
      <c r="U77" s="851"/>
      <c r="V77" s="851">
        <v>50</v>
      </c>
      <c r="W77" s="851"/>
      <c r="X77" s="851"/>
      <c r="Y77" s="851"/>
      <c r="Z77" s="851"/>
      <c r="AA77" s="851">
        <v>6</v>
      </c>
      <c r="AB77" s="851"/>
      <c r="AC77" s="851"/>
      <c r="AD77" s="851"/>
      <c r="AE77" s="851"/>
      <c r="AF77" s="899">
        <v>3</v>
      </c>
      <c r="AG77" s="900"/>
      <c r="AH77" s="900"/>
      <c r="AI77" s="900"/>
      <c r="AJ77" s="850"/>
      <c r="AK77" s="899">
        <v>17</v>
      </c>
      <c r="AL77" s="900"/>
      <c r="AM77" s="900"/>
      <c r="AN77" s="900"/>
      <c r="AO77" s="850"/>
      <c r="AP77" s="899" t="s">
        <v>559</v>
      </c>
      <c r="AQ77" s="900"/>
      <c r="AR77" s="900"/>
      <c r="AS77" s="900"/>
      <c r="AT77" s="850"/>
      <c r="AU77" s="899" t="s">
        <v>558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549</v>
      </c>
      <c r="C78" s="894"/>
      <c r="D78" s="894"/>
      <c r="E78" s="894"/>
      <c r="F78" s="894"/>
      <c r="G78" s="894"/>
      <c r="H78" s="894"/>
      <c r="I78" s="894"/>
      <c r="J78" s="894"/>
      <c r="K78" s="894"/>
      <c r="L78" s="894"/>
      <c r="M78" s="894"/>
      <c r="N78" s="894"/>
      <c r="O78" s="894"/>
      <c r="P78" s="895"/>
      <c r="Q78" s="896">
        <v>193</v>
      </c>
      <c r="R78" s="851"/>
      <c r="S78" s="851"/>
      <c r="T78" s="851"/>
      <c r="U78" s="851"/>
      <c r="V78" s="851">
        <v>181</v>
      </c>
      <c r="W78" s="851"/>
      <c r="X78" s="851"/>
      <c r="Y78" s="851"/>
      <c r="Z78" s="851"/>
      <c r="AA78" s="851">
        <v>12</v>
      </c>
      <c r="AB78" s="851"/>
      <c r="AC78" s="851"/>
      <c r="AD78" s="851"/>
      <c r="AE78" s="851"/>
      <c r="AF78" s="851">
        <v>12</v>
      </c>
      <c r="AG78" s="851"/>
      <c r="AH78" s="851"/>
      <c r="AI78" s="851"/>
      <c r="AJ78" s="851"/>
      <c r="AK78" s="851" t="s">
        <v>558</v>
      </c>
      <c r="AL78" s="851"/>
      <c r="AM78" s="851"/>
      <c r="AN78" s="851"/>
      <c r="AO78" s="851"/>
      <c r="AP78" s="851" t="s">
        <v>558</v>
      </c>
      <c r="AQ78" s="851"/>
      <c r="AR78" s="851"/>
      <c r="AS78" s="851"/>
      <c r="AT78" s="851"/>
      <c r="AU78" s="851" t="s">
        <v>558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550</v>
      </c>
      <c r="C79" s="894"/>
      <c r="D79" s="894"/>
      <c r="E79" s="894"/>
      <c r="F79" s="894"/>
      <c r="G79" s="894"/>
      <c r="H79" s="894"/>
      <c r="I79" s="894"/>
      <c r="J79" s="894"/>
      <c r="K79" s="894"/>
      <c r="L79" s="894"/>
      <c r="M79" s="894"/>
      <c r="N79" s="894"/>
      <c r="O79" s="894"/>
      <c r="P79" s="895"/>
      <c r="Q79" s="896">
        <v>455</v>
      </c>
      <c r="R79" s="851"/>
      <c r="S79" s="851"/>
      <c r="T79" s="851"/>
      <c r="U79" s="851"/>
      <c r="V79" s="851">
        <v>429</v>
      </c>
      <c r="W79" s="851"/>
      <c r="X79" s="851"/>
      <c r="Y79" s="851"/>
      <c r="Z79" s="851"/>
      <c r="AA79" s="851">
        <v>26</v>
      </c>
      <c r="AB79" s="851"/>
      <c r="AC79" s="851"/>
      <c r="AD79" s="851"/>
      <c r="AE79" s="851"/>
      <c r="AF79" s="851">
        <v>26</v>
      </c>
      <c r="AG79" s="851"/>
      <c r="AH79" s="851"/>
      <c r="AI79" s="851"/>
      <c r="AJ79" s="851"/>
      <c r="AK79" s="851" t="s">
        <v>558</v>
      </c>
      <c r="AL79" s="851"/>
      <c r="AM79" s="851"/>
      <c r="AN79" s="851"/>
      <c r="AO79" s="851"/>
      <c r="AP79" s="851" t="s">
        <v>560</v>
      </c>
      <c r="AQ79" s="851"/>
      <c r="AR79" s="851"/>
      <c r="AS79" s="851"/>
      <c r="AT79" s="851"/>
      <c r="AU79" s="851" t="s">
        <v>558</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552</v>
      </c>
      <c r="C80" s="894"/>
      <c r="D80" s="894"/>
      <c r="E80" s="894"/>
      <c r="F80" s="894"/>
      <c r="G80" s="894"/>
      <c r="H80" s="894"/>
      <c r="I80" s="894"/>
      <c r="J80" s="894"/>
      <c r="K80" s="894"/>
      <c r="L80" s="894"/>
      <c r="M80" s="894"/>
      <c r="N80" s="894"/>
      <c r="O80" s="894"/>
      <c r="P80" s="895"/>
      <c r="Q80" s="896">
        <v>345</v>
      </c>
      <c r="R80" s="851"/>
      <c r="S80" s="851"/>
      <c r="T80" s="851"/>
      <c r="U80" s="851"/>
      <c r="V80" s="851">
        <v>339</v>
      </c>
      <c r="W80" s="851"/>
      <c r="X80" s="851"/>
      <c r="Y80" s="851"/>
      <c r="Z80" s="851"/>
      <c r="AA80" s="851">
        <v>6</v>
      </c>
      <c r="AB80" s="851"/>
      <c r="AC80" s="851"/>
      <c r="AD80" s="851"/>
      <c r="AE80" s="851"/>
      <c r="AF80" s="851">
        <v>6</v>
      </c>
      <c r="AG80" s="851"/>
      <c r="AH80" s="851"/>
      <c r="AI80" s="851"/>
      <c r="AJ80" s="851"/>
      <c r="AK80" s="851" t="s">
        <v>558</v>
      </c>
      <c r="AL80" s="851"/>
      <c r="AM80" s="851"/>
      <c r="AN80" s="851"/>
      <c r="AO80" s="851"/>
      <c r="AP80" s="851">
        <v>16</v>
      </c>
      <c r="AQ80" s="851"/>
      <c r="AR80" s="851"/>
      <c r="AS80" s="851"/>
      <c r="AT80" s="851"/>
      <c r="AU80" s="851">
        <v>9</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1"/>
      <c r="C87" s="902"/>
      <c r="D87" s="902"/>
      <c r="E87" s="902"/>
      <c r="F87" s="902"/>
      <c r="G87" s="902"/>
      <c r="H87" s="902"/>
      <c r="I87" s="902"/>
      <c r="J87" s="902"/>
      <c r="K87" s="902"/>
      <c r="L87" s="902"/>
      <c r="M87" s="902"/>
      <c r="N87" s="902"/>
      <c r="O87" s="902"/>
      <c r="P87" s="903"/>
      <c r="Q87" s="904"/>
      <c r="R87" s="905"/>
      <c r="S87" s="905"/>
      <c r="T87" s="905"/>
      <c r="U87" s="905"/>
      <c r="V87" s="905"/>
      <c r="W87" s="905"/>
      <c r="X87" s="905"/>
      <c r="Y87" s="905"/>
      <c r="Z87" s="905"/>
      <c r="AA87" s="905"/>
      <c r="AB87" s="905"/>
      <c r="AC87" s="905"/>
      <c r="AD87" s="905"/>
      <c r="AE87" s="905"/>
      <c r="AF87" s="905"/>
      <c r="AG87" s="905"/>
      <c r="AH87" s="905"/>
      <c r="AI87" s="905"/>
      <c r="AJ87" s="905"/>
      <c r="AK87" s="905"/>
      <c r="AL87" s="905"/>
      <c r="AM87" s="905"/>
      <c r="AN87" s="905"/>
      <c r="AO87" s="905"/>
      <c r="AP87" s="905"/>
      <c r="AQ87" s="905"/>
      <c r="AR87" s="905"/>
      <c r="AS87" s="905"/>
      <c r="AT87" s="905"/>
      <c r="AU87" s="905"/>
      <c r="AV87" s="905"/>
      <c r="AW87" s="905"/>
      <c r="AX87" s="905"/>
      <c r="AY87" s="905"/>
      <c r="AZ87" s="906"/>
      <c r="BA87" s="906"/>
      <c r="BB87" s="906"/>
      <c r="BC87" s="906"/>
      <c r="BD87" s="907"/>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368</v>
      </c>
      <c r="B88" s="810" t="s">
        <v>399</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13684</v>
      </c>
      <c r="AG88" s="862"/>
      <c r="AH88" s="862"/>
      <c r="AI88" s="862"/>
      <c r="AJ88" s="862"/>
      <c r="AK88" s="859"/>
      <c r="AL88" s="859"/>
      <c r="AM88" s="859"/>
      <c r="AN88" s="859"/>
      <c r="AO88" s="859"/>
      <c r="AP88" s="862">
        <v>587</v>
      </c>
      <c r="AQ88" s="862"/>
      <c r="AR88" s="862"/>
      <c r="AS88" s="862"/>
      <c r="AT88" s="862"/>
      <c r="AU88" s="862">
        <v>116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368</v>
      </c>
      <c r="BR102" s="810" t="s">
        <v>400</v>
      </c>
      <c r="BS102" s="811"/>
      <c r="BT102" s="811"/>
      <c r="BU102" s="811"/>
      <c r="BV102" s="811"/>
      <c r="BW102" s="811"/>
      <c r="BX102" s="811"/>
      <c r="BY102" s="811"/>
      <c r="BZ102" s="811"/>
      <c r="CA102" s="811"/>
      <c r="CB102" s="811"/>
      <c r="CC102" s="811"/>
      <c r="CD102" s="811"/>
      <c r="CE102" s="811"/>
      <c r="CF102" s="811"/>
      <c r="CG102" s="812"/>
      <c r="CH102" s="908"/>
      <c r="CI102" s="909"/>
      <c r="CJ102" s="909"/>
      <c r="CK102" s="909"/>
      <c r="CL102" s="910"/>
      <c r="CM102" s="908"/>
      <c r="CN102" s="909"/>
      <c r="CO102" s="909"/>
      <c r="CP102" s="909"/>
      <c r="CQ102" s="910"/>
      <c r="CR102" s="911">
        <v>67</v>
      </c>
      <c r="CS102" s="870"/>
      <c r="CT102" s="870"/>
      <c r="CU102" s="870"/>
      <c r="CV102" s="912"/>
      <c r="CW102" s="911">
        <v>66</v>
      </c>
      <c r="CX102" s="870"/>
      <c r="CY102" s="870"/>
      <c r="CZ102" s="870"/>
      <c r="DA102" s="912"/>
      <c r="DB102" s="911"/>
      <c r="DC102" s="870"/>
      <c r="DD102" s="870"/>
      <c r="DE102" s="870"/>
      <c r="DF102" s="912"/>
      <c r="DG102" s="911"/>
      <c r="DH102" s="870"/>
      <c r="DI102" s="870"/>
      <c r="DJ102" s="870"/>
      <c r="DK102" s="912"/>
      <c r="DL102" s="911"/>
      <c r="DM102" s="870"/>
      <c r="DN102" s="870"/>
      <c r="DO102" s="870"/>
      <c r="DP102" s="912"/>
      <c r="DQ102" s="911"/>
      <c r="DR102" s="870"/>
      <c r="DS102" s="870"/>
      <c r="DT102" s="870"/>
      <c r="DU102" s="912"/>
      <c r="DV102" s="935"/>
      <c r="DW102" s="936"/>
      <c r="DX102" s="936"/>
      <c r="DY102" s="936"/>
      <c r="DZ102" s="937"/>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8" t="s">
        <v>401</v>
      </c>
      <c r="BR103" s="938"/>
      <c r="BS103" s="938"/>
      <c r="BT103" s="938"/>
      <c r="BU103" s="938"/>
      <c r="BV103" s="938"/>
      <c r="BW103" s="938"/>
      <c r="BX103" s="938"/>
      <c r="BY103" s="938"/>
      <c r="BZ103" s="938"/>
      <c r="CA103" s="938"/>
      <c r="CB103" s="938"/>
      <c r="CC103" s="938"/>
      <c r="CD103" s="938"/>
      <c r="CE103" s="938"/>
      <c r="CF103" s="938"/>
      <c r="CG103" s="938"/>
      <c r="CH103" s="938"/>
      <c r="CI103" s="938"/>
      <c r="CJ103" s="938"/>
      <c r="CK103" s="938"/>
      <c r="CL103" s="938"/>
      <c r="CM103" s="938"/>
      <c r="CN103" s="938"/>
      <c r="CO103" s="938"/>
      <c r="CP103" s="938"/>
      <c r="CQ103" s="938"/>
      <c r="CR103" s="938"/>
      <c r="CS103" s="938"/>
      <c r="CT103" s="938"/>
      <c r="CU103" s="938"/>
      <c r="CV103" s="938"/>
      <c r="CW103" s="938"/>
      <c r="CX103" s="938"/>
      <c r="CY103" s="938"/>
      <c r="CZ103" s="938"/>
      <c r="DA103" s="938"/>
      <c r="DB103" s="938"/>
      <c r="DC103" s="938"/>
      <c r="DD103" s="938"/>
      <c r="DE103" s="938"/>
      <c r="DF103" s="938"/>
      <c r="DG103" s="938"/>
      <c r="DH103" s="938"/>
      <c r="DI103" s="938"/>
      <c r="DJ103" s="938"/>
      <c r="DK103" s="938"/>
      <c r="DL103" s="938"/>
      <c r="DM103" s="938"/>
      <c r="DN103" s="938"/>
      <c r="DO103" s="938"/>
      <c r="DP103" s="938"/>
      <c r="DQ103" s="938"/>
      <c r="DR103" s="938"/>
      <c r="DS103" s="938"/>
      <c r="DT103" s="938"/>
      <c r="DU103" s="938"/>
      <c r="DV103" s="938"/>
      <c r="DW103" s="938"/>
      <c r="DX103" s="938"/>
      <c r="DY103" s="938"/>
      <c r="DZ103" s="938"/>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39" t="s">
        <v>402</v>
      </c>
      <c r="BR104" s="939"/>
      <c r="BS104" s="939"/>
      <c r="BT104" s="939"/>
      <c r="BU104" s="939"/>
      <c r="BV104" s="939"/>
      <c r="BW104" s="939"/>
      <c r="BX104" s="939"/>
      <c r="BY104" s="939"/>
      <c r="BZ104" s="939"/>
      <c r="CA104" s="939"/>
      <c r="CB104" s="939"/>
      <c r="CC104" s="939"/>
      <c r="CD104" s="939"/>
      <c r="CE104" s="939"/>
      <c r="CF104" s="939"/>
      <c r="CG104" s="939"/>
      <c r="CH104" s="939"/>
      <c r="CI104" s="939"/>
      <c r="CJ104" s="939"/>
      <c r="CK104" s="939"/>
      <c r="CL104" s="939"/>
      <c r="CM104" s="939"/>
      <c r="CN104" s="939"/>
      <c r="CO104" s="939"/>
      <c r="CP104" s="939"/>
      <c r="CQ104" s="939"/>
      <c r="CR104" s="939"/>
      <c r="CS104" s="939"/>
      <c r="CT104" s="939"/>
      <c r="CU104" s="939"/>
      <c r="CV104" s="939"/>
      <c r="CW104" s="939"/>
      <c r="CX104" s="939"/>
      <c r="CY104" s="939"/>
      <c r="CZ104" s="939"/>
      <c r="DA104" s="939"/>
      <c r="DB104" s="939"/>
      <c r="DC104" s="939"/>
      <c r="DD104" s="939"/>
      <c r="DE104" s="939"/>
      <c r="DF104" s="939"/>
      <c r="DG104" s="939"/>
      <c r="DH104" s="939"/>
      <c r="DI104" s="939"/>
      <c r="DJ104" s="939"/>
      <c r="DK104" s="939"/>
      <c r="DL104" s="939"/>
      <c r="DM104" s="939"/>
      <c r="DN104" s="939"/>
      <c r="DO104" s="939"/>
      <c r="DP104" s="939"/>
      <c r="DQ104" s="939"/>
      <c r="DR104" s="939"/>
      <c r="DS104" s="939"/>
      <c r="DT104" s="939"/>
      <c r="DU104" s="939"/>
      <c r="DV104" s="939"/>
      <c r="DW104" s="939"/>
      <c r="DX104" s="939"/>
      <c r="DY104" s="939"/>
      <c r="DZ104" s="939"/>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403</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404</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0" t="s">
        <v>405</v>
      </c>
      <c r="B108" s="941"/>
      <c r="C108" s="941"/>
      <c r="D108" s="941"/>
      <c r="E108" s="941"/>
      <c r="F108" s="941"/>
      <c r="G108" s="941"/>
      <c r="H108" s="941"/>
      <c r="I108" s="941"/>
      <c r="J108" s="941"/>
      <c r="K108" s="941"/>
      <c r="L108" s="941"/>
      <c r="M108" s="941"/>
      <c r="N108" s="941"/>
      <c r="O108" s="941"/>
      <c r="P108" s="941"/>
      <c r="Q108" s="941"/>
      <c r="R108" s="941"/>
      <c r="S108" s="941"/>
      <c r="T108" s="941"/>
      <c r="U108" s="941"/>
      <c r="V108" s="941"/>
      <c r="W108" s="941"/>
      <c r="X108" s="941"/>
      <c r="Y108" s="941"/>
      <c r="Z108" s="941"/>
      <c r="AA108" s="941"/>
      <c r="AB108" s="941"/>
      <c r="AC108" s="941"/>
      <c r="AD108" s="941"/>
      <c r="AE108" s="941"/>
      <c r="AF108" s="941"/>
      <c r="AG108" s="941"/>
      <c r="AH108" s="941"/>
      <c r="AI108" s="941"/>
      <c r="AJ108" s="941"/>
      <c r="AK108" s="941"/>
      <c r="AL108" s="941"/>
      <c r="AM108" s="941"/>
      <c r="AN108" s="941"/>
      <c r="AO108" s="941"/>
      <c r="AP108" s="941"/>
      <c r="AQ108" s="941"/>
      <c r="AR108" s="941"/>
      <c r="AS108" s="941"/>
      <c r="AT108" s="942"/>
      <c r="AU108" s="940" t="s">
        <v>406</v>
      </c>
      <c r="AV108" s="941"/>
      <c r="AW108" s="941"/>
      <c r="AX108" s="941"/>
      <c r="AY108" s="941"/>
      <c r="AZ108" s="941"/>
      <c r="BA108" s="941"/>
      <c r="BB108" s="941"/>
      <c r="BC108" s="941"/>
      <c r="BD108" s="941"/>
      <c r="BE108" s="941"/>
      <c r="BF108" s="941"/>
      <c r="BG108" s="941"/>
      <c r="BH108" s="941"/>
      <c r="BI108" s="941"/>
      <c r="BJ108" s="941"/>
      <c r="BK108" s="941"/>
      <c r="BL108" s="941"/>
      <c r="BM108" s="941"/>
      <c r="BN108" s="941"/>
      <c r="BO108" s="941"/>
      <c r="BP108" s="941"/>
      <c r="BQ108" s="941"/>
      <c r="BR108" s="941"/>
      <c r="BS108" s="941"/>
      <c r="BT108" s="941"/>
      <c r="BU108" s="941"/>
      <c r="BV108" s="941"/>
      <c r="BW108" s="941"/>
      <c r="BX108" s="941"/>
      <c r="BY108" s="941"/>
      <c r="BZ108" s="941"/>
      <c r="CA108" s="941"/>
      <c r="CB108" s="941"/>
      <c r="CC108" s="941"/>
      <c r="CD108" s="941"/>
      <c r="CE108" s="941"/>
      <c r="CF108" s="941"/>
      <c r="CG108" s="941"/>
      <c r="CH108" s="941"/>
      <c r="CI108" s="941"/>
      <c r="CJ108" s="941"/>
      <c r="CK108" s="941"/>
      <c r="CL108" s="941"/>
      <c r="CM108" s="941"/>
      <c r="CN108" s="941"/>
      <c r="CO108" s="941"/>
      <c r="CP108" s="941"/>
      <c r="CQ108" s="941"/>
      <c r="CR108" s="941"/>
      <c r="CS108" s="941"/>
      <c r="CT108" s="941"/>
      <c r="CU108" s="941"/>
      <c r="CV108" s="941"/>
      <c r="CW108" s="941"/>
      <c r="CX108" s="941"/>
      <c r="CY108" s="941"/>
      <c r="CZ108" s="941"/>
      <c r="DA108" s="941"/>
      <c r="DB108" s="941"/>
      <c r="DC108" s="941"/>
      <c r="DD108" s="941"/>
      <c r="DE108" s="941"/>
      <c r="DF108" s="941"/>
      <c r="DG108" s="941"/>
      <c r="DH108" s="941"/>
      <c r="DI108" s="941"/>
      <c r="DJ108" s="941"/>
      <c r="DK108" s="941"/>
      <c r="DL108" s="941"/>
      <c r="DM108" s="941"/>
      <c r="DN108" s="941"/>
      <c r="DO108" s="941"/>
      <c r="DP108" s="941"/>
      <c r="DQ108" s="941"/>
      <c r="DR108" s="941"/>
      <c r="DS108" s="941"/>
      <c r="DT108" s="941"/>
      <c r="DU108" s="941"/>
      <c r="DV108" s="941"/>
      <c r="DW108" s="941"/>
      <c r="DX108" s="941"/>
      <c r="DY108" s="941"/>
      <c r="DZ108" s="942"/>
    </row>
    <row r="109" spans="1:131" s="199" customFormat="1" ht="26.25" customHeight="1" x14ac:dyDescent="0.15">
      <c r="A109" s="933" t="s">
        <v>407</v>
      </c>
      <c r="B109" s="914"/>
      <c r="C109" s="914"/>
      <c r="D109" s="914"/>
      <c r="E109" s="914"/>
      <c r="F109" s="914"/>
      <c r="G109" s="914"/>
      <c r="H109" s="914"/>
      <c r="I109" s="914"/>
      <c r="J109" s="914"/>
      <c r="K109" s="914"/>
      <c r="L109" s="914"/>
      <c r="M109" s="914"/>
      <c r="N109" s="914"/>
      <c r="O109" s="914"/>
      <c r="P109" s="914"/>
      <c r="Q109" s="914"/>
      <c r="R109" s="914"/>
      <c r="S109" s="914"/>
      <c r="T109" s="914"/>
      <c r="U109" s="914"/>
      <c r="V109" s="914"/>
      <c r="W109" s="914"/>
      <c r="X109" s="914"/>
      <c r="Y109" s="914"/>
      <c r="Z109" s="915"/>
      <c r="AA109" s="913" t="s">
        <v>408</v>
      </c>
      <c r="AB109" s="914"/>
      <c r="AC109" s="914"/>
      <c r="AD109" s="914"/>
      <c r="AE109" s="915"/>
      <c r="AF109" s="913" t="s">
        <v>288</v>
      </c>
      <c r="AG109" s="914"/>
      <c r="AH109" s="914"/>
      <c r="AI109" s="914"/>
      <c r="AJ109" s="915"/>
      <c r="AK109" s="913" t="s">
        <v>287</v>
      </c>
      <c r="AL109" s="914"/>
      <c r="AM109" s="914"/>
      <c r="AN109" s="914"/>
      <c r="AO109" s="915"/>
      <c r="AP109" s="913" t="s">
        <v>409</v>
      </c>
      <c r="AQ109" s="914"/>
      <c r="AR109" s="914"/>
      <c r="AS109" s="914"/>
      <c r="AT109" s="916"/>
      <c r="AU109" s="933" t="s">
        <v>407</v>
      </c>
      <c r="AV109" s="914"/>
      <c r="AW109" s="914"/>
      <c r="AX109" s="914"/>
      <c r="AY109" s="914"/>
      <c r="AZ109" s="914"/>
      <c r="BA109" s="914"/>
      <c r="BB109" s="914"/>
      <c r="BC109" s="914"/>
      <c r="BD109" s="914"/>
      <c r="BE109" s="914"/>
      <c r="BF109" s="914"/>
      <c r="BG109" s="914"/>
      <c r="BH109" s="914"/>
      <c r="BI109" s="914"/>
      <c r="BJ109" s="914"/>
      <c r="BK109" s="914"/>
      <c r="BL109" s="914"/>
      <c r="BM109" s="914"/>
      <c r="BN109" s="914"/>
      <c r="BO109" s="914"/>
      <c r="BP109" s="915"/>
      <c r="BQ109" s="913" t="s">
        <v>408</v>
      </c>
      <c r="BR109" s="914"/>
      <c r="BS109" s="914"/>
      <c r="BT109" s="914"/>
      <c r="BU109" s="915"/>
      <c r="BV109" s="913" t="s">
        <v>288</v>
      </c>
      <c r="BW109" s="914"/>
      <c r="BX109" s="914"/>
      <c r="BY109" s="914"/>
      <c r="BZ109" s="915"/>
      <c r="CA109" s="913" t="s">
        <v>287</v>
      </c>
      <c r="CB109" s="914"/>
      <c r="CC109" s="914"/>
      <c r="CD109" s="914"/>
      <c r="CE109" s="915"/>
      <c r="CF109" s="934" t="s">
        <v>409</v>
      </c>
      <c r="CG109" s="934"/>
      <c r="CH109" s="934"/>
      <c r="CI109" s="934"/>
      <c r="CJ109" s="934"/>
      <c r="CK109" s="913" t="s">
        <v>410</v>
      </c>
      <c r="CL109" s="914"/>
      <c r="CM109" s="914"/>
      <c r="CN109" s="914"/>
      <c r="CO109" s="914"/>
      <c r="CP109" s="914"/>
      <c r="CQ109" s="914"/>
      <c r="CR109" s="914"/>
      <c r="CS109" s="914"/>
      <c r="CT109" s="914"/>
      <c r="CU109" s="914"/>
      <c r="CV109" s="914"/>
      <c r="CW109" s="914"/>
      <c r="CX109" s="914"/>
      <c r="CY109" s="914"/>
      <c r="CZ109" s="914"/>
      <c r="DA109" s="914"/>
      <c r="DB109" s="914"/>
      <c r="DC109" s="914"/>
      <c r="DD109" s="914"/>
      <c r="DE109" s="914"/>
      <c r="DF109" s="915"/>
      <c r="DG109" s="913" t="s">
        <v>408</v>
      </c>
      <c r="DH109" s="914"/>
      <c r="DI109" s="914"/>
      <c r="DJ109" s="914"/>
      <c r="DK109" s="915"/>
      <c r="DL109" s="913" t="s">
        <v>288</v>
      </c>
      <c r="DM109" s="914"/>
      <c r="DN109" s="914"/>
      <c r="DO109" s="914"/>
      <c r="DP109" s="915"/>
      <c r="DQ109" s="913" t="s">
        <v>287</v>
      </c>
      <c r="DR109" s="914"/>
      <c r="DS109" s="914"/>
      <c r="DT109" s="914"/>
      <c r="DU109" s="915"/>
      <c r="DV109" s="913" t="s">
        <v>409</v>
      </c>
      <c r="DW109" s="914"/>
      <c r="DX109" s="914"/>
      <c r="DY109" s="914"/>
      <c r="DZ109" s="916"/>
    </row>
    <row r="110" spans="1:131" s="199" customFormat="1" ht="26.25" customHeight="1" x14ac:dyDescent="0.15">
      <c r="A110" s="917" t="s">
        <v>411</v>
      </c>
      <c r="B110" s="918"/>
      <c r="C110" s="918"/>
      <c r="D110" s="918"/>
      <c r="E110" s="918"/>
      <c r="F110" s="918"/>
      <c r="G110" s="918"/>
      <c r="H110" s="918"/>
      <c r="I110" s="918"/>
      <c r="J110" s="918"/>
      <c r="K110" s="918"/>
      <c r="L110" s="918"/>
      <c r="M110" s="918"/>
      <c r="N110" s="918"/>
      <c r="O110" s="918"/>
      <c r="P110" s="918"/>
      <c r="Q110" s="918"/>
      <c r="R110" s="918"/>
      <c r="S110" s="918"/>
      <c r="T110" s="918"/>
      <c r="U110" s="918"/>
      <c r="V110" s="918"/>
      <c r="W110" s="918"/>
      <c r="X110" s="918"/>
      <c r="Y110" s="918"/>
      <c r="Z110" s="919"/>
      <c r="AA110" s="920">
        <v>578461</v>
      </c>
      <c r="AB110" s="921"/>
      <c r="AC110" s="921"/>
      <c r="AD110" s="921"/>
      <c r="AE110" s="922"/>
      <c r="AF110" s="923">
        <v>545667</v>
      </c>
      <c r="AG110" s="921"/>
      <c r="AH110" s="921"/>
      <c r="AI110" s="921"/>
      <c r="AJ110" s="922"/>
      <c r="AK110" s="923">
        <v>533850</v>
      </c>
      <c r="AL110" s="921"/>
      <c r="AM110" s="921"/>
      <c r="AN110" s="921"/>
      <c r="AO110" s="922"/>
      <c r="AP110" s="924">
        <v>18.7</v>
      </c>
      <c r="AQ110" s="925"/>
      <c r="AR110" s="925"/>
      <c r="AS110" s="925"/>
      <c r="AT110" s="926"/>
      <c r="AU110" s="927" t="s">
        <v>61</v>
      </c>
      <c r="AV110" s="928"/>
      <c r="AW110" s="928"/>
      <c r="AX110" s="928"/>
      <c r="AY110" s="928"/>
      <c r="AZ110" s="969" t="s">
        <v>412</v>
      </c>
      <c r="BA110" s="918"/>
      <c r="BB110" s="918"/>
      <c r="BC110" s="918"/>
      <c r="BD110" s="918"/>
      <c r="BE110" s="918"/>
      <c r="BF110" s="918"/>
      <c r="BG110" s="918"/>
      <c r="BH110" s="918"/>
      <c r="BI110" s="918"/>
      <c r="BJ110" s="918"/>
      <c r="BK110" s="918"/>
      <c r="BL110" s="918"/>
      <c r="BM110" s="918"/>
      <c r="BN110" s="918"/>
      <c r="BO110" s="918"/>
      <c r="BP110" s="919"/>
      <c r="BQ110" s="955">
        <v>5383098</v>
      </c>
      <c r="BR110" s="956"/>
      <c r="BS110" s="956"/>
      <c r="BT110" s="956"/>
      <c r="BU110" s="956"/>
      <c r="BV110" s="956">
        <v>5409341</v>
      </c>
      <c r="BW110" s="956"/>
      <c r="BX110" s="956"/>
      <c r="BY110" s="956"/>
      <c r="BZ110" s="956"/>
      <c r="CA110" s="956">
        <v>5770842</v>
      </c>
      <c r="CB110" s="956"/>
      <c r="CC110" s="956"/>
      <c r="CD110" s="956"/>
      <c r="CE110" s="956"/>
      <c r="CF110" s="970">
        <v>201.9</v>
      </c>
      <c r="CG110" s="971"/>
      <c r="CH110" s="971"/>
      <c r="CI110" s="971"/>
      <c r="CJ110" s="971"/>
      <c r="CK110" s="972" t="s">
        <v>413</v>
      </c>
      <c r="CL110" s="973"/>
      <c r="CM110" s="952" t="s">
        <v>414</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55" t="s">
        <v>113</v>
      </c>
      <c r="DH110" s="956"/>
      <c r="DI110" s="956"/>
      <c r="DJ110" s="956"/>
      <c r="DK110" s="956"/>
      <c r="DL110" s="956" t="s">
        <v>113</v>
      </c>
      <c r="DM110" s="956"/>
      <c r="DN110" s="956"/>
      <c r="DO110" s="956"/>
      <c r="DP110" s="956"/>
      <c r="DQ110" s="956" t="s">
        <v>113</v>
      </c>
      <c r="DR110" s="956"/>
      <c r="DS110" s="956"/>
      <c r="DT110" s="956"/>
      <c r="DU110" s="956"/>
      <c r="DV110" s="957" t="s">
        <v>113</v>
      </c>
      <c r="DW110" s="957"/>
      <c r="DX110" s="957"/>
      <c r="DY110" s="957"/>
      <c r="DZ110" s="958"/>
    </row>
    <row r="111" spans="1:131" s="199" customFormat="1" ht="26.25" customHeight="1" x14ac:dyDescent="0.15">
      <c r="A111" s="959" t="s">
        <v>415</v>
      </c>
      <c r="B111" s="960"/>
      <c r="C111" s="960"/>
      <c r="D111" s="960"/>
      <c r="E111" s="960"/>
      <c r="F111" s="960"/>
      <c r="G111" s="960"/>
      <c r="H111" s="960"/>
      <c r="I111" s="960"/>
      <c r="J111" s="960"/>
      <c r="K111" s="960"/>
      <c r="L111" s="960"/>
      <c r="M111" s="960"/>
      <c r="N111" s="960"/>
      <c r="O111" s="960"/>
      <c r="P111" s="960"/>
      <c r="Q111" s="960"/>
      <c r="R111" s="960"/>
      <c r="S111" s="960"/>
      <c r="T111" s="960"/>
      <c r="U111" s="960"/>
      <c r="V111" s="960"/>
      <c r="W111" s="960"/>
      <c r="X111" s="960"/>
      <c r="Y111" s="960"/>
      <c r="Z111" s="961"/>
      <c r="AA111" s="962" t="s">
        <v>113</v>
      </c>
      <c r="AB111" s="963"/>
      <c r="AC111" s="963"/>
      <c r="AD111" s="963"/>
      <c r="AE111" s="964"/>
      <c r="AF111" s="965" t="s">
        <v>113</v>
      </c>
      <c r="AG111" s="963"/>
      <c r="AH111" s="963"/>
      <c r="AI111" s="963"/>
      <c r="AJ111" s="964"/>
      <c r="AK111" s="965" t="s">
        <v>113</v>
      </c>
      <c r="AL111" s="963"/>
      <c r="AM111" s="963"/>
      <c r="AN111" s="963"/>
      <c r="AO111" s="964"/>
      <c r="AP111" s="966" t="s">
        <v>113</v>
      </c>
      <c r="AQ111" s="967"/>
      <c r="AR111" s="967"/>
      <c r="AS111" s="967"/>
      <c r="AT111" s="968"/>
      <c r="AU111" s="929"/>
      <c r="AV111" s="930"/>
      <c r="AW111" s="930"/>
      <c r="AX111" s="930"/>
      <c r="AY111" s="930"/>
      <c r="AZ111" s="978" t="s">
        <v>416</v>
      </c>
      <c r="BA111" s="979"/>
      <c r="BB111" s="979"/>
      <c r="BC111" s="979"/>
      <c r="BD111" s="979"/>
      <c r="BE111" s="979"/>
      <c r="BF111" s="979"/>
      <c r="BG111" s="979"/>
      <c r="BH111" s="979"/>
      <c r="BI111" s="979"/>
      <c r="BJ111" s="979"/>
      <c r="BK111" s="979"/>
      <c r="BL111" s="979"/>
      <c r="BM111" s="979"/>
      <c r="BN111" s="979"/>
      <c r="BO111" s="979"/>
      <c r="BP111" s="980"/>
      <c r="BQ111" s="948">
        <v>76623</v>
      </c>
      <c r="BR111" s="949"/>
      <c r="BS111" s="949"/>
      <c r="BT111" s="949"/>
      <c r="BU111" s="949"/>
      <c r="BV111" s="949">
        <v>91547</v>
      </c>
      <c r="BW111" s="949"/>
      <c r="BX111" s="949"/>
      <c r="BY111" s="949"/>
      <c r="BZ111" s="949"/>
      <c r="CA111" s="949">
        <v>77940</v>
      </c>
      <c r="CB111" s="949"/>
      <c r="CC111" s="949"/>
      <c r="CD111" s="949"/>
      <c r="CE111" s="949"/>
      <c r="CF111" s="943">
        <v>2.7</v>
      </c>
      <c r="CG111" s="944"/>
      <c r="CH111" s="944"/>
      <c r="CI111" s="944"/>
      <c r="CJ111" s="944"/>
      <c r="CK111" s="974"/>
      <c r="CL111" s="975"/>
      <c r="CM111" s="945" t="s">
        <v>417</v>
      </c>
      <c r="CN111" s="946"/>
      <c r="CO111" s="946"/>
      <c r="CP111" s="946"/>
      <c r="CQ111" s="946"/>
      <c r="CR111" s="946"/>
      <c r="CS111" s="946"/>
      <c r="CT111" s="946"/>
      <c r="CU111" s="946"/>
      <c r="CV111" s="946"/>
      <c r="CW111" s="946"/>
      <c r="CX111" s="946"/>
      <c r="CY111" s="946"/>
      <c r="CZ111" s="946"/>
      <c r="DA111" s="946"/>
      <c r="DB111" s="946"/>
      <c r="DC111" s="946"/>
      <c r="DD111" s="946"/>
      <c r="DE111" s="946"/>
      <c r="DF111" s="947"/>
      <c r="DG111" s="948" t="s">
        <v>113</v>
      </c>
      <c r="DH111" s="949"/>
      <c r="DI111" s="949"/>
      <c r="DJ111" s="949"/>
      <c r="DK111" s="949"/>
      <c r="DL111" s="949" t="s">
        <v>113</v>
      </c>
      <c r="DM111" s="949"/>
      <c r="DN111" s="949"/>
      <c r="DO111" s="949"/>
      <c r="DP111" s="949"/>
      <c r="DQ111" s="949" t="s">
        <v>113</v>
      </c>
      <c r="DR111" s="949"/>
      <c r="DS111" s="949"/>
      <c r="DT111" s="949"/>
      <c r="DU111" s="949"/>
      <c r="DV111" s="950" t="s">
        <v>113</v>
      </c>
      <c r="DW111" s="950"/>
      <c r="DX111" s="950"/>
      <c r="DY111" s="950"/>
      <c r="DZ111" s="951"/>
    </row>
    <row r="112" spans="1:131" s="199" customFormat="1" ht="26.25" customHeight="1" x14ac:dyDescent="0.15">
      <c r="A112" s="981" t="s">
        <v>418</v>
      </c>
      <c r="B112" s="982"/>
      <c r="C112" s="979" t="s">
        <v>419</v>
      </c>
      <c r="D112" s="979"/>
      <c r="E112" s="979"/>
      <c r="F112" s="979"/>
      <c r="G112" s="979"/>
      <c r="H112" s="979"/>
      <c r="I112" s="979"/>
      <c r="J112" s="979"/>
      <c r="K112" s="979"/>
      <c r="L112" s="979"/>
      <c r="M112" s="979"/>
      <c r="N112" s="979"/>
      <c r="O112" s="979"/>
      <c r="P112" s="979"/>
      <c r="Q112" s="979"/>
      <c r="R112" s="979"/>
      <c r="S112" s="979"/>
      <c r="T112" s="979"/>
      <c r="U112" s="979"/>
      <c r="V112" s="979"/>
      <c r="W112" s="979"/>
      <c r="X112" s="979"/>
      <c r="Y112" s="979"/>
      <c r="Z112" s="980"/>
      <c r="AA112" s="987" t="s">
        <v>113</v>
      </c>
      <c r="AB112" s="988"/>
      <c r="AC112" s="988"/>
      <c r="AD112" s="988"/>
      <c r="AE112" s="989"/>
      <c r="AF112" s="990" t="s">
        <v>113</v>
      </c>
      <c r="AG112" s="988"/>
      <c r="AH112" s="988"/>
      <c r="AI112" s="988"/>
      <c r="AJ112" s="989"/>
      <c r="AK112" s="990" t="s">
        <v>113</v>
      </c>
      <c r="AL112" s="988"/>
      <c r="AM112" s="988"/>
      <c r="AN112" s="988"/>
      <c r="AO112" s="989"/>
      <c r="AP112" s="991" t="s">
        <v>113</v>
      </c>
      <c r="AQ112" s="992"/>
      <c r="AR112" s="992"/>
      <c r="AS112" s="992"/>
      <c r="AT112" s="993"/>
      <c r="AU112" s="929"/>
      <c r="AV112" s="930"/>
      <c r="AW112" s="930"/>
      <c r="AX112" s="930"/>
      <c r="AY112" s="930"/>
      <c r="AZ112" s="978" t="s">
        <v>420</v>
      </c>
      <c r="BA112" s="979"/>
      <c r="BB112" s="979"/>
      <c r="BC112" s="979"/>
      <c r="BD112" s="979"/>
      <c r="BE112" s="979"/>
      <c r="BF112" s="979"/>
      <c r="BG112" s="979"/>
      <c r="BH112" s="979"/>
      <c r="BI112" s="979"/>
      <c r="BJ112" s="979"/>
      <c r="BK112" s="979"/>
      <c r="BL112" s="979"/>
      <c r="BM112" s="979"/>
      <c r="BN112" s="979"/>
      <c r="BO112" s="979"/>
      <c r="BP112" s="980"/>
      <c r="BQ112" s="948">
        <v>3302417</v>
      </c>
      <c r="BR112" s="949"/>
      <c r="BS112" s="949"/>
      <c r="BT112" s="949"/>
      <c r="BU112" s="949"/>
      <c r="BV112" s="949">
        <v>3170909</v>
      </c>
      <c r="BW112" s="949"/>
      <c r="BX112" s="949"/>
      <c r="BY112" s="949"/>
      <c r="BZ112" s="949"/>
      <c r="CA112" s="949">
        <v>3140246</v>
      </c>
      <c r="CB112" s="949"/>
      <c r="CC112" s="949"/>
      <c r="CD112" s="949"/>
      <c r="CE112" s="949"/>
      <c r="CF112" s="943">
        <v>109.9</v>
      </c>
      <c r="CG112" s="944"/>
      <c r="CH112" s="944"/>
      <c r="CI112" s="944"/>
      <c r="CJ112" s="944"/>
      <c r="CK112" s="974"/>
      <c r="CL112" s="975"/>
      <c r="CM112" s="945" t="s">
        <v>421</v>
      </c>
      <c r="CN112" s="946"/>
      <c r="CO112" s="946"/>
      <c r="CP112" s="946"/>
      <c r="CQ112" s="946"/>
      <c r="CR112" s="946"/>
      <c r="CS112" s="946"/>
      <c r="CT112" s="946"/>
      <c r="CU112" s="946"/>
      <c r="CV112" s="946"/>
      <c r="CW112" s="946"/>
      <c r="CX112" s="946"/>
      <c r="CY112" s="946"/>
      <c r="CZ112" s="946"/>
      <c r="DA112" s="946"/>
      <c r="DB112" s="946"/>
      <c r="DC112" s="946"/>
      <c r="DD112" s="946"/>
      <c r="DE112" s="946"/>
      <c r="DF112" s="947"/>
      <c r="DG112" s="948" t="s">
        <v>113</v>
      </c>
      <c r="DH112" s="949"/>
      <c r="DI112" s="949"/>
      <c r="DJ112" s="949"/>
      <c r="DK112" s="949"/>
      <c r="DL112" s="949" t="s">
        <v>113</v>
      </c>
      <c r="DM112" s="949"/>
      <c r="DN112" s="949"/>
      <c r="DO112" s="949"/>
      <c r="DP112" s="949"/>
      <c r="DQ112" s="949" t="s">
        <v>113</v>
      </c>
      <c r="DR112" s="949"/>
      <c r="DS112" s="949"/>
      <c r="DT112" s="949"/>
      <c r="DU112" s="949"/>
      <c r="DV112" s="950" t="s">
        <v>113</v>
      </c>
      <c r="DW112" s="950"/>
      <c r="DX112" s="950"/>
      <c r="DY112" s="950"/>
      <c r="DZ112" s="951"/>
    </row>
    <row r="113" spans="1:130" s="199" customFormat="1" ht="26.25" customHeight="1" x14ac:dyDescent="0.15">
      <c r="A113" s="983"/>
      <c r="B113" s="984"/>
      <c r="C113" s="979" t="s">
        <v>422</v>
      </c>
      <c r="D113" s="979"/>
      <c r="E113" s="979"/>
      <c r="F113" s="979"/>
      <c r="G113" s="979"/>
      <c r="H113" s="979"/>
      <c r="I113" s="979"/>
      <c r="J113" s="979"/>
      <c r="K113" s="979"/>
      <c r="L113" s="979"/>
      <c r="M113" s="979"/>
      <c r="N113" s="979"/>
      <c r="O113" s="979"/>
      <c r="P113" s="979"/>
      <c r="Q113" s="979"/>
      <c r="R113" s="979"/>
      <c r="S113" s="979"/>
      <c r="T113" s="979"/>
      <c r="U113" s="979"/>
      <c r="V113" s="979"/>
      <c r="W113" s="979"/>
      <c r="X113" s="979"/>
      <c r="Y113" s="979"/>
      <c r="Z113" s="980"/>
      <c r="AA113" s="962">
        <v>312218</v>
      </c>
      <c r="AB113" s="963"/>
      <c r="AC113" s="963"/>
      <c r="AD113" s="963"/>
      <c r="AE113" s="964"/>
      <c r="AF113" s="965">
        <v>332170</v>
      </c>
      <c r="AG113" s="963"/>
      <c r="AH113" s="963"/>
      <c r="AI113" s="963"/>
      <c r="AJ113" s="964"/>
      <c r="AK113" s="965">
        <v>330650</v>
      </c>
      <c r="AL113" s="963"/>
      <c r="AM113" s="963"/>
      <c r="AN113" s="963"/>
      <c r="AO113" s="964"/>
      <c r="AP113" s="966">
        <v>11.6</v>
      </c>
      <c r="AQ113" s="967"/>
      <c r="AR113" s="967"/>
      <c r="AS113" s="967"/>
      <c r="AT113" s="968"/>
      <c r="AU113" s="929"/>
      <c r="AV113" s="930"/>
      <c r="AW113" s="930"/>
      <c r="AX113" s="930"/>
      <c r="AY113" s="930"/>
      <c r="AZ113" s="978" t="s">
        <v>423</v>
      </c>
      <c r="BA113" s="979"/>
      <c r="BB113" s="979"/>
      <c r="BC113" s="979"/>
      <c r="BD113" s="979"/>
      <c r="BE113" s="979"/>
      <c r="BF113" s="979"/>
      <c r="BG113" s="979"/>
      <c r="BH113" s="979"/>
      <c r="BI113" s="979"/>
      <c r="BJ113" s="979"/>
      <c r="BK113" s="979"/>
      <c r="BL113" s="979"/>
      <c r="BM113" s="979"/>
      <c r="BN113" s="979"/>
      <c r="BO113" s="979"/>
      <c r="BP113" s="980"/>
      <c r="BQ113" s="948">
        <v>135110</v>
      </c>
      <c r="BR113" s="949"/>
      <c r="BS113" s="949"/>
      <c r="BT113" s="949"/>
      <c r="BU113" s="949"/>
      <c r="BV113" s="949">
        <v>130953</v>
      </c>
      <c r="BW113" s="949"/>
      <c r="BX113" s="949"/>
      <c r="BY113" s="949"/>
      <c r="BZ113" s="949"/>
      <c r="CA113" s="949">
        <v>117557</v>
      </c>
      <c r="CB113" s="949"/>
      <c r="CC113" s="949"/>
      <c r="CD113" s="949"/>
      <c r="CE113" s="949"/>
      <c r="CF113" s="943">
        <v>4.0999999999999996</v>
      </c>
      <c r="CG113" s="944"/>
      <c r="CH113" s="944"/>
      <c r="CI113" s="944"/>
      <c r="CJ113" s="944"/>
      <c r="CK113" s="974"/>
      <c r="CL113" s="975"/>
      <c r="CM113" s="945" t="s">
        <v>424</v>
      </c>
      <c r="CN113" s="946"/>
      <c r="CO113" s="946"/>
      <c r="CP113" s="946"/>
      <c r="CQ113" s="946"/>
      <c r="CR113" s="946"/>
      <c r="CS113" s="946"/>
      <c r="CT113" s="946"/>
      <c r="CU113" s="946"/>
      <c r="CV113" s="946"/>
      <c r="CW113" s="946"/>
      <c r="CX113" s="946"/>
      <c r="CY113" s="946"/>
      <c r="CZ113" s="946"/>
      <c r="DA113" s="946"/>
      <c r="DB113" s="946"/>
      <c r="DC113" s="946"/>
      <c r="DD113" s="946"/>
      <c r="DE113" s="946"/>
      <c r="DF113" s="947"/>
      <c r="DG113" s="987" t="s">
        <v>113</v>
      </c>
      <c r="DH113" s="988"/>
      <c r="DI113" s="988"/>
      <c r="DJ113" s="988"/>
      <c r="DK113" s="989"/>
      <c r="DL113" s="990" t="s">
        <v>113</v>
      </c>
      <c r="DM113" s="988"/>
      <c r="DN113" s="988"/>
      <c r="DO113" s="988"/>
      <c r="DP113" s="989"/>
      <c r="DQ113" s="990" t="s">
        <v>113</v>
      </c>
      <c r="DR113" s="988"/>
      <c r="DS113" s="988"/>
      <c r="DT113" s="988"/>
      <c r="DU113" s="989"/>
      <c r="DV113" s="991" t="s">
        <v>113</v>
      </c>
      <c r="DW113" s="992"/>
      <c r="DX113" s="992"/>
      <c r="DY113" s="992"/>
      <c r="DZ113" s="993"/>
    </row>
    <row r="114" spans="1:130" s="199" customFormat="1" ht="26.25" customHeight="1" x14ac:dyDescent="0.15">
      <c r="A114" s="983"/>
      <c r="B114" s="984"/>
      <c r="C114" s="979" t="s">
        <v>425</v>
      </c>
      <c r="D114" s="979"/>
      <c r="E114" s="979"/>
      <c r="F114" s="979"/>
      <c r="G114" s="979"/>
      <c r="H114" s="979"/>
      <c r="I114" s="979"/>
      <c r="J114" s="979"/>
      <c r="K114" s="979"/>
      <c r="L114" s="979"/>
      <c r="M114" s="979"/>
      <c r="N114" s="979"/>
      <c r="O114" s="979"/>
      <c r="P114" s="979"/>
      <c r="Q114" s="979"/>
      <c r="R114" s="979"/>
      <c r="S114" s="979"/>
      <c r="T114" s="979"/>
      <c r="U114" s="979"/>
      <c r="V114" s="979"/>
      <c r="W114" s="979"/>
      <c r="X114" s="979"/>
      <c r="Y114" s="979"/>
      <c r="Z114" s="980"/>
      <c r="AA114" s="987">
        <v>21950</v>
      </c>
      <c r="AB114" s="988"/>
      <c r="AC114" s="988"/>
      <c r="AD114" s="988"/>
      <c r="AE114" s="989"/>
      <c r="AF114" s="990">
        <v>22309</v>
      </c>
      <c r="AG114" s="988"/>
      <c r="AH114" s="988"/>
      <c r="AI114" s="988"/>
      <c r="AJ114" s="989"/>
      <c r="AK114" s="990">
        <v>20447</v>
      </c>
      <c r="AL114" s="988"/>
      <c r="AM114" s="988"/>
      <c r="AN114" s="988"/>
      <c r="AO114" s="989"/>
      <c r="AP114" s="991">
        <v>0.7</v>
      </c>
      <c r="AQ114" s="992"/>
      <c r="AR114" s="992"/>
      <c r="AS114" s="992"/>
      <c r="AT114" s="993"/>
      <c r="AU114" s="929"/>
      <c r="AV114" s="930"/>
      <c r="AW114" s="930"/>
      <c r="AX114" s="930"/>
      <c r="AY114" s="930"/>
      <c r="AZ114" s="978" t="s">
        <v>426</v>
      </c>
      <c r="BA114" s="979"/>
      <c r="BB114" s="979"/>
      <c r="BC114" s="979"/>
      <c r="BD114" s="979"/>
      <c r="BE114" s="979"/>
      <c r="BF114" s="979"/>
      <c r="BG114" s="979"/>
      <c r="BH114" s="979"/>
      <c r="BI114" s="979"/>
      <c r="BJ114" s="979"/>
      <c r="BK114" s="979"/>
      <c r="BL114" s="979"/>
      <c r="BM114" s="979"/>
      <c r="BN114" s="979"/>
      <c r="BO114" s="979"/>
      <c r="BP114" s="980"/>
      <c r="BQ114" s="948">
        <v>383157</v>
      </c>
      <c r="BR114" s="949"/>
      <c r="BS114" s="949"/>
      <c r="BT114" s="949"/>
      <c r="BU114" s="949"/>
      <c r="BV114" s="949">
        <v>351365</v>
      </c>
      <c r="BW114" s="949"/>
      <c r="BX114" s="949"/>
      <c r="BY114" s="949"/>
      <c r="BZ114" s="949"/>
      <c r="CA114" s="949">
        <v>287437</v>
      </c>
      <c r="CB114" s="949"/>
      <c r="CC114" s="949"/>
      <c r="CD114" s="949"/>
      <c r="CE114" s="949"/>
      <c r="CF114" s="943">
        <v>10.1</v>
      </c>
      <c r="CG114" s="944"/>
      <c r="CH114" s="944"/>
      <c r="CI114" s="944"/>
      <c r="CJ114" s="944"/>
      <c r="CK114" s="974"/>
      <c r="CL114" s="975"/>
      <c r="CM114" s="945" t="s">
        <v>427</v>
      </c>
      <c r="CN114" s="946"/>
      <c r="CO114" s="946"/>
      <c r="CP114" s="946"/>
      <c r="CQ114" s="946"/>
      <c r="CR114" s="946"/>
      <c r="CS114" s="946"/>
      <c r="CT114" s="946"/>
      <c r="CU114" s="946"/>
      <c r="CV114" s="946"/>
      <c r="CW114" s="946"/>
      <c r="CX114" s="946"/>
      <c r="CY114" s="946"/>
      <c r="CZ114" s="946"/>
      <c r="DA114" s="946"/>
      <c r="DB114" s="946"/>
      <c r="DC114" s="946"/>
      <c r="DD114" s="946"/>
      <c r="DE114" s="946"/>
      <c r="DF114" s="947"/>
      <c r="DG114" s="987" t="s">
        <v>113</v>
      </c>
      <c r="DH114" s="988"/>
      <c r="DI114" s="988"/>
      <c r="DJ114" s="988"/>
      <c r="DK114" s="989"/>
      <c r="DL114" s="990" t="s">
        <v>113</v>
      </c>
      <c r="DM114" s="988"/>
      <c r="DN114" s="988"/>
      <c r="DO114" s="988"/>
      <c r="DP114" s="989"/>
      <c r="DQ114" s="990" t="s">
        <v>113</v>
      </c>
      <c r="DR114" s="988"/>
      <c r="DS114" s="988"/>
      <c r="DT114" s="988"/>
      <c r="DU114" s="989"/>
      <c r="DV114" s="991" t="s">
        <v>113</v>
      </c>
      <c r="DW114" s="992"/>
      <c r="DX114" s="992"/>
      <c r="DY114" s="992"/>
      <c r="DZ114" s="993"/>
    </row>
    <row r="115" spans="1:130" s="199" customFormat="1" ht="26.25" customHeight="1" x14ac:dyDescent="0.15">
      <c r="A115" s="983"/>
      <c r="B115" s="984"/>
      <c r="C115" s="979" t="s">
        <v>428</v>
      </c>
      <c r="D115" s="979"/>
      <c r="E115" s="979"/>
      <c r="F115" s="979"/>
      <c r="G115" s="979"/>
      <c r="H115" s="979"/>
      <c r="I115" s="979"/>
      <c r="J115" s="979"/>
      <c r="K115" s="979"/>
      <c r="L115" s="979"/>
      <c r="M115" s="979"/>
      <c r="N115" s="979"/>
      <c r="O115" s="979"/>
      <c r="P115" s="979"/>
      <c r="Q115" s="979"/>
      <c r="R115" s="979"/>
      <c r="S115" s="979"/>
      <c r="T115" s="979"/>
      <c r="U115" s="979"/>
      <c r="V115" s="979"/>
      <c r="W115" s="979"/>
      <c r="X115" s="979"/>
      <c r="Y115" s="979"/>
      <c r="Z115" s="980"/>
      <c r="AA115" s="962">
        <v>14562</v>
      </c>
      <c r="AB115" s="963"/>
      <c r="AC115" s="963"/>
      <c r="AD115" s="963"/>
      <c r="AE115" s="964"/>
      <c r="AF115" s="965">
        <v>14041</v>
      </c>
      <c r="AG115" s="963"/>
      <c r="AH115" s="963"/>
      <c r="AI115" s="963"/>
      <c r="AJ115" s="964"/>
      <c r="AK115" s="965">
        <v>13606</v>
      </c>
      <c r="AL115" s="963"/>
      <c r="AM115" s="963"/>
      <c r="AN115" s="963"/>
      <c r="AO115" s="964"/>
      <c r="AP115" s="966">
        <v>0.5</v>
      </c>
      <c r="AQ115" s="967"/>
      <c r="AR115" s="967"/>
      <c r="AS115" s="967"/>
      <c r="AT115" s="968"/>
      <c r="AU115" s="929"/>
      <c r="AV115" s="930"/>
      <c r="AW115" s="930"/>
      <c r="AX115" s="930"/>
      <c r="AY115" s="930"/>
      <c r="AZ115" s="978" t="s">
        <v>429</v>
      </c>
      <c r="BA115" s="979"/>
      <c r="BB115" s="979"/>
      <c r="BC115" s="979"/>
      <c r="BD115" s="979"/>
      <c r="BE115" s="979"/>
      <c r="BF115" s="979"/>
      <c r="BG115" s="979"/>
      <c r="BH115" s="979"/>
      <c r="BI115" s="979"/>
      <c r="BJ115" s="979"/>
      <c r="BK115" s="979"/>
      <c r="BL115" s="979"/>
      <c r="BM115" s="979"/>
      <c r="BN115" s="979"/>
      <c r="BO115" s="979"/>
      <c r="BP115" s="980"/>
      <c r="BQ115" s="948" t="s">
        <v>113</v>
      </c>
      <c r="BR115" s="949"/>
      <c r="BS115" s="949"/>
      <c r="BT115" s="949"/>
      <c r="BU115" s="949"/>
      <c r="BV115" s="949" t="s">
        <v>113</v>
      </c>
      <c r="BW115" s="949"/>
      <c r="BX115" s="949"/>
      <c r="BY115" s="949"/>
      <c r="BZ115" s="949"/>
      <c r="CA115" s="949" t="s">
        <v>113</v>
      </c>
      <c r="CB115" s="949"/>
      <c r="CC115" s="949"/>
      <c r="CD115" s="949"/>
      <c r="CE115" s="949"/>
      <c r="CF115" s="943" t="s">
        <v>113</v>
      </c>
      <c r="CG115" s="944"/>
      <c r="CH115" s="944"/>
      <c r="CI115" s="944"/>
      <c r="CJ115" s="944"/>
      <c r="CK115" s="974"/>
      <c r="CL115" s="975"/>
      <c r="CM115" s="978" t="s">
        <v>430</v>
      </c>
      <c r="CN115" s="999"/>
      <c r="CO115" s="999"/>
      <c r="CP115" s="999"/>
      <c r="CQ115" s="999"/>
      <c r="CR115" s="999"/>
      <c r="CS115" s="999"/>
      <c r="CT115" s="999"/>
      <c r="CU115" s="999"/>
      <c r="CV115" s="999"/>
      <c r="CW115" s="999"/>
      <c r="CX115" s="999"/>
      <c r="CY115" s="999"/>
      <c r="CZ115" s="999"/>
      <c r="DA115" s="999"/>
      <c r="DB115" s="999"/>
      <c r="DC115" s="999"/>
      <c r="DD115" s="999"/>
      <c r="DE115" s="999"/>
      <c r="DF115" s="980"/>
      <c r="DG115" s="987" t="s">
        <v>113</v>
      </c>
      <c r="DH115" s="988"/>
      <c r="DI115" s="988"/>
      <c r="DJ115" s="988"/>
      <c r="DK115" s="989"/>
      <c r="DL115" s="990" t="s">
        <v>113</v>
      </c>
      <c r="DM115" s="988"/>
      <c r="DN115" s="988"/>
      <c r="DO115" s="988"/>
      <c r="DP115" s="989"/>
      <c r="DQ115" s="990" t="s">
        <v>113</v>
      </c>
      <c r="DR115" s="988"/>
      <c r="DS115" s="988"/>
      <c r="DT115" s="988"/>
      <c r="DU115" s="989"/>
      <c r="DV115" s="991" t="s">
        <v>113</v>
      </c>
      <c r="DW115" s="992"/>
      <c r="DX115" s="992"/>
      <c r="DY115" s="992"/>
      <c r="DZ115" s="993"/>
    </row>
    <row r="116" spans="1:130" s="199" customFormat="1" ht="26.25" customHeight="1" x14ac:dyDescent="0.15">
      <c r="A116" s="985"/>
      <c r="B116" s="986"/>
      <c r="C116" s="994" t="s">
        <v>431</v>
      </c>
      <c r="D116" s="994"/>
      <c r="E116" s="994"/>
      <c r="F116" s="994"/>
      <c r="G116" s="994"/>
      <c r="H116" s="994"/>
      <c r="I116" s="994"/>
      <c r="J116" s="994"/>
      <c r="K116" s="994"/>
      <c r="L116" s="994"/>
      <c r="M116" s="994"/>
      <c r="N116" s="994"/>
      <c r="O116" s="994"/>
      <c r="P116" s="994"/>
      <c r="Q116" s="994"/>
      <c r="R116" s="994"/>
      <c r="S116" s="994"/>
      <c r="T116" s="994"/>
      <c r="U116" s="994"/>
      <c r="V116" s="994"/>
      <c r="W116" s="994"/>
      <c r="X116" s="994"/>
      <c r="Y116" s="994"/>
      <c r="Z116" s="995"/>
      <c r="AA116" s="987">
        <v>41</v>
      </c>
      <c r="AB116" s="988"/>
      <c r="AC116" s="988"/>
      <c r="AD116" s="988"/>
      <c r="AE116" s="989"/>
      <c r="AF116" s="990">
        <v>763</v>
      </c>
      <c r="AG116" s="988"/>
      <c r="AH116" s="988"/>
      <c r="AI116" s="988"/>
      <c r="AJ116" s="989"/>
      <c r="AK116" s="990">
        <v>1368</v>
      </c>
      <c r="AL116" s="988"/>
      <c r="AM116" s="988"/>
      <c r="AN116" s="988"/>
      <c r="AO116" s="989"/>
      <c r="AP116" s="991">
        <v>0</v>
      </c>
      <c r="AQ116" s="992"/>
      <c r="AR116" s="992"/>
      <c r="AS116" s="992"/>
      <c r="AT116" s="993"/>
      <c r="AU116" s="929"/>
      <c r="AV116" s="930"/>
      <c r="AW116" s="930"/>
      <c r="AX116" s="930"/>
      <c r="AY116" s="930"/>
      <c r="AZ116" s="996" t="s">
        <v>432</v>
      </c>
      <c r="BA116" s="997"/>
      <c r="BB116" s="997"/>
      <c r="BC116" s="997"/>
      <c r="BD116" s="997"/>
      <c r="BE116" s="997"/>
      <c r="BF116" s="997"/>
      <c r="BG116" s="997"/>
      <c r="BH116" s="997"/>
      <c r="BI116" s="997"/>
      <c r="BJ116" s="997"/>
      <c r="BK116" s="997"/>
      <c r="BL116" s="997"/>
      <c r="BM116" s="997"/>
      <c r="BN116" s="997"/>
      <c r="BO116" s="997"/>
      <c r="BP116" s="998"/>
      <c r="BQ116" s="948" t="s">
        <v>113</v>
      </c>
      <c r="BR116" s="949"/>
      <c r="BS116" s="949"/>
      <c r="BT116" s="949"/>
      <c r="BU116" s="949"/>
      <c r="BV116" s="949" t="s">
        <v>113</v>
      </c>
      <c r="BW116" s="949"/>
      <c r="BX116" s="949"/>
      <c r="BY116" s="949"/>
      <c r="BZ116" s="949"/>
      <c r="CA116" s="949" t="s">
        <v>113</v>
      </c>
      <c r="CB116" s="949"/>
      <c r="CC116" s="949"/>
      <c r="CD116" s="949"/>
      <c r="CE116" s="949"/>
      <c r="CF116" s="943" t="s">
        <v>113</v>
      </c>
      <c r="CG116" s="944"/>
      <c r="CH116" s="944"/>
      <c r="CI116" s="944"/>
      <c r="CJ116" s="944"/>
      <c r="CK116" s="974"/>
      <c r="CL116" s="975"/>
      <c r="CM116" s="945" t="s">
        <v>433</v>
      </c>
      <c r="CN116" s="946"/>
      <c r="CO116" s="946"/>
      <c r="CP116" s="946"/>
      <c r="CQ116" s="946"/>
      <c r="CR116" s="946"/>
      <c r="CS116" s="946"/>
      <c r="CT116" s="946"/>
      <c r="CU116" s="946"/>
      <c r="CV116" s="946"/>
      <c r="CW116" s="946"/>
      <c r="CX116" s="946"/>
      <c r="CY116" s="946"/>
      <c r="CZ116" s="946"/>
      <c r="DA116" s="946"/>
      <c r="DB116" s="946"/>
      <c r="DC116" s="946"/>
      <c r="DD116" s="946"/>
      <c r="DE116" s="946"/>
      <c r="DF116" s="947"/>
      <c r="DG116" s="987" t="s">
        <v>113</v>
      </c>
      <c r="DH116" s="988"/>
      <c r="DI116" s="988"/>
      <c r="DJ116" s="988"/>
      <c r="DK116" s="989"/>
      <c r="DL116" s="990" t="s">
        <v>113</v>
      </c>
      <c r="DM116" s="988"/>
      <c r="DN116" s="988"/>
      <c r="DO116" s="988"/>
      <c r="DP116" s="989"/>
      <c r="DQ116" s="990" t="s">
        <v>113</v>
      </c>
      <c r="DR116" s="988"/>
      <c r="DS116" s="988"/>
      <c r="DT116" s="988"/>
      <c r="DU116" s="989"/>
      <c r="DV116" s="991" t="s">
        <v>113</v>
      </c>
      <c r="DW116" s="992"/>
      <c r="DX116" s="992"/>
      <c r="DY116" s="992"/>
      <c r="DZ116" s="993"/>
    </row>
    <row r="117" spans="1:130" s="199" customFormat="1" ht="26.25" customHeight="1" x14ac:dyDescent="0.15">
      <c r="A117" s="933" t="s">
        <v>171</v>
      </c>
      <c r="B117" s="914"/>
      <c r="C117" s="914"/>
      <c r="D117" s="914"/>
      <c r="E117" s="914"/>
      <c r="F117" s="914"/>
      <c r="G117" s="914"/>
      <c r="H117" s="914"/>
      <c r="I117" s="914"/>
      <c r="J117" s="914"/>
      <c r="K117" s="914"/>
      <c r="L117" s="914"/>
      <c r="M117" s="914"/>
      <c r="N117" s="914"/>
      <c r="O117" s="914"/>
      <c r="P117" s="914"/>
      <c r="Q117" s="914"/>
      <c r="R117" s="914"/>
      <c r="S117" s="914"/>
      <c r="T117" s="914"/>
      <c r="U117" s="914"/>
      <c r="V117" s="914"/>
      <c r="W117" s="914"/>
      <c r="X117" s="914"/>
      <c r="Y117" s="1004" t="s">
        <v>434</v>
      </c>
      <c r="Z117" s="915"/>
      <c r="AA117" s="1005">
        <v>927232</v>
      </c>
      <c r="AB117" s="1006"/>
      <c r="AC117" s="1006"/>
      <c r="AD117" s="1006"/>
      <c r="AE117" s="1007"/>
      <c r="AF117" s="1008">
        <v>914950</v>
      </c>
      <c r="AG117" s="1006"/>
      <c r="AH117" s="1006"/>
      <c r="AI117" s="1006"/>
      <c r="AJ117" s="1007"/>
      <c r="AK117" s="1008">
        <v>899921</v>
      </c>
      <c r="AL117" s="1006"/>
      <c r="AM117" s="1006"/>
      <c r="AN117" s="1006"/>
      <c r="AO117" s="1007"/>
      <c r="AP117" s="1009"/>
      <c r="AQ117" s="1010"/>
      <c r="AR117" s="1010"/>
      <c r="AS117" s="1010"/>
      <c r="AT117" s="1011"/>
      <c r="AU117" s="929"/>
      <c r="AV117" s="930"/>
      <c r="AW117" s="930"/>
      <c r="AX117" s="930"/>
      <c r="AY117" s="930"/>
      <c r="AZ117" s="996" t="s">
        <v>435</v>
      </c>
      <c r="BA117" s="997"/>
      <c r="BB117" s="997"/>
      <c r="BC117" s="997"/>
      <c r="BD117" s="997"/>
      <c r="BE117" s="997"/>
      <c r="BF117" s="997"/>
      <c r="BG117" s="997"/>
      <c r="BH117" s="997"/>
      <c r="BI117" s="997"/>
      <c r="BJ117" s="997"/>
      <c r="BK117" s="997"/>
      <c r="BL117" s="997"/>
      <c r="BM117" s="997"/>
      <c r="BN117" s="997"/>
      <c r="BO117" s="997"/>
      <c r="BP117" s="998"/>
      <c r="BQ117" s="948" t="s">
        <v>113</v>
      </c>
      <c r="BR117" s="949"/>
      <c r="BS117" s="949"/>
      <c r="BT117" s="949"/>
      <c r="BU117" s="949"/>
      <c r="BV117" s="949" t="s">
        <v>113</v>
      </c>
      <c r="BW117" s="949"/>
      <c r="BX117" s="949"/>
      <c r="BY117" s="949"/>
      <c r="BZ117" s="949"/>
      <c r="CA117" s="949" t="s">
        <v>113</v>
      </c>
      <c r="CB117" s="949"/>
      <c r="CC117" s="949"/>
      <c r="CD117" s="949"/>
      <c r="CE117" s="949"/>
      <c r="CF117" s="943" t="s">
        <v>113</v>
      </c>
      <c r="CG117" s="944"/>
      <c r="CH117" s="944"/>
      <c r="CI117" s="944"/>
      <c r="CJ117" s="944"/>
      <c r="CK117" s="974"/>
      <c r="CL117" s="975"/>
      <c r="CM117" s="945" t="s">
        <v>436</v>
      </c>
      <c r="CN117" s="946"/>
      <c r="CO117" s="946"/>
      <c r="CP117" s="946"/>
      <c r="CQ117" s="946"/>
      <c r="CR117" s="946"/>
      <c r="CS117" s="946"/>
      <c r="CT117" s="946"/>
      <c r="CU117" s="946"/>
      <c r="CV117" s="946"/>
      <c r="CW117" s="946"/>
      <c r="CX117" s="946"/>
      <c r="CY117" s="946"/>
      <c r="CZ117" s="946"/>
      <c r="DA117" s="946"/>
      <c r="DB117" s="946"/>
      <c r="DC117" s="946"/>
      <c r="DD117" s="946"/>
      <c r="DE117" s="946"/>
      <c r="DF117" s="947"/>
      <c r="DG117" s="987" t="s">
        <v>113</v>
      </c>
      <c r="DH117" s="988"/>
      <c r="DI117" s="988"/>
      <c r="DJ117" s="988"/>
      <c r="DK117" s="989"/>
      <c r="DL117" s="990" t="s">
        <v>113</v>
      </c>
      <c r="DM117" s="988"/>
      <c r="DN117" s="988"/>
      <c r="DO117" s="988"/>
      <c r="DP117" s="989"/>
      <c r="DQ117" s="990" t="s">
        <v>113</v>
      </c>
      <c r="DR117" s="988"/>
      <c r="DS117" s="988"/>
      <c r="DT117" s="988"/>
      <c r="DU117" s="989"/>
      <c r="DV117" s="991" t="s">
        <v>113</v>
      </c>
      <c r="DW117" s="992"/>
      <c r="DX117" s="992"/>
      <c r="DY117" s="992"/>
      <c r="DZ117" s="993"/>
    </row>
    <row r="118" spans="1:130" s="199" customFormat="1" ht="26.25" customHeight="1" x14ac:dyDescent="0.15">
      <c r="A118" s="933" t="s">
        <v>410</v>
      </c>
      <c r="B118" s="914"/>
      <c r="C118" s="914"/>
      <c r="D118" s="914"/>
      <c r="E118" s="914"/>
      <c r="F118" s="914"/>
      <c r="G118" s="914"/>
      <c r="H118" s="914"/>
      <c r="I118" s="914"/>
      <c r="J118" s="914"/>
      <c r="K118" s="914"/>
      <c r="L118" s="914"/>
      <c r="M118" s="914"/>
      <c r="N118" s="914"/>
      <c r="O118" s="914"/>
      <c r="P118" s="914"/>
      <c r="Q118" s="914"/>
      <c r="R118" s="914"/>
      <c r="S118" s="914"/>
      <c r="T118" s="914"/>
      <c r="U118" s="914"/>
      <c r="V118" s="914"/>
      <c r="W118" s="914"/>
      <c r="X118" s="914"/>
      <c r="Y118" s="914"/>
      <c r="Z118" s="915"/>
      <c r="AA118" s="913" t="s">
        <v>408</v>
      </c>
      <c r="AB118" s="914"/>
      <c r="AC118" s="914"/>
      <c r="AD118" s="914"/>
      <c r="AE118" s="915"/>
      <c r="AF118" s="913" t="s">
        <v>288</v>
      </c>
      <c r="AG118" s="914"/>
      <c r="AH118" s="914"/>
      <c r="AI118" s="914"/>
      <c r="AJ118" s="915"/>
      <c r="AK118" s="913" t="s">
        <v>287</v>
      </c>
      <c r="AL118" s="914"/>
      <c r="AM118" s="914"/>
      <c r="AN118" s="914"/>
      <c r="AO118" s="915"/>
      <c r="AP118" s="1000" t="s">
        <v>409</v>
      </c>
      <c r="AQ118" s="1001"/>
      <c r="AR118" s="1001"/>
      <c r="AS118" s="1001"/>
      <c r="AT118" s="1002"/>
      <c r="AU118" s="929"/>
      <c r="AV118" s="930"/>
      <c r="AW118" s="930"/>
      <c r="AX118" s="930"/>
      <c r="AY118" s="930"/>
      <c r="AZ118" s="1003" t="s">
        <v>437</v>
      </c>
      <c r="BA118" s="994"/>
      <c r="BB118" s="994"/>
      <c r="BC118" s="994"/>
      <c r="BD118" s="994"/>
      <c r="BE118" s="994"/>
      <c r="BF118" s="994"/>
      <c r="BG118" s="994"/>
      <c r="BH118" s="994"/>
      <c r="BI118" s="994"/>
      <c r="BJ118" s="994"/>
      <c r="BK118" s="994"/>
      <c r="BL118" s="994"/>
      <c r="BM118" s="994"/>
      <c r="BN118" s="994"/>
      <c r="BO118" s="994"/>
      <c r="BP118" s="995"/>
      <c r="BQ118" s="1026" t="s">
        <v>113</v>
      </c>
      <c r="BR118" s="1027"/>
      <c r="BS118" s="1027"/>
      <c r="BT118" s="1027"/>
      <c r="BU118" s="1027"/>
      <c r="BV118" s="1027" t="s">
        <v>113</v>
      </c>
      <c r="BW118" s="1027"/>
      <c r="BX118" s="1027"/>
      <c r="BY118" s="1027"/>
      <c r="BZ118" s="1027"/>
      <c r="CA118" s="1027" t="s">
        <v>113</v>
      </c>
      <c r="CB118" s="1027"/>
      <c r="CC118" s="1027"/>
      <c r="CD118" s="1027"/>
      <c r="CE118" s="1027"/>
      <c r="CF118" s="943" t="s">
        <v>113</v>
      </c>
      <c r="CG118" s="944"/>
      <c r="CH118" s="944"/>
      <c r="CI118" s="944"/>
      <c r="CJ118" s="944"/>
      <c r="CK118" s="974"/>
      <c r="CL118" s="975"/>
      <c r="CM118" s="945" t="s">
        <v>438</v>
      </c>
      <c r="CN118" s="946"/>
      <c r="CO118" s="946"/>
      <c r="CP118" s="946"/>
      <c r="CQ118" s="946"/>
      <c r="CR118" s="946"/>
      <c r="CS118" s="946"/>
      <c r="CT118" s="946"/>
      <c r="CU118" s="946"/>
      <c r="CV118" s="946"/>
      <c r="CW118" s="946"/>
      <c r="CX118" s="946"/>
      <c r="CY118" s="946"/>
      <c r="CZ118" s="946"/>
      <c r="DA118" s="946"/>
      <c r="DB118" s="946"/>
      <c r="DC118" s="946"/>
      <c r="DD118" s="946"/>
      <c r="DE118" s="946"/>
      <c r="DF118" s="947"/>
      <c r="DG118" s="987" t="s">
        <v>113</v>
      </c>
      <c r="DH118" s="988"/>
      <c r="DI118" s="988"/>
      <c r="DJ118" s="988"/>
      <c r="DK118" s="989"/>
      <c r="DL118" s="990" t="s">
        <v>113</v>
      </c>
      <c r="DM118" s="988"/>
      <c r="DN118" s="988"/>
      <c r="DO118" s="988"/>
      <c r="DP118" s="989"/>
      <c r="DQ118" s="990" t="s">
        <v>113</v>
      </c>
      <c r="DR118" s="988"/>
      <c r="DS118" s="988"/>
      <c r="DT118" s="988"/>
      <c r="DU118" s="989"/>
      <c r="DV118" s="991" t="s">
        <v>113</v>
      </c>
      <c r="DW118" s="992"/>
      <c r="DX118" s="992"/>
      <c r="DY118" s="992"/>
      <c r="DZ118" s="993"/>
    </row>
    <row r="119" spans="1:130" s="199" customFormat="1" ht="26.25" customHeight="1" x14ac:dyDescent="0.15">
      <c r="A119" s="1087" t="s">
        <v>413</v>
      </c>
      <c r="B119" s="973"/>
      <c r="C119" s="952" t="s">
        <v>414</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20" t="s">
        <v>113</v>
      </c>
      <c r="AB119" s="921"/>
      <c r="AC119" s="921"/>
      <c r="AD119" s="921"/>
      <c r="AE119" s="922"/>
      <c r="AF119" s="923" t="s">
        <v>113</v>
      </c>
      <c r="AG119" s="921"/>
      <c r="AH119" s="921"/>
      <c r="AI119" s="921"/>
      <c r="AJ119" s="922"/>
      <c r="AK119" s="923" t="s">
        <v>113</v>
      </c>
      <c r="AL119" s="921"/>
      <c r="AM119" s="921"/>
      <c r="AN119" s="921"/>
      <c r="AO119" s="922"/>
      <c r="AP119" s="924" t="s">
        <v>113</v>
      </c>
      <c r="AQ119" s="925"/>
      <c r="AR119" s="925"/>
      <c r="AS119" s="925"/>
      <c r="AT119" s="926"/>
      <c r="AU119" s="931"/>
      <c r="AV119" s="932"/>
      <c r="AW119" s="932"/>
      <c r="AX119" s="932"/>
      <c r="AY119" s="932"/>
      <c r="AZ119" s="230" t="s">
        <v>171</v>
      </c>
      <c r="BA119" s="230"/>
      <c r="BB119" s="230"/>
      <c r="BC119" s="230"/>
      <c r="BD119" s="230"/>
      <c r="BE119" s="230"/>
      <c r="BF119" s="230"/>
      <c r="BG119" s="230"/>
      <c r="BH119" s="230"/>
      <c r="BI119" s="230"/>
      <c r="BJ119" s="230"/>
      <c r="BK119" s="230"/>
      <c r="BL119" s="230"/>
      <c r="BM119" s="230"/>
      <c r="BN119" s="230"/>
      <c r="BO119" s="1004" t="s">
        <v>439</v>
      </c>
      <c r="BP119" s="1035"/>
      <c r="BQ119" s="1026">
        <v>9280405</v>
      </c>
      <c r="BR119" s="1027"/>
      <c r="BS119" s="1027"/>
      <c r="BT119" s="1027"/>
      <c r="BU119" s="1027"/>
      <c r="BV119" s="1027">
        <v>9154115</v>
      </c>
      <c r="BW119" s="1027"/>
      <c r="BX119" s="1027"/>
      <c r="BY119" s="1027"/>
      <c r="BZ119" s="1027"/>
      <c r="CA119" s="1027">
        <v>9394022</v>
      </c>
      <c r="CB119" s="1027"/>
      <c r="CC119" s="1027"/>
      <c r="CD119" s="1027"/>
      <c r="CE119" s="1027"/>
      <c r="CF119" s="1028"/>
      <c r="CG119" s="1029"/>
      <c r="CH119" s="1029"/>
      <c r="CI119" s="1029"/>
      <c r="CJ119" s="1030"/>
      <c r="CK119" s="976"/>
      <c r="CL119" s="977"/>
      <c r="CM119" s="1031" t="s">
        <v>440</v>
      </c>
      <c r="CN119" s="1032"/>
      <c r="CO119" s="1032"/>
      <c r="CP119" s="1032"/>
      <c r="CQ119" s="1032"/>
      <c r="CR119" s="1032"/>
      <c r="CS119" s="1032"/>
      <c r="CT119" s="1032"/>
      <c r="CU119" s="1032"/>
      <c r="CV119" s="1032"/>
      <c r="CW119" s="1032"/>
      <c r="CX119" s="1032"/>
      <c r="CY119" s="1032"/>
      <c r="CZ119" s="1032"/>
      <c r="DA119" s="1032"/>
      <c r="DB119" s="1032"/>
      <c r="DC119" s="1032"/>
      <c r="DD119" s="1032"/>
      <c r="DE119" s="1032"/>
      <c r="DF119" s="1033"/>
      <c r="DG119" s="1034">
        <v>76623</v>
      </c>
      <c r="DH119" s="1013"/>
      <c r="DI119" s="1013"/>
      <c r="DJ119" s="1013"/>
      <c r="DK119" s="1014"/>
      <c r="DL119" s="1012">
        <v>91547</v>
      </c>
      <c r="DM119" s="1013"/>
      <c r="DN119" s="1013"/>
      <c r="DO119" s="1013"/>
      <c r="DP119" s="1014"/>
      <c r="DQ119" s="1012">
        <v>77940</v>
      </c>
      <c r="DR119" s="1013"/>
      <c r="DS119" s="1013"/>
      <c r="DT119" s="1013"/>
      <c r="DU119" s="1014"/>
      <c r="DV119" s="1015">
        <v>2.7</v>
      </c>
      <c r="DW119" s="1016"/>
      <c r="DX119" s="1016"/>
      <c r="DY119" s="1016"/>
      <c r="DZ119" s="1017"/>
    </row>
    <row r="120" spans="1:130" s="199" customFormat="1" ht="26.25" customHeight="1" x14ac:dyDescent="0.15">
      <c r="A120" s="1088"/>
      <c r="B120" s="975"/>
      <c r="C120" s="945" t="s">
        <v>417</v>
      </c>
      <c r="D120" s="946"/>
      <c r="E120" s="946"/>
      <c r="F120" s="946"/>
      <c r="G120" s="946"/>
      <c r="H120" s="946"/>
      <c r="I120" s="946"/>
      <c r="J120" s="946"/>
      <c r="K120" s="946"/>
      <c r="L120" s="946"/>
      <c r="M120" s="946"/>
      <c r="N120" s="946"/>
      <c r="O120" s="946"/>
      <c r="P120" s="946"/>
      <c r="Q120" s="946"/>
      <c r="R120" s="946"/>
      <c r="S120" s="946"/>
      <c r="T120" s="946"/>
      <c r="U120" s="946"/>
      <c r="V120" s="946"/>
      <c r="W120" s="946"/>
      <c r="X120" s="946"/>
      <c r="Y120" s="946"/>
      <c r="Z120" s="947"/>
      <c r="AA120" s="987" t="s">
        <v>113</v>
      </c>
      <c r="AB120" s="988"/>
      <c r="AC120" s="988"/>
      <c r="AD120" s="988"/>
      <c r="AE120" s="989"/>
      <c r="AF120" s="990" t="s">
        <v>113</v>
      </c>
      <c r="AG120" s="988"/>
      <c r="AH120" s="988"/>
      <c r="AI120" s="988"/>
      <c r="AJ120" s="989"/>
      <c r="AK120" s="990" t="s">
        <v>113</v>
      </c>
      <c r="AL120" s="988"/>
      <c r="AM120" s="988"/>
      <c r="AN120" s="988"/>
      <c r="AO120" s="989"/>
      <c r="AP120" s="991" t="s">
        <v>113</v>
      </c>
      <c r="AQ120" s="992"/>
      <c r="AR120" s="992"/>
      <c r="AS120" s="992"/>
      <c r="AT120" s="993"/>
      <c r="AU120" s="1018" t="s">
        <v>441</v>
      </c>
      <c r="AV120" s="1019"/>
      <c r="AW120" s="1019"/>
      <c r="AX120" s="1019"/>
      <c r="AY120" s="1020"/>
      <c r="AZ120" s="969" t="s">
        <v>442</v>
      </c>
      <c r="BA120" s="918"/>
      <c r="BB120" s="918"/>
      <c r="BC120" s="918"/>
      <c r="BD120" s="918"/>
      <c r="BE120" s="918"/>
      <c r="BF120" s="918"/>
      <c r="BG120" s="918"/>
      <c r="BH120" s="918"/>
      <c r="BI120" s="918"/>
      <c r="BJ120" s="918"/>
      <c r="BK120" s="918"/>
      <c r="BL120" s="918"/>
      <c r="BM120" s="918"/>
      <c r="BN120" s="918"/>
      <c r="BO120" s="918"/>
      <c r="BP120" s="919"/>
      <c r="BQ120" s="955">
        <v>1575824</v>
      </c>
      <c r="BR120" s="956"/>
      <c r="BS120" s="956"/>
      <c r="BT120" s="956"/>
      <c r="BU120" s="956"/>
      <c r="BV120" s="956">
        <v>1370519</v>
      </c>
      <c r="BW120" s="956"/>
      <c r="BX120" s="956"/>
      <c r="BY120" s="956"/>
      <c r="BZ120" s="956"/>
      <c r="CA120" s="956">
        <v>1635121</v>
      </c>
      <c r="CB120" s="956"/>
      <c r="CC120" s="956"/>
      <c r="CD120" s="956"/>
      <c r="CE120" s="956"/>
      <c r="CF120" s="970">
        <v>57.2</v>
      </c>
      <c r="CG120" s="971"/>
      <c r="CH120" s="971"/>
      <c r="CI120" s="971"/>
      <c r="CJ120" s="971"/>
      <c r="CK120" s="1036" t="s">
        <v>443</v>
      </c>
      <c r="CL120" s="1037"/>
      <c r="CM120" s="1037"/>
      <c r="CN120" s="1037"/>
      <c r="CO120" s="1038"/>
      <c r="CP120" s="1044" t="s">
        <v>385</v>
      </c>
      <c r="CQ120" s="1045"/>
      <c r="CR120" s="1045"/>
      <c r="CS120" s="1045"/>
      <c r="CT120" s="1045"/>
      <c r="CU120" s="1045"/>
      <c r="CV120" s="1045"/>
      <c r="CW120" s="1045"/>
      <c r="CX120" s="1045"/>
      <c r="CY120" s="1045"/>
      <c r="CZ120" s="1045"/>
      <c r="DA120" s="1045"/>
      <c r="DB120" s="1045"/>
      <c r="DC120" s="1045"/>
      <c r="DD120" s="1045"/>
      <c r="DE120" s="1045"/>
      <c r="DF120" s="1046"/>
      <c r="DG120" s="955">
        <v>3102857</v>
      </c>
      <c r="DH120" s="956"/>
      <c r="DI120" s="956"/>
      <c r="DJ120" s="956"/>
      <c r="DK120" s="956"/>
      <c r="DL120" s="956">
        <v>3108165</v>
      </c>
      <c r="DM120" s="956"/>
      <c r="DN120" s="956"/>
      <c r="DO120" s="956"/>
      <c r="DP120" s="956"/>
      <c r="DQ120" s="956">
        <v>3072591</v>
      </c>
      <c r="DR120" s="956"/>
      <c r="DS120" s="956"/>
      <c r="DT120" s="956"/>
      <c r="DU120" s="956"/>
      <c r="DV120" s="957">
        <v>107.5</v>
      </c>
      <c r="DW120" s="957"/>
      <c r="DX120" s="957"/>
      <c r="DY120" s="957"/>
      <c r="DZ120" s="958"/>
    </row>
    <row r="121" spans="1:130" s="199" customFormat="1" ht="26.25" customHeight="1" x14ac:dyDescent="0.15">
      <c r="A121" s="1088"/>
      <c r="B121" s="975"/>
      <c r="C121" s="996" t="s">
        <v>444</v>
      </c>
      <c r="D121" s="997"/>
      <c r="E121" s="997"/>
      <c r="F121" s="997"/>
      <c r="G121" s="997"/>
      <c r="H121" s="997"/>
      <c r="I121" s="997"/>
      <c r="J121" s="997"/>
      <c r="K121" s="997"/>
      <c r="L121" s="997"/>
      <c r="M121" s="997"/>
      <c r="N121" s="997"/>
      <c r="O121" s="997"/>
      <c r="P121" s="997"/>
      <c r="Q121" s="997"/>
      <c r="R121" s="997"/>
      <c r="S121" s="997"/>
      <c r="T121" s="997"/>
      <c r="U121" s="997"/>
      <c r="V121" s="997"/>
      <c r="W121" s="997"/>
      <c r="X121" s="997"/>
      <c r="Y121" s="997"/>
      <c r="Z121" s="998"/>
      <c r="AA121" s="987" t="s">
        <v>113</v>
      </c>
      <c r="AB121" s="988"/>
      <c r="AC121" s="988"/>
      <c r="AD121" s="988"/>
      <c r="AE121" s="989"/>
      <c r="AF121" s="990" t="s">
        <v>113</v>
      </c>
      <c r="AG121" s="988"/>
      <c r="AH121" s="988"/>
      <c r="AI121" s="988"/>
      <c r="AJ121" s="989"/>
      <c r="AK121" s="990" t="s">
        <v>113</v>
      </c>
      <c r="AL121" s="988"/>
      <c r="AM121" s="988"/>
      <c r="AN121" s="988"/>
      <c r="AO121" s="989"/>
      <c r="AP121" s="991" t="s">
        <v>113</v>
      </c>
      <c r="AQ121" s="992"/>
      <c r="AR121" s="992"/>
      <c r="AS121" s="992"/>
      <c r="AT121" s="993"/>
      <c r="AU121" s="1021"/>
      <c r="AV121" s="1022"/>
      <c r="AW121" s="1022"/>
      <c r="AX121" s="1022"/>
      <c r="AY121" s="1023"/>
      <c r="AZ121" s="978" t="s">
        <v>445</v>
      </c>
      <c r="BA121" s="979"/>
      <c r="BB121" s="979"/>
      <c r="BC121" s="979"/>
      <c r="BD121" s="979"/>
      <c r="BE121" s="979"/>
      <c r="BF121" s="979"/>
      <c r="BG121" s="979"/>
      <c r="BH121" s="979"/>
      <c r="BI121" s="979"/>
      <c r="BJ121" s="979"/>
      <c r="BK121" s="979"/>
      <c r="BL121" s="979"/>
      <c r="BM121" s="979"/>
      <c r="BN121" s="979"/>
      <c r="BO121" s="979"/>
      <c r="BP121" s="980"/>
      <c r="BQ121" s="948" t="s">
        <v>113</v>
      </c>
      <c r="BR121" s="949"/>
      <c r="BS121" s="949"/>
      <c r="BT121" s="949"/>
      <c r="BU121" s="949"/>
      <c r="BV121" s="949" t="s">
        <v>113</v>
      </c>
      <c r="BW121" s="949"/>
      <c r="BX121" s="949"/>
      <c r="BY121" s="949"/>
      <c r="BZ121" s="949"/>
      <c r="CA121" s="949" t="s">
        <v>113</v>
      </c>
      <c r="CB121" s="949"/>
      <c r="CC121" s="949"/>
      <c r="CD121" s="949"/>
      <c r="CE121" s="949"/>
      <c r="CF121" s="943" t="s">
        <v>113</v>
      </c>
      <c r="CG121" s="944"/>
      <c r="CH121" s="944"/>
      <c r="CI121" s="944"/>
      <c r="CJ121" s="944"/>
      <c r="CK121" s="1039"/>
      <c r="CL121" s="1040"/>
      <c r="CM121" s="1040"/>
      <c r="CN121" s="1040"/>
      <c r="CO121" s="1041"/>
      <c r="CP121" s="1049" t="s">
        <v>383</v>
      </c>
      <c r="CQ121" s="1050"/>
      <c r="CR121" s="1050"/>
      <c r="CS121" s="1050"/>
      <c r="CT121" s="1050"/>
      <c r="CU121" s="1050"/>
      <c r="CV121" s="1050"/>
      <c r="CW121" s="1050"/>
      <c r="CX121" s="1050"/>
      <c r="CY121" s="1050"/>
      <c r="CZ121" s="1050"/>
      <c r="DA121" s="1050"/>
      <c r="DB121" s="1050"/>
      <c r="DC121" s="1050"/>
      <c r="DD121" s="1050"/>
      <c r="DE121" s="1050"/>
      <c r="DF121" s="1051"/>
      <c r="DG121" s="948">
        <v>52964</v>
      </c>
      <c r="DH121" s="949"/>
      <c r="DI121" s="949"/>
      <c r="DJ121" s="949"/>
      <c r="DK121" s="949"/>
      <c r="DL121" s="949">
        <v>54741</v>
      </c>
      <c r="DM121" s="949"/>
      <c r="DN121" s="949"/>
      <c r="DO121" s="949"/>
      <c r="DP121" s="949"/>
      <c r="DQ121" s="949">
        <v>51334</v>
      </c>
      <c r="DR121" s="949"/>
      <c r="DS121" s="949"/>
      <c r="DT121" s="949"/>
      <c r="DU121" s="949"/>
      <c r="DV121" s="950">
        <v>1.8</v>
      </c>
      <c r="DW121" s="950"/>
      <c r="DX121" s="950"/>
      <c r="DY121" s="950"/>
      <c r="DZ121" s="951"/>
    </row>
    <row r="122" spans="1:130" s="199" customFormat="1" ht="26.25" customHeight="1" x14ac:dyDescent="0.15">
      <c r="A122" s="1088"/>
      <c r="B122" s="975"/>
      <c r="C122" s="945" t="s">
        <v>427</v>
      </c>
      <c r="D122" s="946"/>
      <c r="E122" s="946"/>
      <c r="F122" s="946"/>
      <c r="G122" s="946"/>
      <c r="H122" s="946"/>
      <c r="I122" s="946"/>
      <c r="J122" s="946"/>
      <c r="K122" s="946"/>
      <c r="L122" s="946"/>
      <c r="M122" s="946"/>
      <c r="N122" s="946"/>
      <c r="O122" s="946"/>
      <c r="P122" s="946"/>
      <c r="Q122" s="946"/>
      <c r="R122" s="946"/>
      <c r="S122" s="946"/>
      <c r="T122" s="946"/>
      <c r="U122" s="946"/>
      <c r="V122" s="946"/>
      <c r="W122" s="946"/>
      <c r="X122" s="946"/>
      <c r="Y122" s="946"/>
      <c r="Z122" s="947"/>
      <c r="AA122" s="987" t="s">
        <v>113</v>
      </c>
      <c r="AB122" s="988"/>
      <c r="AC122" s="988"/>
      <c r="AD122" s="988"/>
      <c r="AE122" s="989"/>
      <c r="AF122" s="990" t="s">
        <v>113</v>
      </c>
      <c r="AG122" s="988"/>
      <c r="AH122" s="988"/>
      <c r="AI122" s="988"/>
      <c r="AJ122" s="989"/>
      <c r="AK122" s="990" t="s">
        <v>113</v>
      </c>
      <c r="AL122" s="988"/>
      <c r="AM122" s="988"/>
      <c r="AN122" s="988"/>
      <c r="AO122" s="989"/>
      <c r="AP122" s="991" t="s">
        <v>113</v>
      </c>
      <c r="AQ122" s="992"/>
      <c r="AR122" s="992"/>
      <c r="AS122" s="992"/>
      <c r="AT122" s="993"/>
      <c r="AU122" s="1021"/>
      <c r="AV122" s="1022"/>
      <c r="AW122" s="1022"/>
      <c r="AX122" s="1022"/>
      <c r="AY122" s="1023"/>
      <c r="AZ122" s="1003" t="s">
        <v>446</v>
      </c>
      <c r="BA122" s="994"/>
      <c r="BB122" s="994"/>
      <c r="BC122" s="994"/>
      <c r="BD122" s="994"/>
      <c r="BE122" s="994"/>
      <c r="BF122" s="994"/>
      <c r="BG122" s="994"/>
      <c r="BH122" s="994"/>
      <c r="BI122" s="994"/>
      <c r="BJ122" s="994"/>
      <c r="BK122" s="994"/>
      <c r="BL122" s="994"/>
      <c r="BM122" s="994"/>
      <c r="BN122" s="994"/>
      <c r="BO122" s="994"/>
      <c r="BP122" s="995"/>
      <c r="BQ122" s="1026">
        <v>7073029</v>
      </c>
      <c r="BR122" s="1027"/>
      <c r="BS122" s="1027"/>
      <c r="BT122" s="1027"/>
      <c r="BU122" s="1027"/>
      <c r="BV122" s="1027">
        <v>7059391</v>
      </c>
      <c r="BW122" s="1027"/>
      <c r="BX122" s="1027"/>
      <c r="BY122" s="1027"/>
      <c r="BZ122" s="1027"/>
      <c r="CA122" s="1027">
        <v>6947237</v>
      </c>
      <c r="CB122" s="1027"/>
      <c r="CC122" s="1027"/>
      <c r="CD122" s="1027"/>
      <c r="CE122" s="1027"/>
      <c r="CF122" s="1047">
        <v>243</v>
      </c>
      <c r="CG122" s="1048"/>
      <c r="CH122" s="1048"/>
      <c r="CI122" s="1048"/>
      <c r="CJ122" s="1048"/>
      <c r="CK122" s="1039"/>
      <c r="CL122" s="1040"/>
      <c r="CM122" s="1040"/>
      <c r="CN122" s="1040"/>
      <c r="CO122" s="1041"/>
      <c r="CP122" s="1049" t="s">
        <v>387</v>
      </c>
      <c r="CQ122" s="1050"/>
      <c r="CR122" s="1050"/>
      <c r="CS122" s="1050"/>
      <c r="CT122" s="1050"/>
      <c r="CU122" s="1050"/>
      <c r="CV122" s="1050"/>
      <c r="CW122" s="1050"/>
      <c r="CX122" s="1050"/>
      <c r="CY122" s="1050"/>
      <c r="CZ122" s="1050"/>
      <c r="DA122" s="1050"/>
      <c r="DB122" s="1050"/>
      <c r="DC122" s="1050"/>
      <c r="DD122" s="1050"/>
      <c r="DE122" s="1050"/>
      <c r="DF122" s="1051"/>
      <c r="DG122" s="948">
        <v>146596</v>
      </c>
      <c r="DH122" s="949"/>
      <c r="DI122" s="949"/>
      <c r="DJ122" s="949"/>
      <c r="DK122" s="949"/>
      <c r="DL122" s="949">
        <v>8003</v>
      </c>
      <c r="DM122" s="949"/>
      <c r="DN122" s="949"/>
      <c r="DO122" s="949"/>
      <c r="DP122" s="949"/>
      <c r="DQ122" s="949">
        <v>16321</v>
      </c>
      <c r="DR122" s="949"/>
      <c r="DS122" s="949"/>
      <c r="DT122" s="949"/>
      <c r="DU122" s="949"/>
      <c r="DV122" s="950">
        <v>0.6</v>
      </c>
      <c r="DW122" s="950"/>
      <c r="DX122" s="950"/>
      <c r="DY122" s="950"/>
      <c r="DZ122" s="951"/>
    </row>
    <row r="123" spans="1:130" s="199" customFormat="1" ht="26.25" customHeight="1" x14ac:dyDescent="0.15">
      <c r="A123" s="1088"/>
      <c r="B123" s="975"/>
      <c r="C123" s="945" t="s">
        <v>433</v>
      </c>
      <c r="D123" s="946"/>
      <c r="E123" s="946"/>
      <c r="F123" s="946"/>
      <c r="G123" s="946"/>
      <c r="H123" s="946"/>
      <c r="I123" s="946"/>
      <c r="J123" s="946"/>
      <c r="K123" s="946"/>
      <c r="L123" s="946"/>
      <c r="M123" s="946"/>
      <c r="N123" s="946"/>
      <c r="O123" s="946"/>
      <c r="P123" s="946"/>
      <c r="Q123" s="946"/>
      <c r="R123" s="946"/>
      <c r="S123" s="946"/>
      <c r="T123" s="946"/>
      <c r="U123" s="946"/>
      <c r="V123" s="946"/>
      <c r="W123" s="946"/>
      <c r="X123" s="946"/>
      <c r="Y123" s="946"/>
      <c r="Z123" s="947"/>
      <c r="AA123" s="987" t="s">
        <v>113</v>
      </c>
      <c r="AB123" s="988"/>
      <c r="AC123" s="988"/>
      <c r="AD123" s="988"/>
      <c r="AE123" s="989"/>
      <c r="AF123" s="990" t="s">
        <v>113</v>
      </c>
      <c r="AG123" s="988"/>
      <c r="AH123" s="988"/>
      <c r="AI123" s="988"/>
      <c r="AJ123" s="989"/>
      <c r="AK123" s="990" t="s">
        <v>113</v>
      </c>
      <c r="AL123" s="988"/>
      <c r="AM123" s="988"/>
      <c r="AN123" s="988"/>
      <c r="AO123" s="989"/>
      <c r="AP123" s="991" t="s">
        <v>113</v>
      </c>
      <c r="AQ123" s="992"/>
      <c r="AR123" s="992"/>
      <c r="AS123" s="992"/>
      <c r="AT123" s="993"/>
      <c r="AU123" s="1024"/>
      <c r="AV123" s="1025"/>
      <c r="AW123" s="1025"/>
      <c r="AX123" s="1025"/>
      <c r="AY123" s="1025"/>
      <c r="AZ123" s="230" t="s">
        <v>171</v>
      </c>
      <c r="BA123" s="230"/>
      <c r="BB123" s="230"/>
      <c r="BC123" s="230"/>
      <c r="BD123" s="230"/>
      <c r="BE123" s="230"/>
      <c r="BF123" s="230"/>
      <c r="BG123" s="230"/>
      <c r="BH123" s="230"/>
      <c r="BI123" s="230"/>
      <c r="BJ123" s="230"/>
      <c r="BK123" s="230"/>
      <c r="BL123" s="230"/>
      <c r="BM123" s="230"/>
      <c r="BN123" s="230"/>
      <c r="BO123" s="1004" t="s">
        <v>447</v>
      </c>
      <c r="BP123" s="1035"/>
      <c r="BQ123" s="1094">
        <v>8648853</v>
      </c>
      <c r="BR123" s="1095"/>
      <c r="BS123" s="1095"/>
      <c r="BT123" s="1095"/>
      <c r="BU123" s="1095"/>
      <c r="BV123" s="1095">
        <v>8429910</v>
      </c>
      <c r="BW123" s="1095"/>
      <c r="BX123" s="1095"/>
      <c r="BY123" s="1095"/>
      <c r="BZ123" s="1095"/>
      <c r="CA123" s="1095">
        <v>8582358</v>
      </c>
      <c r="CB123" s="1095"/>
      <c r="CC123" s="1095"/>
      <c r="CD123" s="1095"/>
      <c r="CE123" s="1095"/>
      <c r="CF123" s="1028"/>
      <c r="CG123" s="1029"/>
      <c r="CH123" s="1029"/>
      <c r="CI123" s="1029"/>
      <c r="CJ123" s="1030"/>
      <c r="CK123" s="1039"/>
      <c r="CL123" s="1040"/>
      <c r="CM123" s="1040"/>
      <c r="CN123" s="1040"/>
      <c r="CO123" s="1041"/>
      <c r="CP123" s="1049" t="s">
        <v>382</v>
      </c>
      <c r="CQ123" s="1050"/>
      <c r="CR123" s="1050"/>
      <c r="CS123" s="1050"/>
      <c r="CT123" s="1050"/>
      <c r="CU123" s="1050"/>
      <c r="CV123" s="1050"/>
      <c r="CW123" s="1050"/>
      <c r="CX123" s="1050"/>
      <c r="CY123" s="1050"/>
      <c r="CZ123" s="1050"/>
      <c r="DA123" s="1050"/>
      <c r="DB123" s="1050"/>
      <c r="DC123" s="1050"/>
      <c r="DD123" s="1050"/>
      <c r="DE123" s="1050"/>
      <c r="DF123" s="1051"/>
      <c r="DG123" s="987" t="s">
        <v>113</v>
      </c>
      <c r="DH123" s="988"/>
      <c r="DI123" s="988"/>
      <c r="DJ123" s="988"/>
      <c r="DK123" s="989"/>
      <c r="DL123" s="990" t="s">
        <v>113</v>
      </c>
      <c r="DM123" s="988"/>
      <c r="DN123" s="988"/>
      <c r="DO123" s="988"/>
      <c r="DP123" s="989"/>
      <c r="DQ123" s="990" t="s">
        <v>113</v>
      </c>
      <c r="DR123" s="988"/>
      <c r="DS123" s="988"/>
      <c r="DT123" s="988"/>
      <c r="DU123" s="989"/>
      <c r="DV123" s="991" t="s">
        <v>113</v>
      </c>
      <c r="DW123" s="992"/>
      <c r="DX123" s="992"/>
      <c r="DY123" s="992"/>
      <c r="DZ123" s="993"/>
    </row>
    <row r="124" spans="1:130" s="199" customFormat="1" ht="26.25" customHeight="1" thickBot="1" x14ac:dyDescent="0.2">
      <c r="A124" s="1088"/>
      <c r="B124" s="975"/>
      <c r="C124" s="945" t="s">
        <v>436</v>
      </c>
      <c r="D124" s="946"/>
      <c r="E124" s="946"/>
      <c r="F124" s="946"/>
      <c r="G124" s="946"/>
      <c r="H124" s="946"/>
      <c r="I124" s="946"/>
      <c r="J124" s="946"/>
      <c r="K124" s="946"/>
      <c r="L124" s="946"/>
      <c r="M124" s="946"/>
      <c r="N124" s="946"/>
      <c r="O124" s="946"/>
      <c r="P124" s="946"/>
      <c r="Q124" s="946"/>
      <c r="R124" s="946"/>
      <c r="S124" s="946"/>
      <c r="T124" s="946"/>
      <c r="U124" s="946"/>
      <c r="V124" s="946"/>
      <c r="W124" s="946"/>
      <c r="X124" s="946"/>
      <c r="Y124" s="946"/>
      <c r="Z124" s="947"/>
      <c r="AA124" s="987" t="s">
        <v>113</v>
      </c>
      <c r="AB124" s="988"/>
      <c r="AC124" s="988"/>
      <c r="AD124" s="988"/>
      <c r="AE124" s="989"/>
      <c r="AF124" s="990" t="s">
        <v>113</v>
      </c>
      <c r="AG124" s="988"/>
      <c r="AH124" s="988"/>
      <c r="AI124" s="988"/>
      <c r="AJ124" s="989"/>
      <c r="AK124" s="990" t="s">
        <v>113</v>
      </c>
      <c r="AL124" s="988"/>
      <c r="AM124" s="988"/>
      <c r="AN124" s="988"/>
      <c r="AO124" s="989"/>
      <c r="AP124" s="991" t="s">
        <v>113</v>
      </c>
      <c r="AQ124" s="992"/>
      <c r="AR124" s="992"/>
      <c r="AS124" s="992"/>
      <c r="AT124" s="993"/>
      <c r="AU124" s="1090" t="s">
        <v>448</v>
      </c>
      <c r="AV124" s="1091"/>
      <c r="AW124" s="1091"/>
      <c r="AX124" s="1091"/>
      <c r="AY124" s="1091"/>
      <c r="AZ124" s="1091"/>
      <c r="BA124" s="1091"/>
      <c r="BB124" s="1091"/>
      <c r="BC124" s="1091"/>
      <c r="BD124" s="1091"/>
      <c r="BE124" s="1091"/>
      <c r="BF124" s="1091"/>
      <c r="BG124" s="1091"/>
      <c r="BH124" s="1091"/>
      <c r="BI124" s="1091"/>
      <c r="BJ124" s="1091"/>
      <c r="BK124" s="1091"/>
      <c r="BL124" s="1091"/>
      <c r="BM124" s="1091"/>
      <c r="BN124" s="1091"/>
      <c r="BO124" s="1091"/>
      <c r="BP124" s="1092"/>
      <c r="BQ124" s="1093">
        <v>22.9</v>
      </c>
      <c r="BR124" s="1057"/>
      <c r="BS124" s="1057"/>
      <c r="BT124" s="1057"/>
      <c r="BU124" s="1057"/>
      <c r="BV124" s="1057">
        <v>25.6</v>
      </c>
      <c r="BW124" s="1057"/>
      <c r="BX124" s="1057"/>
      <c r="BY124" s="1057"/>
      <c r="BZ124" s="1057"/>
      <c r="CA124" s="1057">
        <v>28.3</v>
      </c>
      <c r="CB124" s="1057"/>
      <c r="CC124" s="1057"/>
      <c r="CD124" s="1057"/>
      <c r="CE124" s="1057"/>
      <c r="CF124" s="1058"/>
      <c r="CG124" s="1059"/>
      <c r="CH124" s="1059"/>
      <c r="CI124" s="1059"/>
      <c r="CJ124" s="1060"/>
      <c r="CK124" s="1042"/>
      <c r="CL124" s="1042"/>
      <c r="CM124" s="1042"/>
      <c r="CN124" s="1042"/>
      <c r="CO124" s="1043"/>
      <c r="CP124" s="1049" t="s">
        <v>449</v>
      </c>
      <c r="CQ124" s="1050"/>
      <c r="CR124" s="1050"/>
      <c r="CS124" s="1050"/>
      <c r="CT124" s="1050"/>
      <c r="CU124" s="1050"/>
      <c r="CV124" s="1050"/>
      <c r="CW124" s="1050"/>
      <c r="CX124" s="1050"/>
      <c r="CY124" s="1050"/>
      <c r="CZ124" s="1050"/>
      <c r="DA124" s="1050"/>
      <c r="DB124" s="1050"/>
      <c r="DC124" s="1050"/>
      <c r="DD124" s="1050"/>
      <c r="DE124" s="1050"/>
      <c r="DF124" s="1051"/>
      <c r="DG124" s="1034" t="s">
        <v>113</v>
      </c>
      <c r="DH124" s="1013"/>
      <c r="DI124" s="1013"/>
      <c r="DJ124" s="1013"/>
      <c r="DK124" s="1014"/>
      <c r="DL124" s="1012" t="s">
        <v>113</v>
      </c>
      <c r="DM124" s="1013"/>
      <c r="DN124" s="1013"/>
      <c r="DO124" s="1013"/>
      <c r="DP124" s="1014"/>
      <c r="DQ124" s="1012" t="s">
        <v>113</v>
      </c>
      <c r="DR124" s="1013"/>
      <c r="DS124" s="1013"/>
      <c r="DT124" s="1013"/>
      <c r="DU124" s="1014"/>
      <c r="DV124" s="1015" t="s">
        <v>113</v>
      </c>
      <c r="DW124" s="1016"/>
      <c r="DX124" s="1016"/>
      <c r="DY124" s="1016"/>
      <c r="DZ124" s="1017"/>
    </row>
    <row r="125" spans="1:130" s="199" customFormat="1" ht="26.25" customHeight="1" x14ac:dyDescent="0.15">
      <c r="A125" s="1088"/>
      <c r="B125" s="975"/>
      <c r="C125" s="945" t="s">
        <v>438</v>
      </c>
      <c r="D125" s="946"/>
      <c r="E125" s="946"/>
      <c r="F125" s="946"/>
      <c r="G125" s="946"/>
      <c r="H125" s="946"/>
      <c r="I125" s="946"/>
      <c r="J125" s="946"/>
      <c r="K125" s="946"/>
      <c r="L125" s="946"/>
      <c r="M125" s="946"/>
      <c r="N125" s="946"/>
      <c r="O125" s="946"/>
      <c r="P125" s="946"/>
      <c r="Q125" s="946"/>
      <c r="R125" s="946"/>
      <c r="S125" s="946"/>
      <c r="T125" s="946"/>
      <c r="U125" s="946"/>
      <c r="V125" s="946"/>
      <c r="W125" s="946"/>
      <c r="X125" s="946"/>
      <c r="Y125" s="946"/>
      <c r="Z125" s="947"/>
      <c r="AA125" s="987" t="s">
        <v>113</v>
      </c>
      <c r="AB125" s="988"/>
      <c r="AC125" s="988"/>
      <c r="AD125" s="988"/>
      <c r="AE125" s="989"/>
      <c r="AF125" s="990" t="s">
        <v>113</v>
      </c>
      <c r="AG125" s="988"/>
      <c r="AH125" s="988"/>
      <c r="AI125" s="988"/>
      <c r="AJ125" s="989"/>
      <c r="AK125" s="990" t="s">
        <v>113</v>
      </c>
      <c r="AL125" s="988"/>
      <c r="AM125" s="988"/>
      <c r="AN125" s="988"/>
      <c r="AO125" s="989"/>
      <c r="AP125" s="991" t="s">
        <v>113</v>
      </c>
      <c r="AQ125" s="992"/>
      <c r="AR125" s="992"/>
      <c r="AS125" s="992"/>
      <c r="AT125" s="993"/>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2" t="s">
        <v>450</v>
      </c>
      <c r="CL125" s="1037"/>
      <c r="CM125" s="1037"/>
      <c r="CN125" s="1037"/>
      <c r="CO125" s="1038"/>
      <c r="CP125" s="969" t="s">
        <v>451</v>
      </c>
      <c r="CQ125" s="918"/>
      <c r="CR125" s="918"/>
      <c r="CS125" s="918"/>
      <c r="CT125" s="918"/>
      <c r="CU125" s="918"/>
      <c r="CV125" s="918"/>
      <c r="CW125" s="918"/>
      <c r="CX125" s="918"/>
      <c r="CY125" s="918"/>
      <c r="CZ125" s="918"/>
      <c r="DA125" s="918"/>
      <c r="DB125" s="918"/>
      <c r="DC125" s="918"/>
      <c r="DD125" s="918"/>
      <c r="DE125" s="918"/>
      <c r="DF125" s="919"/>
      <c r="DG125" s="955" t="s">
        <v>113</v>
      </c>
      <c r="DH125" s="956"/>
      <c r="DI125" s="956"/>
      <c r="DJ125" s="956"/>
      <c r="DK125" s="956"/>
      <c r="DL125" s="956" t="s">
        <v>113</v>
      </c>
      <c r="DM125" s="956"/>
      <c r="DN125" s="956"/>
      <c r="DO125" s="956"/>
      <c r="DP125" s="956"/>
      <c r="DQ125" s="956" t="s">
        <v>113</v>
      </c>
      <c r="DR125" s="956"/>
      <c r="DS125" s="956"/>
      <c r="DT125" s="956"/>
      <c r="DU125" s="956"/>
      <c r="DV125" s="957" t="s">
        <v>113</v>
      </c>
      <c r="DW125" s="957"/>
      <c r="DX125" s="957"/>
      <c r="DY125" s="957"/>
      <c r="DZ125" s="958"/>
    </row>
    <row r="126" spans="1:130" s="199" customFormat="1" ht="26.25" customHeight="1" thickBot="1" x14ac:dyDescent="0.2">
      <c r="A126" s="1088"/>
      <c r="B126" s="975"/>
      <c r="C126" s="945" t="s">
        <v>440</v>
      </c>
      <c r="D126" s="946"/>
      <c r="E126" s="946"/>
      <c r="F126" s="946"/>
      <c r="G126" s="946"/>
      <c r="H126" s="946"/>
      <c r="I126" s="946"/>
      <c r="J126" s="946"/>
      <c r="K126" s="946"/>
      <c r="L126" s="946"/>
      <c r="M126" s="946"/>
      <c r="N126" s="946"/>
      <c r="O126" s="946"/>
      <c r="P126" s="946"/>
      <c r="Q126" s="946"/>
      <c r="R126" s="946"/>
      <c r="S126" s="946"/>
      <c r="T126" s="946"/>
      <c r="U126" s="946"/>
      <c r="V126" s="946"/>
      <c r="W126" s="946"/>
      <c r="X126" s="946"/>
      <c r="Y126" s="946"/>
      <c r="Z126" s="947"/>
      <c r="AA126" s="987">
        <v>14562</v>
      </c>
      <c r="AB126" s="988"/>
      <c r="AC126" s="988"/>
      <c r="AD126" s="988"/>
      <c r="AE126" s="989"/>
      <c r="AF126" s="990">
        <v>14041</v>
      </c>
      <c r="AG126" s="988"/>
      <c r="AH126" s="988"/>
      <c r="AI126" s="988"/>
      <c r="AJ126" s="989"/>
      <c r="AK126" s="990">
        <v>13606</v>
      </c>
      <c r="AL126" s="988"/>
      <c r="AM126" s="988"/>
      <c r="AN126" s="988"/>
      <c r="AO126" s="989"/>
      <c r="AP126" s="991">
        <v>0.5</v>
      </c>
      <c r="AQ126" s="992"/>
      <c r="AR126" s="992"/>
      <c r="AS126" s="992"/>
      <c r="AT126" s="993"/>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3"/>
      <c r="CL126" s="1040"/>
      <c r="CM126" s="1040"/>
      <c r="CN126" s="1040"/>
      <c r="CO126" s="1041"/>
      <c r="CP126" s="978" t="s">
        <v>452</v>
      </c>
      <c r="CQ126" s="979"/>
      <c r="CR126" s="979"/>
      <c r="CS126" s="979"/>
      <c r="CT126" s="979"/>
      <c r="CU126" s="979"/>
      <c r="CV126" s="979"/>
      <c r="CW126" s="979"/>
      <c r="CX126" s="979"/>
      <c r="CY126" s="979"/>
      <c r="CZ126" s="979"/>
      <c r="DA126" s="979"/>
      <c r="DB126" s="979"/>
      <c r="DC126" s="979"/>
      <c r="DD126" s="979"/>
      <c r="DE126" s="979"/>
      <c r="DF126" s="980"/>
      <c r="DG126" s="948" t="s">
        <v>113</v>
      </c>
      <c r="DH126" s="949"/>
      <c r="DI126" s="949"/>
      <c r="DJ126" s="949"/>
      <c r="DK126" s="949"/>
      <c r="DL126" s="949" t="s">
        <v>113</v>
      </c>
      <c r="DM126" s="949"/>
      <c r="DN126" s="949"/>
      <c r="DO126" s="949"/>
      <c r="DP126" s="949"/>
      <c r="DQ126" s="949" t="s">
        <v>113</v>
      </c>
      <c r="DR126" s="949"/>
      <c r="DS126" s="949"/>
      <c r="DT126" s="949"/>
      <c r="DU126" s="949"/>
      <c r="DV126" s="950" t="s">
        <v>113</v>
      </c>
      <c r="DW126" s="950"/>
      <c r="DX126" s="950"/>
      <c r="DY126" s="950"/>
      <c r="DZ126" s="951"/>
    </row>
    <row r="127" spans="1:130" s="199" customFormat="1" ht="26.25" customHeight="1" x14ac:dyDescent="0.15">
      <c r="A127" s="1089"/>
      <c r="B127" s="977"/>
      <c r="C127" s="1031" t="s">
        <v>453</v>
      </c>
      <c r="D127" s="1032"/>
      <c r="E127" s="1032"/>
      <c r="F127" s="1032"/>
      <c r="G127" s="1032"/>
      <c r="H127" s="1032"/>
      <c r="I127" s="1032"/>
      <c r="J127" s="1032"/>
      <c r="K127" s="1032"/>
      <c r="L127" s="1032"/>
      <c r="M127" s="1032"/>
      <c r="N127" s="1032"/>
      <c r="O127" s="1032"/>
      <c r="P127" s="1032"/>
      <c r="Q127" s="1032"/>
      <c r="R127" s="1032"/>
      <c r="S127" s="1032"/>
      <c r="T127" s="1032"/>
      <c r="U127" s="1032"/>
      <c r="V127" s="1032"/>
      <c r="W127" s="1032"/>
      <c r="X127" s="1032"/>
      <c r="Y127" s="1032"/>
      <c r="Z127" s="1033"/>
      <c r="AA127" s="987" t="s">
        <v>113</v>
      </c>
      <c r="AB127" s="988"/>
      <c r="AC127" s="988"/>
      <c r="AD127" s="988"/>
      <c r="AE127" s="989"/>
      <c r="AF127" s="990" t="s">
        <v>113</v>
      </c>
      <c r="AG127" s="988"/>
      <c r="AH127" s="988"/>
      <c r="AI127" s="988"/>
      <c r="AJ127" s="989"/>
      <c r="AK127" s="990" t="s">
        <v>113</v>
      </c>
      <c r="AL127" s="988"/>
      <c r="AM127" s="988"/>
      <c r="AN127" s="988"/>
      <c r="AO127" s="989"/>
      <c r="AP127" s="991" t="s">
        <v>113</v>
      </c>
      <c r="AQ127" s="992"/>
      <c r="AR127" s="992"/>
      <c r="AS127" s="992"/>
      <c r="AT127" s="993"/>
      <c r="AU127" s="235"/>
      <c r="AV127" s="235"/>
      <c r="AW127" s="235"/>
      <c r="AX127" s="1061" t="s">
        <v>454</v>
      </c>
      <c r="AY127" s="1062"/>
      <c r="AZ127" s="1062"/>
      <c r="BA127" s="1062"/>
      <c r="BB127" s="1062"/>
      <c r="BC127" s="1062"/>
      <c r="BD127" s="1062"/>
      <c r="BE127" s="1063"/>
      <c r="BF127" s="1064" t="s">
        <v>455</v>
      </c>
      <c r="BG127" s="1062"/>
      <c r="BH127" s="1062"/>
      <c r="BI127" s="1062"/>
      <c r="BJ127" s="1062"/>
      <c r="BK127" s="1062"/>
      <c r="BL127" s="1063"/>
      <c r="BM127" s="1064" t="s">
        <v>456</v>
      </c>
      <c r="BN127" s="1062"/>
      <c r="BO127" s="1062"/>
      <c r="BP127" s="1062"/>
      <c r="BQ127" s="1062"/>
      <c r="BR127" s="1062"/>
      <c r="BS127" s="1063"/>
      <c r="BT127" s="1064" t="s">
        <v>457</v>
      </c>
      <c r="BU127" s="1062"/>
      <c r="BV127" s="1062"/>
      <c r="BW127" s="1062"/>
      <c r="BX127" s="1062"/>
      <c r="BY127" s="1062"/>
      <c r="BZ127" s="1086"/>
      <c r="CA127" s="235"/>
      <c r="CB127" s="235"/>
      <c r="CC127" s="235"/>
      <c r="CD127" s="236"/>
      <c r="CE127" s="236"/>
      <c r="CF127" s="236"/>
      <c r="CG127" s="233"/>
      <c r="CH127" s="233"/>
      <c r="CI127" s="233"/>
      <c r="CJ127" s="234"/>
      <c r="CK127" s="1053"/>
      <c r="CL127" s="1040"/>
      <c r="CM127" s="1040"/>
      <c r="CN127" s="1040"/>
      <c r="CO127" s="1041"/>
      <c r="CP127" s="978" t="s">
        <v>458</v>
      </c>
      <c r="CQ127" s="979"/>
      <c r="CR127" s="979"/>
      <c r="CS127" s="979"/>
      <c r="CT127" s="979"/>
      <c r="CU127" s="979"/>
      <c r="CV127" s="979"/>
      <c r="CW127" s="979"/>
      <c r="CX127" s="979"/>
      <c r="CY127" s="979"/>
      <c r="CZ127" s="979"/>
      <c r="DA127" s="979"/>
      <c r="DB127" s="979"/>
      <c r="DC127" s="979"/>
      <c r="DD127" s="979"/>
      <c r="DE127" s="979"/>
      <c r="DF127" s="980"/>
      <c r="DG127" s="948" t="s">
        <v>113</v>
      </c>
      <c r="DH127" s="949"/>
      <c r="DI127" s="949"/>
      <c r="DJ127" s="949"/>
      <c r="DK127" s="949"/>
      <c r="DL127" s="949" t="s">
        <v>113</v>
      </c>
      <c r="DM127" s="949"/>
      <c r="DN127" s="949"/>
      <c r="DO127" s="949"/>
      <c r="DP127" s="949"/>
      <c r="DQ127" s="949" t="s">
        <v>113</v>
      </c>
      <c r="DR127" s="949"/>
      <c r="DS127" s="949"/>
      <c r="DT127" s="949"/>
      <c r="DU127" s="949"/>
      <c r="DV127" s="950" t="s">
        <v>113</v>
      </c>
      <c r="DW127" s="950"/>
      <c r="DX127" s="950"/>
      <c r="DY127" s="950"/>
      <c r="DZ127" s="951"/>
    </row>
    <row r="128" spans="1:130" s="199" customFormat="1" ht="26.25" customHeight="1" thickBot="1" x14ac:dyDescent="0.2">
      <c r="A128" s="1072" t="s">
        <v>459</v>
      </c>
      <c r="B128" s="1073"/>
      <c r="C128" s="1073"/>
      <c r="D128" s="1073"/>
      <c r="E128" s="1073"/>
      <c r="F128" s="1073"/>
      <c r="G128" s="1073"/>
      <c r="H128" s="1073"/>
      <c r="I128" s="1073"/>
      <c r="J128" s="1073"/>
      <c r="K128" s="1073"/>
      <c r="L128" s="1073"/>
      <c r="M128" s="1073"/>
      <c r="N128" s="1073"/>
      <c r="O128" s="1073"/>
      <c r="P128" s="1073"/>
      <c r="Q128" s="1073"/>
      <c r="R128" s="1073"/>
      <c r="S128" s="1073"/>
      <c r="T128" s="1073"/>
      <c r="U128" s="1073"/>
      <c r="V128" s="1073"/>
      <c r="W128" s="1074" t="s">
        <v>460</v>
      </c>
      <c r="X128" s="1074"/>
      <c r="Y128" s="1074"/>
      <c r="Z128" s="1075"/>
      <c r="AA128" s="1076">
        <v>2086</v>
      </c>
      <c r="AB128" s="1077"/>
      <c r="AC128" s="1077"/>
      <c r="AD128" s="1077"/>
      <c r="AE128" s="1078"/>
      <c r="AF128" s="1079">
        <v>147</v>
      </c>
      <c r="AG128" s="1077"/>
      <c r="AH128" s="1077"/>
      <c r="AI128" s="1077"/>
      <c r="AJ128" s="1078"/>
      <c r="AK128" s="1079">
        <v>565</v>
      </c>
      <c r="AL128" s="1077"/>
      <c r="AM128" s="1077"/>
      <c r="AN128" s="1077"/>
      <c r="AO128" s="1078"/>
      <c r="AP128" s="1080"/>
      <c r="AQ128" s="1081"/>
      <c r="AR128" s="1081"/>
      <c r="AS128" s="1081"/>
      <c r="AT128" s="1082"/>
      <c r="AU128" s="235"/>
      <c r="AV128" s="235"/>
      <c r="AW128" s="235"/>
      <c r="AX128" s="917" t="s">
        <v>461</v>
      </c>
      <c r="AY128" s="918"/>
      <c r="AZ128" s="918"/>
      <c r="BA128" s="918"/>
      <c r="BB128" s="918"/>
      <c r="BC128" s="918"/>
      <c r="BD128" s="918"/>
      <c r="BE128" s="919"/>
      <c r="BF128" s="1083" t="s">
        <v>113</v>
      </c>
      <c r="BG128" s="1084"/>
      <c r="BH128" s="1084"/>
      <c r="BI128" s="1084"/>
      <c r="BJ128" s="1084"/>
      <c r="BK128" s="1084"/>
      <c r="BL128" s="1085"/>
      <c r="BM128" s="1083">
        <v>15</v>
      </c>
      <c r="BN128" s="1084"/>
      <c r="BO128" s="1084"/>
      <c r="BP128" s="1084"/>
      <c r="BQ128" s="1084"/>
      <c r="BR128" s="1084"/>
      <c r="BS128" s="1085"/>
      <c r="BT128" s="1083">
        <v>20</v>
      </c>
      <c r="BU128" s="1084"/>
      <c r="BV128" s="1084"/>
      <c r="BW128" s="1084"/>
      <c r="BX128" s="1084"/>
      <c r="BY128" s="1084"/>
      <c r="BZ128" s="1108"/>
      <c r="CA128" s="236"/>
      <c r="CB128" s="236"/>
      <c r="CC128" s="236"/>
      <c r="CD128" s="236"/>
      <c r="CE128" s="236"/>
      <c r="CF128" s="236"/>
      <c r="CG128" s="233"/>
      <c r="CH128" s="233"/>
      <c r="CI128" s="233"/>
      <c r="CJ128" s="234"/>
      <c r="CK128" s="1054"/>
      <c r="CL128" s="1055"/>
      <c r="CM128" s="1055"/>
      <c r="CN128" s="1055"/>
      <c r="CO128" s="1056"/>
      <c r="CP128" s="1065" t="s">
        <v>462</v>
      </c>
      <c r="CQ128" s="1066"/>
      <c r="CR128" s="1066"/>
      <c r="CS128" s="1066"/>
      <c r="CT128" s="1066"/>
      <c r="CU128" s="1066"/>
      <c r="CV128" s="1066"/>
      <c r="CW128" s="1066"/>
      <c r="CX128" s="1066"/>
      <c r="CY128" s="1066"/>
      <c r="CZ128" s="1066"/>
      <c r="DA128" s="1066"/>
      <c r="DB128" s="1066"/>
      <c r="DC128" s="1066"/>
      <c r="DD128" s="1066"/>
      <c r="DE128" s="1066"/>
      <c r="DF128" s="1067"/>
      <c r="DG128" s="1068" t="s">
        <v>113</v>
      </c>
      <c r="DH128" s="1069"/>
      <c r="DI128" s="1069"/>
      <c r="DJ128" s="1069"/>
      <c r="DK128" s="1069"/>
      <c r="DL128" s="1069" t="s">
        <v>113</v>
      </c>
      <c r="DM128" s="1069"/>
      <c r="DN128" s="1069"/>
      <c r="DO128" s="1069"/>
      <c r="DP128" s="1069"/>
      <c r="DQ128" s="1069" t="s">
        <v>113</v>
      </c>
      <c r="DR128" s="1069"/>
      <c r="DS128" s="1069"/>
      <c r="DT128" s="1069"/>
      <c r="DU128" s="1069"/>
      <c r="DV128" s="1070" t="s">
        <v>113</v>
      </c>
      <c r="DW128" s="1070"/>
      <c r="DX128" s="1070"/>
      <c r="DY128" s="1070"/>
      <c r="DZ128" s="1071"/>
    </row>
    <row r="129" spans="1:131" s="199" customFormat="1" ht="26.25" customHeight="1" x14ac:dyDescent="0.15">
      <c r="A129" s="959" t="s">
        <v>91</v>
      </c>
      <c r="B129" s="960"/>
      <c r="C129" s="960"/>
      <c r="D129" s="960"/>
      <c r="E129" s="960"/>
      <c r="F129" s="960"/>
      <c r="G129" s="960"/>
      <c r="H129" s="960"/>
      <c r="I129" s="960"/>
      <c r="J129" s="960"/>
      <c r="K129" s="960"/>
      <c r="L129" s="960"/>
      <c r="M129" s="960"/>
      <c r="N129" s="960"/>
      <c r="O129" s="960"/>
      <c r="P129" s="960"/>
      <c r="Q129" s="960"/>
      <c r="R129" s="960"/>
      <c r="S129" s="960"/>
      <c r="T129" s="960"/>
      <c r="U129" s="960"/>
      <c r="V129" s="960"/>
      <c r="W129" s="1102" t="s">
        <v>463</v>
      </c>
      <c r="X129" s="1103"/>
      <c r="Y129" s="1103"/>
      <c r="Z129" s="1104"/>
      <c r="AA129" s="987">
        <v>3390236</v>
      </c>
      <c r="AB129" s="988"/>
      <c r="AC129" s="988"/>
      <c r="AD129" s="988"/>
      <c r="AE129" s="989"/>
      <c r="AF129" s="990">
        <v>3454326</v>
      </c>
      <c r="AG129" s="988"/>
      <c r="AH129" s="988"/>
      <c r="AI129" s="988"/>
      <c r="AJ129" s="989"/>
      <c r="AK129" s="990">
        <v>3483264</v>
      </c>
      <c r="AL129" s="988"/>
      <c r="AM129" s="988"/>
      <c r="AN129" s="988"/>
      <c r="AO129" s="989"/>
      <c r="AP129" s="1105"/>
      <c r="AQ129" s="1106"/>
      <c r="AR129" s="1106"/>
      <c r="AS129" s="1106"/>
      <c r="AT129" s="1107"/>
      <c r="AU129" s="237"/>
      <c r="AV129" s="237"/>
      <c r="AW129" s="237"/>
      <c r="AX129" s="1096" t="s">
        <v>464</v>
      </c>
      <c r="AY129" s="979"/>
      <c r="AZ129" s="979"/>
      <c r="BA129" s="979"/>
      <c r="BB129" s="979"/>
      <c r="BC129" s="979"/>
      <c r="BD129" s="979"/>
      <c r="BE129" s="980"/>
      <c r="BF129" s="1097" t="s">
        <v>113</v>
      </c>
      <c r="BG129" s="1098"/>
      <c r="BH129" s="1098"/>
      <c r="BI129" s="1098"/>
      <c r="BJ129" s="1098"/>
      <c r="BK129" s="1098"/>
      <c r="BL129" s="1099"/>
      <c r="BM129" s="1097">
        <v>20</v>
      </c>
      <c r="BN129" s="1098"/>
      <c r="BO129" s="1098"/>
      <c r="BP129" s="1098"/>
      <c r="BQ129" s="1098"/>
      <c r="BR129" s="1098"/>
      <c r="BS129" s="1099"/>
      <c r="BT129" s="1097">
        <v>30</v>
      </c>
      <c r="BU129" s="1100"/>
      <c r="BV129" s="1100"/>
      <c r="BW129" s="1100"/>
      <c r="BX129" s="1100"/>
      <c r="BY129" s="1100"/>
      <c r="BZ129" s="110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59" t="s">
        <v>465</v>
      </c>
      <c r="B130" s="960"/>
      <c r="C130" s="960"/>
      <c r="D130" s="960"/>
      <c r="E130" s="960"/>
      <c r="F130" s="960"/>
      <c r="G130" s="960"/>
      <c r="H130" s="960"/>
      <c r="I130" s="960"/>
      <c r="J130" s="960"/>
      <c r="K130" s="960"/>
      <c r="L130" s="960"/>
      <c r="M130" s="960"/>
      <c r="N130" s="960"/>
      <c r="O130" s="960"/>
      <c r="P130" s="960"/>
      <c r="Q130" s="960"/>
      <c r="R130" s="960"/>
      <c r="S130" s="960"/>
      <c r="T130" s="960"/>
      <c r="U130" s="960"/>
      <c r="V130" s="960"/>
      <c r="W130" s="1102" t="s">
        <v>466</v>
      </c>
      <c r="X130" s="1103"/>
      <c r="Y130" s="1103"/>
      <c r="Z130" s="1104"/>
      <c r="AA130" s="987">
        <v>639323</v>
      </c>
      <c r="AB130" s="988"/>
      <c r="AC130" s="988"/>
      <c r="AD130" s="988"/>
      <c r="AE130" s="989"/>
      <c r="AF130" s="990">
        <v>629095</v>
      </c>
      <c r="AG130" s="988"/>
      <c r="AH130" s="988"/>
      <c r="AI130" s="988"/>
      <c r="AJ130" s="989"/>
      <c r="AK130" s="990">
        <v>624784</v>
      </c>
      <c r="AL130" s="988"/>
      <c r="AM130" s="988"/>
      <c r="AN130" s="988"/>
      <c r="AO130" s="989"/>
      <c r="AP130" s="1105"/>
      <c r="AQ130" s="1106"/>
      <c r="AR130" s="1106"/>
      <c r="AS130" s="1106"/>
      <c r="AT130" s="1107"/>
      <c r="AU130" s="237"/>
      <c r="AV130" s="237"/>
      <c r="AW130" s="237"/>
      <c r="AX130" s="1096" t="s">
        <v>467</v>
      </c>
      <c r="AY130" s="979"/>
      <c r="AZ130" s="979"/>
      <c r="BA130" s="979"/>
      <c r="BB130" s="979"/>
      <c r="BC130" s="979"/>
      <c r="BD130" s="979"/>
      <c r="BE130" s="980"/>
      <c r="BF130" s="1133">
        <v>10</v>
      </c>
      <c r="BG130" s="1134"/>
      <c r="BH130" s="1134"/>
      <c r="BI130" s="1134"/>
      <c r="BJ130" s="1134"/>
      <c r="BK130" s="1134"/>
      <c r="BL130" s="1135"/>
      <c r="BM130" s="1133">
        <v>25</v>
      </c>
      <c r="BN130" s="1134"/>
      <c r="BO130" s="1134"/>
      <c r="BP130" s="1134"/>
      <c r="BQ130" s="1134"/>
      <c r="BR130" s="1134"/>
      <c r="BS130" s="1135"/>
      <c r="BT130" s="1133">
        <v>35</v>
      </c>
      <c r="BU130" s="1136"/>
      <c r="BV130" s="1136"/>
      <c r="BW130" s="1136"/>
      <c r="BX130" s="1136"/>
      <c r="BY130" s="1136"/>
      <c r="BZ130" s="1137"/>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8"/>
      <c r="B131" s="1139"/>
      <c r="C131" s="1139"/>
      <c r="D131" s="1139"/>
      <c r="E131" s="1139"/>
      <c r="F131" s="1139"/>
      <c r="G131" s="1139"/>
      <c r="H131" s="1139"/>
      <c r="I131" s="1139"/>
      <c r="J131" s="1139"/>
      <c r="K131" s="1139"/>
      <c r="L131" s="1139"/>
      <c r="M131" s="1139"/>
      <c r="N131" s="1139"/>
      <c r="O131" s="1139"/>
      <c r="P131" s="1139"/>
      <c r="Q131" s="1139"/>
      <c r="R131" s="1139"/>
      <c r="S131" s="1139"/>
      <c r="T131" s="1139"/>
      <c r="U131" s="1139"/>
      <c r="V131" s="1139"/>
      <c r="W131" s="1140" t="s">
        <v>468</v>
      </c>
      <c r="X131" s="1141"/>
      <c r="Y131" s="1141"/>
      <c r="Z131" s="1142"/>
      <c r="AA131" s="1034">
        <v>2750913</v>
      </c>
      <c r="AB131" s="1013"/>
      <c r="AC131" s="1013"/>
      <c r="AD131" s="1013"/>
      <c r="AE131" s="1014"/>
      <c r="AF131" s="1012">
        <v>2825231</v>
      </c>
      <c r="AG131" s="1013"/>
      <c r="AH131" s="1013"/>
      <c r="AI131" s="1013"/>
      <c r="AJ131" s="1014"/>
      <c r="AK131" s="1012">
        <v>2858480</v>
      </c>
      <c r="AL131" s="1013"/>
      <c r="AM131" s="1013"/>
      <c r="AN131" s="1013"/>
      <c r="AO131" s="1014"/>
      <c r="AP131" s="1143"/>
      <c r="AQ131" s="1144"/>
      <c r="AR131" s="1144"/>
      <c r="AS131" s="1144"/>
      <c r="AT131" s="1145"/>
      <c r="AU131" s="237"/>
      <c r="AV131" s="237"/>
      <c r="AW131" s="237"/>
      <c r="AX131" s="1115" t="s">
        <v>469</v>
      </c>
      <c r="AY131" s="1066"/>
      <c r="AZ131" s="1066"/>
      <c r="BA131" s="1066"/>
      <c r="BB131" s="1066"/>
      <c r="BC131" s="1066"/>
      <c r="BD131" s="1066"/>
      <c r="BE131" s="1067"/>
      <c r="BF131" s="1116">
        <v>28.3</v>
      </c>
      <c r="BG131" s="1117"/>
      <c r="BH131" s="1117"/>
      <c r="BI131" s="1117"/>
      <c r="BJ131" s="1117"/>
      <c r="BK131" s="1117"/>
      <c r="BL131" s="1118"/>
      <c r="BM131" s="1116">
        <v>350</v>
      </c>
      <c r="BN131" s="1117"/>
      <c r="BO131" s="1117"/>
      <c r="BP131" s="1117"/>
      <c r="BQ131" s="1117"/>
      <c r="BR131" s="1117"/>
      <c r="BS131" s="1118"/>
      <c r="BT131" s="1119"/>
      <c r="BU131" s="1120"/>
      <c r="BV131" s="1120"/>
      <c r="BW131" s="1120"/>
      <c r="BX131" s="1120"/>
      <c r="BY131" s="1120"/>
      <c r="BZ131" s="1121"/>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2" t="s">
        <v>470</v>
      </c>
      <c r="B132" s="1123"/>
      <c r="C132" s="1123"/>
      <c r="D132" s="1123"/>
      <c r="E132" s="1123"/>
      <c r="F132" s="1123"/>
      <c r="G132" s="1123"/>
      <c r="H132" s="1123"/>
      <c r="I132" s="1123"/>
      <c r="J132" s="1123"/>
      <c r="K132" s="1123"/>
      <c r="L132" s="1123"/>
      <c r="M132" s="1123"/>
      <c r="N132" s="1123"/>
      <c r="O132" s="1123"/>
      <c r="P132" s="1123"/>
      <c r="Q132" s="1123"/>
      <c r="R132" s="1123"/>
      <c r="S132" s="1123"/>
      <c r="T132" s="1123"/>
      <c r="U132" s="1123"/>
      <c r="V132" s="1126" t="s">
        <v>471</v>
      </c>
      <c r="W132" s="1126"/>
      <c r="X132" s="1126"/>
      <c r="Y132" s="1126"/>
      <c r="Z132" s="1127"/>
      <c r="AA132" s="1128">
        <v>10.39011412</v>
      </c>
      <c r="AB132" s="1129"/>
      <c r="AC132" s="1129"/>
      <c r="AD132" s="1129"/>
      <c r="AE132" s="1130"/>
      <c r="AF132" s="1131">
        <v>10.11273061</v>
      </c>
      <c r="AG132" s="1129"/>
      <c r="AH132" s="1129"/>
      <c r="AI132" s="1129"/>
      <c r="AJ132" s="1130"/>
      <c r="AK132" s="1131">
        <v>9.6055246140000001</v>
      </c>
      <c r="AL132" s="1129"/>
      <c r="AM132" s="1129"/>
      <c r="AN132" s="1129"/>
      <c r="AO132" s="1130"/>
      <c r="AP132" s="1028"/>
      <c r="AQ132" s="1029"/>
      <c r="AR132" s="1029"/>
      <c r="AS132" s="1029"/>
      <c r="AT132" s="1132"/>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4"/>
      <c r="B133" s="1125"/>
      <c r="C133" s="1125"/>
      <c r="D133" s="1125"/>
      <c r="E133" s="1125"/>
      <c r="F133" s="1125"/>
      <c r="G133" s="1125"/>
      <c r="H133" s="1125"/>
      <c r="I133" s="1125"/>
      <c r="J133" s="1125"/>
      <c r="K133" s="1125"/>
      <c r="L133" s="1125"/>
      <c r="M133" s="1125"/>
      <c r="N133" s="1125"/>
      <c r="O133" s="1125"/>
      <c r="P133" s="1125"/>
      <c r="Q133" s="1125"/>
      <c r="R133" s="1125"/>
      <c r="S133" s="1125"/>
      <c r="T133" s="1125"/>
      <c r="U133" s="1125"/>
      <c r="V133" s="1109" t="s">
        <v>472</v>
      </c>
      <c r="W133" s="1109"/>
      <c r="X133" s="1109"/>
      <c r="Y133" s="1109"/>
      <c r="Z133" s="1110"/>
      <c r="AA133" s="1111">
        <v>11.8</v>
      </c>
      <c r="AB133" s="1112"/>
      <c r="AC133" s="1112"/>
      <c r="AD133" s="1112"/>
      <c r="AE133" s="1113"/>
      <c r="AF133" s="1111">
        <v>10.9</v>
      </c>
      <c r="AG133" s="1112"/>
      <c r="AH133" s="1112"/>
      <c r="AI133" s="1112"/>
      <c r="AJ133" s="1113"/>
      <c r="AK133" s="1111">
        <v>10</v>
      </c>
      <c r="AL133" s="1112"/>
      <c r="AM133" s="1112"/>
      <c r="AN133" s="1112"/>
      <c r="AO133" s="1113"/>
      <c r="AP133" s="1058"/>
      <c r="AQ133" s="1059"/>
      <c r="AR133" s="1059"/>
      <c r="AS133" s="1059"/>
      <c r="AT133" s="111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5" zoomScaleNormal="85" zoomScaleSheetLayoutView="7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473</v>
      </c>
      <c r="B5" s="248"/>
      <c r="C5" s="248"/>
      <c r="D5" s="248"/>
      <c r="E5" s="248"/>
      <c r="F5" s="248"/>
      <c r="G5" s="248"/>
      <c r="H5" s="248"/>
      <c r="I5" s="248"/>
      <c r="J5" s="248"/>
      <c r="K5" s="248"/>
      <c r="L5" s="248"/>
      <c r="M5" s="248"/>
      <c r="N5" s="248"/>
      <c r="O5" s="249"/>
    </row>
    <row r="6" spans="1:16" x14ac:dyDescent="0.15">
      <c r="A6" s="250"/>
      <c r="B6" s="246"/>
      <c r="C6" s="246"/>
      <c r="D6" s="246"/>
      <c r="E6" s="246"/>
      <c r="F6" s="246"/>
      <c r="G6" s="251" t="s">
        <v>474</v>
      </c>
      <c r="H6" s="251"/>
      <c r="I6" s="251"/>
      <c r="J6" s="251"/>
      <c r="K6" s="246"/>
      <c r="L6" s="246"/>
      <c r="M6" s="246"/>
      <c r="N6" s="246"/>
    </row>
    <row r="7" spans="1:16" x14ac:dyDescent="0.15">
      <c r="A7" s="250"/>
      <c r="B7" s="246"/>
      <c r="C7" s="246"/>
      <c r="D7" s="246"/>
      <c r="E7" s="246"/>
      <c r="F7" s="246"/>
      <c r="G7" s="253"/>
      <c r="H7" s="254"/>
      <c r="I7" s="254"/>
      <c r="J7" s="255"/>
      <c r="K7" s="1149" t="s">
        <v>475</v>
      </c>
      <c r="L7" s="256"/>
      <c r="M7" s="257" t="s">
        <v>476</v>
      </c>
      <c r="N7" s="258"/>
    </row>
    <row r="8" spans="1:16" x14ac:dyDescent="0.15">
      <c r="A8" s="250"/>
      <c r="B8" s="246"/>
      <c r="C8" s="246"/>
      <c r="D8" s="246"/>
      <c r="E8" s="246"/>
      <c r="F8" s="246"/>
      <c r="G8" s="259"/>
      <c r="H8" s="260"/>
      <c r="I8" s="260"/>
      <c r="J8" s="261"/>
      <c r="K8" s="1150"/>
      <c r="L8" s="262" t="s">
        <v>477</v>
      </c>
      <c r="M8" s="263" t="s">
        <v>478</v>
      </c>
      <c r="N8" s="264" t="s">
        <v>479</v>
      </c>
    </row>
    <row r="9" spans="1:16" x14ac:dyDescent="0.15">
      <c r="A9" s="250"/>
      <c r="B9" s="246"/>
      <c r="C9" s="246"/>
      <c r="D9" s="246"/>
      <c r="E9" s="246"/>
      <c r="F9" s="246"/>
      <c r="G9" s="1151" t="s">
        <v>480</v>
      </c>
      <c r="H9" s="1152"/>
      <c r="I9" s="1152"/>
      <c r="J9" s="1153"/>
      <c r="K9" s="265">
        <v>898625</v>
      </c>
      <c r="L9" s="266">
        <v>97370</v>
      </c>
      <c r="M9" s="267">
        <v>115876</v>
      </c>
      <c r="N9" s="268">
        <v>-16</v>
      </c>
    </row>
    <row r="10" spans="1:16" x14ac:dyDescent="0.15">
      <c r="A10" s="250"/>
      <c r="B10" s="246"/>
      <c r="C10" s="246"/>
      <c r="D10" s="246"/>
      <c r="E10" s="246"/>
      <c r="F10" s="246"/>
      <c r="G10" s="1151" t="s">
        <v>481</v>
      </c>
      <c r="H10" s="1152"/>
      <c r="I10" s="1152"/>
      <c r="J10" s="1153"/>
      <c r="K10" s="269">
        <v>45156</v>
      </c>
      <c r="L10" s="270">
        <v>4893</v>
      </c>
      <c r="M10" s="271">
        <v>10922</v>
      </c>
      <c r="N10" s="272">
        <v>-55.2</v>
      </c>
    </row>
    <row r="11" spans="1:16" ht="13.5" customHeight="1" x14ac:dyDescent="0.15">
      <c r="A11" s="250"/>
      <c r="B11" s="246"/>
      <c r="C11" s="246"/>
      <c r="D11" s="246"/>
      <c r="E11" s="246"/>
      <c r="F11" s="246"/>
      <c r="G11" s="1151" t="s">
        <v>482</v>
      </c>
      <c r="H11" s="1152"/>
      <c r="I11" s="1152"/>
      <c r="J11" s="1153"/>
      <c r="K11" s="269">
        <v>180805</v>
      </c>
      <c r="L11" s="270">
        <v>19591</v>
      </c>
      <c r="M11" s="271">
        <v>18462</v>
      </c>
      <c r="N11" s="272">
        <v>6.1</v>
      </c>
    </row>
    <row r="12" spans="1:16" ht="13.5" customHeight="1" x14ac:dyDescent="0.15">
      <c r="A12" s="250"/>
      <c r="B12" s="246"/>
      <c r="C12" s="246"/>
      <c r="D12" s="246"/>
      <c r="E12" s="246"/>
      <c r="F12" s="246"/>
      <c r="G12" s="1151" t="s">
        <v>483</v>
      </c>
      <c r="H12" s="1152"/>
      <c r="I12" s="1152"/>
      <c r="J12" s="1153"/>
      <c r="K12" s="269" t="s">
        <v>484</v>
      </c>
      <c r="L12" s="270" t="s">
        <v>484</v>
      </c>
      <c r="M12" s="271">
        <v>746</v>
      </c>
      <c r="N12" s="272" t="s">
        <v>484</v>
      </c>
    </row>
    <row r="13" spans="1:16" ht="13.5" customHeight="1" x14ac:dyDescent="0.15">
      <c r="A13" s="250"/>
      <c r="B13" s="246"/>
      <c r="C13" s="246"/>
      <c r="D13" s="246"/>
      <c r="E13" s="246"/>
      <c r="F13" s="246"/>
      <c r="G13" s="1151" t="s">
        <v>485</v>
      </c>
      <c r="H13" s="1152"/>
      <c r="I13" s="1152"/>
      <c r="J13" s="1153"/>
      <c r="K13" s="269" t="s">
        <v>484</v>
      </c>
      <c r="L13" s="270" t="s">
        <v>484</v>
      </c>
      <c r="M13" s="271" t="s">
        <v>484</v>
      </c>
      <c r="N13" s="272" t="s">
        <v>484</v>
      </c>
    </row>
    <row r="14" spans="1:16" ht="13.5" customHeight="1" x14ac:dyDescent="0.15">
      <c r="A14" s="250"/>
      <c r="B14" s="246"/>
      <c r="C14" s="246"/>
      <c r="D14" s="246"/>
      <c r="E14" s="246"/>
      <c r="F14" s="246"/>
      <c r="G14" s="1151" t="s">
        <v>486</v>
      </c>
      <c r="H14" s="1152"/>
      <c r="I14" s="1152"/>
      <c r="J14" s="1153"/>
      <c r="K14" s="269">
        <v>708</v>
      </c>
      <c r="L14" s="270">
        <v>77</v>
      </c>
      <c r="M14" s="271">
        <v>5201</v>
      </c>
      <c r="N14" s="272">
        <v>-98.5</v>
      </c>
    </row>
    <row r="15" spans="1:16" ht="13.5" customHeight="1" x14ac:dyDescent="0.15">
      <c r="A15" s="250"/>
      <c r="B15" s="246"/>
      <c r="C15" s="246"/>
      <c r="D15" s="246"/>
      <c r="E15" s="246"/>
      <c r="F15" s="246"/>
      <c r="G15" s="1151" t="s">
        <v>487</v>
      </c>
      <c r="H15" s="1152"/>
      <c r="I15" s="1152"/>
      <c r="J15" s="1153"/>
      <c r="K15" s="269">
        <v>13094</v>
      </c>
      <c r="L15" s="270">
        <v>1419</v>
      </c>
      <c r="M15" s="271">
        <v>2624</v>
      </c>
      <c r="N15" s="272">
        <v>-45.9</v>
      </c>
    </row>
    <row r="16" spans="1:16" x14ac:dyDescent="0.15">
      <c r="A16" s="250"/>
      <c r="B16" s="246"/>
      <c r="C16" s="246"/>
      <c r="D16" s="246"/>
      <c r="E16" s="246"/>
      <c r="F16" s="246"/>
      <c r="G16" s="1154" t="s">
        <v>488</v>
      </c>
      <c r="H16" s="1155"/>
      <c r="I16" s="1155"/>
      <c r="J16" s="1156"/>
      <c r="K16" s="270">
        <v>-57810</v>
      </c>
      <c r="L16" s="270">
        <v>-6264</v>
      </c>
      <c r="M16" s="271">
        <v>-12273</v>
      </c>
      <c r="N16" s="272">
        <v>-49</v>
      </c>
    </row>
    <row r="17" spans="1:16" x14ac:dyDescent="0.15">
      <c r="A17" s="250"/>
      <c r="B17" s="246"/>
      <c r="C17" s="246"/>
      <c r="D17" s="246"/>
      <c r="E17" s="246"/>
      <c r="F17" s="246"/>
      <c r="G17" s="1154" t="s">
        <v>171</v>
      </c>
      <c r="H17" s="1155"/>
      <c r="I17" s="1155"/>
      <c r="J17" s="1156"/>
      <c r="K17" s="270">
        <v>1080578</v>
      </c>
      <c r="L17" s="270">
        <v>117085</v>
      </c>
      <c r="M17" s="271">
        <v>141557</v>
      </c>
      <c r="N17" s="272">
        <v>-17.3</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489</v>
      </c>
      <c r="H19" s="246"/>
      <c r="I19" s="246"/>
      <c r="J19" s="246"/>
      <c r="K19" s="246"/>
      <c r="L19" s="246"/>
      <c r="M19" s="246"/>
      <c r="N19" s="246"/>
    </row>
    <row r="20" spans="1:16" x14ac:dyDescent="0.15">
      <c r="A20" s="250"/>
      <c r="B20" s="246"/>
      <c r="C20" s="246"/>
      <c r="D20" s="246"/>
      <c r="E20" s="246"/>
      <c r="F20" s="246"/>
      <c r="G20" s="274"/>
      <c r="H20" s="275"/>
      <c r="I20" s="275"/>
      <c r="J20" s="276"/>
      <c r="K20" s="277" t="s">
        <v>490</v>
      </c>
      <c r="L20" s="278" t="s">
        <v>491</v>
      </c>
      <c r="M20" s="279" t="s">
        <v>492</v>
      </c>
      <c r="N20" s="280"/>
    </row>
    <row r="21" spans="1:16" s="286" customFormat="1" x14ac:dyDescent="0.15">
      <c r="A21" s="281"/>
      <c r="B21" s="251"/>
      <c r="C21" s="251"/>
      <c r="D21" s="251"/>
      <c r="E21" s="251"/>
      <c r="F21" s="251"/>
      <c r="G21" s="1146" t="s">
        <v>493</v>
      </c>
      <c r="H21" s="1147"/>
      <c r="I21" s="1147"/>
      <c r="J21" s="1148"/>
      <c r="K21" s="282">
        <v>8.99</v>
      </c>
      <c r="L21" s="283">
        <v>13.44</v>
      </c>
      <c r="M21" s="284">
        <v>-4.45</v>
      </c>
      <c r="N21" s="251"/>
      <c r="O21" s="285"/>
      <c r="P21" s="281"/>
    </row>
    <row r="22" spans="1:16" s="286" customFormat="1" x14ac:dyDescent="0.15">
      <c r="A22" s="281"/>
      <c r="B22" s="251"/>
      <c r="C22" s="251"/>
      <c r="D22" s="251"/>
      <c r="E22" s="251"/>
      <c r="F22" s="251"/>
      <c r="G22" s="1146" t="s">
        <v>494</v>
      </c>
      <c r="H22" s="1147"/>
      <c r="I22" s="1147"/>
      <c r="J22" s="1148"/>
      <c r="K22" s="287">
        <v>96.8</v>
      </c>
      <c r="L22" s="288">
        <v>94.9</v>
      </c>
      <c r="M22" s="289">
        <v>1.9</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495</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496</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497</v>
      </c>
      <c r="H29" s="251"/>
      <c r="I29" s="251"/>
      <c r="J29" s="251"/>
      <c r="K29" s="246"/>
      <c r="L29" s="246"/>
      <c r="M29" s="246"/>
      <c r="N29" s="246"/>
      <c r="O29" s="295"/>
    </row>
    <row r="30" spans="1:16" x14ac:dyDescent="0.15">
      <c r="A30" s="250"/>
      <c r="B30" s="246"/>
      <c r="C30" s="246"/>
      <c r="D30" s="246"/>
      <c r="E30" s="246"/>
      <c r="F30" s="246"/>
      <c r="G30" s="253"/>
      <c r="H30" s="254"/>
      <c r="I30" s="254"/>
      <c r="J30" s="255"/>
      <c r="K30" s="1149" t="s">
        <v>475</v>
      </c>
      <c r="L30" s="256"/>
      <c r="M30" s="257" t="s">
        <v>476</v>
      </c>
      <c r="N30" s="258"/>
    </row>
    <row r="31" spans="1:16" x14ac:dyDescent="0.15">
      <c r="A31" s="250"/>
      <c r="B31" s="246"/>
      <c r="C31" s="246"/>
      <c r="D31" s="246"/>
      <c r="E31" s="246"/>
      <c r="F31" s="246"/>
      <c r="G31" s="259"/>
      <c r="H31" s="260"/>
      <c r="I31" s="260"/>
      <c r="J31" s="261"/>
      <c r="K31" s="1150"/>
      <c r="L31" s="262" t="s">
        <v>477</v>
      </c>
      <c r="M31" s="263" t="s">
        <v>478</v>
      </c>
      <c r="N31" s="264" t="s">
        <v>479</v>
      </c>
    </row>
    <row r="32" spans="1:16" ht="27" customHeight="1" x14ac:dyDescent="0.15">
      <c r="A32" s="250"/>
      <c r="B32" s="246"/>
      <c r="C32" s="246"/>
      <c r="D32" s="246"/>
      <c r="E32" s="246"/>
      <c r="F32" s="246"/>
      <c r="G32" s="1162" t="s">
        <v>498</v>
      </c>
      <c r="H32" s="1163"/>
      <c r="I32" s="1163"/>
      <c r="J32" s="1164"/>
      <c r="K32" s="296">
        <v>533850</v>
      </c>
      <c r="L32" s="296">
        <v>57845</v>
      </c>
      <c r="M32" s="297">
        <v>70006</v>
      </c>
      <c r="N32" s="298">
        <v>-17.399999999999999</v>
      </c>
    </row>
    <row r="33" spans="1:16" ht="13.5" customHeight="1" x14ac:dyDescent="0.15">
      <c r="A33" s="250"/>
      <c r="B33" s="246"/>
      <c r="C33" s="246"/>
      <c r="D33" s="246"/>
      <c r="E33" s="246"/>
      <c r="F33" s="246"/>
      <c r="G33" s="1162" t="s">
        <v>499</v>
      </c>
      <c r="H33" s="1163"/>
      <c r="I33" s="1163"/>
      <c r="J33" s="1164"/>
      <c r="K33" s="296" t="s">
        <v>484</v>
      </c>
      <c r="L33" s="296" t="s">
        <v>484</v>
      </c>
      <c r="M33" s="297" t="s">
        <v>484</v>
      </c>
      <c r="N33" s="298" t="s">
        <v>484</v>
      </c>
    </row>
    <row r="34" spans="1:16" ht="27" customHeight="1" x14ac:dyDescent="0.15">
      <c r="A34" s="250"/>
      <c r="B34" s="246"/>
      <c r="C34" s="246"/>
      <c r="D34" s="246"/>
      <c r="E34" s="246"/>
      <c r="F34" s="246"/>
      <c r="G34" s="1162" t="s">
        <v>500</v>
      </c>
      <c r="H34" s="1163"/>
      <c r="I34" s="1163"/>
      <c r="J34" s="1164"/>
      <c r="K34" s="296" t="s">
        <v>484</v>
      </c>
      <c r="L34" s="296" t="s">
        <v>484</v>
      </c>
      <c r="M34" s="297">
        <v>1</v>
      </c>
      <c r="N34" s="298" t="s">
        <v>484</v>
      </c>
    </row>
    <row r="35" spans="1:16" ht="27" customHeight="1" x14ac:dyDescent="0.15">
      <c r="A35" s="250"/>
      <c r="B35" s="246"/>
      <c r="C35" s="246"/>
      <c r="D35" s="246"/>
      <c r="E35" s="246"/>
      <c r="F35" s="246"/>
      <c r="G35" s="1162" t="s">
        <v>501</v>
      </c>
      <c r="H35" s="1163"/>
      <c r="I35" s="1163"/>
      <c r="J35" s="1164"/>
      <c r="K35" s="296">
        <v>330650</v>
      </c>
      <c r="L35" s="296">
        <v>35827</v>
      </c>
      <c r="M35" s="297">
        <v>19095</v>
      </c>
      <c r="N35" s="298">
        <v>87.6</v>
      </c>
    </row>
    <row r="36" spans="1:16" ht="27" customHeight="1" x14ac:dyDescent="0.15">
      <c r="A36" s="250"/>
      <c r="B36" s="246"/>
      <c r="C36" s="246"/>
      <c r="D36" s="246"/>
      <c r="E36" s="246"/>
      <c r="F36" s="246"/>
      <c r="G36" s="1162" t="s">
        <v>502</v>
      </c>
      <c r="H36" s="1163"/>
      <c r="I36" s="1163"/>
      <c r="J36" s="1164"/>
      <c r="K36" s="296">
        <v>20447</v>
      </c>
      <c r="L36" s="296">
        <v>2216</v>
      </c>
      <c r="M36" s="297">
        <v>5066</v>
      </c>
      <c r="N36" s="298">
        <v>-56.3</v>
      </c>
    </row>
    <row r="37" spans="1:16" ht="13.5" customHeight="1" x14ac:dyDescent="0.15">
      <c r="A37" s="250"/>
      <c r="B37" s="246"/>
      <c r="C37" s="246"/>
      <c r="D37" s="246"/>
      <c r="E37" s="246"/>
      <c r="F37" s="246"/>
      <c r="G37" s="1162" t="s">
        <v>503</v>
      </c>
      <c r="H37" s="1163"/>
      <c r="I37" s="1163"/>
      <c r="J37" s="1164"/>
      <c r="K37" s="296">
        <v>13606</v>
      </c>
      <c r="L37" s="296">
        <v>1474</v>
      </c>
      <c r="M37" s="297">
        <v>1361</v>
      </c>
      <c r="N37" s="298">
        <v>8.3000000000000007</v>
      </c>
    </row>
    <row r="38" spans="1:16" ht="27" customHeight="1" x14ac:dyDescent="0.15">
      <c r="A38" s="250"/>
      <c r="B38" s="246"/>
      <c r="C38" s="246"/>
      <c r="D38" s="246"/>
      <c r="E38" s="246"/>
      <c r="F38" s="246"/>
      <c r="G38" s="1165" t="s">
        <v>504</v>
      </c>
      <c r="H38" s="1166"/>
      <c r="I38" s="1166"/>
      <c r="J38" s="1167"/>
      <c r="K38" s="299">
        <v>1368</v>
      </c>
      <c r="L38" s="299">
        <v>148</v>
      </c>
      <c r="M38" s="300">
        <v>15</v>
      </c>
      <c r="N38" s="301">
        <v>886.7</v>
      </c>
      <c r="O38" s="295"/>
    </row>
    <row r="39" spans="1:16" x14ac:dyDescent="0.15">
      <c r="A39" s="250"/>
      <c r="B39" s="246"/>
      <c r="C39" s="246"/>
      <c r="D39" s="246"/>
      <c r="E39" s="246"/>
      <c r="F39" s="246"/>
      <c r="G39" s="1165" t="s">
        <v>505</v>
      </c>
      <c r="H39" s="1166"/>
      <c r="I39" s="1166"/>
      <c r="J39" s="1167"/>
      <c r="K39" s="302">
        <v>-565</v>
      </c>
      <c r="L39" s="302">
        <v>-61</v>
      </c>
      <c r="M39" s="303">
        <v>-2978</v>
      </c>
      <c r="N39" s="304">
        <v>-98</v>
      </c>
      <c r="O39" s="295"/>
    </row>
    <row r="40" spans="1:16" ht="27" customHeight="1" x14ac:dyDescent="0.15">
      <c r="A40" s="250"/>
      <c r="B40" s="246"/>
      <c r="C40" s="246"/>
      <c r="D40" s="246"/>
      <c r="E40" s="246"/>
      <c r="F40" s="246"/>
      <c r="G40" s="1162" t="s">
        <v>506</v>
      </c>
      <c r="H40" s="1163"/>
      <c r="I40" s="1163"/>
      <c r="J40" s="1164"/>
      <c r="K40" s="302">
        <v>-624784</v>
      </c>
      <c r="L40" s="302">
        <v>-67698</v>
      </c>
      <c r="M40" s="303">
        <v>-63538</v>
      </c>
      <c r="N40" s="304">
        <v>6.5</v>
      </c>
      <c r="O40" s="295"/>
    </row>
    <row r="41" spans="1:16" x14ac:dyDescent="0.15">
      <c r="A41" s="250"/>
      <c r="B41" s="246"/>
      <c r="C41" s="246"/>
      <c r="D41" s="246"/>
      <c r="E41" s="246"/>
      <c r="F41" s="246"/>
      <c r="G41" s="1168" t="s">
        <v>282</v>
      </c>
      <c r="H41" s="1169"/>
      <c r="I41" s="1169"/>
      <c r="J41" s="1170"/>
      <c r="K41" s="296">
        <v>274572</v>
      </c>
      <c r="L41" s="302">
        <v>29751</v>
      </c>
      <c r="M41" s="303">
        <v>29028</v>
      </c>
      <c r="N41" s="304">
        <v>2.5</v>
      </c>
      <c r="O41" s="295"/>
    </row>
    <row r="42" spans="1:16" x14ac:dyDescent="0.15">
      <c r="A42" s="250"/>
      <c r="B42" s="246"/>
      <c r="C42" s="246"/>
      <c r="D42" s="246"/>
      <c r="E42" s="246"/>
      <c r="F42" s="246"/>
      <c r="G42" s="305" t="s">
        <v>507</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508</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509</v>
      </c>
      <c r="H48" s="310"/>
      <c r="I48" s="310"/>
      <c r="J48" s="310"/>
      <c r="K48" s="310"/>
      <c r="L48" s="310"/>
      <c r="M48" s="311"/>
      <c r="N48" s="310"/>
    </row>
    <row r="49" spans="1:14" ht="13.5" customHeight="1" x14ac:dyDescent="0.15">
      <c r="A49" s="250"/>
      <c r="B49" s="246"/>
      <c r="C49" s="246"/>
      <c r="D49" s="246"/>
      <c r="E49" s="246"/>
      <c r="F49" s="246"/>
      <c r="G49" s="312"/>
      <c r="H49" s="313"/>
      <c r="I49" s="1157" t="s">
        <v>475</v>
      </c>
      <c r="J49" s="1159" t="s">
        <v>510</v>
      </c>
      <c r="K49" s="1160"/>
      <c r="L49" s="1160"/>
      <c r="M49" s="1160"/>
      <c r="N49" s="1161"/>
    </row>
    <row r="50" spans="1:14" x14ac:dyDescent="0.15">
      <c r="A50" s="250"/>
      <c r="B50" s="246"/>
      <c r="C50" s="246"/>
      <c r="D50" s="246"/>
      <c r="E50" s="246"/>
      <c r="F50" s="246"/>
      <c r="G50" s="314"/>
      <c r="H50" s="315"/>
      <c r="I50" s="1158"/>
      <c r="J50" s="316" t="s">
        <v>511</v>
      </c>
      <c r="K50" s="317" t="s">
        <v>512</v>
      </c>
      <c r="L50" s="318" t="s">
        <v>513</v>
      </c>
      <c r="M50" s="319" t="s">
        <v>514</v>
      </c>
      <c r="N50" s="320" t="s">
        <v>515</v>
      </c>
    </row>
    <row r="51" spans="1:14" x14ac:dyDescent="0.15">
      <c r="A51" s="250"/>
      <c r="B51" s="246"/>
      <c r="C51" s="246"/>
      <c r="D51" s="246"/>
      <c r="E51" s="246"/>
      <c r="F51" s="246"/>
      <c r="G51" s="312" t="s">
        <v>516</v>
      </c>
      <c r="H51" s="313"/>
      <c r="I51" s="321">
        <v>502706</v>
      </c>
      <c r="J51" s="322">
        <v>55279</v>
      </c>
      <c r="K51" s="323">
        <v>90.5</v>
      </c>
      <c r="L51" s="324">
        <v>94828</v>
      </c>
      <c r="M51" s="325">
        <v>3.1</v>
      </c>
      <c r="N51" s="326">
        <v>87.4</v>
      </c>
    </row>
    <row r="52" spans="1:14" x14ac:dyDescent="0.15">
      <c r="A52" s="250"/>
      <c r="B52" s="246"/>
      <c r="C52" s="246"/>
      <c r="D52" s="246"/>
      <c r="E52" s="246"/>
      <c r="F52" s="246"/>
      <c r="G52" s="327"/>
      <c r="H52" s="328" t="s">
        <v>517</v>
      </c>
      <c r="I52" s="329">
        <v>343538</v>
      </c>
      <c r="J52" s="330">
        <v>37776</v>
      </c>
      <c r="K52" s="331">
        <v>113.2</v>
      </c>
      <c r="L52" s="332">
        <v>55133</v>
      </c>
      <c r="M52" s="333">
        <v>4.9000000000000004</v>
      </c>
      <c r="N52" s="334">
        <v>108.3</v>
      </c>
    </row>
    <row r="53" spans="1:14" x14ac:dyDescent="0.15">
      <c r="A53" s="250"/>
      <c r="B53" s="246"/>
      <c r="C53" s="246"/>
      <c r="D53" s="246"/>
      <c r="E53" s="246"/>
      <c r="F53" s="246"/>
      <c r="G53" s="312" t="s">
        <v>518</v>
      </c>
      <c r="H53" s="313"/>
      <c r="I53" s="321">
        <v>551908</v>
      </c>
      <c r="J53" s="322">
        <v>59847</v>
      </c>
      <c r="K53" s="323">
        <v>8.3000000000000007</v>
      </c>
      <c r="L53" s="324">
        <v>119674</v>
      </c>
      <c r="M53" s="325">
        <v>26.2</v>
      </c>
      <c r="N53" s="326">
        <v>-17.899999999999999</v>
      </c>
    </row>
    <row r="54" spans="1:14" x14ac:dyDescent="0.15">
      <c r="A54" s="250"/>
      <c r="B54" s="246"/>
      <c r="C54" s="246"/>
      <c r="D54" s="246"/>
      <c r="E54" s="246"/>
      <c r="F54" s="246"/>
      <c r="G54" s="327"/>
      <c r="H54" s="328" t="s">
        <v>517</v>
      </c>
      <c r="I54" s="329">
        <v>318972</v>
      </c>
      <c r="J54" s="330">
        <v>34588</v>
      </c>
      <c r="K54" s="331">
        <v>-8.4</v>
      </c>
      <c r="L54" s="332">
        <v>57803</v>
      </c>
      <c r="M54" s="333">
        <v>4.8</v>
      </c>
      <c r="N54" s="334">
        <v>-13.2</v>
      </c>
    </row>
    <row r="55" spans="1:14" x14ac:dyDescent="0.15">
      <c r="A55" s="250"/>
      <c r="B55" s="246"/>
      <c r="C55" s="246"/>
      <c r="D55" s="246"/>
      <c r="E55" s="246"/>
      <c r="F55" s="246"/>
      <c r="G55" s="312" t="s">
        <v>519</v>
      </c>
      <c r="H55" s="313"/>
      <c r="I55" s="321">
        <v>613246</v>
      </c>
      <c r="J55" s="322">
        <v>66347</v>
      </c>
      <c r="K55" s="323">
        <v>10.9</v>
      </c>
      <c r="L55" s="324">
        <v>119685</v>
      </c>
      <c r="M55" s="325">
        <v>0</v>
      </c>
      <c r="N55" s="326">
        <v>10.9</v>
      </c>
    </row>
    <row r="56" spans="1:14" x14ac:dyDescent="0.15">
      <c r="A56" s="250"/>
      <c r="B56" s="246"/>
      <c r="C56" s="246"/>
      <c r="D56" s="246"/>
      <c r="E56" s="246"/>
      <c r="F56" s="246"/>
      <c r="G56" s="327"/>
      <c r="H56" s="328" t="s">
        <v>517</v>
      </c>
      <c r="I56" s="329">
        <v>328709</v>
      </c>
      <c r="J56" s="330">
        <v>35563</v>
      </c>
      <c r="K56" s="331">
        <v>2.8</v>
      </c>
      <c r="L56" s="332">
        <v>68464</v>
      </c>
      <c r="M56" s="333">
        <v>18.399999999999999</v>
      </c>
      <c r="N56" s="334">
        <v>-15.6</v>
      </c>
    </row>
    <row r="57" spans="1:14" x14ac:dyDescent="0.15">
      <c r="A57" s="250"/>
      <c r="B57" s="246"/>
      <c r="C57" s="246"/>
      <c r="D57" s="246"/>
      <c r="E57" s="246"/>
      <c r="F57" s="246"/>
      <c r="G57" s="312" t="s">
        <v>520</v>
      </c>
      <c r="H57" s="313"/>
      <c r="I57" s="321">
        <v>402166</v>
      </c>
      <c r="J57" s="322">
        <v>43132</v>
      </c>
      <c r="K57" s="323">
        <v>-35</v>
      </c>
      <c r="L57" s="324">
        <v>109920</v>
      </c>
      <c r="M57" s="325">
        <v>-8.1999999999999993</v>
      </c>
      <c r="N57" s="326">
        <v>-26.8</v>
      </c>
    </row>
    <row r="58" spans="1:14" x14ac:dyDescent="0.15">
      <c r="A58" s="250"/>
      <c r="B58" s="246"/>
      <c r="C58" s="246"/>
      <c r="D58" s="246"/>
      <c r="E58" s="246"/>
      <c r="F58" s="246"/>
      <c r="G58" s="327"/>
      <c r="H58" s="328" t="s">
        <v>517</v>
      </c>
      <c r="I58" s="329">
        <v>304696</v>
      </c>
      <c r="J58" s="330">
        <v>32679</v>
      </c>
      <c r="K58" s="331">
        <v>-8.1</v>
      </c>
      <c r="L58" s="332">
        <v>62739</v>
      </c>
      <c r="M58" s="333">
        <v>-8.4</v>
      </c>
      <c r="N58" s="334">
        <v>0.3</v>
      </c>
    </row>
    <row r="59" spans="1:14" x14ac:dyDescent="0.15">
      <c r="A59" s="250"/>
      <c r="B59" s="246"/>
      <c r="C59" s="246"/>
      <c r="D59" s="246"/>
      <c r="E59" s="246"/>
      <c r="F59" s="246"/>
      <c r="G59" s="312" t="s">
        <v>521</v>
      </c>
      <c r="H59" s="313"/>
      <c r="I59" s="321">
        <v>1323152</v>
      </c>
      <c r="J59" s="322">
        <v>143369</v>
      </c>
      <c r="K59" s="323">
        <v>232.4</v>
      </c>
      <c r="L59" s="324">
        <v>119882</v>
      </c>
      <c r="M59" s="325">
        <v>9.1</v>
      </c>
      <c r="N59" s="326">
        <v>223.3</v>
      </c>
    </row>
    <row r="60" spans="1:14" x14ac:dyDescent="0.15">
      <c r="A60" s="250"/>
      <c r="B60" s="246"/>
      <c r="C60" s="246"/>
      <c r="D60" s="246"/>
      <c r="E60" s="246"/>
      <c r="F60" s="246"/>
      <c r="G60" s="327"/>
      <c r="H60" s="328" t="s">
        <v>517</v>
      </c>
      <c r="I60" s="335">
        <v>605495</v>
      </c>
      <c r="J60" s="330">
        <v>65608</v>
      </c>
      <c r="K60" s="331">
        <v>100.8</v>
      </c>
      <c r="L60" s="332">
        <v>66481</v>
      </c>
      <c r="M60" s="333">
        <v>6</v>
      </c>
      <c r="N60" s="334">
        <v>94.8</v>
      </c>
    </row>
    <row r="61" spans="1:14" x14ac:dyDescent="0.15">
      <c r="A61" s="250"/>
      <c r="B61" s="246"/>
      <c r="C61" s="246"/>
      <c r="D61" s="246"/>
      <c r="E61" s="246"/>
      <c r="F61" s="246"/>
      <c r="G61" s="312" t="s">
        <v>522</v>
      </c>
      <c r="H61" s="336"/>
      <c r="I61" s="337">
        <v>678636</v>
      </c>
      <c r="J61" s="338">
        <v>73595</v>
      </c>
      <c r="K61" s="339">
        <v>61.4</v>
      </c>
      <c r="L61" s="340">
        <v>112798</v>
      </c>
      <c r="M61" s="341">
        <v>6</v>
      </c>
      <c r="N61" s="326">
        <v>55.4</v>
      </c>
    </row>
    <row r="62" spans="1:14" x14ac:dyDescent="0.15">
      <c r="A62" s="250"/>
      <c r="B62" s="246"/>
      <c r="C62" s="246"/>
      <c r="D62" s="246"/>
      <c r="E62" s="246"/>
      <c r="F62" s="246"/>
      <c r="G62" s="327"/>
      <c r="H62" s="328" t="s">
        <v>517</v>
      </c>
      <c r="I62" s="329">
        <v>380282</v>
      </c>
      <c r="J62" s="330">
        <v>41243</v>
      </c>
      <c r="K62" s="331">
        <v>40.1</v>
      </c>
      <c r="L62" s="332">
        <v>62124</v>
      </c>
      <c r="M62" s="333">
        <v>5.0999999999999996</v>
      </c>
      <c r="N62" s="334">
        <v>35</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75" zoomScaleNormal="7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71" t="s">
        <v>3</v>
      </c>
      <c r="D47" s="1171"/>
      <c r="E47" s="1172"/>
      <c r="F47" s="11">
        <v>22.28</v>
      </c>
      <c r="G47" s="12">
        <v>25.61</v>
      </c>
      <c r="H47" s="12">
        <v>19.2</v>
      </c>
      <c r="I47" s="12">
        <v>13.18</v>
      </c>
      <c r="J47" s="13">
        <v>19.55</v>
      </c>
    </row>
    <row r="48" spans="2:10" ht="57.75" customHeight="1" x14ac:dyDescent="0.15">
      <c r="B48" s="14"/>
      <c r="C48" s="1173" t="s">
        <v>4</v>
      </c>
      <c r="D48" s="1173"/>
      <c r="E48" s="1174"/>
      <c r="F48" s="15">
        <v>3.53</v>
      </c>
      <c r="G48" s="16">
        <v>5.81</v>
      </c>
      <c r="H48" s="16">
        <v>4.24</v>
      </c>
      <c r="I48" s="16">
        <v>4.6500000000000004</v>
      </c>
      <c r="J48" s="17">
        <v>9.34</v>
      </c>
    </row>
    <row r="49" spans="2:10" ht="57.75" customHeight="1" thickBot="1" x14ac:dyDescent="0.2">
      <c r="B49" s="18"/>
      <c r="C49" s="1175" t="s">
        <v>5</v>
      </c>
      <c r="D49" s="1175"/>
      <c r="E49" s="1176"/>
      <c r="F49" s="19" t="s">
        <v>529</v>
      </c>
      <c r="G49" s="20">
        <v>4.97</v>
      </c>
      <c r="H49" s="20" t="s">
        <v>530</v>
      </c>
      <c r="I49" s="20" t="s">
        <v>531</v>
      </c>
      <c r="J49" s="21">
        <v>8.25</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2018-03-02T00:54:26Z</cp:lastPrinted>
  <dcterms:created xsi:type="dcterms:W3CDTF">2018-01-24T05:01:43Z</dcterms:created>
  <dcterms:modified xsi:type="dcterms:W3CDTF">2018-11-07T05:56:08Z</dcterms:modified>
</cp:coreProperties>
</file>