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24000" windowHeight="9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33" i="11" l="1"/>
  <c r="AA32" i="11"/>
  <c r="AA31" i="11"/>
  <c r="AA30" i="11"/>
  <c r="AA29" i="11"/>
  <c r="AA28" i="11"/>
  <c r="AA9" i="11"/>
  <c r="AA8" i="11"/>
  <c r="AA7"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W34" i="9" s="1"/>
  <c r="BW35" i="9" l="1"/>
  <c r="BW36" i="9" s="1"/>
  <c r="BW37" i="9" s="1"/>
  <c r="BW38" i="9" s="1"/>
  <c r="BW39" i="9" s="1"/>
  <c r="BW40" i="9" s="1"/>
  <c r="BW41" i="9" s="1"/>
  <c r="BW42" i="9" s="1"/>
  <c r="BW43" i="9" s="1"/>
  <c r="CO34" i="9" l="1"/>
</calcChain>
</file>

<file path=xl/sharedStrings.xml><?xml version="1.0" encoding="utf-8"?>
<sst xmlns="http://schemas.openxmlformats.org/spreadsheetml/2006/main" count="1144" uniqueCount="572">
  <si>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</si>
  <si>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</si>
  <si>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</si>
  <si>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</si>
  <si>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</si>
  <si>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</si>
  <si>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</si>
  <si>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</si>
  <si>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</si>
  <si>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</si>
  <si>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</si>
  <si>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</si>
  <si>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</si>
  <si>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</si>
  <si>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</si>
  <si>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</si>
  <si>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</si>
  <si>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</si>
  <si>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</si>
  <si>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</si>
  <si>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</si>
  <si>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</si>
  <si>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</si>
  <si>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</si>
  <si>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</si>
  <si>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</si>
  <si>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</si>
  <si>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</si>
  <si>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</si>
  <si>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</si>
  <si>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</si>
  <si>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</si>
  <si>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</si>
  <si>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</si>
  <si>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</si>
  <si>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</si>
  <si>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</si>
  <si>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</si>
  <si>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</si>
  <si>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</si>
  <si>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</si>
  <si>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</si>
  <si>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</si>
  <si>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</si>
  <si>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</si>
  <si>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</si>
  <si>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</si>
  <si>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</si>
  <si>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</si>
  <si>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</si>
  <si>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</si>
  <si>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</si>
  <si>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</si>
  <si>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</si>
  <si>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</si>
  <si>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</si>
  <si>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</si>
  <si>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</si>
  <si>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</si>
  <si>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</si>
  <si>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</si>
  <si>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</si>
  <si>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</si>
  <si>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</si>
  <si>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</si>
  <si>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</si>
  <si>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</si>
  <si>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</si>
  <si>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</si>
  <si>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</si>
  <si>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</si>
  <si>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</si>
  <si>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</si>
  <si>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</si>
  <si>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</si>
  <si>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</si>
  <si>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</si>
  <si>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</si>
  <si>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</si>
  <si>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</si>
  <si>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</si>
  <si>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</si>
  <si>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</si>
  <si>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</si>
  <si>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</si>
  <si>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</si>
  <si>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</si>
  <si>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</si>
  <si>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</si>
  <si>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</si>
  <si>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</si>
  <si>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</si>
  <si>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</si>
  <si>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</si>
  <si>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</si>
  <si>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</si>
  <si>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</si>
  <si>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</si>
  <si>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</si>
  <si>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</si>
  <si>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</si>
  <si>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</si>
  <si>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</si>
  <si>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</si>
  <si>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</si>
  <si>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</si>
  <si>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</si>
  <si>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</si>
  <si>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</si>
  <si>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</si>
  <si>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</si>
  <si>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</si>
  <si>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</si>
  <si>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</si>
  <si>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</si>
  <si>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</si>
  <si>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</si>
  <si>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</si>
  <si>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</si>
  <si>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</si>
  <si>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</si>
  <si>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</si>
  <si>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</si>
  <si>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</si>
  <si>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</si>
  <si>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</si>
  <si>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</si>
  <si>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</si>
  <si>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</si>
  <si>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</si>
  <si>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</si>
  <si>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</si>
  <si>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</si>
  <si>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</si>
  <si>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</si>
  <si>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</si>
  <si>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</si>
  <si>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</si>
  <si>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</si>
  <si>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</si>
  <si>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</si>
  <si>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</si>
  <si>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</si>
  <si>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</si>
  <si>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</si>
  <si>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</si>
  <si>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</si>
  <si>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</si>
  <si>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</si>
  <si>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</si>
  <si>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</si>
  <si>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</si>
  <si>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</si>
  <si>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</si>
  <si>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</si>
  <si>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</si>
  <si>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</si>
  <si>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</si>
  <si>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</si>
  <si>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</si>
  <si>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</si>
  <si>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</si>
  <si>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</si>
  <si>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</si>
  <si>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</si>
  <si>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</si>
  <si>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</si>
  <si>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</si>
  <si>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</si>
  <si>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</si>
  <si>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</si>
  <si>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</si>
  <si>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</si>
  <si>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</si>
  <si>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</si>
  <si>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</si>
  <si>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</si>
  <si>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</si>
  <si>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</si>
  <si>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</si>
  <si>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</si>
  <si>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</si>
  <si>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</si>
  <si>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</si>
  <si>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</si>
  <si>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</si>
  <si>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</si>
  <si>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</si>
  <si>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</si>
  <si>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</si>
  <si>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</si>
  <si>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</si>
  <si>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</si>
  <si>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</si>
  <si>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</si>
  <si>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</si>
  <si>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</si>
  <si>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</si>
  <si>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</si>
  <si>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</si>
  <si>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</si>
  <si>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</si>
  <si>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</si>
  <si>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</si>
  <si>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</si>
  <si>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</si>
  <si>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</si>
  <si>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</si>
  <si>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</si>
  <si>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</si>
  <si>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</si>
  <si>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</si>
  <si>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</si>
  <si>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</si>
  <si>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</si>
  <si>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</si>
  <si>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</si>
  <si>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</si>
  <si>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</si>
  <si>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</si>
  <si>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</si>
  <si>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</si>
  <si>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</si>
  <si>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</si>
  <si>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</si>
  <si>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</si>
  <si>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</si>
  <si>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</si>
  <si>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</si>
  <si>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</si>
  <si>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</si>
  <si>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</si>
  <si>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</si>
  <si>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</si>
  <si>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</si>
  <si>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</si>
  <si>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</si>
  <si>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</si>
  <si>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</si>
  <si>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</si>
  <si>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</si>
  <si>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</si>
  <si>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</si>
  <si>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</si>
  <si>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</si>
  <si>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</si>
  <si>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</si>
  <si>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</si>
  <si>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</si>
  <si>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</si>
  <si>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</si>
  <si>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</si>
  <si>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</si>
  <si>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</si>
  <si>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</si>
  <si>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</si>
  <si>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</si>
  <si>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</si>
  <si>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</si>
  <si>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</si>
  <si>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</si>
  <si>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</si>
  <si>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</si>
  <si>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</si>
  <si>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</si>
  <si>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</si>
  <si>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</si>
  <si>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</si>
  <si>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</si>
  <si>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</si>
  <si>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</si>
  <si>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</si>
  <si>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</si>
  <si>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</si>
  <si>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</si>
  <si>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</si>
  <si>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</si>
  <si>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</si>
  <si>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</si>
  <si>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</si>
  <si>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</si>
  <si>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</si>
  <si>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</si>
  <si>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</si>
  <si>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</si>
  <si>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</si>
  <si>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</si>
  <si>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</si>
  <si>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</si>
  <si>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</si>
  <si>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</si>
  <si>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</si>
  <si>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</si>
  <si>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</si>
  <si>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</si>
  <si>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</si>
  <si>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</si>
  <si>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</si>
  <si>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</si>
  <si>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</si>
  <si>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</si>
  <si>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</si>
  <si>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</si>
  <si>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</si>
  <si>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</si>
  <si>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</si>
  <si>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</si>
  <si>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</si>
  <si>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</si>
  <si>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</si>
  <si>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</si>
  <si>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</si>
  <si>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</si>
  <si>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</si>
  <si>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</si>
  <si>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</si>
  <si>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</si>
  <si>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</si>
  <si>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</si>
  <si>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</si>
  <si>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</si>
  <si>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</si>
  <si>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</si>
  <si>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</si>
  <si>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</si>
  <si>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</si>
  <si>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</si>
  <si>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</si>
  <si>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</si>
  <si>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</si>
  <si>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</si>
  <si>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</si>
  <si>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</si>
  <si>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</si>
  <si>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</si>
  <si>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</si>
  <si>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</si>
  <si>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</si>
  <si>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</si>
  <si>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</si>
  <si>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</si>
  <si>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</si>
  <si>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</si>
  <si>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</si>
  <si>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</si>
  <si>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</si>
  <si>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</si>
  <si>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</si>
  <si>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</si>
  <si>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</si>
  <si>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</si>
  <si>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</si>
  <si>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</si>
  <si>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</si>
  <si>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</si>
  <si>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</si>
  <si>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</si>
  <si>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</si>
  <si>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</si>
  <si>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</si>
  <si>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</si>
  <si>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</si>
  <si>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</si>
  <si>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</si>
  <si>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</si>
  <si>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</si>
  <si>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</si>
  <si>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</si>
  <si>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</si>
  <si>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</si>
  <si>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</si>
  <si>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</si>
  <si>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</si>
  <si>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</si>
  <si>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</si>
  <si>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</si>
  <si>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</si>
  <si>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</si>
  <si>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</si>
  <si>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</si>
  <si>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</si>
  <si>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</si>
  <si>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</si>
  <si>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</si>
  <si>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</si>
  <si>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</si>
  <si>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</si>
  <si>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</si>
  <si>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</si>
  <si>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</si>
  <si>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</si>
  <si>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</si>
  <si>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</si>
  <si>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</si>
  <si>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</si>
  <si>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</si>
  <si>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</si>
  <si>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</si>
  <si>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</si>
  <si>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</si>
  <si>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</si>
  <si>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</si>
  <si>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</si>
  <si>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</si>
  <si>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</si>
  <si>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</si>
  <si>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</si>
  <si>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</si>
  <si>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</si>
  <si>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</si>
  <si>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</si>
  <si>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</si>
  <si>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</si>
  <si>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</si>
  <si>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</si>
  <si>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</si>
  <si>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</si>
  <si>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</si>
  <si>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</si>
  <si>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</si>
  <si>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</si>
  <si>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</si>
  <si>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</si>
  <si>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</si>
  <si>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</si>
  <si>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</si>
  <si>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</si>
  <si>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</si>
  <si>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</si>
  <si>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</si>
  <si>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</si>
  <si>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</si>
  <si>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</si>
  <si>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</si>
  <si>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</si>
  <si>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</si>
  <si>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</si>
  <si>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</si>
  <si>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</si>
  <si>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</si>
  <si>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</si>
  <si>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</si>
  <si>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</si>
  <si>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</si>
  <si>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</si>
  <si>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</si>
  <si>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</si>
  <si>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</si>
  <si>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</si>
  <si>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</si>
  <si>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</si>
  <si>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</si>
  <si>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</si>
  <si>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</si>
  <si>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</si>
  <si>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</si>
  <si>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</si>
  <si>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</si>
  <si>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</si>
  <si>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</si>
  <si>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</si>
  <si>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</si>
  <si>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</si>
  <si>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</si>
  <si>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</si>
  <si>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</si>
  <si>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</si>
  <si>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</si>
  <si>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</si>
  <si>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</si>
  <si>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</si>
  <si>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</si>
  <si>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</si>
  <si>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</si>
  <si>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</si>
  <si>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</si>
  <si>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</si>
  <si>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</si>
  <si>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</si>
  <si>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</si>
  <si>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</si>
  <si>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</si>
  <si>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</si>
  <si>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</si>
  <si>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</si>
  <si>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</si>
  <si>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</si>
  <si>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</si>
  <si>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</si>
  <si>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</si>
  <si>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</si>
  <si>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</si>
  <si>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</si>
  <si>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</si>
  <si>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</si>
  <si>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</si>
  <si>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</si>
  <si>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</si>
  <si>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</si>
  <si>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</si>
  <si>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</si>
  <si>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</si>
  <si>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</si>
  <si>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</si>
  <si>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</si>
  <si>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</si>
  <si>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</si>
  <si>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</si>
  <si>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</si>
  <si>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</si>
  <si>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</si>
  <si>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</si>
  <si>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</si>
  <si>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</si>
  <si>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</si>
  <si>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</si>
  <si>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</si>
  <si>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</si>
  <si>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</si>
  <si>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</si>
  <si>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</si>
  <si>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</si>
  <si>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</si>
  <si>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</si>
  <si>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1.85</t>
  </si>
  <si>
    <t>一般会計</t>
  </si>
  <si>
    <t>川上村国民健康保険特別会計</t>
  </si>
  <si>
    <t>▲ 0.84</t>
  </si>
  <si>
    <t>川上村営水道事業特別会計</t>
  </si>
  <si>
    <t>川上村下水道事業特別会計</t>
  </si>
  <si>
    <t>川上村介護保険事業特別会計</t>
  </si>
  <si>
    <t>川上村特別住宅特別会計</t>
  </si>
  <si>
    <t>川上村営バス事業特別会計</t>
  </si>
  <si>
    <t>川上村訪問看護事業特別会計</t>
  </si>
  <si>
    <t>その他会計（赤字）</t>
  </si>
  <si>
    <t>その他会計（黒字）</t>
  </si>
  <si>
    <t>（財）川上村振興公社</t>
    <phoneticPr fontId="2"/>
  </si>
  <si>
    <t>法非適用企業</t>
    <phoneticPr fontId="5"/>
  </si>
  <si>
    <t>法非適用企業</t>
    <phoneticPr fontId="2"/>
  </si>
  <si>
    <t>-</t>
    <phoneticPr fontId="2"/>
  </si>
  <si>
    <t>-</t>
    <phoneticPr fontId="2"/>
  </si>
  <si>
    <t>-</t>
    <phoneticPr fontId="2"/>
  </si>
  <si>
    <t>佐久広域連合（一般）</t>
    <rPh sb="0" eb="2">
      <t>サク</t>
    </rPh>
    <rPh sb="2" eb="4">
      <t>コウイキ</t>
    </rPh>
    <rPh sb="4" eb="6">
      <t>レンゴウ</t>
    </rPh>
    <rPh sb="7" eb="9">
      <t>イッパン</t>
    </rPh>
    <phoneticPr fontId="24"/>
  </si>
  <si>
    <t>佐久広域連合（消防）</t>
    <rPh sb="0" eb="2">
      <t>サク</t>
    </rPh>
    <rPh sb="2" eb="4">
      <t>コウイキ</t>
    </rPh>
    <rPh sb="4" eb="6">
      <t>レンゴウ</t>
    </rPh>
    <rPh sb="7" eb="9">
      <t>ショウボウ</t>
    </rPh>
    <phoneticPr fontId="24"/>
  </si>
  <si>
    <t>佐久広域連合（養護老人ホーム）</t>
    <rPh sb="7" eb="9">
      <t>ヨウゴ</t>
    </rPh>
    <rPh sb="9" eb="11">
      <t>ロウジン</t>
    </rPh>
    <phoneticPr fontId="24"/>
  </si>
  <si>
    <t>佐久広域連合（特別養護老人ホーム）</t>
    <rPh sb="7" eb="9">
      <t>トクベツ</t>
    </rPh>
    <rPh sb="9" eb="11">
      <t>ヨウゴ</t>
    </rPh>
    <rPh sb="11" eb="13">
      <t>ロウジン</t>
    </rPh>
    <phoneticPr fontId="24"/>
  </si>
  <si>
    <t>佐久広域連合（救護施設）</t>
    <rPh sb="7" eb="9">
      <t>キュウゴ</t>
    </rPh>
    <rPh sb="9" eb="11">
      <t>シセツ</t>
    </rPh>
    <phoneticPr fontId="24"/>
  </si>
  <si>
    <t>佐久広域連合（食肉流通センター）</t>
    <rPh sb="7" eb="9">
      <t>ショクニク</t>
    </rPh>
    <rPh sb="9" eb="11">
      <t>リュウツウ</t>
    </rPh>
    <phoneticPr fontId="24"/>
  </si>
  <si>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4"/>
  </si>
  <si>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4"/>
  </si>
  <si>
    <t>長野県市町村総合事務組合（一般）</t>
    <rPh sb="0" eb="3">
      <t>ナガノケン</t>
    </rPh>
    <rPh sb="3" eb="6">
      <t>シチョウソン</t>
    </rPh>
    <rPh sb="6" eb="8">
      <t>ソウゴウ</t>
    </rPh>
    <rPh sb="8" eb="10">
      <t>ジム</t>
    </rPh>
    <rPh sb="10" eb="12">
      <t>クミアイ</t>
    </rPh>
    <rPh sb="13" eb="15">
      <t>イッパン</t>
    </rPh>
    <phoneticPr fontId="24"/>
  </si>
  <si>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</si>
  <si>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南佐久環境衛生組合（一般）</t>
    <rPh sb="0" eb="3">
      <t>ミナミサク</t>
    </rPh>
    <rPh sb="3" eb="5">
      <t>カンキョウ</t>
    </rPh>
    <rPh sb="5" eb="7">
      <t>エイセイ</t>
    </rPh>
    <rPh sb="7" eb="9">
      <t>クミアイ</t>
    </rPh>
    <rPh sb="10" eb="12">
      <t>イッパン</t>
    </rPh>
    <phoneticPr fontId="24"/>
  </si>
  <si>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4"/>
  </si>
  <si>
    <t>長野県市町村自治振興組合</t>
    <rPh sb="0" eb="3">
      <t>ナガノケン</t>
    </rPh>
    <rPh sb="3" eb="6">
      <t>シチョウソン</t>
    </rPh>
    <rPh sb="6" eb="8">
      <t>ジチ</t>
    </rPh>
    <rPh sb="8" eb="10">
      <t>シンコウ</t>
    </rPh>
    <rPh sb="10" eb="12">
      <t>クミアイ</t>
    </rPh>
    <phoneticPr fontId="24"/>
  </si>
  <si>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</si>
  <si>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</si>
  <si>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</si>
  <si>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</si>
  <si>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</si>
  <si>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</si>
  <si>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</si>
  <si>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</si>
  <si>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</si>
  <si>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</si>
  <si>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</si>
  <si>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</si>
  <si>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</si>
  <si>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</si>
  <si>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</si>
  <si>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</si>
  <si>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段階の試算では、将来負担することが決まっている経費よりも、村が保有する基金と将来見込まれている歳入の方が多くなるため、将来負担比率は数値として現れない状況である。今後も地方債発行の抑制や基金の運用の適正化に務める。</t>
    <rPh sb="32" eb="34">
      <t>ホユウ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</si>
</sst>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E730-4C1C-AA1F-F9B5F87DC6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190249</c:v>
                </c:pt>
                <c:pt idx="1">
                  <c:v>221192</c:v>
                </c:pt>
                <c:pt idx="2">
                  <c:v>285126</c:v>
                </c:pt>
                <c:pt idx="3">
                  <c:v>359536</c:v>
                </c:pt>
                <c:pt idx="4">
                  <c:v>115630</c:v>
                </c:pt>
              </c:numCache>
            </c:numRef>
          </c:val>
          <c:smooth val="0"/>
          <c:extLst>
            <c:ext xmlns:c16="http://schemas.microsoft.com/office/drawing/2014/chart" uri="{C3380CC4-5D6E-409C-BE32-E72D297353CC}">
              <c16:uniqueId val="{00000001-E730-4C1C-AA1F-F9B5F87DC640}"/>
            </c:ext>
          </c:extLst>
        </c:ser>
        <c:dLbls>
          <c:showLegendKey val="0"/>
          <c:showVal val="0"/>
          <c:showCatName val="0"/>
          <c:showSerName val="0"/>
          <c:showPercent val="0"/>
          <c:showBubbleSize val="0"/>
        </c:dLbls>
        <c:marker val="1"/>
        <c:smooth val="0"/>
        <c:axId val="166970112"/>
        <c:axId val="166977536"/>
      </c:lineChart>
      <c:catAx>
        <c:axId val="16697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77536"/>
        <c:crosses val="autoZero"/>
        <c:auto val="1"/>
        <c:lblAlgn val="ctr"/>
        <c:lblOffset val="100"/>
        <c:tickLblSkip val="1"/>
        <c:tickMarkSkip val="1"/>
        <c:noMultiLvlLbl val="0"/>
      </c:catAx>
      <c:valAx>
        <c:axId val="1669775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7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6.39</c:v>
                </c:pt>
                <c:pt idx="1">
                  <c:v>5.41</c:v>
                </c:pt>
                <c:pt idx="2">
                  <c:v>5.16</c:v>
                </c:pt>
                <c:pt idx="3">
                  <c:v>7.65</c:v>
                </c:pt>
                <c:pt idx="4">
                  <c:v>4.91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44.58</c:v>
                </c:pt>
                <c:pt idx="1">
                  <c:v>48.42</c:v>
                </c:pt>
                <c:pt idx="2">
                  <c:v>54.45</c:v>
                </c:pt>
                <c:pt idx="3">
                  <c:v>55.77</c:v>
                </c:pt>
                <c:pt idx="4">
                  <c:v>57.1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3616"/>
        <c:axId val="9024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c:v>
                </c:pt>
                <c:pt idx="1">
                  <c:v>3.35</c:v>
                </c:pt>
                <c:pt idx="2">
                  <c:v>7.62</c:v>
                </c:pt>
                <c:pt idx="3">
                  <c:v>9.94</c:v>
                </c:pt>
                <c:pt idx="4">
                  <c:v>-1.85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3616"/>
        <c:axId val="90248320"/>
      </c:lineChart>
      <c:catAx>
        <c:axId val="899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8320"/>
        <c:crosses val="autoZero"/>
        <c:auto val="1"/>
        <c:lblAlgn val="ctr"/>
        <c:lblOffset val="100"/>
        <c:tickLblSkip val="1"/>
        <c:tickMarkSkip val="1"/>
        <c:noMultiLvlLbl val="0"/>
      </c:catAx>
      <c:valAx>
        <c:axId val="902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0.04</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川上村訪問看護事業特別会計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0.22</c:v>
                </c:pt>
                <c:pt idx="2">
                  <c:v>#N/A</c:v>
                </c:pt>
                <c:pt idx="3">
                  <c:v>0.16</c:v>
                </c:pt>
                <c:pt idx="4">
                  <c:v>#N/A</c:v>
                </c:pt>
                <c:pt idx="5">
                  <c:v>0</c:v>
                </c:pt>
                <c:pt idx="6">
                  <c:v>#N/A</c:v>
                </c:pt>
                <c:pt idx="7">
                  <c:v>0.12</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川上村営バス事業特別会計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7.0000000000000007E-2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川上村特別住宅特別会計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0.06</c:v>
                </c:pt>
                <c:pt idx="4">
                  <c:v>#N/A</c:v>
                </c:pt>
                <c:pt idx="5">
                  <c:v>0.02</c:v>
                </c:pt>
                <c:pt idx="6">
                  <c:v>#N/A</c:v>
                </c:pt>
                <c:pt idx="7">
                  <c:v>0.03</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川上村介護保険事業特別会計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0.03</c:v>
                </c:pt>
                <c:pt idx="4">
                  <c:v>#N/A</c:v>
                </c:pt>
                <c:pt idx="5">
                  <c:v>0.06</c:v>
                </c:pt>
                <c:pt idx="6">
                  <c:v>#N/A</c:v>
                </c:pt>
                <c:pt idx="7">
                  <c:v>0.08</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川上村下水道事業特別会計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0.13</c:v>
                </c:pt>
                <c:pt idx="4">
                  <c:v>#N/A</c:v>
                </c:pt>
                <c:pt idx="5">
                  <c:v>0.13</c:v>
                </c:pt>
                <c:pt idx="6">
                  <c:v>#N/A</c:v>
                </c:pt>
                <c:pt idx="7">
                  <c:v>0.05</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川上村営水道事業特別会計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0.05</c:v>
                </c:pt>
                <c:pt idx="4">
                  <c:v>#N/A</c:v>
                </c:pt>
                <c:pt idx="5">
                  <c:v>0.08</c:v>
                </c:pt>
                <c:pt idx="6">
                  <c:v>#N/A</c:v>
                </c:pt>
                <c:pt idx="7">
                  <c:v>0.02</c:v>
                </c:pt>
                <c:pt idx="8">
                  <c:v>#N/A</c:v>
                </c:pt>
                <c:pt idx="9">
                  <c:v>0.08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0.84</c:v>
                </c:pt>
                <c:pt idx="3">
                  <c:v>#N/A</c:v>
                </c:pt>
                <c:pt idx="4">
                  <c:v>#N/A</c:v>
                </c:pt>
                <c:pt idx="5">
                  <c:v>1</c:v>
                </c:pt>
                <c:pt idx="6">
                  <c:v>#N/A</c:v>
                </c:pt>
                <c:pt idx="7">
                  <c:v>1.2</c:v>
                </c:pt>
                <c:pt idx="8">
                  <c:v>#N/A</c:v>
                </c:pt>
                <c:pt idx="9">
                  <c:v>2.76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6.32</c:v>
                </c:pt>
                <c:pt idx="2">
                  <c:v>#N/A</c:v>
                </c:pt>
                <c:pt idx="3">
                  <c:v>5.27</c:v>
                </c:pt>
                <c:pt idx="4">
                  <c:v>#N/A</c:v>
                </c:pt>
                <c:pt idx="5">
                  <c:v>5.12</c:v>
                </c:pt>
                <c:pt idx="6">
                  <c:v>#N/A</c:v>
                </c:pt>
                <c:pt idx="7">
                  <c:v>7.59</c:v>
                </c:pt>
                <c:pt idx="8">
                  <c:v>#N/A</c:v>
                </c:pt>
                <c:pt idx="9">
                  <c:v>4.8600000000000003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9920"/>
        <c:axId val="148464000"/>
      </c:barChart>
      <c:catAx>
        <c:axId val="148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4000"/>
        <c:crosses val="autoZero"/>
        <c:auto val="1"/>
        <c:lblAlgn val="ctr"/>
        <c:lblOffset val="100"/>
        <c:tickLblSkip val="1"/>
        <c:tickMarkSkip val="1"/>
        <c:noMultiLvlLbl val="0"/>
      </c:catAx>
      <c:valAx>
        <c:axId val="148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589</c:v>
                </c:pt>
                <c:pt idx="5">
                  <c:v>636</c:v>
                </c:pt>
                <c:pt idx="8">
                  <c:v>671</c:v>
                </c:pt>
                <c:pt idx="11">
                  <c:v>678</c:v>
                </c:pt>
                <c:pt idx="14">
                  <c:v>675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279</c:v>
                </c:pt>
                <c:pt idx="3">
                  <c:v>285</c:v>
                </c:pt>
                <c:pt idx="6">
                  <c:v>272</c:v>
                </c:pt>
                <c:pt idx="9">
                  <c:v>272</c:v>
                </c:pt>
                <c:pt idx="12">
                  <c:v>273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c:v>
                </c:pt>
                <c:pt idx="3">
                  <c:v>503</c:v>
                </c:pt>
                <c:pt idx="6">
                  <c:v>468</c:v>
                </c:pt>
                <c:pt idx="9">
                  <c:v>481</c:v>
                </c:pt>
                <c:pt idx="12">
                  <c:v>441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3805056"/>
        <c:axId val="16394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c:v>
                </c:pt>
                <c:pt idx="2">
                  <c:v>#N/A</c:v>
                </c:pt>
                <c:pt idx="3">
                  <c:v>#N/A</c:v>
                </c:pt>
                <c:pt idx="4">
                  <c:v>152</c:v>
                </c:pt>
                <c:pt idx="5">
                  <c:v>#N/A</c:v>
                </c:pt>
                <c:pt idx="6">
                  <c:v>#N/A</c:v>
                </c:pt>
                <c:pt idx="7">
                  <c:v>69</c:v>
                </c:pt>
                <c:pt idx="8">
                  <c:v>#N/A</c:v>
                </c:pt>
                <c:pt idx="9">
                  <c:v>#N/A</c:v>
                </c:pt>
                <c:pt idx="10">
                  <c:v>76</c:v>
                </c:pt>
                <c:pt idx="11">
                  <c:v>#N/A</c:v>
                </c:pt>
                <c:pt idx="12">
                  <c:v>#N/A</c:v>
                </c:pt>
                <c:pt idx="13">
                  <c:v>40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3805056"/>
        <c:axId val="163943552"/>
      </c:lineChart>
      <c:catAx>
        <c:axId val="1638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43552"/>
        <c:crosses val="autoZero"/>
        <c:auto val="1"/>
        <c:lblAlgn val="ctr"/>
        <c:lblOffset val="100"/>
        <c:tickLblSkip val="1"/>
        <c:tickMarkSkip val="1"/>
        <c:noMultiLvlLbl val="0"/>
      </c:catAx>
      <c:valAx>
        <c:axId val="16394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6175</c:v>
                </c:pt>
                <c:pt idx="5">
                  <c:v>5797</c:v>
                </c:pt>
                <c:pt idx="8">
                  <c:v>5846</c:v>
                </c:pt>
                <c:pt idx="11">
                  <c:v>5438</c:v>
                </c:pt>
                <c:pt idx="14">
                  <c:v>5593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4272</c:v>
                </c:pt>
                <c:pt idx="5">
                  <c:v>4563</c:v>
                </c:pt>
                <c:pt idx="8">
                  <c:v>4591</c:v>
                </c:pt>
                <c:pt idx="11">
                  <c:v>4858</c:v>
                </c:pt>
                <c:pt idx="14">
                  <c:v>5460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556</c:v>
                </c:pt>
                <c:pt idx="3">
                  <c:v>549</c:v>
                </c:pt>
                <c:pt idx="6">
                  <c:v>533</c:v>
                </c:pt>
                <c:pt idx="9">
                  <c:v>520</c:v>
                </c:pt>
                <c:pt idx="12">
                  <c:v>525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3</c:v>
                </c:pt>
                <c:pt idx="6">
                  <c:v>25</c:v>
                </c:pt>
                <c:pt idx="9">
                  <c:v>27</c:v>
                </c:pt>
                <c:pt idx="12">
                  <c:v>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3283</c:v>
                </c:pt>
                <c:pt idx="3">
                  <c:v>3103</c:v>
                </c:pt>
                <c:pt idx="6">
                  <c:v>2937</c:v>
                </c:pt>
                <c:pt idx="9">
                  <c:v>2869</c:v>
                </c:pt>
                <c:pt idx="12">
                  <c:v>2699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3478</c:v>
                </c:pt>
                <c:pt idx="3">
                  <c:v>3342</c:v>
                </c:pt>
                <c:pt idx="6">
                  <c:v>3312</c:v>
                </c:pt>
                <c:pt idx="9">
                  <c:v>4005</c:v>
                </c:pt>
                <c:pt idx="12">
                  <c:v>3303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4485760"/>
        <c:axId val="16449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4485760"/>
        <c:axId val="164493184"/>
      </c:lineChart>
      <c:catAx>
        <c:axId val="1644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493184"/>
        <c:crosses val="autoZero"/>
        <c:auto val="1"/>
        <c:lblAlgn val="ctr"/>
        <c:lblOffset val="100"/>
        <c:tickLblSkip val="1"/>
        <c:tickMarkSkip val="1"/>
        <c:noMultiLvlLbl val="0"/>
      </c:catAx>
      <c:valAx>
        <c:axId val="16449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8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{11EBD771-17C3-431F-9EF0-5005EAF39F1C}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83D-47E1-8941-426C77662DD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{857F7A0C-E04B-4EAA-86C7-F041C9F92434}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83D-47E1-8941-426C77662DD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{0D4AF0B1-D744-4D58-A086-C2C3008945A7}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83D-47E1-8941-426C77662DD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{1D5989E9-FFC5-4CB5-A4DF-37F998C4437C}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83D-47E1-8941-426C77662DD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{7D905A5B-06AF-4810-A651-6CE48285F872}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83D-47E1-8941-426C77662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83D-47E1-8941-426C77662DD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{27499E10-A8FA-4A04-9FD0-0570C218B5F6}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83D-47E1-8941-426C77662DD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{0F4EA9C8-7687-40DD-BB77-4B6AEE99C4FD}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83D-47E1-8941-426C77662DD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{0EEC888B-473D-4ABE-9951-DA6586AF3ECD}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83D-47E1-8941-426C77662DD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{B1CA90CF-C2D4-4BD7-B724-E4C802C5CC81}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83D-47E1-8941-426C77662DD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{DD428D5B-B694-4C7A-A900-0A5DF7AC4713}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83D-47E1-8941-426C77662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83D-47E1-8941-426C77662DD9}"/>
            </c:ext>
          </c:extLst>
        </c:ser>
        <c:dLbls>
          <c:showLegendKey val="0"/>
          <c:showVal val="0"/>
          <c:showCatName val="0"/>
          <c:showSerName val="0"/>
          <c:showPercent val="0"/>
          <c:showBubbleSize val="0"/>
        </c:dLbls>
        <c:axId val="72849280"/>
        <c:axId val="72884224"/>
      </c:scatterChart>
      <c:valAx>
        <c:axId val="72849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84224"/>
        <c:crosses val="autoZero"/>
        <c:crossBetween val="midCat"/>
      </c:valAx>
      <c:valAx>
        <c:axId val="72884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{17C5ACFC-41B3-4CC3-BB5B-E6742A1611D4}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CFF-4038-8F81-220FC9CD4D3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{25D9D682-0E1B-4193-8999-ADED97F2D8CE}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CFF-4038-8F81-220FC9CD4D3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{CDBDB38F-4451-42EC-9AF3-ADA5878EE567}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CFF-4038-8F81-220FC9CD4D3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{7CB7164B-BCF8-4105-825A-B6D158E8CA85}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CFF-4038-8F81-220FC9CD4D3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{DD133BA2-8B82-44B4-8C46-63BE3020D8CD}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CFF-4038-8F81-220FC9CD4D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4.5999999999999996</c:v>
                </c:pt>
                <c:pt idx="1">
                  <c:v>4.9000000000000004</c:v>
                </c:pt>
                <c:pt idx="2">
                  <c:v>4.5</c:v>
                </c:pt>
                <c:pt idx="3">
                  <c:v>4.2</c:v>
                </c:pt>
                <c:pt idx="4">
                  <c:v>2.6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CFF-4038-8F81-220FC9CD4D3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{4C5D4F8A-A72A-4B90-ADB1-A67AFFE000AD}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CFF-4038-8F81-220FC9CD4D3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{84D7B999-409A-4A52-9F14-E3EB52050BBA}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CFF-4038-8F81-220FC9CD4D3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{0F2EA46F-A92A-43DD-A78D-5C4733AC4930}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CFF-4038-8F81-220FC9CD4D3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{82CB38B7-2694-4063-89E6-75F49FE563A9}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CFF-4038-8F81-220FC9CD4D3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{3370AED8-F169-4E92-8560-A377638C7358}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CFF-4038-8F81-220FC9CD4D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8CFF-4038-8F81-220FC9CD4D34}"/>
            </c:ext>
          </c:extLst>
        </c:ser>
        <c:dLbls>
          <c:showLegendKey val="0"/>
          <c:showVal val="0"/>
          <c:showCatName val="0"/>
          <c:showSerName val="0"/>
          <c:showPercent val="0"/>
          <c:showBubbleSize val="0"/>
        </c:dLbls>
        <c:axId val="72775168"/>
        <c:axId val="72777088"/>
      </c:scatterChart>
      <c:valAx>
        <c:axId val="7277516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7088"/>
        <c:crosses val="autoZero"/>
        <c:crossBetween val="midCat"/>
      </c:valAx>
      <c:valAx>
        <c:axId val="72777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で例年より改善した。早い時期から繰上償還に取り組んできたことや、簡易水道事業も含めた公営企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務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D81C71E-8A7E-49A3-AD27-0B6BC7E93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DECB9AA-BBFC-4A41-AEB2-22B7C9D16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78E2FB2B-F1EC-4154-A880-01373B5E234C}"/>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7913EE36-72E2-4B09-97F6-4570880713C9}"/>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D467B17B-595D-44EA-BE1E-C69FB5178625}"/>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F6B13253-FC96-43C7-9CF1-8F58291FA58A}"/>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B199ACB9-4E60-42AE-B03B-FC6BA53153F5}"/>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261E7B80-B7C8-4624-BE75-CD014AEC4A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36B23ACD-E368-4D20-92F2-C6DC66F8F5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5617CD6E-1479-4C4B-82E8-5AA489C38BB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6F9DB64F-C7B9-4E92-8C82-A16B020EC7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2F27BE71-37B2-4410-8143-64C179DAAAF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910051F4-48E5-4487-BC51-27E4177BCF6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4261316C-36DD-4265-B6FE-31144DCDB1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99FC980A-5C93-4F1E-82F2-0DA0A03E843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3D8C6C6A-CA22-4745-BAF0-101664D97C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E3438881-6B4A-4BFD-A7F6-D9E78BE8540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BD215B30-A06E-42D5-A4D8-2B12985666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68D77DAB-5140-485A-8976-0C19AA97581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706A7178-5F17-4404-8477-8E30D50F909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17A439DE-1DE1-40D1-8F88-2FF13DEE8B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9D92BF3C-F701-4265-A074-DC5C7E2A00E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5B063E63-90EE-474A-B610-88C52840EE1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B90E9865-1F59-45B0-A4B8-F65059FCC1C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D4AB593C-ABED-49E8-9CB7-F36203CED47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6A66A21-1ADE-4C4A-9C8F-4B3637C6E917}"/>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13880EAE-BC08-4B02-BFB9-E7F0C8A2C3A6}"/>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DBE24CFF-10A0-41D5-A8F4-6632F4B3F2AF}"/>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A1C15158-860C-4FFB-AB5C-6567EAA51D5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CCDD1E5A-83E0-413B-A0FE-CE374D0DB86C}"/>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470B54C0-88EA-446D-AC46-F671454383C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EBAE50BE-E92B-4FD9-BDF1-D2DB19E7AF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E9257BC-2F41-4DC6-9146-EA92A73180A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C9EE2B09-95FC-44D5-9EE4-0187567C0F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104414BB-C423-4835-9992-EAD6022046A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E15F07BD-DD21-4279-BA0E-8188EA0F270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21E4F1DE-AE9C-4300-B090-C7CB179466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4EEFD8EB-B15D-480B-A4B1-EF60764E6C3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89D396D0-C3D2-41E6-A85E-E23E1232CD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E65D9290-A083-42B4-A4F2-AC5B896959D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6DB58B86-81EE-4A59-AD2E-18C825AE8E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BF675FEE-2A42-4299-9FC9-0578E02AB2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14623DB2-1674-467E-8C3E-A898D3A7BA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B47BBE59-1A54-4B36-BD3A-7067962FB9D2}"/>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A3442625-20C0-477B-A69B-7B4B33F7C29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75CB1A2A-E6B2-4D6F-9DB4-3CED8F20415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76A2E780-5371-4426-9ED7-0085CB26198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F1786E79-0E30-455D-929A-9EB8672F455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FD9EC37E-6069-4F5E-B94A-2CD31E0E613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28FFCCDB-7F2A-41F0-895B-1E515FAB0CA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2E537242-8665-4143-B339-AFB0541B2D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2DC42D9C-7696-4523-B344-584EC33FB4F3}"/>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90721525-1078-4D67-921C-4A6AE2C16F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2FF46A22-701D-439E-ACC5-2DF7DF8E2C3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5D66974D-F8DB-4AC5-B450-4D8DCEAB7A2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971E1FD2-114D-4E83-B052-AC714B3CAFBC}"/>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B0BC6E50-C896-4242-BA3F-450E22AC13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8CC42B0E-3C66-4549-9781-25231EFDFEB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0337A1A-4923-4A69-923B-9B294261E4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4F75186-BFFA-4AF1-84FE-D2922BF3C0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D1C51C1-59BA-4EEC-BC83-20048683C0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93D9B0AB-71EA-48D9-B635-49A0FCCE1A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E730B91-1CAD-48A2-A932-04BB1B3231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6F33265-9747-42FF-A854-5B72186BD9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D05B0B1-EF4B-425F-BE38-5A899BA29B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35E92CA9-D2A1-4F79-BB05-012C11B1E1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72D2742-E043-4DD3-A996-F68188773C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1C8FABA-5E28-4D62-A4E3-B215B20CFFB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A531BC8-1D21-4DD8-86BF-F55095B2E1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B7E80480-923A-4BC8-81A9-654DCE72AD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AC814BB8-236B-4F4A-9CF9-11D9EDCD9F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256136C-DA71-4FD3-86C4-F636EC09CC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BC59EDB-1DF4-4EF7-81E1-5517D970D6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3AC9D7ED-A8F2-4928-9848-CC89AF2A35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3D4CC801-2E2B-4204-86BC-7354E8AF4308}"/>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3B503D38-44F8-4FD9-AA8B-1BF6BF59556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5E0160E-4C0D-4E5A-A01B-BAED0CFF1B7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750111D-B0FF-46B6-82CD-05E6F658774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381476AA-8663-49B2-90D4-8942FF55CBD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A9242E0F-3D32-41A7-A99E-CDF296060D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5590D67-1C72-4A8A-87CF-6C507E2462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19878406-806A-426C-9388-D4021CE242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C67A9D4-2E4A-4B56-99CF-4556149361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D76FBEB-0D36-4963-AA45-9B35CFB222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3D55641-2BC9-4C92-9B4A-1FE719C7AB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A51D1EF5-7548-4010-811B-46FE71EC27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BDB14B2-29C8-4E71-B04A-B0E1766ED2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64CAE05-B0FC-4955-A369-9638AE4A8C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D565E69-A776-448D-9F1D-399821EC5A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EEB5937-AE74-4C21-BC76-946540DB7C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4438186-956B-478E-8131-820E22E0BE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8EC91DA-6407-4E4D-8344-1C825C8E578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DF43F1B-4F81-4477-9C18-A4D79551BA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D5F82D6-F56E-48E2-BA3C-20EDD854D5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5AA9968-EF4E-4BBB-91BA-A948D14C1B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F0D3B59-489D-4752-A27D-BFEA3EA489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28E14B5-862F-4A6E-A4D8-2E9CD6D384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9317BBD1-FE42-4479-A9A9-56D88386AD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21A854A1-348A-48B9-B50A-5D4066E2852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436CFE4-2725-4994-90DC-C5F196D44F1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7859379-DFE9-4D1A-9794-BCF5E962BD0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B2C9745-FE66-4AE8-A95A-67B18C0C7E1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489C4A4F-0C21-4BAF-80AC-A27AD5C2CE6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6AEED686-7F33-4B16-8A1B-A76017E38F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A33B7FED-56F2-4FBA-A6EA-368D3FA0D0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45B544D9-997D-4C4F-8F02-561936D267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0.24</a:t>
          </a:r>
          <a:r>
            <a:rPr kumimoji="1" lang="ja-JP" altLang="en-US" sz="1300">
              <a:latin typeface="ＭＳ Ｐゴシック"/>
            </a:rPr>
            <a:t>で、良い状況とは言えないが、類似団体平均を若干上回る形で例年推移している。本村の税収は、多くを農業所得が占めており、野菜の売り上げにより大きく変動する、不安定な状況といえる。このため、村の財政の多くを地方交付税等に依存する財政構造となっている。今後も歳入状況が大きく好転することは望めない状況であることから、事務事業の見直しを一層図り、歳出削減に務める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104902</xdr:rowOff>
    </xdr:from>
    <xdr:to>
      <xdr:col>7</xdr:col>
      <xdr:colOff>152400</xdr:colOff>
      <xdr:row>43</xdr:row>
      <xdr:rowOff>114554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114554</xdr:rowOff>
    </xdr:from>
    <xdr:to>
      <xdr:col>6</xdr:col>
      <xdr:colOff>0</xdr:colOff>
      <xdr:row>43</xdr:row>
      <xdr:rowOff>114554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104902</xdr:rowOff>
    </xdr:from>
    <xdr:to>
      <xdr:col>4</xdr:col>
      <xdr:colOff>482600</xdr:colOff>
      <xdr:row>43</xdr:row>
      <xdr:rowOff>114554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104902</xdr:rowOff>
    </xdr:from>
    <xdr:to>
      <xdr:col>3</xdr:col>
      <xdr:colOff>279400</xdr:colOff>
      <xdr:row>43</xdr:row>
      <xdr:rowOff>104902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54102</xdr:rowOff>
    </xdr:from>
    <xdr:to>
      <xdr:col>7</xdr:col>
      <xdr:colOff>203200</xdr:colOff>
      <xdr:row>43</xdr:row>
      <xdr:rowOff>155702</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70629</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63754</xdr:rowOff>
    </xdr:from>
    <xdr:to>
      <xdr:col>6</xdr:col>
      <xdr:colOff>50800</xdr:colOff>
      <xdr:row>43</xdr:row>
      <xdr:rowOff>165354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4081</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63754</xdr:rowOff>
    </xdr:from>
    <xdr:to>
      <xdr:col>4</xdr:col>
      <xdr:colOff>533400</xdr:colOff>
      <xdr:row>43</xdr:row>
      <xdr:rowOff>165354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54102</xdr:rowOff>
    </xdr:from>
    <xdr:to>
      <xdr:col>3</xdr:col>
      <xdr:colOff>330200</xdr:colOff>
      <xdr:row>43</xdr:row>
      <xdr:rowOff>155702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経常収支比率は、前年度より</a:t>
          </a:r>
          <a:r>
            <a:rPr kumimoji="1" lang="en-US" altLang="ja-JP" sz="1300">
              <a:latin typeface="ＭＳ Ｐゴシック"/>
            </a:rPr>
            <a:t>2.2</a:t>
          </a:r>
          <a:r>
            <a:rPr kumimoji="1" lang="ja-JP" altLang="en-US" sz="1300">
              <a:latin typeface="ＭＳ Ｐゴシック"/>
            </a:rPr>
            <a:t>ポイント上がり、</a:t>
          </a:r>
          <a:r>
            <a:rPr kumimoji="1" lang="en-US" altLang="ja-JP" sz="1300">
              <a:latin typeface="ＭＳ Ｐゴシック"/>
            </a:rPr>
            <a:t>70.8</a:t>
          </a:r>
          <a:r>
            <a:rPr kumimoji="1" lang="ja-JP" altLang="en-US" sz="1300">
              <a:latin typeface="ＭＳ Ｐゴシック"/>
            </a:rPr>
            <a:t>％となった。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年度より副村長が二人体制となっている。また、国際交流員として年度途中で職員採用があり、人件費が</a:t>
          </a:r>
          <a:r>
            <a:rPr kumimoji="1" lang="en-US" altLang="ja-JP" sz="1300">
              <a:latin typeface="ＭＳ Ｐゴシック"/>
            </a:rPr>
            <a:t>16,000</a:t>
          </a:r>
          <a:r>
            <a:rPr kumimoji="1" lang="ja-JP" altLang="en-US" sz="1300">
              <a:latin typeface="ＭＳ Ｐゴシック"/>
            </a:rPr>
            <a:t>千円増加している。経常的経費として人件費が増加したため、経常収支比率の上昇がみられた。</a:t>
          </a:r>
          <a:endParaRPr kumimoji="1" lang="en-US" altLang="ja-JP" sz="1300">
            <a:latin typeface="ＭＳ Ｐゴシック"/>
          </a:endParaRPr>
        </a:p>
        <a:p>
          <a:r>
            <a:rPr kumimoji="1" lang="ja-JP" altLang="en-US" sz="1300">
              <a:latin typeface="ＭＳ Ｐゴシック"/>
            </a:rPr>
            <a:t>今後も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115933</xdr:rowOff>
    </xdr:from>
    <xdr:to>
      <xdr:col>7</xdr:col>
      <xdr:colOff>152400</xdr:colOff>
      <xdr:row>62</xdr:row>
      <xdr:rowOff>20320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438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115933</xdr:rowOff>
    </xdr:from>
    <xdr:to>
      <xdr:col>6</xdr:col>
      <xdr:colOff>0</xdr:colOff>
      <xdr:row>61</xdr:row>
      <xdr:rowOff>160746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43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160746</xdr:rowOff>
    </xdr:from>
    <xdr:to>
      <xdr:col>4</xdr:col>
      <xdr:colOff>482600</xdr:colOff>
      <xdr:row>62</xdr:row>
      <xdr:rowOff>51344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1919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126274</xdr:rowOff>
    </xdr:from>
    <xdr:to>
      <xdr:col>3</xdr:col>
      <xdr:colOff>279400</xdr:colOff>
      <xdr:row>62</xdr:row>
      <xdr:rowOff>51344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847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65133</xdr:rowOff>
    </xdr:from>
    <xdr:to>
      <xdr:col>6</xdr:col>
      <xdr:colOff>50800</xdr:colOff>
      <xdr:row>61</xdr:row>
      <xdr:rowOff>166733</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109946</xdr:rowOff>
    </xdr:from>
    <xdr:to>
      <xdr:col>4</xdr:col>
      <xdr:colOff>533400</xdr:colOff>
      <xdr:row>62</xdr:row>
      <xdr:rowOff>40096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50273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544</xdr:rowOff>
    </xdr:from>
    <xdr:to>
      <xdr:col>3</xdr:col>
      <xdr:colOff>330200</xdr:colOff>
      <xdr:row>62</xdr:row>
      <xdr:rowOff>102144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112321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75474</xdr:rowOff>
    </xdr:from>
    <xdr:to>
      <xdr:col>2</xdr:col>
      <xdr:colOff>127000</xdr:colOff>
      <xdr:row>62</xdr:row>
      <xdr:rowOff>5624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[329,524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人件費・物件費は、類似団体の平均を下回っている。</a:t>
          </a:r>
        </a:p>
        <a:p>
          <a:r>
            <a:rPr kumimoji="1" lang="ja-JP" altLang="en-US" sz="1300">
              <a:latin typeface="ＭＳ Ｐゴシック"/>
            </a:rPr>
            <a:t>人口千人当たり職員数が少ないこともあって、基本給や各手当もかなり低い水準となっており、特に時間外手当や管理職手当等が低くなっている。物件費については、需用費の数値が高めで、目的別にみると衛生費、消防費の数値が高かったが、義務的経費の削減に務めた結果、全体で類似団体と比較して人口</a:t>
          </a:r>
          <a:r>
            <a:rPr kumimoji="1" lang="en-US" altLang="ja-JP" sz="1300">
              <a:latin typeface="ＭＳ Ｐゴシック"/>
            </a:rPr>
            <a:t>1</a:t>
          </a:r>
          <a:r>
            <a:rPr kumimoji="1" lang="ja-JP" altLang="en-US" sz="1300">
              <a:latin typeface="ＭＳ Ｐゴシック"/>
            </a:rPr>
            <a:t>人当たりの決算額を約</a:t>
          </a:r>
          <a:r>
            <a:rPr kumimoji="1" lang="en-US" altLang="ja-JP" sz="1300">
              <a:latin typeface="ＭＳ Ｐゴシック"/>
            </a:rPr>
            <a:t>11</a:t>
          </a:r>
          <a:r>
            <a:rPr kumimoji="1" lang="ja-JP" altLang="en-US" sz="1300">
              <a:latin typeface="ＭＳ Ｐゴシック"/>
            </a:rPr>
            <a:t>％下回った。全体的にさらに事業や内容の見直しをして、人口規模も考慮に入れた適正は経費配分に務める。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58893</xdr:rowOff>
    </xdr:from>
    <xdr:to>
      <xdr:col>7</xdr:col>
      <xdr:colOff>152400</xdr:colOff>
      <xdr:row>82</xdr:row>
      <xdr:rowOff>62953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7793"/>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23005</xdr:rowOff>
    </xdr:from>
    <xdr:to>
      <xdr:col>6</xdr:col>
      <xdr:colOff>0</xdr:colOff>
      <xdr:row>82</xdr:row>
      <xdr:rowOff>58893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81905"/>
          <a:ext cx="8890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169168</xdr:rowOff>
    </xdr:from>
    <xdr:to>
      <xdr:col>4</xdr:col>
      <xdr:colOff>482600</xdr:colOff>
      <xdr:row>82</xdr:row>
      <xdr:rowOff>23005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661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151867</xdr:rowOff>
    </xdr:from>
    <xdr:to>
      <xdr:col>3</xdr:col>
      <xdr:colOff>279400</xdr:colOff>
      <xdr:row>81</xdr:row>
      <xdr:rowOff>169168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39317"/>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12153</xdr:rowOff>
    </xdr:from>
    <xdr:to>
      <xdr:col>7</xdr:col>
      <xdr:colOff>203200</xdr:colOff>
      <xdr:row>82</xdr:row>
      <xdr:rowOff>113753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28680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329,524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8093</xdr:rowOff>
    </xdr:from>
    <xdr:to>
      <xdr:col>6</xdr:col>
      <xdr:colOff>50800</xdr:colOff>
      <xdr:row>82</xdr:row>
      <xdr:rowOff>109693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119870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3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325,990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143655</xdr:rowOff>
    </xdr:from>
    <xdr:to>
      <xdr:col>4</xdr:col>
      <xdr:colOff>533400</xdr:colOff>
      <xdr:row>82</xdr:row>
      <xdr:rowOff>73805</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83982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294,758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118368</xdr:rowOff>
    </xdr:from>
    <xdr:to>
      <xdr:col>3</xdr:col>
      <xdr:colOff>330200</xdr:colOff>
      <xdr:row>82</xdr:row>
      <xdr:rowOff>48518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0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58695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7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101067</xdr:rowOff>
    </xdr:from>
    <xdr:to>
      <xdr:col>2</xdr:col>
      <xdr:colOff>127000</xdr:colOff>
      <xdr:row>82</xdr:row>
      <xdr:rowOff>31217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9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41394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5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ラスパイレス指数は、これまでも類似団体とほぼ同じ水準を維持してきたが、Ｈ</a:t>
          </a:r>
          <a:r>
            <a:rPr kumimoji="1" lang="en-US" altLang="ja-JP" sz="1300">
              <a:latin typeface="ＭＳ Ｐゴシック"/>
            </a:rPr>
            <a:t>22</a:t>
          </a:r>
          <a:r>
            <a:rPr kumimoji="1" lang="ja-JP" altLang="en-US" sz="1300">
              <a:latin typeface="ＭＳ Ｐゴシック"/>
            </a:rPr>
            <a:t>年度から僅かながらこれを下回る結果となっている。職員数も小規模な本村のような体制では、偶発的は要因で指数が大きく変動する場合もあるため、県内や全国の自治体の動向も踏まえながら、給与の適正化に務め、現在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86</xdr:row>
      <xdr:rowOff>47307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07552"/>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47307</xdr:rowOff>
    </xdr:from>
    <xdr:to>
      <xdr:col>23</xdr:col>
      <xdr:colOff>406400</xdr:colOff>
      <xdr:row>86</xdr:row>
      <xdr:rowOff>83502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83502</xdr:rowOff>
    </xdr:from>
    <xdr:to>
      <xdr:col>22</xdr:col>
      <xdr:colOff>203200</xdr:colOff>
      <xdr:row>86</xdr:row>
      <xdr:rowOff>107632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107632</xdr:rowOff>
    </xdr:from>
    <xdr:to>
      <xdr:col>21</xdr:col>
      <xdr:colOff>0</xdr:colOff>
      <xdr:row>89</xdr:row>
      <xdr:rowOff>3493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52332"/>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100029</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167957</xdr:rowOff>
    </xdr:from>
    <xdr:to>
      <xdr:col>23</xdr:col>
      <xdr:colOff>457200</xdr:colOff>
      <xdr:row>86</xdr:row>
      <xdr:rowOff>98107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108284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32702</xdr:rowOff>
    </xdr:from>
    <xdr:to>
      <xdr:col>22</xdr:col>
      <xdr:colOff>254000</xdr:colOff>
      <xdr:row>86</xdr:row>
      <xdr:rowOff>134302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144479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56832</xdr:rowOff>
    </xdr:from>
    <xdr:to>
      <xdr:col>21</xdr:col>
      <xdr:colOff>50800</xdr:colOff>
      <xdr:row>86</xdr:row>
      <xdr:rowOff>158432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168609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人口千人当たり職員数は、類似団体平均と比較しても少ない状況である。職員数を「Ｈ</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83</a:t>
          </a:r>
          <a:r>
            <a:rPr kumimoji="1" lang="ja-JP" altLang="en-US" sz="1300">
              <a:latin typeface="ＭＳ Ｐゴシック"/>
            </a:rPr>
            <a:t>人⇒Ｈ</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75</a:t>
          </a:r>
          <a:r>
            <a:rPr kumimoji="1" lang="ja-JP" altLang="en-US" sz="1300">
              <a:latin typeface="ＭＳ Ｐゴシック"/>
            </a:rPr>
            <a:t>人」と定めた定員管理の目標数値に対して、</a:t>
          </a:r>
          <a:r>
            <a:rPr kumimoji="1" lang="en-US" altLang="ja-JP" sz="1300">
              <a:latin typeface="ＭＳ Ｐゴシック"/>
            </a:rPr>
            <a:t>69</a:t>
          </a:r>
          <a:r>
            <a:rPr kumimoji="1" lang="ja-JP" altLang="en-US" sz="1300">
              <a:latin typeface="ＭＳ Ｐゴシック"/>
            </a:rPr>
            <a:t>人となっている。当面はこれを維持しつつも、人口の減少を鑑みると、人口千人当たり職員数は確実に増加していくと考えられるため、次の段階の目標値や新たな方策を検討し、現在の水準の維持に務める。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119266</xdr:rowOff>
    </xdr:from>
    <xdr:to>
      <xdr:col>24</xdr:col>
      <xdr:colOff>558800</xdr:colOff>
      <xdr:row>60</xdr:row>
      <xdr:rowOff>155702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06266"/>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119266</xdr:rowOff>
    </xdr:from>
    <xdr:to>
      <xdr:col>23</xdr:col>
      <xdr:colOff>406400</xdr:colOff>
      <xdr:row>60</xdr:row>
      <xdr:rowOff>129642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406266"/>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129642</xdr:rowOff>
    </xdr:from>
    <xdr:to>
      <xdr:col>22</xdr:col>
      <xdr:colOff>203200</xdr:colOff>
      <xdr:row>60</xdr:row>
      <xdr:rowOff>134950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416642"/>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134950</xdr:rowOff>
    </xdr:from>
    <xdr:to>
      <xdr:col>21</xdr:col>
      <xdr:colOff>0</xdr:colOff>
      <xdr:row>60</xdr:row>
      <xdr:rowOff>142189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42195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104902</xdr:rowOff>
    </xdr:from>
    <xdr:to>
      <xdr:col>24</xdr:col>
      <xdr:colOff>609600</xdr:colOff>
      <xdr:row>61</xdr:row>
      <xdr:rowOff>35052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121429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68466</xdr:rowOff>
    </xdr:from>
    <xdr:to>
      <xdr:col>23</xdr:col>
      <xdr:colOff>457200</xdr:colOff>
      <xdr:row>60</xdr:row>
      <xdr:rowOff>170066</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3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8793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2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78842</xdr:rowOff>
    </xdr:from>
    <xdr:to>
      <xdr:col>22</xdr:col>
      <xdr:colOff>254000</xdr:colOff>
      <xdr:row>61</xdr:row>
      <xdr:rowOff>8992</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19169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84150</xdr:rowOff>
    </xdr:from>
    <xdr:to>
      <xdr:col>21</xdr:col>
      <xdr:colOff>50800</xdr:colOff>
      <xdr:row>61</xdr:row>
      <xdr:rowOff>14300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24477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1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91389</xdr:rowOff>
    </xdr:from>
    <xdr:to>
      <xdr:col>19</xdr:col>
      <xdr:colOff>533400</xdr:colOff>
      <xdr:row>61</xdr:row>
      <xdr:rowOff>21539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31716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1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2.6</a:t>
          </a:r>
          <a:r>
            <a:rPr kumimoji="1" lang="ja-JP" altLang="en-US" sz="1300">
              <a:latin typeface="ＭＳ Ｐゴシック"/>
            </a:rPr>
            <a:t>％で、類似団体平均を大きく下回っている。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務める必要がある。平成</a:t>
          </a:r>
          <a:r>
            <a:rPr kumimoji="1" lang="en-US" altLang="ja-JP" sz="1300">
              <a:latin typeface="ＭＳ Ｐゴシック"/>
            </a:rPr>
            <a:t>30</a:t>
          </a:r>
          <a:r>
            <a:rPr kumimoji="1" lang="ja-JP" altLang="en-US" sz="1300">
              <a:latin typeface="ＭＳ Ｐゴシック"/>
            </a:rPr>
            <a:t>年度より大型の償還が始まるため、今後は上昇すると考えられる。</a:t>
          </a: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88392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86917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102870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107696</xdr:rowOff>
    </xdr:from>
    <xdr:to>
      <xdr:col>21</xdr:col>
      <xdr:colOff>0</xdr:colOff>
      <xdr:row>40</xdr:row>
      <xdr:rowOff>122174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71374</xdr:rowOff>
    </xdr:from>
    <xdr:to>
      <xdr:col>21</xdr:col>
      <xdr:colOff>50800</xdr:colOff>
      <xdr:row>41</xdr:row>
      <xdr:rowOff>1524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56896</xdr:rowOff>
    </xdr:from>
    <xdr:to>
      <xdr:col>19</xdr:col>
      <xdr:colOff>533400</xdr:colOff>
      <xdr:row>40</xdr:row>
      <xdr:rowOff>158496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168673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現段階の試算では、将来負担比率が決まっている経費よりも、村が保有する基金と将来見込まれる歳入の方が多くなるため、将来負担比率は数値として現れない状況である。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の平均から大きく下回る数値となっている。特に、給与と関連した退職手当や時間外手当、管理職手当も低い値となっている。今後も定員管理や給与水準の適正化をさらに進めて、引き続き健全な数値を維持するよう務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131572</xdr:rowOff>
    </xdr:from>
    <xdr:to>
      <xdr:col>7</xdr:col>
      <xdr:colOff>15875</xdr:colOff>
      <xdr:row>35</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608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131572</xdr:rowOff>
    </xdr:from>
    <xdr:to>
      <xdr:col>5</xdr:col>
      <xdr:colOff>549275</xdr:colOff>
      <xdr:row>34</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163576</xdr:rowOff>
    </xdr:from>
    <xdr:to>
      <xdr:col>4</xdr:col>
      <xdr:colOff>346075</xdr:colOff>
      <xdr:row>35</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135636</xdr:rowOff>
    </xdr:from>
    <xdr:to>
      <xdr:col>7</xdr:col>
      <xdr:colOff>66675</xdr:colOff>
      <xdr:row>35</xdr:row>
      <xdr:rowOff>65786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80772</xdr:rowOff>
    </xdr:from>
    <xdr:to>
      <xdr:col>5</xdr:col>
      <xdr:colOff>600075</xdr:colOff>
      <xdr:row>35</xdr:row>
      <xdr:rowOff>10922</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衛生費、消防費が類似団体より高い数値を示しており、その要因は需用費と備品購入費（消防費）が挙げられる。需用費については今までも事務事業等の見直しを行ってきたが、今後さらに徹底したコスト削減に務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9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決算額は前年度から増加している。児童福祉費の増加が要因として挙げられる。民生費は今後も増加していくものと考えられるが、村が担うべきサービスの範囲や水準が適正なものであるかを検討して、財政的な指標を維持できるよう務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原因は、特別会計への繰出金である。特に、水道・下水道事業など公営企業会計への繰出しが大きいため、今後各種料金の見直し等を検討して、経営の健全化を図っていく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78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33274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33274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96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補助費に係る経常収支比率は、類似団体を下回っている。各団体への補助金は見直し等を検討してきたが、今後も公益性、有効性、必要性を十分に検証した上で適正化を図っていく必要がある。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43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38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の実施に取り組んできた成果もあり、公債費の比率は他団体と比較しても低い水準を保っている。しかし、下水道事業などの公営企業債の償還財源に充てる一般財源に関しては、類似団体の２倍以上で全体を圧迫している状況が続いている。起債の発行量が大きくなっているため、起債残高や各年度の起債償還額などの推移を見極めながら、公営企業債も含めて、将来を見据えたトータル的な起債管理に務め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43180</xdr:rowOff>
    </xdr:from>
    <xdr:to>
      <xdr:col>7</xdr:col>
      <xdr:colOff>15875</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33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165100</xdr:rowOff>
    </xdr:from>
    <xdr:to>
      <xdr:col>3</xdr:col>
      <xdr:colOff>142875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38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114300</xdr:rowOff>
    </xdr:from>
    <xdr:to>
      <xdr:col>1</xdr:col>
      <xdr:colOff>676275</xdr:colOff>
      <xdr:row>76</xdr:row>
      <xdr:rowOff>44450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54627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普通建設事業費の人口</a:t>
          </a:r>
          <a:r>
            <a:rPr kumimoji="1" lang="en-US" altLang="ja-JP" sz="1300">
              <a:latin typeface="ＭＳ Ｐゴシック"/>
            </a:rPr>
            <a:t>1</a:t>
          </a:r>
          <a:r>
            <a:rPr kumimoji="1" lang="ja-JP" altLang="en-US" sz="1300">
              <a:latin typeface="ＭＳ Ｐゴシック"/>
            </a:rPr>
            <a:t>人当たり決算額は、類似団体平均を下回った。今後も国の補助制度等を活用して、一般財源からの持ち出しを少なくしていけるかが課題である。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118835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82880"/>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56787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82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56787</xdr:rowOff>
    </xdr:from>
    <xdr:to>
      <xdr:col>21</xdr:col>
      <xdr:colOff>361950</xdr:colOff>
      <xdr:row>75</xdr:row>
      <xdr:rowOff>128633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155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99241</xdr:rowOff>
    </xdr:from>
    <xdr:to>
      <xdr:col>20</xdr:col>
      <xdr:colOff>158750</xdr:colOff>
      <xdr:row>75</xdr:row>
      <xdr:rowOff>128633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57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68035</xdr:rowOff>
    </xdr:from>
    <xdr:to>
      <xdr:col>24</xdr:col>
      <xdr:colOff>82550</xdr:colOff>
      <xdr:row>75</xdr:row>
      <xdr:rowOff>169636</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84562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5987</xdr:rowOff>
    </xdr:from>
    <xdr:to>
      <xdr:col>21</xdr:col>
      <xdr:colOff>412750</xdr:colOff>
      <xdr:row>75</xdr:row>
      <xdr:rowOff>107587</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117764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77833</xdr:rowOff>
    </xdr:from>
    <xdr:to>
      <xdr:col>20</xdr:col>
      <xdr:colOff>209550</xdr:colOff>
      <xdr:row>76</xdr:row>
      <xdr:rowOff>7984</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18160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48441</xdr:rowOff>
    </xdr:from>
    <xdr:to>
      <xdr:col>19</xdr:col>
      <xdr:colOff>6350</xdr:colOff>
      <xdr:row>75</xdr:row>
      <xdr:rowOff>150040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160218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142004</xdr:rowOff>
    </xdr:from>
    <xdr:to>
      <xdr:col>4</xdr:col>
      <xdr:colOff>1117600</xdr:colOff>
      <xdr:row>17</xdr:row>
      <xdr:rowOff>148853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04279"/>
          <a:ext cx="647700" cy="6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137039</xdr:rowOff>
    </xdr:from>
    <xdr:to>
      <xdr:col>4</xdr:col>
      <xdr:colOff>469900</xdr:colOff>
      <xdr:row>17</xdr:row>
      <xdr:rowOff>148853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99314"/>
          <a:ext cx="698500" cy="1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137039</xdr:rowOff>
    </xdr:from>
    <xdr:to>
      <xdr:col>3</xdr:col>
      <xdr:colOff>904875</xdr:colOff>
      <xdr:row>17</xdr:row>
      <xdr:rowOff>166551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99314"/>
          <a:ext cx="698500" cy="2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163298</xdr:rowOff>
    </xdr:from>
    <xdr:to>
      <xdr:col>3</xdr:col>
      <xdr:colOff>206375</xdr:colOff>
      <xdr:row>17</xdr:row>
      <xdr:rowOff>166551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25573"/>
          <a:ext cx="698500" cy="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91204</xdr:rowOff>
    </xdr:from>
    <xdr:to>
      <xdr:col>5</xdr:col>
      <xdr:colOff>34925</xdr:colOff>
      <xdr:row>18</xdr:row>
      <xdr:rowOff>21354</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05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63281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2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98053</xdr:rowOff>
    </xdr:from>
    <xdr:to>
      <xdr:col>4</xdr:col>
      <xdr:colOff>520700</xdr:colOff>
      <xdr:row>18</xdr:row>
      <xdr:rowOff>28203</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6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12980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86239</xdr:rowOff>
    </xdr:from>
    <xdr:to>
      <xdr:col>3</xdr:col>
      <xdr:colOff>955675</xdr:colOff>
      <xdr:row>18</xdr:row>
      <xdr:rowOff>16389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4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115751</xdr:rowOff>
    </xdr:from>
    <xdr:to>
      <xdr:col>3</xdr:col>
      <xdr:colOff>257175</xdr:colOff>
      <xdr:row>18</xdr:row>
      <xdr:rowOff>45901</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7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30678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112498</xdr:rowOff>
    </xdr:from>
    <xdr:to>
      <xdr:col>2</xdr:col>
      <xdr:colOff>692150</xdr:colOff>
      <xdr:row>18</xdr:row>
      <xdr:rowOff>42648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7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27425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6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330052</xdr:rowOff>
    </xdr:from>
    <xdr:to>
      <xdr:col>4</xdr:col>
      <xdr:colOff>1117600</xdr:colOff>
      <xdr:row>36</xdr:row>
      <xdr:rowOff>24702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03800" y="6940402"/>
          <a:ext cx="647700" cy="3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330052</xdr:rowOff>
    </xdr:from>
    <xdr:to>
      <xdr:col>4</xdr:col>
      <xdr:colOff>469900</xdr:colOff>
      <xdr:row>35</xdr:row>
      <xdr:rowOff>336869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940402"/>
          <a:ext cx="698500" cy="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246343</xdr:rowOff>
    </xdr:from>
    <xdr:to>
      <xdr:col>3</xdr:col>
      <xdr:colOff>904875</xdr:colOff>
      <xdr:row>35</xdr:row>
      <xdr:rowOff>336869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56693"/>
          <a:ext cx="698500" cy="9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246343</xdr:rowOff>
    </xdr:from>
    <xdr:to>
      <xdr:col>3</xdr:col>
      <xdr:colOff>206375</xdr:colOff>
      <xdr:row>35</xdr:row>
      <xdr:rowOff>314356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856693"/>
          <a:ext cx="698500" cy="6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316802</xdr:rowOff>
    </xdr:from>
    <xdr:to>
      <xdr:col>5</xdr:col>
      <xdr:colOff>34925</xdr:colOff>
      <xdr:row>36</xdr:row>
      <xdr:rowOff>75502</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92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288879</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89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279252</xdr:rowOff>
    </xdr:from>
    <xdr:to>
      <xdr:col>4</xdr:col>
      <xdr:colOff>520700</xdr:colOff>
      <xdr:row>36</xdr:row>
      <xdr:rowOff>37952</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8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22729</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7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286069</xdr:rowOff>
    </xdr:from>
    <xdr:to>
      <xdr:col>3</xdr:col>
      <xdr:colOff>955675</xdr:colOff>
      <xdr:row>36</xdr:row>
      <xdr:rowOff>44769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9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29546</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195543</xdr:rowOff>
    </xdr:from>
    <xdr:to>
      <xdr:col>3</xdr:col>
      <xdr:colOff>257175</xdr:colOff>
      <xdr:row>35</xdr:row>
      <xdr:rowOff>297143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8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281920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8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263556</xdr:rowOff>
    </xdr:from>
    <xdr:to>
      <xdr:col>2</xdr:col>
      <xdr:colOff>692150</xdr:colOff>
      <xdr:row>36</xdr:row>
      <xdr:rowOff>22256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87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96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2942</xdr:rowOff>
    </xdr:from>
    <xdr:to>
      <xdr:col>6</xdr:col>
      <xdr:colOff>511175</xdr:colOff>
      <xdr:row>39</xdr:row>
      <xdr:rowOff>23957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9492"/>
          <a:ext cx="8382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6541</xdr:rowOff>
    </xdr:from>
    <xdr:to>
      <xdr:col>5</xdr:col>
      <xdr:colOff>358775</xdr:colOff>
      <xdr:row>39</xdr:row>
      <xdr:rowOff>23957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3091"/>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6541</xdr:rowOff>
    </xdr:from>
    <xdr:to>
      <xdr:col>4</xdr:col>
      <xdr:colOff>155575</xdr:colOff>
      <xdr:row>39</xdr:row>
      <xdr:rowOff>27183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3091"/>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18898</xdr:rowOff>
    </xdr:from>
    <xdr:to>
      <xdr:col>2</xdr:col>
      <xdr:colOff>638175</xdr:colOff>
      <xdr:row>39</xdr:row>
      <xdr:rowOff>27183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0544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123592</xdr:rowOff>
    </xdr:from>
    <xdr:to>
      <xdr:col>6</xdr:col>
      <xdr:colOff>561975</xdr:colOff>
      <xdr:row>39</xdr:row>
      <xdr:rowOff>53742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6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102019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1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129,377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144607</xdr:rowOff>
    </xdr:from>
    <xdr:to>
      <xdr:col>5</xdr:col>
      <xdr:colOff>409575</xdr:colOff>
      <xdr:row>39</xdr:row>
      <xdr:rowOff>74757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65884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5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127191</xdr:rowOff>
    </xdr:from>
    <xdr:to>
      <xdr:col>4</xdr:col>
      <xdr:colOff>206375</xdr:colOff>
      <xdr:row>39</xdr:row>
      <xdr:rowOff>57341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48468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3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147833</xdr:rowOff>
    </xdr:from>
    <xdr:to>
      <xdr:col>3</xdr:col>
      <xdr:colOff>3175</xdr:colOff>
      <xdr:row>39</xdr:row>
      <xdr:rowOff>77983</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69110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139548</xdr:rowOff>
    </xdr:from>
    <xdr:to>
      <xdr:col>1</xdr:col>
      <xdr:colOff>485775</xdr:colOff>
      <xdr:row>39</xdr:row>
      <xdr:rowOff>69698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60825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112036</xdr:rowOff>
    </xdr:from>
    <xdr:to>
      <xdr:col>6</xdr:col>
      <xdr:colOff>511175</xdr:colOff>
      <xdr:row>57</xdr:row>
      <xdr:rowOff>114435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84686"/>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114435</xdr:rowOff>
    </xdr:from>
    <xdr:to>
      <xdr:col>5</xdr:col>
      <xdr:colOff>358775</xdr:colOff>
      <xdr:row>58</xdr:row>
      <xdr:rowOff>2525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87085"/>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2525</xdr:rowOff>
    </xdr:from>
    <xdr:to>
      <xdr:col>4</xdr:col>
      <xdr:colOff>155575</xdr:colOff>
      <xdr:row>58</xdr:row>
      <xdr:rowOff>24487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46625"/>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24487</xdr:rowOff>
    </xdr:from>
    <xdr:to>
      <xdr:col>2</xdr:col>
      <xdr:colOff>638175</xdr:colOff>
      <xdr:row>58</xdr:row>
      <xdr:rowOff>51264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68587"/>
          <a:ext cx="8890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61236</xdr:rowOff>
    </xdr:from>
    <xdr:to>
      <xdr:col>6</xdr:col>
      <xdr:colOff>561975</xdr:colOff>
      <xdr:row>57</xdr:row>
      <xdr:rowOff>162836</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8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39663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1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63635</xdr:rowOff>
    </xdr:from>
    <xdr:to>
      <xdr:col>5</xdr:col>
      <xdr:colOff>409575</xdr:colOff>
      <xdr:row>57</xdr:row>
      <xdr:rowOff>165235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10312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6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123175</xdr:rowOff>
    </xdr:from>
    <xdr:to>
      <xdr:col>4</xdr:col>
      <xdr:colOff>206375</xdr:colOff>
      <xdr:row>58</xdr:row>
      <xdr:rowOff>53325</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8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44452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9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145137</xdr:rowOff>
    </xdr:from>
    <xdr:to>
      <xdr:col>3</xdr:col>
      <xdr:colOff>3175</xdr:colOff>
      <xdr:row>58</xdr:row>
      <xdr:rowOff>75287</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66414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1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464</xdr:rowOff>
    </xdr:from>
    <xdr:to>
      <xdr:col>1</xdr:col>
      <xdr:colOff>485775</xdr:colOff>
      <xdr:row>58</xdr:row>
      <xdr:rowOff>102064</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93191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125958</xdr:rowOff>
    </xdr:from>
    <xdr:to>
      <xdr:col>6</xdr:col>
      <xdr:colOff>511175</xdr:colOff>
      <xdr:row>78</xdr:row>
      <xdr:rowOff>126822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99058"/>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126822</xdr:rowOff>
    </xdr:from>
    <xdr:to>
      <xdr:col>5</xdr:col>
      <xdr:colOff>358775</xdr:colOff>
      <xdr:row>78</xdr:row>
      <xdr:rowOff>127305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9992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127305</xdr:rowOff>
    </xdr:from>
    <xdr:to>
      <xdr:col>4</xdr:col>
      <xdr:colOff>155575</xdr:colOff>
      <xdr:row>78</xdr:row>
      <xdr:rowOff>134683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00405"/>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129412</xdr:rowOff>
    </xdr:from>
    <xdr:to>
      <xdr:col>2</xdr:col>
      <xdr:colOff>638175</xdr:colOff>
      <xdr:row>78</xdr:row>
      <xdr:rowOff>134683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02512"/>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75158</xdr:rowOff>
    </xdr:from>
    <xdr:to>
      <xdr:col>6</xdr:col>
      <xdr:colOff>561975</xdr:colOff>
      <xdr:row>79</xdr:row>
      <xdr:rowOff>5308</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161535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76022</xdr:rowOff>
    </xdr:from>
    <xdr:to>
      <xdr:col>5</xdr:col>
      <xdr:colOff>409575</xdr:colOff>
      <xdr:row>79</xdr:row>
      <xdr:rowOff>6172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168749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4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76505</xdr:rowOff>
    </xdr:from>
    <xdr:to>
      <xdr:col>4</xdr:col>
      <xdr:colOff>206375</xdr:colOff>
      <xdr:row>79</xdr:row>
      <xdr:rowOff>6655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169232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83883</xdr:rowOff>
    </xdr:from>
    <xdr:to>
      <xdr:col>3</xdr:col>
      <xdr:colOff>3175</xdr:colOff>
      <xdr:row>79</xdr:row>
      <xdr:rowOff>14033</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5160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4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78612</xdr:rowOff>
    </xdr:from>
    <xdr:to>
      <xdr:col>1</xdr:col>
      <xdr:colOff>485775</xdr:colOff>
      <xdr:row>79</xdr:row>
      <xdr:rowOff>8762</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171339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61944</xdr:rowOff>
    </xdr:from>
    <xdr:to>
      <xdr:col>6</xdr:col>
      <xdr:colOff>511175</xdr:colOff>
      <xdr:row>98</xdr:row>
      <xdr:rowOff>103189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64044"/>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46126</xdr:rowOff>
    </xdr:from>
    <xdr:to>
      <xdr:col>5</xdr:col>
      <xdr:colOff>358775</xdr:colOff>
      <xdr:row>98</xdr:row>
      <xdr:rowOff>103189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848226"/>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46126</xdr:rowOff>
    </xdr:from>
    <xdr:to>
      <xdr:col>4</xdr:col>
      <xdr:colOff>155575</xdr:colOff>
      <xdr:row>98</xdr:row>
      <xdr:rowOff>59320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4822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59320</xdr:rowOff>
    </xdr:from>
    <xdr:to>
      <xdr:col>2</xdr:col>
      <xdr:colOff>638175</xdr:colOff>
      <xdr:row>98</xdr:row>
      <xdr:rowOff>82158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861420"/>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11144</xdr:rowOff>
    </xdr:from>
    <xdr:to>
      <xdr:col>6</xdr:col>
      <xdr:colOff>561975</xdr:colOff>
      <xdr:row>98</xdr:row>
      <xdr:rowOff>112744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8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161021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52389</xdr:rowOff>
    </xdr:from>
    <xdr:to>
      <xdr:col>5</xdr:col>
      <xdr:colOff>409575</xdr:colOff>
      <xdr:row>98</xdr:row>
      <xdr:rowOff>153989</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145116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166776</xdr:rowOff>
    </xdr:from>
    <xdr:to>
      <xdr:col>4</xdr:col>
      <xdr:colOff>206375</xdr:colOff>
      <xdr:row>98</xdr:row>
      <xdr:rowOff>96926</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88053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8520</xdr:rowOff>
    </xdr:from>
    <xdr:to>
      <xdr:col>3</xdr:col>
      <xdr:colOff>3175</xdr:colOff>
      <xdr:row>98</xdr:row>
      <xdr:rowOff>110120</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101247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31358</xdr:rowOff>
    </xdr:from>
    <xdr:to>
      <xdr:col>1</xdr:col>
      <xdr:colOff>485775</xdr:colOff>
      <xdr:row>98</xdr:row>
      <xdr:rowOff>132958</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124085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113584</xdr:rowOff>
    </xdr:from>
    <xdr:to>
      <xdr:col>15</xdr:col>
      <xdr:colOff>180975</xdr:colOff>
      <xdr:row>38</xdr:row>
      <xdr:rowOff>15329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57234"/>
          <a:ext cx="8382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39958</xdr:rowOff>
    </xdr:from>
    <xdr:to>
      <xdr:col>14</xdr:col>
      <xdr:colOff>28575</xdr:colOff>
      <xdr:row>37</xdr:row>
      <xdr:rowOff>113584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383608"/>
          <a:ext cx="889000" cy="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39958</xdr:rowOff>
    </xdr:from>
    <xdr:to>
      <xdr:col>12</xdr:col>
      <xdr:colOff>511175</xdr:colOff>
      <xdr:row>38</xdr:row>
      <xdr:rowOff>40713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383608"/>
          <a:ext cx="8890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24757</xdr:rowOff>
    </xdr:from>
    <xdr:to>
      <xdr:col>11</xdr:col>
      <xdr:colOff>307975</xdr:colOff>
      <xdr:row>38</xdr:row>
      <xdr:rowOff>40713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39857"/>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135979</xdr:rowOff>
    </xdr:from>
    <xdr:to>
      <xdr:col>15</xdr:col>
      <xdr:colOff>231775</xdr:colOff>
      <xdr:row>38</xdr:row>
      <xdr:rowOff>66129</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4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114406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62784</xdr:rowOff>
    </xdr:from>
    <xdr:to>
      <xdr:col>14</xdr:col>
      <xdr:colOff>79375</xdr:colOff>
      <xdr:row>37</xdr:row>
      <xdr:rowOff>164384</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4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155511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49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160608</xdr:rowOff>
    </xdr:from>
    <xdr:to>
      <xdr:col>12</xdr:col>
      <xdr:colOff>561975</xdr:colOff>
      <xdr:row>37</xdr:row>
      <xdr:rowOff>90758</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3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81885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642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161363</xdr:rowOff>
    </xdr:from>
    <xdr:to>
      <xdr:col>11</xdr:col>
      <xdr:colOff>358775</xdr:colOff>
      <xdr:row>38</xdr:row>
      <xdr:rowOff>91513</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5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82640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145407</xdr:rowOff>
    </xdr:from>
    <xdr:to>
      <xdr:col>10</xdr:col>
      <xdr:colOff>155575</xdr:colOff>
      <xdr:row>38</xdr:row>
      <xdr:rowOff>75557</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66684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78917</xdr:rowOff>
    </xdr:from>
    <xdr:to>
      <xdr:col>15</xdr:col>
      <xdr:colOff>180975</xdr:colOff>
      <xdr:row>59</xdr:row>
      <xdr:rowOff>395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23017"/>
          <a:ext cx="838200" cy="9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78917</xdr:rowOff>
    </xdr:from>
    <xdr:to>
      <xdr:col>14</xdr:col>
      <xdr:colOff>28575</xdr:colOff>
      <xdr:row>58</xdr:row>
      <xdr:rowOff>107267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23017"/>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107267</xdr:rowOff>
    </xdr:from>
    <xdr:to>
      <xdr:col>12</xdr:col>
      <xdr:colOff>511175</xdr:colOff>
      <xdr:row>58</xdr:row>
      <xdr:rowOff>131626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51367"/>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131626</xdr:rowOff>
    </xdr:from>
    <xdr:to>
      <xdr:col>11</xdr:col>
      <xdr:colOff>307975</xdr:colOff>
      <xdr:row>58</xdr:row>
      <xdr:rowOff>143415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7572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121045</xdr:rowOff>
    </xdr:from>
    <xdr:to>
      <xdr:col>15</xdr:col>
      <xdr:colOff>231775</xdr:colOff>
      <xdr:row>59</xdr:row>
      <xdr:rowOff>51195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35972</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28117</xdr:rowOff>
    </xdr:from>
    <xdr:to>
      <xdr:col>14</xdr:col>
      <xdr:colOff>79375</xdr:colOff>
      <xdr:row>58</xdr:row>
      <xdr:rowOff>129717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9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146244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74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56467</xdr:rowOff>
    </xdr:from>
    <xdr:to>
      <xdr:col>12</xdr:col>
      <xdr:colOff>561975</xdr:colOff>
      <xdr:row>58</xdr:row>
      <xdr:rowOff>158067</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149194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09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80826</xdr:rowOff>
    </xdr:from>
    <xdr:to>
      <xdr:col>11</xdr:col>
      <xdr:colOff>358775</xdr:colOff>
      <xdr:row>59</xdr:row>
      <xdr:rowOff>10976</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2103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1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92615</xdr:rowOff>
    </xdr:from>
    <xdr:to>
      <xdr:col>10</xdr:col>
      <xdr:colOff>155575</xdr:colOff>
      <xdr:row>59</xdr:row>
      <xdr:rowOff>22765</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13892</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2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99217</xdr:rowOff>
    </xdr:from>
    <xdr:to>
      <xdr:col>15</xdr:col>
      <xdr:colOff>180975</xdr:colOff>
      <xdr:row>79</xdr:row>
      <xdr:rowOff>43039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00867"/>
          <a:ext cx="838200" cy="2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99217</xdr:rowOff>
    </xdr:from>
    <xdr:to>
      <xdr:col>14</xdr:col>
      <xdr:colOff>28575</xdr:colOff>
      <xdr:row>78</xdr:row>
      <xdr:rowOff>30671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00867"/>
          <a:ext cx="889000" cy="10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163689</xdr:rowOff>
    </xdr:from>
    <xdr:to>
      <xdr:col>15</xdr:col>
      <xdr:colOff>231775</xdr:colOff>
      <xdr:row>79</xdr:row>
      <xdr:rowOff>93839</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5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78616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48417</xdr:rowOff>
    </xdr:from>
    <xdr:to>
      <xdr:col>14</xdr:col>
      <xdr:colOff>79375</xdr:colOff>
      <xdr:row>77</xdr:row>
      <xdr:rowOff>150017</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2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166544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302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151321</xdr:rowOff>
    </xdr:from>
    <xdr:to>
      <xdr:col>12</xdr:col>
      <xdr:colOff>561975</xdr:colOff>
      <xdr:row>78</xdr:row>
      <xdr:rowOff>81471</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3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72598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344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10047</xdr:rowOff>
    </xdr:from>
    <xdr:to>
      <xdr:col>15</xdr:col>
      <xdr:colOff>180975</xdr:colOff>
      <xdr:row>99</xdr:row>
      <xdr:rowOff>11037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83597"/>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1446</xdr:rowOff>
    </xdr:from>
    <xdr:to>
      <xdr:col>14</xdr:col>
      <xdr:colOff>28575</xdr:colOff>
      <xdr:row>99</xdr:row>
      <xdr:rowOff>10047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74996"/>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131687</xdr:rowOff>
    </xdr:from>
    <xdr:to>
      <xdr:col>15</xdr:col>
      <xdr:colOff>231775</xdr:colOff>
      <xdr:row>99</xdr:row>
      <xdr:rowOff>61837</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130697</xdr:rowOff>
    </xdr:from>
    <xdr:to>
      <xdr:col>14</xdr:col>
      <xdr:colOff>79375</xdr:colOff>
      <xdr:row>99</xdr:row>
      <xdr:rowOff>60847</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51974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7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122096</xdr:rowOff>
    </xdr:from>
    <xdr:to>
      <xdr:col>12</xdr:col>
      <xdr:colOff>561975</xdr:colOff>
      <xdr:row>99</xdr:row>
      <xdr:rowOff>52246</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43373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701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170992</xdr:rowOff>
    </xdr:from>
    <xdr:to>
      <xdr:col>23</xdr:col>
      <xdr:colOff>517525</xdr:colOff>
      <xdr:row>39</xdr:row>
      <xdr:rowOff>33031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86092"/>
          <a:ext cx="8382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170992</xdr:rowOff>
    </xdr:from>
    <xdr:to>
      <xdr:col>22</xdr:col>
      <xdr:colOff>365125</xdr:colOff>
      <xdr:row>39</xdr:row>
      <xdr:rowOff>3104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86092"/>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3104</xdr:rowOff>
    </xdr:from>
    <xdr:to>
      <xdr:col>21</xdr:col>
      <xdr:colOff>161925</xdr:colOff>
      <xdr:row>39</xdr:row>
      <xdr:rowOff>7474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89654"/>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7474</xdr:rowOff>
    </xdr:from>
    <xdr:to>
      <xdr:col>19</xdr:col>
      <xdr:colOff>644525</xdr:colOff>
      <xdr:row>39</xdr:row>
      <xdr:rowOff>17574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94024"/>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153681</xdr:rowOff>
    </xdr:from>
    <xdr:to>
      <xdr:col>23</xdr:col>
      <xdr:colOff>568325</xdr:colOff>
      <xdr:row>39</xdr:row>
      <xdr:rowOff>83831</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120192</xdr:rowOff>
    </xdr:from>
    <xdr:to>
      <xdr:col>22</xdr:col>
      <xdr:colOff>415925</xdr:colOff>
      <xdr:row>39</xdr:row>
      <xdr:rowOff>50342</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41469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123754</xdr:rowOff>
    </xdr:from>
    <xdr:to>
      <xdr:col>21</xdr:col>
      <xdr:colOff>212725</xdr:colOff>
      <xdr:row>39</xdr:row>
      <xdr:rowOff>53904</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45031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128124</xdr:rowOff>
    </xdr:from>
    <xdr:to>
      <xdr:col>20</xdr:col>
      <xdr:colOff>9525</xdr:colOff>
      <xdr:row>39</xdr:row>
      <xdr:rowOff>58274</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49401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7" y="673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138224</xdr:rowOff>
    </xdr:from>
    <xdr:to>
      <xdr:col>18</xdr:col>
      <xdr:colOff>492125</xdr:colOff>
      <xdr:row>39</xdr:row>
      <xdr:rowOff>68374</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59501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7" y="67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608</xdr:rowOff>
    </xdr:from>
    <xdr:to>
      <xdr:col>23</xdr:col>
      <xdr:colOff>517525</xdr:colOff>
      <xdr:row>78</xdr:row>
      <xdr:rowOff>67394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73708"/>
          <a:ext cx="838200" cy="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608</xdr:rowOff>
    </xdr:from>
    <xdr:to>
      <xdr:col>22</xdr:col>
      <xdr:colOff>365125</xdr:colOff>
      <xdr:row>78</xdr:row>
      <xdr:rowOff>1338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73708"/>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1338</xdr:rowOff>
    </xdr:from>
    <xdr:to>
      <xdr:col>21</xdr:col>
      <xdr:colOff>161925</xdr:colOff>
      <xdr:row>78</xdr:row>
      <xdr:rowOff>25512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4438"/>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23002</xdr:rowOff>
    </xdr:from>
    <xdr:to>
      <xdr:col>19</xdr:col>
      <xdr:colOff>644525</xdr:colOff>
      <xdr:row>78</xdr:row>
      <xdr:rowOff>25512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96102"/>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16594</xdr:rowOff>
    </xdr:from>
    <xdr:to>
      <xdr:col>23</xdr:col>
      <xdr:colOff>568325</xdr:colOff>
      <xdr:row>78</xdr:row>
      <xdr:rowOff>118194</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3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166471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121258</xdr:rowOff>
    </xdr:from>
    <xdr:to>
      <xdr:col>22</xdr:col>
      <xdr:colOff>415925</xdr:colOff>
      <xdr:row>78</xdr:row>
      <xdr:rowOff>51408</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3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67935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9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121988</xdr:rowOff>
    </xdr:from>
    <xdr:to>
      <xdr:col>21</xdr:col>
      <xdr:colOff>212725</xdr:colOff>
      <xdr:row>78</xdr:row>
      <xdr:rowOff>52138</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3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68665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146162</xdr:rowOff>
    </xdr:from>
    <xdr:to>
      <xdr:col>20</xdr:col>
      <xdr:colOff>9525</xdr:colOff>
      <xdr:row>78</xdr:row>
      <xdr:rowOff>76312</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3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67439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44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143652</xdr:rowOff>
    </xdr:from>
    <xdr:to>
      <xdr:col>18</xdr:col>
      <xdr:colOff>492125</xdr:colOff>
      <xdr:row>78</xdr:row>
      <xdr:rowOff>73802</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3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90329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12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41869</xdr:rowOff>
    </xdr:from>
    <xdr:to>
      <xdr:col>23</xdr:col>
      <xdr:colOff>517525</xdr:colOff>
      <xdr:row>98</xdr:row>
      <xdr:rowOff>88644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43969"/>
          <a:ext cx="8382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88644</xdr:rowOff>
    </xdr:from>
    <xdr:to>
      <xdr:col>22</xdr:col>
      <xdr:colOff>365125</xdr:colOff>
      <xdr:row>98</xdr:row>
      <xdr:rowOff>98923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0744"/>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88471</xdr:rowOff>
    </xdr:from>
    <xdr:to>
      <xdr:col>21</xdr:col>
      <xdr:colOff>161925</xdr:colOff>
      <xdr:row>98</xdr:row>
      <xdr:rowOff>98923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0571"/>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54361</xdr:rowOff>
    </xdr:from>
    <xdr:to>
      <xdr:col>19</xdr:col>
      <xdr:colOff>644525</xdr:colOff>
      <xdr:row>98</xdr:row>
      <xdr:rowOff>88471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56461"/>
          <a:ext cx="8890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162519</xdr:rowOff>
    </xdr:from>
    <xdr:to>
      <xdr:col>23</xdr:col>
      <xdr:colOff>568325</xdr:colOff>
      <xdr:row>98</xdr:row>
      <xdr:rowOff>92669</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7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121896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37844</xdr:rowOff>
    </xdr:from>
    <xdr:to>
      <xdr:col>22</xdr:col>
      <xdr:colOff>415925</xdr:colOff>
      <xdr:row>98</xdr:row>
      <xdr:rowOff>139444</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130571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48123</xdr:rowOff>
    </xdr:from>
    <xdr:to>
      <xdr:col>21</xdr:col>
      <xdr:colOff>212725</xdr:colOff>
      <xdr:row>98</xdr:row>
      <xdr:rowOff>149723</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140850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37671</xdr:rowOff>
    </xdr:from>
    <xdr:to>
      <xdr:col>20</xdr:col>
      <xdr:colOff>9525</xdr:colOff>
      <xdr:row>98</xdr:row>
      <xdr:rowOff>139271</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130398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3561</xdr:rowOff>
    </xdr:from>
    <xdr:to>
      <xdr:col>18</xdr:col>
      <xdr:colOff>492125</xdr:colOff>
      <xdr:row>98</xdr:row>
      <xdr:rowOff>105161</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96288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103604</xdr:rowOff>
    </xdr:from>
    <xdr:to>
      <xdr:col>32</xdr:col>
      <xdr:colOff>187325</xdr:colOff>
      <xdr:row>58</xdr:row>
      <xdr:rowOff>104953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47704"/>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100426</xdr:rowOff>
    </xdr:from>
    <xdr:to>
      <xdr:col>31</xdr:col>
      <xdr:colOff>34925</xdr:colOff>
      <xdr:row>58</xdr:row>
      <xdr:rowOff>103604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4452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88699</xdr:rowOff>
    </xdr:from>
    <xdr:to>
      <xdr:col>29</xdr:col>
      <xdr:colOff>517525</xdr:colOff>
      <xdr:row>58</xdr:row>
      <xdr:rowOff>100426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32799"/>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88699</xdr:rowOff>
    </xdr:from>
    <xdr:to>
      <xdr:col>28</xdr:col>
      <xdr:colOff>314325</xdr:colOff>
      <xdr:row>58</xdr:row>
      <xdr:rowOff>98986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3279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54153</xdr:rowOff>
    </xdr:from>
    <xdr:to>
      <xdr:col>32</xdr:col>
      <xdr:colOff>238125</xdr:colOff>
      <xdr:row>58</xdr:row>
      <xdr:rowOff>155753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140530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52804</xdr:rowOff>
    </xdr:from>
    <xdr:to>
      <xdr:col>31</xdr:col>
      <xdr:colOff>85725</xdr:colOff>
      <xdr:row>58</xdr:row>
      <xdr:rowOff>154404</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145531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1008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49626</xdr:rowOff>
    </xdr:from>
    <xdr:to>
      <xdr:col>29</xdr:col>
      <xdr:colOff>568325</xdr:colOff>
      <xdr:row>58</xdr:row>
      <xdr:rowOff>151226</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142353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08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37899</xdr:rowOff>
    </xdr:from>
    <xdr:to>
      <xdr:col>28</xdr:col>
      <xdr:colOff>365125</xdr:colOff>
      <xdr:row>58</xdr:row>
      <xdr:rowOff>139499</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9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130626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1007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48186</xdr:rowOff>
    </xdr:from>
    <xdr:to>
      <xdr:col>27</xdr:col>
      <xdr:colOff>161925</xdr:colOff>
      <xdr:row>58</xdr:row>
      <xdr:rowOff>149786</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140913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100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46413</xdr:rowOff>
    </xdr:from>
    <xdr:to>
      <xdr:col>32</xdr:col>
      <xdr:colOff>187325</xdr:colOff>
      <xdr:row>75</xdr:row>
      <xdr:rowOff>104596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05163"/>
          <a:ext cx="838200" cy="5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104596</xdr:rowOff>
    </xdr:from>
    <xdr:to>
      <xdr:col>31</xdr:col>
      <xdr:colOff>34925</xdr:colOff>
      <xdr:row>75</xdr:row>
      <xdr:rowOff>119995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63346"/>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60668</xdr:rowOff>
    </xdr:from>
    <xdr:to>
      <xdr:col>29</xdr:col>
      <xdr:colOff>517525</xdr:colOff>
      <xdr:row>75</xdr:row>
      <xdr:rowOff>119995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919418"/>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60668</xdr:rowOff>
    </xdr:from>
    <xdr:to>
      <xdr:col>28</xdr:col>
      <xdr:colOff>314325</xdr:colOff>
      <xdr:row>75</xdr:row>
      <xdr:rowOff>124389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19418"/>
          <a:ext cx="8890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167063</xdr:rowOff>
    </xdr:from>
    <xdr:to>
      <xdr:col>32</xdr:col>
      <xdr:colOff>238125</xdr:colOff>
      <xdr:row>75</xdr:row>
      <xdr:rowOff>97213</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8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18490</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0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53796</xdr:rowOff>
    </xdr:from>
    <xdr:to>
      <xdr:col>31</xdr:col>
      <xdr:colOff>85725</xdr:colOff>
      <xdr:row>75</xdr:row>
      <xdr:rowOff>155395</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12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473</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68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69195</xdr:rowOff>
    </xdr:from>
    <xdr:to>
      <xdr:col>29</xdr:col>
      <xdr:colOff>568325</xdr:colOff>
      <xdr:row>75</xdr:row>
      <xdr:rowOff>170796</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9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15872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7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9868</xdr:rowOff>
    </xdr:from>
    <xdr:to>
      <xdr:col>28</xdr:col>
      <xdr:colOff>365125</xdr:colOff>
      <xdr:row>75</xdr:row>
      <xdr:rowOff>111468</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8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127995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73589</xdr:rowOff>
    </xdr:from>
    <xdr:to>
      <xdr:col>27</xdr:col>
      <xdr:colOff>161925</xdr:colOff>
      <xdr:row>76</xdr:row>
      <xdr:rowOff>3739</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20266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70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住民一人当たりのコストは、類似団体を下回っているものが多いが、繰出金については、類似団体を上回っている。普通建設事業については、平成</a:t>
          </a:r>
          <a:r>
            <a:rPr kumimoji="1" lang="en-US" altLang="ja-JP" sz="1300">
              <a:latin typeface="ＭＳ Ｐゴシック"/>
            </a:rPr>
            <a:t>27</a:t>
          </a:r>
          <a:r>
            <a:rPr kumimoji="1" lang="ja-JP" altLang="en-US" sz="1300">
              <a:latin typeface="ＭＳ Ｐゴシック"/>
            </a:rPr>
            <a:t>年度に保育園を建設したことにより事業費が大きく増加したが、突発的な増加と考えられる。しかし、今後千曲川左岸道路建設事業が控えており、平成</a:t>
          </a:r>
          <a:r>
            <a:rPr kumimoji="1" lang="en-US" altLang="ja-JP" sz="1300">
              <a:latin typeface="ＭＳ Ｐゴシック"/>
            </a:rPr>
            <a:t>35</a:t>
          </a:r>
          <a:r>
            <a:rPr kumimoji="1" lang="ja-JP" altLang="en-US" sz="1300">
              <a:latin typeface="ＭＳ Ｐゴシック"/>
            </a:rPr>
            <a:t>年度まで新規整備分は増加する。普通建設事業費の増加が見込まれるため、大幅な財政支出に備え、道路整備基金も新設している。積立金の増加はそのためである。繰出金については、簡易水道、下水道会計への繰出しが大きい。上下水道料金の検討も必要と思われるが、当村の主な産業である、農業への影響も大きいため、実質的に料金の値上げは難しい。今後も類似団体を上回る繰出しが続く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4,025
3,935
209.61
3,941,048
3,793,986
144,378
2,937,987
3,302,824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163950</xdr:rowOff>
    </xdr:from>
    <xdr:to>
      <xdr:col>6</xdr:col>
      <xdr:colOff>511175</xdr:colOff>
      <xdr:row>37</xdr:row>
      <xdr:rowOff>165170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7600"/>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163950</xdr:rowOff>
    </xdr:from>
    <xdr:to>
      <xdr:col>5</xdr:col>
      <xdr:colOff>358775</xdr:colOff>
      <xdr:row>37</xdr:row>
      <xdr:rowOff>166922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760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166922</xdr:rowOff>
    </xdr:from>
    <xdr:to>
      <xdr:col>4</xdr:col>
      <xdr:colOff>155575</xdr:colOff>
      <xdr:row>37</xdr:row>
      <xdr:rowOff>168066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05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143072</xdr:rowOff>
    </xdr:from>
    <xdr:to>
      <xdr:col>2</xdr:col>
      <xdr:colOff>638175</xdr:colOff>
      <xdr:row>37</xdr:row>
      <xdr:rowOff>168066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6722"/>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114370</xdr:rowOff>
    </xdr:from>
    <xdr:to>
      <xdr:col>6</xdr:col>
      <xdr:colOff>561975</xdr:colOff>
      <xdr:row>38</xdr:row>
      <xdr:rowOff>44520</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29297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113150</xdr:rowOff>
    </xdr:from>
    <xdr:to>
      <xdr:col>5</xdr:col>
      <xdr:colOff>409575</xdr:colOff>
      <xdr:row>38</xdr:row>
      <xdr:rowOff>43300</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34427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116122</xdr:rowOff>
    </xdr:from>
    <xdr:to>
      <xdr:col>4</xdr:col>
      <xdr:colOff>206375</xdr:colOff>
      <xdr:row>38</xdr:row>
      <xdr:rowOff>46272</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37399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117265</xdr:rowOff>
    </xdr:from>
    <xdr:to>
      <xdr:col>3</xdr:col>
      <xdr:colOff>3175</xdr:colOff>
      <xdr:row>38</xdr:row>
      <xdr:rowOff>47416</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60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38543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92272</xdr:rowOff>
    </xdr:from>
    <xdr:to>
      <xdr:col>1</xdr:col>
      <xdr:colOff>485775</xdr:colOff>
      <xdr:row>38</xdr:row>
      <xdr:rowOff>22422</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13549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21113</xdr:rowOff>
    </xdr:from>
    <xdr:to>
      <xdr:col>6</xdr:col>
      <xdr:colOff>511175</xdr:colOff>
      <xdr:row>58</xdr:row>
      <xdr:rowOff>89541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65213"/>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89541</xdr:rowOff>
    </xdr:from>
    <xdr:to>
      <xdr:col>5</xdr:col>
      <xdr:colOff>358775</xdr:colOff>
      <xdr:row>58</xdr:row>
      <xdr:rowOff>137681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33641"/>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109821</xdr:rowOff>
    </xdr:from>
    <xdr:to>
      <xdr:col>4</xdr:col>
      <xdr:colOff>155575</xdr:colOff>
      <xdr:row>58</xdr:row>
      <xdr:rowOff>137681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53921"/>
          <a:ext cx="889000" cy="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109821</xdr:rowOff>
    </xdr:from>
    <xdr:to>
      <xdr:col>2</xdr:col>
      <xdr:colOff>638175</xdr:colOff>
      <xdr:row>58</xdr:row>
      <xdr:rowOff>144456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3921"/>
          <a:ext cx="889000" cy="3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141763</xdr:rowOff>
    </xdr:from>
    <xdr:to>
      <xdr:col>6</xdr:col>
      <xdr:colOff>561975</xdr:colOff>
      <xdr:row>58</xdr:row>
      <xdr:rowOff>71913</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38741</xdr:rowOff>
    </xdr:from>
    <xdr:to>
      <xdr:col>5</xdr:col>
      <xdr:colOff>409575</xdr:colOff>
      <xdr:row>58</xdr:row>
      <xdr:rowOff>140341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131468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7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86881</xdr:rowOff>
    </xdr:from>
    <xdr:to>
      <xdr:col>4</xdr:col>
      <xdr:colOff>206375</xdr:colOff>
      <xdr:row>59</xdr:row>
      <xdr:rowOff>17031</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100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8158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1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59021</xdr:rowOff>
    </xdr:from>
    <xdr:to>
      <xdr:col>3</xdr:col>
      <xdr:colOff>3175</xdr:colOff>
      <xdr:row>58</xdr:row>
      <xdr:rowOff>160621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100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151748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09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93656</xdr:rowOff>
    </xdr:from>
    <xdr:to>
      <xdr:col>1</xdr:col>
      <xdr:colOff>485775</xdr:colOff>
      <xdr:row>59</xdr:row>
      <xdr:rowOff>23806</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100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14933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154618</xdr:rowOff>
    </xdr:from>
    <xdr:to>
      <xdr:col>6</xdr:col>
      <xdr:colOff>511175</xdr:colOff>
      <xdr:row>76</xdr:row>
      <xdr:rowOff>150044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670468"/>
          <a:ext cx="838200" cy="50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154618</xdr:rowOff>
    </xdr:from>
    <xdr:to>
      <xdr:col>5</xdr:col>
      <xdr:colOff>358775</xdr:colOff>
      <xdr:row>76</xdr:row>
      <xdr:rowOff>42748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670468"/>
          <a:ext cx="889000" cy="4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42748</xdr:rowOff>
    </xdr:from>
    <xdr:to>
      <xdr:col>4</xdr:col>
      <xdr:colOff>155575</xdr:colOff>
      <xdr:row>76</xdr:row>
      <xdr:rowOff>76217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72948"/>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76217</xdr:rowOff>
    </xdr:from>
    <xdr:to>
      <xdr:col>2</xdr:col>
      <xdr:colOff>638175</xdr:colOff>
      <xdr:row>76</xdr:row>
      <xdr:rowOff>134046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06417"/>
          <a:ext cx="889000" cy="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99244</xdr:rowOff>
    </xdr:from>
    <xdr:to>
      <xdr:col>6</xdr:col>
      <xdr:colOff>561975</xdr:colOff>
      <xdr:row>77</xdr:row>
      <xdr:rowOff>29394</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14171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4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145,475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103818</xdr:rowOff>
    </xdr:from>
    <xdr:to>
      <xdr:col>5</xdr:col>
      <xdr:colOff>409575</xdr:colOff>
      <xdr:row>74</xdr:row>
      <xdr:rowOff>33968</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6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50495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39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163398</xdr:rowOff>
    </xdr:from>
    <xdr:to>
      <xdr:col>4</xdr:col>
      <xdr:colOff>206375</xdr:colOff>
      <xdr:row>76</xdr:row>
      <xdr:rowOff>93548</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84675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11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25417</xdr:rowOff>
    </xdr:from>
    <xdr:to>
      <xdr:col>3</xdr:col>
      <xdr:colOff>3175</xdr:colOff>
      <xdr:row>76</xdr:row>
      <xdr:rowOff>127017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83246</xdr:rowOff>
    </xdr:from>
    <xdr:to>
      <xdr:col>1</xdr:col>
      <xdr:colOff>485775</xdr:colOff>
      <xdr:row>77</xdr:row>
      <xdr:rowOff>13396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4523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20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123983</xdr:rowOff>
    </xdr:from>
    <xdr:to>
      <xdr:col>6</xdr:col>
      <xdr:colOff>511175</xdr:colOff>
      <xdr:row>97</xdr:row>
      <xdr:rowOff>127938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4633"/>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127938</xdr:rowOff>
    </xdr:from>
    <xdr:to>
      <xdr:col>5</xdr:col>
      <xdr:colOff>358775</xdr:colOff>
      <xdr:row>97</xdr:row>
      <xdr:rowOff>166565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8588"/>
          <a:ext cx="889000" cy="3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81823</xdr:rowOff>
    </xdr:from>
    <xdr:to>
      <xdr:col>4</xdr:col>
      <xdr:colOff>155575</xdr:colOff>
      <xdr:row>97</xdr:row>
      <xdr:rowOff>166565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12473"/>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81823</xdr:rowOff>
    </xdr:from>
    <xdr:to>
      <xdr:col>2</xdr:col>
      <xdr:colOff>638175</xdr:colOff>
      <xdr:row>97</xdr:row>
      <xdr:rowOff>136065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2473"/>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73183</xdr:rowOff>
    </xdr:from>
    <xdr:to>
      <xdr:col>6</xdr:col>
      <xdr:colOff>561975</xdr:colOff>
      <xdr:row>98</xdr:row>
      <xdr:rowOff>3333</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7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51610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77138</xdr:rowOff>
    </xdr:from>
    <xdr:to>
      <xdr:col>5</xdr:col>
      <xdr:colOff>409575</xdr:colOff>
      <xdr:row>98</xdr:row>
      <xdr:rowOff>7288</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7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169865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115765</xdr:rowOff>
    </xdr:from>
    <xdr:to>
      <xdr:col>4</xdr:col>
      <xdr:colOff>206375</xdr:colOff>
      <xdr:row>98</xdr:row>
      <xdr:rowOff>45915</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7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37042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31023</xdr:rowOff>
    </xdr:from>
    <xdr:to>
      <xdr:col>3</xdr:col>
      <xdr:colOff>3175</xdr:colOff>
      <xdr:row>97</xdr:row>
      <xdr:rowOff>132623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6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123750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85265</xdr:rowOff>
    </xdr:from>
    <xdr:to>
      <xdr:col>1</xdr:col>
      <xdr:colOff>485775</xdr:colOff>
      <xdr:row>98</xdr:row>
      <xdr:rowOff>15415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7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43904</xdr:rowOff>
    </xdr:from>
    <xdr:to>
      <xdr:col>15</xdr:col>
      <xdr:colOff>180975</xdr:colOff>
      <xdr:row>39</xdr:row>
      <xdr:rowOff>43917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30454"/>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43904</xdr:rowOff>
    </xdr:from>
    <xdr:to>
      <xdr:col>14</xdr:col>
      <xdr:colOff>28575</xdr:colOff>
      <xdr:row>39</xdr:row>
      <xdr:rowOff>43917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045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43904</xdr:rowOff>
    </xdr:from>
    <xdr:to>
      <xdr:col>12</xdr:col>
      <xdr:colOff>511175</xdr:colOff>
      <xdr:row>39</xdr:row>
      <xdr:rowOff>43917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73045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43917</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164554</xdr:rowOff>
    </xdr:from>
    <xdr:to>
      <xdr:col>15</xdr:col>
      <xdr:colOff>231775</xdr:colOff>
      <xdr:row>39</xdr:row>
      <xdr:rowOff>94704</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164567</xdr:rowOff>
    </xdr:from>
    <xdr:to>
      <xdr:col>14</xdr:col>
      <xdr:colOff>79375</xdr:colOff>
      <xdr:row>39</xdr:row>
      <xdr:rowOff>94717</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85844</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164554</xdr:rowOff>
    </xdr:from>
    <xdr:to>
      <xdr:col>12</xdr:col>
      <xdr:colOff>561975</xdr:colOff>
      <xdr:row>39</xdr:row>
      <xdr:rowOff>94704</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85831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772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164567</xdr:rowOff>
    </xdr:from>
    <xdr:to>
      <xdr:col>11</xdr:col>
      <xdr:colOff>358775</xdr:colOff>
      <xdr:row>39</xdr:row>
      <xdr:rowOff>94717</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85844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161833</xdr:rowOff>
    </xdr:from>
    <xdr:to>
      <xdr:col>15</xdr:col>
      <xdr:colOff>180975</xdr:colOff>
      <xdr:row>59</xdr:row>
      <xdr:rowOff>3104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05933"/>
          <a:ext cx="838200" cy="1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145416</xdr:rowOff>
    </xdr:from>
    <xdr:to>
      <xdr:col>14</xdr:col>
      <xdr:colOff>28575</xdr:colOff>
      <xdr:row>58</xdr:row>
      <xdr:rowOff>161833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89516"/>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145416</xdr:rowOff>
    </xdr:from>
    <xdr:to>
      <xdr:col>12</xdr:col>
      <xdr:colOff>511175</xdr:colOff>
      <xdr:row>58</xdr:row>
      <xdr:rowOff>168612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9516"/>
          <a:ext cx="889000" cy="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147231</xdr:rowOff>
    </xdr:from>
    <xdr:to>
      <xdr:col>11</xdr:col>
      <xdr:colOff>307975</xdr:colOff>
      <xdr:row>58</xdr:row>
      <xdr:rowOff>168612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91331"/>
          <a:ext cx="889000" cy="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123754</xdr:rowOff>
    </xdr:from>
    <xdr:to>
      <xdr:col>15</xdr:col>
      <xdr:colOff>231775</xdr:colOff>
      <xdr:row>59</xdr:row>
      <xdr:rowOff>53904</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111033</xdr:rowOff>
    </xdr:from>
    <xdr:to>
      <xdr:col>14</xdr:col>
      <xdr:colOff>79375</xdr:colOff>
      <xdr:row>59</xdr:row>
      <xdr:rowOff>41183</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32310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1014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94616</xdr:rowOff>
    </xdr:from>
    <xdr:to>
      <xdr:col>12</xdr:col>
      <xdr:colOff>561975</xdr:colOff>
      <xdr:row>59</xdr:row>
      <xdr:rowOff>24766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41293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1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117812</xdr:rowOff>
    </xdr:from>
    <xdr:to>
      <xdr:col>11</xdr:col>
      <xdr:colOff>358775</xdr:colOff>
      <xdr:row>59</xdr:row>
      <xdr:rowOff>47962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39089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1015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96431</xdr:rowOff>
    </xdr:from>
    <xdr:to>
      <xdr:col>10</xdr:col>
      <xdr:colOff>155575</xdr:colOff>
      <xdr:row>59</xdr:row>
      <xdr:rowOff>26581</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43108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81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73592</xdr:rowOff>
    </xdr:from>
    <xdr:to>
      <xdr:col>15</xdr:col>
      <xdr:colOff>180975</xdr:colOff>
      <xdr:row>78</xdr:row>
      <xdr:rowOff>164754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46692"/>
          <a:ext cx="8382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73592</xdr:rowOff>
    </xdr:from>
    <xdr:to>
      <xdr:col>14</xdr:col>
      <xdr:colOff>28575</xdr:colOff>
      <xdr:row>78</xdr:row>
      <xdr:rowOff>162023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6692"/>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162023</xdr:rowOff>
    </xdr:from>
    <xdr:to>
      <xdr:col>12</xdr:col>
      <xdr:colOff>511175</xdr:colOff>
      <xdr:row>78</xdr:row>
      <xdr:rowOff>166667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35123"/>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116745</xdr:rowOff>
    </xdr:from>
    <xdr:to>
      <xdr:col>11</xdr:col>
      <xdr:colOff>307975</xdr:colOff>
      <xdr:row>78</xdr:row>
      <xdr:rowOff>166667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89845"/>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113954</xdr:rowOff>
    </xdr:from>
    <xdr:to>
      <xdr:col>15</xdr:col>
      <xdr:colOff>231775</xdr:colOff>
      <xdr:row>79</xdr:row>
      <xdr:rowOff>44104</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28881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22792</xdr:rowOff>
    </xdr:from>
    <xdr:to>
      <xdr:col>14</xdr:col>
      <xdr:colOff>79375</xdr:colOff>
      <xdr:row>78</xdr:row>
      <xdr:rowOff>124392</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115519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111223</xdr:rowOff>
    </xdr:from>
    <xdr:to>
      <xdr:col>12</xdr:col>
      <xdr:colOff>561975</xdr:colOff>
      <xdr:row>79</xdr:row>
      <xdr:rowOff>41373</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32500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115867</xdr:rowOff>
    </xdr:from>
    <xdr:to>
      <xdr:col>11</xdr:col>
      <xdr:colOff>358775</xdr:colOff>
      <xdr:row>79</xdr:row>
      <xdr:rowOff>46017</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37144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65945</xdr:rowOff>
    </xdr:from>
    <xdr:to>
      <xdr:col>10</xdr:col>
      <xdr:colOff>155575</xdr:colOff>
      <xdr:row>78</xdr:row>
      <xdr:rowOff>167545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158672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94376</xdr:rowOff>
    </xdr:from>
    <xdr:to>
      <xdr:col>15</xdr:col>
      <xdr:colOff>180975</xdr:colOff>
      <xdr:row>98</xdr:row>
      <xdr:rowOff>96126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96476"/>
          <a:ext cx="8382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81418</xdr:rowOff>
    </xdr:from>
    <xdr:to>
      <xdr:col>14</xdr:col>
      <xdr:colOff>28575</xdr:colOff>
      <xdr:row>98</xdr:row>
      <xdr:rowOff>94376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83518"/>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81418</xdr:rowOff>
    </xdr:from>
    <xdr:to>
      <xdr:col>12</xdr:col>
      <xdr:colOff>511175</xdr:colOff>
      <xdr:row>98</xdr:row>
      <xdr:rowOff>89185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83518"/>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83663</xdr:rowOff>
    </xdr:from>
    <xdr:to>
      <xdr:col>11</xdr:col>
      <xdr:colOff>307975</xdr:colOff>
      <xdr:row>98</xdr:row>
      <xdr:rowOff>89185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85763"/>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45326</xdr:rowOff>
    </xdr:from>
    <xdr:to>
      <xdr:col>15</xdr:col>
      <xdr:colOff>231775</xdr:colOff>
      <xdr:row>98</xdr:row>
      <xdr:rowOff>146926</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43576</xdr:rowOff>
    </xdr:from>
    <xdr:to>
      <xdr:col>14</xdr:col>
      <xdr:colOff>79375</xdr:colOff>
      <xdr:row>98</xdr:row>
      <xdr:rowOff>145176</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30618</xdr:rowOff>
    </xdr:from>
    <xdr:to>
      <xdr:col>12</xdr:col>
      <xdr:colOff>561975</xdr:colOff>
      <xdr:row>98</xdr:row>
      <xdr:rowOff>132218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123345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9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38385</xdr:rowOff>
    </xdr:from>
    <xdr:to>
      <xdr:col>11</xdr:col>
      <xdr:colOff>358775</xdr:colOff>
      <xdr:row>98</xdr:row>
      <xdr:rowOff>139985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131112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93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32863</xdr:rowOff>
    </xdr:from>
    <xdr:to>
      <xdr:col>10</xdr:col>
      <xdr:colOff>155575</xdr:colOff>
      <xdr:row>98</xdr:row>
      <xdr:rowOff>134463</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150990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6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89568</xdr:rowOff>
    </xdr:from>
    <xdr:to>
      <xdr:col>23</xdr:col>
      <xdr:colOff>517525</xdr:colOff>
      <xdr:row>37</xdr:row>
      <xdr:rowOff>110386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33218"/>
          <a:ext cx="8382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70564</xdr:rowOff>
    </xdr:from>
    <xdr:to>
      <xdr:col>22</xdr:col>
      <xdr:colOff>365125</xdr:colOff>
      <xdr:row>37</xdr:row>
      <xdr:rowOff>89568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14214"/>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70564</xdr:rowOff>
    </xdr:from>
    <xdr:to>
      <xdr:col>21</xdr:col>
      <xdr:colOff>161925</xdr:colOff>
      <xdr:row>37</xdr:row>
      <xdr:rowOff>119416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14214"/>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119416</xdr:rowOff>
    </xdr:from>
    <xdr:to>
      <xdr:col>19</xdr:col>
      <xdr:colOff>644525</xdr:colOff>
      <xdr:row>37</xdr:row>
      <xdr:rowOff>153058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63066"/>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59586</xdr:rowOff>
    </xdr:from>
    <xdr:to>
      <xdr:col>23</xdr:col>
      <xdr:colOff>568325</xdr:colOff>
      <xdr:row>37</xdr:row>
      <xdr:rowOff>161186</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4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38013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38768</xdr:rowOff>
    </xdr:from>
    <xdr:to>
      <xdr:col>22</xdr:col>
      <xdr:colOff>415925</xdr:colOff>
      <xdr:row>37</xdr:row>
      <xdr:rowOff>140368</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3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131495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19764</xdr:rowOff>
    </xdr:from>
    <xdr:to>
      <xdr:col>21</xdr:col>
      <xdr:colOff>212725</xdr:colOff>
      <xdr:row>37</xdr:row>
      <xdr:rowOff>121364</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112491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68616</xdr:rowOff>
    </xdr:from>
    <xdr:to>
      <xdr:col>20</xdr:col>
      <xdr:colOff>9525</xdr:colOff>
      <xdr:row>37</xdr:row>
      <xdr:rowOff>170216</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161342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102258</xdr:rowOff>
    </xdr:from>
    <xdr:to>
      <xdr:col>18</xdr:col>
      <xdr:colOff>492125</xdr:colOff>
      <xdr:row>38</xdr:row>
      <xdr:rowOff>32407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45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23535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49892</xdr:rowOff>
    </xdr:from>
    <xdr:to>
      <xdr:col>23</xdr:col>
      <xdr:colOff>517525</xdr:colOff>
      <xdr:row>58</xdr:row>
      <xdr:rowOff>60113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93992"/>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28570</xdr:rowOff>
    </xdr:from>
    <xdr:to>
      <xdr:col>22</xdr:col>
      <xdr:colOff>365125</xdr:colOff>
      <xdr:row>58</xdr:row>
      <xdr:rowOff>60113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01220"/>
          <a:ext cx="889000" cy="2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28570</xdr:rowOff>
    </xdr:from>
    <xdr:to>
      <xdr:col>21</xdr:col>
      <xdr:colOff>161925</xdr:colOff>
      <xdr:row>57</xdr:row>
      <xdr:rowOff>165558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01220"/>
          <a:ext cx="889000" cy="1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165558</xdr:rowOff>
    </xdr:from>
    <xdr:to>
      <xdr:col>19</xdr:col>
      <xdr:colOff>644525</xdr:colOff>
      <xdr:row>58</xdr:row>
      <xdr:rowOff>16694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38208"/>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170542</xdr:rowOff>
    </xdr:from>
    <xdr:to>
      <xdr:col>23</xdr:col>
      <xdr:colOff>568325</xdr:colOff>
      <xdr:row>58</xdr:row>
      <xdr:rowOff>100692</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85469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9313</xdr:rowOff>
    </xdr:from>
    <xdr:to>
      <xdr:col>22</xdr:col>
      <xdr:colOff>415925</xdr:colOff>
      <xdr:row>58</xdr:row>
      <xdr:rowOff>110913</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102040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149220</xdr:rowOff>
    </xdr:from>
    <xdr:to>
      <xdr:col>21</xdr:col>
      <xdr:colOff>212725</xdr:colOff>
      <xdr:row>57</xdr:row>
      <xdr:rowOff>79370</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7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95897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52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114758</xdr:rowOff>
    </xdr:from>
    <xdr:to>
      <xdr:col>20</xdr:col>
      <xdr:colOff>9525</xdr:colOff>
      <xdr:row>58</xdr:row>
      <xdr:rowOff>44908</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36035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9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137344</xdr:rowOff>
    </xdr:from>
    <xdr:to>
      <xdr:col>18</xdr:col>
      <xdr:colOff>492125</xdr:colOff>
      <xdr:row>58</xdr:row>
      <xdr:rowOff>67494</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58621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1000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170991</xdr:rowOff>
    </xdr:from>
    <xdr:to>
      <xdr:col>23</xdr:col>
      <xdr:colOff>517525</xdr:colOff>
      <xdr:row>79</xdr:row>
      <xdr:rowOff>33032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44091"/>
          <a:ext cx="8382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170991</xdr:rowOff>
    </xdr:from>
    <xdr:to>
      <xdr:col>22</xdr:col>
      <xdr:colOff>365125</xdr:colOff>
      <xdr:row>79</xdr:row>
      <xdr:rowOff>3104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44091"/>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3104</xdr:rowOff>
    </xdr:from>
    <xdr:to>
      <xdr:col>21</xdr:col>
      <xdr:colOff>161925</xdr:colOff>
      <xdr:row>79</xdr:row>
      <xdr:rowOff>7474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47654"/>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7474</xdr:rowOff>
    </xdr:from>
    <xdr:to>
      <xdr:col>19</xdr:col>
      <xdr:colOff>644525</xdr:colOff>
      <xdr:row>79</xdr:row>
      <xdr:rowOff>17574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52024"/>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153682</xdr:rowOff>
    </xdr:from>
    <xdr:to>
      <xdr:col>23</xdr:col>
      <xdr:colOff>568325</xdr:colOff>
      <xdr:row>79</xdr:row>
      <xdr:rowOff>83832</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120191</xdr:rowOff>
    </xdr:from>
    <xdr:to>
      <xdr:col>22</xdr:col>
      <xdr:colOff>415925</xdr:colOff>
      <xdr:row>79</xdr:row>
      <xdr:rowOff>50341</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4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41468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123754</xdr:rowOff>
    </xdr:from>
    <xdr:to>
      <xdr:col>21</xdr:col>
      <xdr:colOff>212725</xdr:colOff>
      <xdr:row>79</xdr:row>
      <xdr:rowOff>53904</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45031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128124</xdr:rowOff>
    </xdr:from>
    <xdr:to>
      <xdr:col>20</xdr:col>
      <xdr:colOff>9525</xdr:colOff>
      <xdr:row>79</xdr:row>
      <xdr:rowOff>58274</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49401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5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138224</xdr:rowOff>
    </xdr:from>
    <xdr:to>
      <xdr:col>18</xdr:col>
      <xdr:colOff>492125</xdr:colOff>
      <xdr:row>79</xdr:row>
      <xdr:rowOff>68374</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59501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0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608</xdr:rowOff>
    </xdr:from>
    <xdr:to>
      <xdr:col>23</xdr:col>
      <xdr:colOff>517525</xdr:colOff>
      <xdr:row>98</xdr:row>
      <xdr:rowOff>67394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02708"/>
          <a:ext cx="838200" cy="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608</xdr:rowOff>
    </xdr:from>
    <xdr:to>
      <xdr:col>22</xdr:col>
      <xdr:colOff>365125</xdr:colOff>
      <xdr:row>98</xdr:row>
      <xdr:rowOff>1338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02708"/>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1338</xdr:rowOff>
    </xdr:from>
    <xdr:to>
      <xdr:col>21</xdr:col>
      <xdr:colOff>161925</xdr:colOff>
      <xdr:row>98</xdr:row>
      <xdr:rowOff>25512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03438"/>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23002</xdr:rowOff>
    </xdr:from>
    <xdr:to>
      <xdr:col>19</xdr:col>
      <xdr:colOff>644525</xdr:colOff>
      <xdr:row>98</xdr:row>
      <xdr:rowOff>25512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25102"/>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16594</xdr:rowOff>
    </xdr:from>
    <xdr:to>
      <xdr:col>23</xdr:col>
      <xdr:colOff>568325</xdr:colOff>
      <xdr:row>98</xdr:row>
      <xdr:rowOff>118194</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166471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9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121258</xdr:rowOff>
    </xdr:from>
    <xdr:to>
      <xdr:col>22</xdr:col>
      <xdr:colOff>415925</xdr:colOff>
      <xdr:row>98</xdr:row>
      <xdr:rowOff>51408</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75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67935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52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121988</xdr:rowOff>
    </xdr:from>
    <xdr:to>
      <xdr:col>21</xdr:col>
      <xdr:colOff>212725</xdr:colOff>
      <xdr:row>98</xdr:row>
      <xdr:rowOff>52138</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68665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52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146162</xdr:rowOff>
    </xdr:from>
    <xdr:to>
      <xdr:col>20</xdr:col>
      <xdr:colOff>9525</xdr:colOff>
      <xdr:row>98</xdr:row>
      <xdr:rowOff>76312</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7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67439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8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143652</xdr:rowOff>
    </xdr:from>
    <xdr:to>
      <xdr:col>18</xdr:col>
      <xdr:colOff>492125</xdr:colOff>
      <xdr:row>98</xdr:row>
      <xdr:rowOff>73802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7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90329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54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は、概ね類似団体を下回っている。今後千曲川左岸道路建設事業が控えているため、土木費の増加が見込まれる。公債費の状況を鑑みながら、補助金や基金を活用し、健全な財政運営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実質単年度収支が赤字へと転じている。要因としては、毎年度行っていた、臨時財政対策債の繰上償還を先送りし、平成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年度より始まる大型償還（平成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年度借入額：</a:t>
          </a:r>
          <a:r>
            <a:rPr kumimoji="1" lang="en-US" altLang="ja-JP" sz="1400">
              <a:latin typeface="ＭＳ ゴシック" pitchFamily="49" charset="-128"/>
              <a:ea typeface="ＭＳ ゴシック" pitchFamily="49" charset="-128"/>
            </a:rPr>
            <a:t>1,059,300</a:t>
          </a:r>
          <a:r>
            <a:rPr kumimoji="1" lang="ja-JP" altLang="en-US" sz="1400">
              <a:latin typeface="ＭＳ ゴシック" pitchFamily="49" charset="-128"/>
              <a:ea typeface="ＭＳ ゴシック" pitchFamily="49" charset="-128"/>
            </a:rPr>
            <a:t>千円、統合保育園建設分含む）に備え、減債基金への積み立て（</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3941048</v>
      </c>
      <c r="BO4" s="381"/>
      <c r="BP4" s="381"/>
      <c r="BQ4" s="381"/>
      <c r="BR4" s="381"/>
      <c r="BS4" s="381"/>
      <c r="BT4" s="381"/>
      <c r="BU4" s="382"/>
      <c r="BV4" s="380">
        <v>5170229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7.7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3793986</v>
      </c>
      <c r="BO5" s="418"/>
      <c r="BP5" s="418"/>
      <c r="BQ5" s="418"/>
      <c r="BR5" s="418"/>
      <c r="BS5" s="418"/>
      <c r="BT5" s="418"/>
      <c r="BU5" s="419"/>
      <c r="BV5" s="417">
        <v>4901926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70.8</v>
      </c>
      <c r="CU5" s="415"/>
      <c r="CV5" s="415"/>
      <c r="CW5" s="415"/>
      <c r="CX5" s="415"/>
      <c r="CY5" s="415"/>
      <c r="CZ5" s="415"/>
      <c r="DA5" s="416"/>
      <c r="DB5" s="414">
        <v>68.599999999999994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147062</v>
      </c>
      <c r="BO6" s="418"/>
      <c r="BP6" s="418"/>
      <c r="BQ6" s="418"/>
      <c r="BR6" s="418"/>
      <c r="BS6" s="418"/>
      <c r="BT6" s="418"/>
      <c r="BU6" s="419"/>
      <c r="BV6" s="417">
        <v>268303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73.7</v>
      </c>
      <c r="CU6" s="455"/>
      <c r="CV6" s="455"/>
      <c r="CW6" s="455"/>
      <c r="CX6" s="455"/>
      <c r="CY6" s="455"/>
      <c r="CZ6" s="455"/>
      <c r="DA6" s="456"/>
      <c r="DB6" s="454">
        <v>72.3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2684</v>
      </c>
      <c r="BO7" s="418"/>
      <c r="BP7" s="418"/>
      <c r="BQ7" s="418"/>
      <c r="BR7" s="418"/>
      <c r="BS7" s="418"/>
      <c r="BT7" s="418"/>
      <c r="BU7" s="419"/>
      <c r="BV7" s="417">
        <v>38370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2937987</v>
      </c>
      <c r="CU7" s="418"/>
      <c r="CV7" s="418"/>
      <c r="CW7" s="418"/>
      <c r="CX7" s="418"/>
      <c r="CY7" s="418"/>
      <c r="CZ7" s="418"/>
      <c r="DA7" s="419"/>
      <c r="DB7" s="417">
        <v>3005052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144378</v>
      </c>
      <c r="BO8" s="418"/>
      <c r="BP8" s="418"/>
      <c r="BQ8" s="418"/>
      <c r="BR8" s="418"/>
      <c r="BS8" s="418"/>
      <c r="BT8" s="418"/>
      <c r="BU8" s="419"/>
      <c r="BV8" s="417">
        <v>229933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4607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-85555</v>
      </c>
      <c r="BO9" s="418"/>
      <c r="BP9" s="418"/>
      <c r="BQ9" s="418"/>
      <c r="BR9" s="418"/>
      <c r="BS9" s="418"/>
      <c r="BT9" s="418"/>
      <c r="BU9" s="419"/>
      <c r="BV9" s="417">
        <v>82079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20.7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4972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1801</v>
      </c>
      <c r="BO10" s="418"/>
      <c r="BP10" s="418"/>
      <c r="BQ10" s="418"/>
      <c r="BR10" s="418"/>
      <c r="BS10" s="418"/>
      <c r="BT10" s="418"/>
      <c r="BU10" s="419"/>
      <c r="BV10" s="417">
        <v>1851</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v>29500</v>
      </c>
      <c r="BO11" s="418"/>
      <c r="BP11" s="418"/>
      <c r="BQ11" s="418"/>
      <c r="BR11" s="418"/>
      <c r="BS11" s="418"/>
      <c r="BT11" s="418"/>
      <c r="BU11" s="419"/>
      <c r="BV11" s="417">
        <v>214700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4025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3935</v>
      </c>
      <c r="S13" s="499"/>
      <c r="T13" s="499"/>
      <c r="U13" s="499"/>
      <c r="V13" s="500"/>
      <c r="W13" s="433" t="s">
        <v>125</v>
      </c>
      <c r="X13" s="434"/>
      <c r="Y13" s="434"/>
      <c r="Z13" s="434"/>
      <c r="AA13" s="434"/>
      <c r="AB13" s="424"/>
      <c r="AC13" s="468">
        <v>2492</v>
      </c>
      <c r="AD13" s="469"/>
      <c r="AE13" s="469"/>
      <c r="AF13" s="469"/>
      <c r="AG13" s="508"/>
      <c r="AH13" s="468">
        <v>2602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-54254</v>
      </c>
      <c r="BO13" s="418"/>
      <c r="BP13" s="418"/>
      <c r="BQ13" s="418"/>
      <c r="BR13" s="418"/>
      <c r="BS13" s="418"/>
      <c r="BT13" s="418"/>
      <c r="BU13" s="419"/>
      <c r="BV13" s="417">
        <v>298630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2.6</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4103</v>
      </c>
      <c r="S14" s="499"/>
      <c r="T14" s="499"/>
      <c r="U14" s="499"/>
      <c r="V14" s="500"/>
      <c r="W14" s="407"/>
      <c r="X14" s="408"/>
      <c r="Y14" s="408"/>
      <c r="Z14" s="408"/>
      <c r="AA14" s="408"/>
      <c r="AB14" s="397"/>
      <c r="AC14" s="501">
        <v>76.3</v>
      </c>
      <c r="AD14" s="502"/>
      <c r="AE14" s="502"/>
      <c r="AF14" s="502"/>
      <c r="AG14" s="503"/>
      <c r="AH14" s="501">
        <v>75.599999999999994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4012</v>
      </c>
      <c r="S15" s="499"/>
      <c r="T15" s="499"/>
      <c r="U15" s="499"/>
      <c r="V15" s="500"/>
      <c r="W15" s="433" t="s">
        <v>132</v>
      </c>
      <c r="X15" s="434"/>
      <c r="Y15" s="434"/>
      <c r="Z15" s="434"/>
      <c r="AA15" s="434"/>
      <c r="AB15" s="424"/>
      <c r="AC15" s="468">
        <v>129</v>
      </c>
      <c r="AD15" s="469"/>
      <c r="AE15" s="469"/>
      <c r="AF15" s="469"/>
      <c r="AG15" s="508"/>
      <c r="AH15" s="468">
        <v>113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680539</v>
      </c>
      <c r="BO15" s="381"/>
      <c r="BP15" s="381"/>
      <c r="BQ15" s="381"/>
      <c r="BR15" s="381"/>
      <c r="BS15" s="381"/>
      <c r="BT15" s="381"/>
      <c r="BU15" s="382"/>
      <c r="BV15" s="380">
        <v>607851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3.9</v>
      </c>
      <c r="AD16" s="502"/>
      <c r="AE16" s="502"/>
      <c r="AF16" s="502"/>
      <c r="AG16" s="503"/>
      <c r="AH16" s="501">
        <v>3.3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2646000</v>
      </c>
      <c r="BO16" s="418"/>
      <c r="BP16" s="418"/>
      <c r="BQ16" s="418"/>
      <c r="BR16" s="418"/>
      <c r="BS16" s="418"/>
      <c r="BT16" s="418"/>
      <c r="BU16" s="419"/>
      <c r="BV16" s="417">
        <v>2662592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647</v>
      </c>
      <c r="AD17" s="469"/>
      <c r="AE17" s="469"/>
      <c r="AF17" s="469"/>
      <c r="AG17" s="508"/>
      <c r="AH17" s="468">
        <v>725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856135</v>
      </c>
      <c r="BO17" s="418"/>
      <c r="BP17" s="418"/>
      <c r="BQ17" s="418"/>
      <c r="BR17" s="418"/>
      <c r="BS17" s="418"/>
      <c r="BT17" s="418"/>
      <c r="BU17" s="419"/>
      <c r="BV17" s="417">
        <v>792173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209.61</v>
      </c>
      <c r="M18" s="530"/>
      <c r="N18" s="530"/>
      <c r="O18" s="530"/>
      <c r="P18" s="530"/>
      <c r="Q18" s="530"/>
      <c r="R18" s="531"/>
      <c r="S18" s="531"/>
      <c r="T18" s="531"/>
      <c r="U18" s="531"/>
      <c r="V18" s="532"/>
      <c r="W18" s="435"/>
      <c r="X18" s="436"/>
      <c r="Y18" s="436"/>
      <c r="Z18" s="436"/>
      <c r="AA18" s="436"/>
      <c r="AB18" s="427"/>
      <c r="AC18" s="533">
        <v>19.8</v>
      </c>
      <c r="AD18" s="534"/>
      <c r="AE18" s="534"/>
      <c r="AF18" s="534"/>
      <c r="AG18" s="535"/>
      <c r="AH18" s="533">
        <v>21.1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2111309</v>
      </c>
      <c r="BO18" s="418"/>
      <c r="BP18" s="418"/>
      <c r="BQ18" s="418"/>
      <c r="BR18" s="418"/>
      <c r="BS18" s="418"/>
      <c r="BT18" s="418"/>
      <c r="BU18" s="419"/>
      <c r="BV18" s="417">
        <v>2125925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3309693</v>
      </c>
      <c r="BO19" s="418"/>
      <c r="BP19" s="418"/>
      <c r="BQ19" s="418"/>
      <c r="BR19" s="418"/>
      <c r="BS19" s="418"/>
      <c r="BT19" s="418"/>
      <c r="BU19" s="419"/>
      <c r="BV19" s="417">
        <v>3353796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3302824</v>
      </c>
      <c r="BO23" s="418"/>
      <c r="BP23" s="418"/>
      <c r="BQ23" s="418"/>
      <c r="BR23" s="418"/>
      <c r="BS23" s="418"/>
      <c r="BT23" s="418"/>
      <c r="BU23" s="419"/>
      <c r="BV23" s="417">
        <v>3491161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7060</v>
      </c>
      <c r="R24" s="469"/>
      <c r="S24" s="469"/>
      <c r="T24" s="469"/>
      <c r="U24" s="469"/>
      <c r="V24" s="508"/>
      <c r="W24" s="563"/>
      <c r="X24" s="551"/>
      <c r="Y24" s="552"/>
      <c r="Z24" s="467" t="s">
        <v>155</v>
      </c>
      <c r="AA24" s="447"/>
      <c r="AB24" s="447"/>
      <c r="AC24" s="447"/>
      <c r="AD24" s="447"/>
      <c r="AE24" s="447"/>
      <c r="AF24" s="447"/>
      <c r="AG24" s="448"/>
      <c r="AH24" s="468">
        <v>62</v>
      </c>
      <c r="AI24" s="469"/>
      <c r="AJ24" s="469"/>
      <c r="AK24" s="469"/>
      <c r="AL24" s="508"/>
      <c r="AM24" s="468">
        <v>182776</v>
      </c>
      <c r="AN24" s="469"/>
      <c r="AO24" s="469"/>
      <c r="AP24" s="469"/>
      <c r="AQ24" s="469"/>
      <c r="AR24" s="508"/>
      <c r="AS24" s="468">
        <v>2948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2826024</v>
      </c>
      <c r="BO24" s="418"/>
      <c r="BP24" s="418"/>
      <c r="BQ24" s="418"/>
      <c r="BR24" s="418"/>
      <c r="BS24" s="418"/>
      <c r="BT24" s="418"/>
      <c r="BU24" s="419"/>
      <c r="BV24" s="417">
        <v>3117195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5810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5370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2470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273120</v>
      </c>
      <c r="BO27" s="587"/>
      <c r="BP27" s="587"/>
      <c r="BQ27" s="587"/>
      <c r="BR27" s="587"/>
      <c r="BS27" s="587"/>
      <c r="BT27" s="587"/>
      <c r="BU27" s="588"/>
      <c r="BV27" s="586">
        <v>272901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1710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1677691</v>
      </c>
      <c r="BO28" s="381"/>
      <c r="BP28" s="381"/>
      <c r="BQ28" s="381"/>
      <c r="BR28" s="381"/>
      <c r="BS28" s="381"/>
      <c r="BT28" s="381"/>
      <c r="BU28" s="382"/>
      <c r="BV28" s="380">
        <v>1675890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1570</v>
      </c>
      <c r="R29" s="469"/>
      <c r="S29" s="469"/>
      <c r="T29" s="469"/>
      <c r="U29" s="469"/>
      <c r="V29" s="508"/>
      <c r="W29" s="564"/>
      <c r="X29" s="565"/>
      <c r="Y29" s="566"/>
      <c r="Z29" s="467" t="s">
        <v>172</v>
      </c>
      <c r="AA29" s="447"/>
      <c r="AB29" s="447"/>
      <c r="AC29" s="447"/>
      <c r="AD29" s="447"/>
      <c r="AE29" s="447"/>
      <c r="AF29" s="447"/>
      <c r="AG29" s="448"/>
      <c r="AH29" s="468">
        <v>62</v>
      </c>
      <c r="AI29" s="469"/>
      <c r="AJ29" s="469"/>
      <c r="AK29" s="469"/>
      <c r="AL29" s="508"/>
      <c r="AM29" s="468">
        <v>182776</v>
      </c>
      <c r="AN29" s="469"/>
      <c r="AO29" s="469"/>
      <c r="AP29" s="469"/>
      <c r="AQ29" s="469"/>
      <c r="AR29" s="508"/>
      <c r="AS29" s="468">
        <v>2948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247977</v>
      </c>
      <c r="BO29" s="418"/>
      <c r="BP29" s="418"/>
      <c r="BQ29" s="418"/>
      <c r="BR29" s="418"/>
      <c r="BS29" s="418"/>
      <c r="BT29" s="418"/>
      <c r="BU29" s="419"/>
      <c r="BV29" s="417">
        <v>47954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91.7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3148835</v>
      </c>
      <c r="BO30" s="587"/>
      <c r="BP30" s="587"/>
      <c r="BQ30" s="587"/>
      <c r="BR30" s="587"/>
      <c r="BS30" s="587"/>
      <c r="BT30" s="587"/>
      <c r="BU30" s="588"/>
      <c r="BV30" s="586">
        <v>2780331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川上村国民健康保険特別会計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川上村営水道事業特別会計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佐久広域連合（一般）</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（財）川上村振興公社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川上村営バス事業特別会計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川上村介護保険事業特別会計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川上村下水道事業特別会計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佐久広域連合（消防）</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川上村特別住宅特別会計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川上村後期高齢者医療保険事業特別会計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佐久広域連合（養護老人ホーム）</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川上村訪問看護事業特別会計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佐久広域連合（特別養護老人ホーム）</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佐久広域連合（救護施設）</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佐久広域連合（食肉流通センター）</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長野県後期高齢者医療広域連合（一般）</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長野県後期高齢者医療広域連合（医療事業）</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長野県市町村総合事務組合（一般）</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長野県市町村総合事務組合（非常勤職員公務災害補償）</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6.32</v>
      </c>
      <c r="G34" s="33">
        <v>5.27</v>
      </c>
      <c r="H34" s="33">
        <v>5.12</v>
      </c>
      <c r="I34" s="33">
        <v>7.59</v>
      </c>
      <c r="J34" s="34">
        <v>4.8600000000000003</v>
      </c>
      <c r="K34" s="22"/>
      <c r="L34" s="22"/>
      <c r="M34" s="22"/>
      <c r="N34" s="22"/>
      <c r="O34" s="22"/>
      <c r="P34" s="22"/>
    </row>
    <row r="35" spans="1:16" ht="39" customHeight="1" x14ac:dyDescent="0.15">
      <c r="A35" s="22"/>
      <c r="B35" s="35"/>
      <c r="C35" s="1178" t="s">
        <v>526</v>
      </c>
      <c r="D35" s="1179"/>
      <c r="E35" s="1180"/>
      <c r="F35" s="36">
        <v>0.74</v>
      </c>
      <c r="G35" s="37" t="s">
        <v>527</v>
      </c>
      <c r="H35" s="37">
        <v>1</v>
      </c>
      <c r="I35" s="37">
        <v>1.2</v>
      </c>
      <c r="J35" s="38">
        <v>2.76</v>
      </c>
      <c r="K35" s="22"/>
      <c r="L35" s="22"/>
      <c r="M35" s="22"/>
      <c r="N35" s="22"/>
      <c r="O35" s="22"/>
      <c r="P35" s="22"/>
    </row>
    <row r="36" spans="1:16" ht="39" customHeight="1" x14ac:dyDescent="0.15">
      <c r="A36" s="22"/>
      <c r="B36" s="35"/>
      <c r="C36" s="1178" t="s">
        <v>528</v>
      </c>
      <c r="D36" s="1179"/>
      <c r="E36" s="1180"/>
      <c r="F36" s="36">
        <v>0.04</v>
      </c>
      <c r="G36" s="37">
        <v>0.05</v>
      </c>
      <c r="H36" s="37">
        <v>0.08</v>
      </c>
      <c r="I36" s="37">
        <v>0.02</v>
      </c>
      <c r="J36" s="38">
        <v>0.08</v>
      </c>
      <c r="K36" s="22"/>
      <c r="L36" s="22"/>
      <c r="M36" s="22"/>
      <c r="N36" s="22"/>
      <c r="O36" s="22"/>
      <c r="P36" s="22"/>
    </row>
    <row r="37" spans="1:16" ht="39" customHeight="1" x14ac:dyDescent="0.15">
      <c r="A37" s="22"/>
      <c r="B37" s="35"/>
      <c r="C37" s="1178" t="s">
        <v>529</v>
      </c>
      <c r="D37" s="1179"/>
      <c r="E37" s="1180"/>
      <c r="F37" s="36">
        <v>0.21</v>
      </c>
      <c r="G37" s="37">
        <v>0.13</v>
      </c>
      <c r="H37" s="37">
        <v>0.13</v>
      </c>
      <c r="I37" s="37">
        <v>0.05</v>
      </c>
      <c r="J37" s="38">
        <v>7.0000000000000007E-2</v>
      </c>
      <c r="K37" s="22"/>
      <c r="L37" s="22"/>
      <c r="M37" s="22"/>
      <c r="N37" s="22"/>
      <c r="O37" s="22"/>
      <c r="P37" s="22"/>
    </row>
    <row r="38" spans="1:16" ht="39" customHeight="1" x14ac:dyDescent="0.15">
      <c r="A38" s="22"/>
      <c r="B38" s="35"/>
      <c r="C38" s="1178" t="s">
        <v>530</v>
      </c>
      <c r="D38" s="1179"/>
      <c r="E38" s="1180"/>
      <c r="F38" s="36">
        <v>0.05</v>
      </c>
      <c r="G38" s="37">
        <v>0.03</v>
      </c>
      <c r="H38" s="37">
        <v>0.06</v>
      </c>
      <c r="I38" s="37">
        <v>0.08</v>
      </c>
      <c r="J38" s="38">
        <v>0.05</v>
      </c>
      <c r="K38" s="22"/>
      <c r="L38" s="22"/>
      <c r="M38" s="22"/>
      <c r="N38" s="22"/>
      <c r="O38" s="22"/>
      <c r="P38" s="22"/>
    </row>
    <row r="39" spans="1:16" ht="39" customHeight="1" x14ac:dyDescent="0.15">
      <c r="A39" s="22"/>
      <c r="B39" s="35"/>
      <c r="C39" s="1178" t="s">
        <v>531</v>
      </c>
      <c r="D39" s="1179"/>
      <c r="E39" s="1180"/>
      <c r="F39" s="36">
        <v>0.03</v>
      </c>
      <c r="G39" s="37">
        <v>0.06</v>
      </c>
      <c r="H39" s="37">
        <v>0.02</v>
      </c>
      <c r="I39" s="37">
        <v>0.03</v>
      </c>
      <c r="J39" s="38">
        <v>0.02</v>
      </c>
      <c r="K39" s="22"/>
      <c r="L39" s="22"/>
      <c r="M39" s="22"/>
      <c r="N39" s="22"/>
      <c r="O39" s="22"/>
      <c r="P39" s="22"/>
    </row>
    <row r="40" spans="1:16" ht="39" customHeight="1" x14ac:dyDescent="0.15">
      <c r="A40" s="22"/>
      <c r="B40" s="35"/>
      <c r="C40" s="1178" t="s">
        <v>532</v>
      </c>
      <c r="D40" s="1179"/>
      <c r="E40" s="1180"/>
      <c r="F40" s="36">
        <v>0.02</v>
      </c>
      <c r="G40" s="37">
        <v>7.0000000000000007E-2</v>
      </c>
      <c r="H40" s="37">
        <v>0.02</v>
      </c>
      <c r="I40" s="37">
        <v>0.02</v>
      </c>
      <c r="J40" s="38">
        <v>0.02</v>
      </c>
      <c r="K40" s="22"/>
      <c r="L40" s="22"/>
      <c r="M40" s="22"/>
      <c r="N40" s="22"/>
      <c r="O40" s="22"/>
      <c r="P40" s="22"/>
    </row>
    <row r="41" spans="1:16" ht="39" customHeight="1" x14ac:dyDescent="0.15">
      <c r="A41" s="22"/>
      <c r="B41" s="35"/>
      <c r="C41" s="1178" t="s">
        <v>533</v>
      </c>
      <c r="D41" s="1179"/>
      <c r="E41" s="1180"/>
      <c r="F41" s="36">
        <v>0.22</v>
      </c>
      <c r="G41" s="37">
        <v>0.16</v>
      </c>
      <c r="H41" s="37">
        <v>0</v>
      </c>
      <c r="I41" s="37">
        <v>0.12</v>
      </c>
      <c r="J41" s="38">
        <v>0.02</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v>0.02</v>
      </c>
      <c r="G43" s="42">
        <v>0.01</v>
      </c>
      <c r="H43" s="42">
        <v>0.04</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399</v>
      </c>
      <c r="L45" s="60">
        <v>503</v>
      </c>
      <c r="M45" s="60">
        <v>468</v>
      </c>
      <c r="N45" s="60">
        <v>481</v>
      </c>
      <c r="O45" s="61">
        <v>441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279</v>
      </c>
      <c r="L48" s="64">
        <v>285</v>
      </c>
      <c r="M48" s="64">
        <v>272</v>
      </c>
      <c r="N48" s="64">
        <v>272</v>
      </c>
      <c r="O48" s="65">
        <v>273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1</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589</v>
      </c>
      <c r="L52" s="64">
        <v>636</v>
      </c>
      <c r="M52" s="64">
        <v>671</v>
      </c>
      <c r="N52" s="64">
        <v>678</v>
      </c>
      <c r="O52" s="65">
        <v>675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v>
      </c>
      <c r="L53" s="69">
        <v>152</v>
      </c>
      <c r="M53" s="69">
        <v>69</v>
      </c>
      <c r="N53" s="69">
        <v>76</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3478</v>
      </c>
      <c r="J41" s="83">
        <v>3342</v>
      </c>
      <c r="K41" s="83">
        <v>3312</v>
      </c>
      <c r="L41" s="83">
        <v>4005</v>
      </c>
      <c r="M41" s="84">
        <v>3303</v>
      </c>
    </row>
    <row r="42" spans="2:13" ht="27.75" customHeight="1" x14ac:dyDescent="0.15">
      <c r="B42" s="1204"/>
      <c r="C42" s="1205"/>
      <c r="D42" s="85"/>
      <c r="E42" s="1210" t="s">
        <v>26</v>
      </c>
      <c r="F42" s="1210"/>
      <c r="G42" s="1210"/>
      <c r="H42" s="1211"/>
      <c r="I42" s="86" t="s">
        <v>479</v>
      </c>
      <c r="J42" s="87" t="s">
        <v>479</v>
      </c>
      <c r="K42" s="87" t="s">
        <v>479</v>
      </c>
      <c r="L42" s="87" t="s">
        <v>479</v>
      </c>
      <c r="M42" s="88" t="s">
        <v>479</v>
      </c>
    </row>
    <row r="43" spans="2:13" ht="27.75" customHeight="1" x14ac:dyDescent="0.15">
      <c r="B43" s="1204"/>
      <c r="C43" s="1205"/>
      <c r="D43" s="85"/>
      <c r="E43" s="1210" t="s">
        <v>27</v>
      </c>
      <c r="F43" s="1210"/>
      <c r="G43" s="1210"/>
      <c r="H43" s="1211"/>
      <c r="I43" s="86">
        <v>3283</v>
      </c>
      <c r="J43" s="87">
        <v>3103</v>
      </c>
      <c r="K43" s="87">
        <v>2937</v>
      </c>
      <c r="L43" s="87">
        <v>2869</v>
      </c>
      <c r="M43" s="88">
        <v>2699</v>
      </c>
    </row>
    <row r="44" spans="2:13" ht="27.75" customHeight="1" x14ac:dyDescent="0.15">
      <c r="B44" s="1204"/>
      <c r="C44" s="1205"/>
      <c r="D44" s="85"/>
      <c r="E44" s="1210" t="s">
        <v>28</v>
      </c>
      <c r="F44" s="1210"/>
      <c r="G44" s="1210"/>
      <c r="H44" s="1211"/>
      <c r="I44" s="86">
        <v>5</v>
      </c>
      <c r="J44" s="87">
        <v>3</v>
      </c>
      <c r="K44" s="87">
        <v>25</v>
      </c>
      <c r="L44" s="87">
        <v>27</v>
      </c>
      <c r="M44" s="88">
        <v>26</v>
      </c>
    </row>
    <row r="45" spans="2:13" ht="27.75" customHeight="1" x14ac:dyDescent="0.15">
      <c r="B45" s="1204"/>
      <c r="C45" s="1205"/>
      <c r="D45" s="85"/>
      <c r="E45" s="1210" t="s">
        <v>29</v>
      </c>
      <c r="F45" s="1210"/>
      <c r="G45" s="1210"/>
      <c r="H45" s="1211"/>
      <c r="I45" s="86">
        <v>556</v>
      </c>
      <c r="J45" s="87">
        <v>549</v>
      </c>
      <c r="K45" s="87">
        <v>533</v>
      </c>
      <c r="L45" s="87">
        <v>520</v>
      </c>
      <c r="M45" s="88">
        <v>525</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4272</v>
      </c>
      <c r="J50" s="87">
        <v>4563</v>
      </c>
      <c r="K50" s="87">
        <v>4591</v>
      </c>
      <c r="L50" s="87">
        <v>4858</v>
      </c>
      <c r="M50" s="88">
        <v>5460</v>
      </c>
    </row>
    <row r="51" spans="2:13" ht="27.75" customHeight="1" x14ac:dyDescent="0.15">
      <c r="B51" s="1204"/>
      <c r="C51" s="1205"/>
      <c r="D51" s="85"/>
      <c r="E51" s="1210" t="s">
        <v>36</v>
      </c>
      <c r="F51" s="1210"/>
      <c r="G51" s="1210"/>
      <c r="H51" s="1211"/>
      <c r="I51" s="86" t="s">
        <v>479</v>
      </c>
      <c r="J51" s="87" t="s">
        <v>479</v>
      </c>
      <c r="K51" s="87" t="s">
        <v>479</v>
      </c>
      <c r="L51" s="87" t="s">
        <v>479</v>
      </c>
      <c r="M51" s="88" t="s">
        <v>479</v>
      </c>
    </row>
    <row r="52" spans="2:13" ht="27.75" customHeight="1" x14ac:dyDescent="0.15">
      <c r="B52" s="1206"/>
      <c r="C52" s="1207"/>
      <c r="D52" s="85"/>
      <c r="E52" s="1210" t="s">
        <v>37</v>
      </c>
      <c r="F52" s="1210"/>
      <c r="G52" s="1210"/>
      <c r="H52" s="1211"/>
      <c r="I52" s="86">
        <v>6175</v>
      </c>
      <c r="J52" s="87">
        <v>5797</v>
      </c>
      <c r="K52" s="87">
        <v>5846</v>
      </c>
      <c r="L52" s="87">
        <v>5438</v>
      </c>
      <c r="M52" s="88">
        <v>5593</v>
      </c>
    </row>
    <row r="53" spans="2:13" ht="27.75" customHeight="1" thickBot="1" x14ac:dyDescent="0.2">
      <c r="B53" s="1217" t="s">
        <v>38</v>
      </c>
      <c r="C53" s="1218"/>
      <c r="D53" s="92"/>
      <c r="E53" s="1219" t="s">
        <v>39</v>
      </c>
      <c r="F53" s="1219"/>
      <c r="G53" s="1219"/>
      <c r="H53" s="1220"/>
      <c r="I53" s="93">
        <v>-3124</v>
      </c>
      <c r="J53" s="94">
        <v>-3363</v>
      </c>
      <c r="K53" s="94">
        <v>-3630</v>
      </c>
      <c r="L53" s="94">
        <v>-2876</v>
      </c>
      <c r="M53" s="95">
        <v>-4500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564</v>
      </c>
      <c r="H51" s="1234"/>
      <c r="I51" s="1239" t="s">
        <v>565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567</v>
      </c>
      <c r="H55" s="1245"/>
      <c r="I55" s="1243" t="s">
        <v>565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21" t="s">
        <v>571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564</v>
      </c>
      <c r="H73" s="1234"/>
      <c r="I73" s="1239" t="s">
        <v>565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570</v>
      </c>
      <c r="J75" s="1243"/>
      <c r="K75" s="1254">
        <v>4.5999999999999996</v>
      </c>
      <c r="L75" s="1254">
        <v>4.9000000000000004</v>
      </c>
      <c r="M75" s="1254">
        <v>4.5</v>
      </c>
      <c r="N75" s="1254">
        <v>4.2</v>
      </c>
      <c r="O75" s="1254">
        <v>2.6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567</v>
      </c>
      <c r="H77" s="1245"/>
      <c r="I77" s="1243" t="s">
        <v>565</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570</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190249</v>
      </c>
      <c r="E3" s="118"/>
      <c r="F3" s="119">
        <v>228305</v>
      </c>
      <c r="G3" s="120"/>
      <c r="H3" s="121"/>
    </row>
    <row r="4" spans="1:8" x14ac:dyDescent="0.15">
      <c r="A4" s="122"/>
      <c r="B4" s="123"/>
      <c r="C4" s="124"/>
      <c r="D4" s="125">
        <v>55542</v>
      </c>
      <c r="E4" s="126"/>
      <c r="F4" s="127">
        <v>86611</v>
      </c>
      <c r="G4" s="128"/>
      <c r="H4" s="129"/>
    </row>
    <row r="5" spans="1:8" x14ac:dyDescent="0.15">
      <c r="A5" s="110" t="s">
        <v>513</v>
      </c>
      <c r="B5" s="115"/>
      <c r="C5" s="116"/>
      <c r="D5" s="117">
        <v>221192</v>
      </c>
      <c r="E5" s="118"/>
      <c r="F5" s="119">
        <v>316331</v>
      </c>
      <c r="G5" s="120"/>
      <c r="H5" s="121"/>
    </row>
    <row r="6" spans="1:8" x14ac:dyDescent="0.15">
      <c r="A6" s="122"/>
      <c r="B6" s="123"/>
      <c r="C6" s="124"/>
      <c r="D6" s="125">
        <v>109021</v>
      </c>
      <c r="E6" s="126"/>
      <c r="F6" s="127">
        <v>106387</v>
      </c>
      <c r="G6" s="128"/>
      <c r="H6" s="129"/>
    </row>
    <row r="7" spans="1:8" x14ac:dyDescent="0.15">
      <c r="A7" s="110" t="s">
        <v>514</v>
      </c>
      <c r="B7" s="115"/>
      <c r="C7" s="116"/>
      <c r="D7" s="117">
        <v>285126</v>
      </c>
      <c r="E7" s="118"/>
      <c r="F7" s="119">
        <v>333013</v>
      </c>
      <c r="G7" s="120"/>
      <c r="H7" s="121"/>
    </row>
    <row r="8" spans="1:8" x14ac:dyDescent="0.15">
      <c r="A8" s="122"/>
      <c r="B8" s="123"/>
      <c r="C8" s="124"/>
      <c r="D8" s="125">
        <v>185038</v>
      </c>
      <c r="E8" s="126"/>
      <c r="F8" s="127">
        <v>126732</v>
      </c>
      <c r="G8" s="128"/>
      <c r="H8" s="129"/>
    </row>
    <row r="9" spans="1:8" x14ac:dyDescent="0.15">
      <c r="A9" s="110" t="s">
        <v>515</v>
      </c>
      <c r="B9" s="115"/>
      <c r="C9" s="116"/>
      <c r="D9" s="117">
        <v>359536</v>
      </c>
      <c r="E9" s="118"/>
      <c r="F9" s="119">
        <v>280458</v>
      </c>
      <c r="G9" s="120"/>
      <c r="H9" s="121"/>
    </row>
    <row r="10" spans="1:8" x14ac:dyDescent="0.15">
      <c r="A10" s="122"/>
      <c r="B10" s="123"/>
      <c r="C10" s="124"/>
      <c r="D10" s="125">
        <v>54509</v>
      </c>
      <c r="E10" s="126"/>
      <c r="F10" s="127">
        <v>127286</v>
      </c>
      <c r="G10" s="128"/>
      <c r="H10" s="129"/>
    </row>
    <row r="11" spans="1:8" x14ac:dyDescent="0.15">
      <c r="A11" s="110" t="s">
        <v>516</v>
      </c>
      <c r="B11" s="115"/>
      <c r="C11" s="116"/>
      <c r="D11" s="117">
        <v>115630</v>
      </c>
      <c r="E11" s="118"/>
      <c r="F11" s="119">
        <v>291945</v>
      </c>
      <c r="G11" s="120"/>
      <c r="H11" s="121"/>
    </row>
    <row r="12" spans="1:8" x14ac:dyDescent="0.15">
      <c r="A12" s="122"/>
      <c r="B12" s="123"/>
      <c r="C12" s="130"/>
      <c r="D12" s="125">
        <v>63530</v>
      </c>
      <c r="E12" s="126"/>
      <c r="F12" s="127">
        <v>127651</v>
      </c>
      <c r="G12" s="128"/>
      <c r="H12" s="129"/>
    </row>
    <row r="13" spans="1:8" x14ac:dyDescent="0.15">
      <c r="A13" s="110"/>
      <c r="B13" s="115"/>
      <c r="C13" s="131"/>
      <c r="D13" s="132">
        <v>234347</v>
      </c>
      <c r="E13" s="133"/>
      <c r="F13" s="134">
        <v>290010</v>
      </c>
      <c r="G13" s="135"/>
      <c r="H13" s="121"/>
    </row>
    <row r="14" spans="1:8" x14ac:dyDescent="0.15">
      <c r="A14" s="122"/>
      <c r="B14" s="123"/>
      <c r="C14" s="124"/>
      <c r="D14" s="125">
        <v>93528</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6.39</v>
      </c>
      <c r="C19" s="136">
        <f>ROUND(VALUE(SUBSTITUTE(実質収支比率等に係る経年分析!G$48,"▲","-")),2)</f>
        <v>5.41</v>
      </c>
      <c r="D19" s="136">
        <f>ROUND(VALUE(SUBSTITUTE(実質収支比率等に係る経年分析!H$48,"▲","-")),2)</f>
        <v>5.16</v>
      </c>
      <c r="E19" s="136">
        <f>ROUND(VALUE(SUBSTITUTE(実質収支比率等に係る経年分析!I$48,"▲","-")),2)</f>
        <v>7.65</v>
      </c>
      <c r="F19" s="136">
        <f>ROUND(VALUE(SUBSTITUTE(実質収支比率等に係る経年分析!J$48,"▲","-")),2)</f>
        <v>4.91</v>
      </c>
    </row>
    <row r="20" spans="1:11" x14ac:dyDescent="0.15">
      <c r="A20" s="136" t="s">
        <v>44</v>
      </c>
      <c r="B20" s="136">
        <f>ROUND(VALUE(SUBSTITUTE(実質収支比率等に係る経年分析!F$47,"▲","-")),2)</f>
        <v>44.58</v>
      </c>
      <c r="C20" s="136">
        <f>ROUND(VALUE(SUBSTITUTE(実質収支比率等に係る経年分析!G$47,"▲","-")),2)</f>
        <v>48.42</v>
      </c>
      <c r="D20" s="136">
        <f>ROUND(VALUE(SUBSTITUTE(実質収支比率等に係る経年分析!H$47,"▲","-")),2)</f>
        <v>54.45</v>
      </c>
      <c r="E20" s="136">
        <f>ROUND(VALUE(SUBSTITUTE(実質収支比率等に係る経年分析!I$47,"▲","-")),2)</f>
        <v>55.77</v>
      </c>
      <c r="F20" s="136">
        <f>ROUND(VALUE(SUBSTITUTE(実質収支比率等に係る経年分析!J$47,"▲","-")),2)</f>
        <v>57.1</v>
      </c>
    </row>
    <row r="21" spans="1:11" x14ac:dyDescent="0.15">
      <c r="A21" s="136" t="s">
        <v>45</v>
      </c>
      <c r="B21" s="136">
        <f>IF(ISNUMBER(VALUE(SUBSTITUTE(実質収支比率等に係る経年分析!F$49,"▲","-"))),ROUND(VALUE(SUBSTITUTE(実質収支比率等に係る経年分析!F$49,"▲","-")),2),NA())</f>
        <v>9</v>
      </c>
      <c r="C21" s="136">
        <f>IF(ISNUMBER(VALUE(SUBSTITUTE(実質収支比率等に係る経年分析!G$49,"▲","-"))),ROUND(VALUE(SUBSTITUTE(実質収支比率等に係る経年分析!G$49,"▲","-")),2),NA())</f>
        <v>3.35</v>
      </c>
      <c r="D21" s="136">
        <f>IF(ISNUMBER(VALUE(SUBSTITUTE(実質収支比率等に係る経年分析!H$49,"▲","-"))),ROUND(VALUE(SUBSTITUTE(実質収支比率等に係る経年分析!H$49,"▲","-")),2),NA())</f>
        <v>7.62</v>
      </c>
      <c r="E21" s="136">
        <f>IF(ISNUMBER(VALUE(SUBSTITUTE(実質収支比率等に係る経年分析!I$49,"▲","-"))),ROUND(VALUE(SUBSTITUTE(実質収支比率等に係る経年分析!I$49,"▲","-")),2),NA())</f>
        <v>9.94</v>
      </c>
      <c r="F21" s="136">
        <f>IF(ISNUMBER(VALUE(SUBSTITUTE(実質収支比率等に係る経年分析!J$49,"▲","-"))),ROUND(VALUE(SUBSTITUTE(実質収支比率等に係る経年分析!J$49,"▲","-")),2),NA())</f>
        <v>-1.85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川上村訪問看護事業特別会計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川上村営バス事業特別会計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川上村特別住宅特別会計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川上村介護保険事業特別会計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川上村下水道事業特別会計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川上村営水道事業特別会計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0.08</v>
      </c>
    </row>
    <row r="35" spans="1:16" x14ac:dyDescent="0.15">
      <c r="A35" s="137" t="str">
        <f>IF(連結実質赤字比率に係る赤字・黒字の構成分析!C$35="",NA(),連結実質赤字比率に係る赤字・黒字の構成分析!C$35)</f>
        <v>川上村国民健康保険特別会計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0.74</v>
      </c>
      <c r="D35" s="137">
        <f>IF(ROUND(VALUE(SUBSTITUTE(連結実質赤字比率に係る赤字・黒字の構成分析!G$35,"▲", "-")), 2) &lt; 0, ABS(ROUND(VALUE(SUBSTITUTE(連結実質赤字比率に係る赤字・黒字の構成分析!G$35,"▲", "-")), 2)), NA())</f>
        <v>0.84</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4.8600000000000003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589</v>
      </c>
      <c r="E42" s="138"/>
      <c r="F42" s="138"/>
      <c r="G42" s="138">
        <f>'実質公債費比率（分子）の構造'!L$52</f>
        <v>636</v>
      </c>
      <c r="H42" s="138"/>
      <c r="I42" s="138"/>
      <c r="J42" s="138">
        <f>'実質公債費比率（分子）の構造'!M$52</f>
        <v>671</v>
      </c>
      <c r="K42" s="138"/>
      <c r="L42" s="138"/>
      <c r="M42" s="138">
        <f>'実質公債費比率（分子）の構造'!N$52</f>
        <v>678</v>
      </c>
      <c r="N42" s="138"/>
      <c r="O42" s="138"/>
      <c r="P42" s="138">
        <f>'実質公債費比率（分子）の構造'!O$52</f>
        <v>675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1</v>
      </c>
      <c r="L45" s="138"/>
      <c r="M45" s="138"/>
      <c r="N45" s="138">
        <f>'実質公債費比率（分子）の構造'!O$49</f>
        <v>1</v>
      </c>
      <c r="O45" s="138"/>
      <c r="P45" s="138"/>
    </row>
    <row r="46" spans="1:16" x14ac:dyDescent="0.15">
      <c r="A46" s="138" t="s">
        <v>56</v>
      </c>
      <c r="B46" s="138">
        <f>'実質公債費比率（分子）の構造'!K$48</f>
        <v>279</v>
      </c>
      <c r="C46" s="138"/>
      <c r="D46" s="138"/>
      <c r="E46" s="138">
        <f>'実質公債費比率（分子）の構造'!L$48</f>
        <v>285</v>
      </c>
      <c r="F46" s="138"/>
      <c r="G46" s="138"/>
      <c r="H46" s="138">
        <f>'実質公債費比率（分子）の構造'!M$48</f>
        <v>272</v>
      </c>
      <c r="I46" s="138"/>
      <c r="J46" s="138"/>
      <c r="K46" s="138">
        <f>'実質公債費比率（分子）の構造'!N$48</f>
        <v>272</v>
      </c>
      <c r="L46" s="138"/>
      <c r="M46" s="138"/>
      <c r="N46" s="138">
        <f>'実質公債費比率（分子）の構造'!O$48</f>
        <v>273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399</v>
      </c>
      <c r="C49" s="138"/>
      <c r="D49" s="138"/>
      <c r="E49" s="138">
        <f>'実質公債費比率（分子）の構造'!L$45</f>
        <v>503</v>
      </c>
      <c r="F49" s="138"/>
      <c r="G49" s="138"/>
      <c r="H49" s="138">
        <f>'実質公債費比率（分子）の構造'!M$45</f>
        <v>468</v>
      </c>
      <c r="I49" s="138"/>
      <c r="J49" s="138"/>
      <c r="K49" s="138">
        <f>'実質公債費比率（分子）の構造'!N$45</f>
        <v>481</v>
      </c>
      <c r="L49" s="138"/>
      <c r="M49" s="138"/>
      <c r="N49" s="138">
        <f>'実質公債費比率（分子）の構造'!O$45</f>
        <v>441</v>
      </c>
      <c r="O49" s="138"/>
      <c r="P49" s="138"/>
    </row>
    <row r="50" spans="1:16" x14ac:dyDescent="0.15">
      <c r="A50" s="138" t="s">
        <v>60</v>
      </c>
      <c r="B50" s="138" t="e">
        <f>NA()</f>
        <v>#N/A</v>
      </c>
      <c r="C50" s="138">
        <f>IF(ISNUMBER('実質公債費比率（分子）の構造'!K$53),'実質公債費比率（分子）の構造'!K$53,NA())</f>
        <v>89</v>
      </c>
      <c r="D50" s="138" t="e">
        <f>NA()</f>
        <v>#N/A</v>
      </c>
      <c r="E50" s="138" t="e">
        <f>NA()</f>
        <v>#N/A</v>
      </c>
      <c r="F50" s="138">
        <f>IF(ISNUMBER('実質公債費比率（分子）の構造'!L$53),'実質公債費比率（分子）の構造'!L$53,NA())</f>
        <v>152</v>
      </c>
      <c r="G50" s="138" t="e">
        <f>NA()</f>
        <v>#N/A</v>
      </c>
      <c r="H50" s="138" t="e">
        <f>NA()</f>
        <v>#N/A</v>
      </c>
      <c r="I50" s="138">
        <f>IF(ISNUMBER('実質公債費比率（分子）の構造'!M$53),'実質公債費比率（分子）の構造'!M$53,NA())</f>
        <v>69</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40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6175</v>
      </c>
      <c r="E56" s="137"/>
      <c r="F56" s="137"/>
      <c r="G56" s="137">
        <f>'将来負担比率（分子）の構造'!J$52</f>
        <v>5797</v>
      </c>
      <c r="H56" s="137"/>
      <c r="I56" s="137"/>
      <c r="J56" s="137">
        <f>'将来負担比率（分子）の構造'!K$52</f>
        <v>5846</v>
      </c>
      <c r="K56" s="137"/>
      <c r="L56" s="137"/>
      <c r="M56" s="137">
        <f>'将来負担比率（分子）の構造'!L$52</f>
        <v>5438</v>
      </c>
      <c r="N56" s="137"/>
      <c r="O56" s="137"/>
      <c r="P56" s="137">
        <f>'将来負担比率（分子）の構造'!M$52</f>
        <v>5593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4272</v>
      </c>
      <c r="E58" s="137"/>
      <c r="F58" s="137"/>
      <c r="G58" s="137">
        <f>'将来負担比率（分子）の構造'!J$50</f>
        <v>4563</v>
      </c>
      <c r="H58" s="137"/>
      <c r="I58" s="137"/>
      <c r="J58" s="137">
        <f>'将来負担比率（分子）の構造'!K$50</f>
        <v>4591</v>
      </c>
      <c r="K58" s="137"/>
      <c r="L58" s="137"/>
      <c r="M58" s="137">
        <f>'将来負担比率（分子）の構造'!L$50</f>
        <v>4858</v>
      </c>
      <c r="N58" s="137"/>
      <c r="O58" s="137"/>
      <c r="P58" s="137">
        <f>'将来負担比率（分子）の構造'!M$50</f>
        <v>5460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556</v>
      </c>
      <c r="C62" s="137"/>
      <c r="D62" s="137"/>
      <c r="E62" s="137">
        <f>'将来負担比率（分子）の構造'!J$45</f>
        <v>549</v>
      </c>
      <c r="F62" s="137"/>
      <c r="G62" s="137"/>
      <c r="H62" s="137">
        <f>'将来負担比率（分子）の構造'!K$45</f>
        <v>533</v>
      </c>
      <c r="I62" s="137"/>
      <c r="J62" s="137"/>
      <c r="K62" s="137">
        <f>'将来負担比率（分子）の構造'!L$45</f>
        <v>520</v>
      </c>
      <c r="L62" s="137"/>
      <c r="M62" s="137"/>
      <c r="N62" s="137">
        <f>'将来負担比率（分子）の構造'!M$45</f>
        <v>525</v>
      </c>
      <c r="O62" s="137"/>
      <c r="P62" s="137"/>
    </row>
    <row r="63" spans="1:16" x14ac:dyDescent="0.15">
      <c r="A63" s="137" t="s">
        <v>28</v>
      </c>
      <c r="B63" s="137">
        <f>'将来負担比率（分子）の構造'!I$44</f>
        <v>5</v>
      </c>
      <c r="C63" s="137"/>
      <c r="D63" s="137"/>
      <c r="E63" s="137">
        <f>'将来負担比率（分子）の構造'!J$44</f>
        <v>3</v>
      </c>
      <c r="F63" s="137"/>
      <c r="G63" s="137"/>
      <c r="H63" s="137">
        <f>'将来負担比率（分子）の構造'!K$44</f>
        <v>25</v>
      </c>
      <c r="I63" s="137"/>
      <c r="J63" s="137"/>
      <c r="K63" s="137">
        <f>'将来負担比率（分子）の構造'!L$44</f>
        <v>27</v>
      </c>
      <c r="L63" s="137"/>
      <c r="M63" s="137"/>
      <c r="N63" s="137">
        <f>'将来負担比率（分子）の構造'!M$44</f>
        <v>26</v>
      </c>
      <c r="O63" s="137"/>
      <c r="P63" s="137"/>
    </row>
    <row r="64" spans="1:16" x14ac:dyDescent="0.15">
      <c r="A64" s="137" t="s">
        <v>27</v>
      </c>
      <c r="B64" s="137">
        <f>'将来負担比率（分子）の構造'!I$43</f>
        <v>3283</v>
      </c>
      <c r="C64" s="137"/>
      <c r="D64" s="137"/>
      <c r="E64" s="137">
        <f>'将来負担比率（分子）の構造'!J$43</f>
        <v>3103</v>
      </c>
      <c r="F64" s="137"/>
      <c r="G64" s="137"/>
      <c r="H64" s="137">
        <f>'将来負担比率（分子）の構造'!K$43</f>
        <v>2937</v>
      </c>
      <c r="I64" s="137"/>
      <c r="J64" s="137"/>
      <c r="K64" s="137">
        <f>'将来負担比率（分子）の構造'!L$43</f>
        <v>2869</v>
      </c>
      <c r="L64" s="137"/>
      <c r="M64" s="137"/>
      <c r="N64" s="137">
        <f>'将来負担比率（分子）の構造'!M$43</f>
        <v>2699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3478</v>
      </c>
      <c r="C66" s="137"/>
      <c r="D66" s="137"/>
      <c r="E66" s="137">
        <f>'将来負担比率（分子）の構造'!J$41</f>
        <v>3342</v>
      </c>
      <c r="F66" s="137"/>
      <c r="G66" s="137"/>
      <c r="H66" s="137">
        <f>'将来負担比率（分子）の構造'!K$41</f>
        <v>3312</v>
      </c>
      <c r="I66" s="137"/>
      <c r="J66" s="137"/>
      <c r="K66" s="137">
        <f>'将来負担比率（分子）の構造'!L$41</f>
        <v>4005</v>
      </c>
      <c r="L66" s="137"/>
      <c r="M66" s="137"/>
      <c r="N66" s="137">
        <f>'将来負担比率（分子）の構造'!M$41</f>
        <v>3303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674065</v>
      </c>
      <c r="S5" s="615"/>
      <c r="T5" s="615"/>
      <c r="U5" s="615"/>
      <c r="V5" s="615"/>
      <c r="W5" s="615"/>
      <c r="X5" s="615"/>
      <c r="Y5" s="616"/>
      <c r="Z5" s="617">
        <v>17.100000000000001</v>
      </c>
      <c r="AA5" s="617"/>
      <c r="AB5" s="617"/>
      <c r="AC5" s="617"/>
      <c r="AD5" s="618">
        <v>674065</v>
      </c>
      <c r="AE5" s="618"/>
      <c r="AF5" s="618"/>
      <c r="AG5" s="618"/>
      <c r="AH5" s="618"/>
      <c r="AI5" s="618"/>
      <c r="AJ5" s="618"/>
      <c r="AK5" s="618"/>
      <c r="AL5" s="619">
        <v>23.5</v>
      </c>
      <c r="AM5" s="620"/>
      <c r="AN5" s="620"/>
      <c r="AO5" s="621"/>
      <c r="AP5" s="611" t="s">
        <v>211</v>
      </c>
      <c r="AQ5" s="612"/>
      <c r="AR5" s="612"/>
      <c r="AS5" s="612"/>
      <c r="AT5" s="612"/>
      <c r="AU5" s="612"/>
      <c r="AV5" s="612"/>
      <c r="AW5" s="612"/>
      <c r="AX5" s="612"/>
      <c r="AY5" s="612"/>
      <c r="AZ5" s="612"/>
      <c r="BA5" s="612"/>
      <c r="BB5" s="612"/>
      <c r="BC5" s="612"/>
      <c r="BD5" s="612"/>
      <c r="BE5" s="612"/>
      <c r="BF5" s="613"/>
      <c r="BG5" s="625">
        <v>674065</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118459</v>
      </c>
      <c r="S6" s="626"/>
      <c r="T6" s="626"/>
      <c r="U6" s="626"/>
      <c r="V6" s="626"/>
      <c r="W6" s="626"/>
      <c r="X6" s="626"/>
      <c r="Y6" s="627"/>
      <c r="Z6" s="628">
        <v>3</v>
      </c>
      <c r="AA6" s="628"/>
      <c r="AB6" s="628"/>
      <c r="AC6" s="628"/>
      <c r="AD6" s="629">
        <v>118459</v>
      </c>
      <c r="AE6" s="629"/>
      <c r="AF6" s="629"/>
      <c r="AG6" s="629"/>
      <c r="AH6" s="629"/>
      <c r="AI6" s="629"/>
      <c r="AJ6" s="629"/>
      <c r="AK6" s="629"/>
      <c r="AL6" s="630">
        <v>4.0999999999999996</v>
      </c>
      <c r="AM6" s="631"/>
      <c r="AN6" s="631"/>
      <c r="AO6" s="632"/>
      <c r="AP6" s="622" t="s">
        <v>217</v>
      </c>
      <c r="AQ6" s="623"/>
      <c r="AR6" s="623"/>
      <c r="AS6" s="623"/>
      <c r="AT6" s="623"/>
      <c r="AU6" s="623"/>
      <c r="AV6" s="623"/>
      <c r="AW6" s="623"/>
      <c r="AX6" s="623"/>
      <c r="AY6" s="623"/>
      <c r="AZ6" s="623"/>
      <c r="BA6" s="623"/>
      <c r="BB6" s="623"/>
      <c r="BC6" s="623"/>
      <c r="BD6" s="623"/>
      <c r="BE6" s="623"/>
      <c r="BF6" s="624"/>
      <c r="BG6" s="625">
        <v>674065</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46943</v>
      </c>
      <c r="CS6" s="626"/>
      <c r="CT6" s="626"/>
      <c r="CU6" s="626"/>
      <c r="CV6" s="626"/>
      <c r="CW6" s="626"/>
      <c r="CX6" s="626"/>
      <c r="CY6" s="627"/>
      <c r="CZ6" s="628">
        <v>1.2</v>
      </c>
      <c r="DA6" s="628"/>
      <c r="DB6" s="628"/>
      <c r="DC6" s="628"/>
      <c r="DD6" s="634" t="s">
        <v>212</v>
      </c>
      <c r="DE6" s="626"/>
      <c r="DF6" s="626"/>
      <c r="DG6" s="626"/>
      <c r="DH6" s="626"/>
      <c r="DI6" s="626"/>
      <c r="DJ6" s="626"/>
      <c r="DK6" s="626"/>
      <c r="DL6" s="626"/>
      <c r="DM6" s="626"/>
      <c r="DN6" s="626"/>
      <c r="DO6" s="626"/>
      <c r="DP6" s="627"/>
      <c r="DQ6" s="634">
        <v>46943</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613</v>
      </c>
      <c r="S7" s="626"/>
      <c r="T7" s="626"/>
      <c r="U7" s="626"/>
      <c r="V7" s="626"/>
      <c r="W7" s="626"/>
      <c r="X7" s="626"/>
      <c r="Y7" s="627"/>
      <c r="Z7" s="628">
        <v>0</v>
      </c>
      <c r="AA7" s="628"/>
      <c r="AB7" s="628"/>
      <c r="AC7" s="628"/>
      <c r="AD7" s="629">
        <v>613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363752</v>
      </c>
      <c r="BH7" s="626"/>
      <c r="BI7" s="626"/>
      <c r="BJ7" s="626"/>
      <c r="BK7" s="626"/>
      <c r="BL7" s="626"/>
      <c r="BM7" s="626"/>
      <c r="BN7" s="627"/>
      <c r="BO7" s="628">
        <v>54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1028896</v>
      </c>
      <c r="CS7" s="626"/>
      <c r="CT7" s="626"/>
      <c r="CU7" s="626"/>
      <c r="CV7" s="626"/>
      <c r="CW7" s="626"/>
      <c r="CX7" s="626"/>
      <c r="CY7" s="627"/>
      <c r="CZ7" s="628">
        <v>27.1</v>
      </c>
      <c r="DA7" s="628"/>
      <c r="DB7" s="628"/>
      <c r="DC7" s="628"/>
      <c r="DD7" s="634">
        <v>38666</v>
      </c>
      <c r="DE7" s="626"/>
      <c r="DF7" s="626"/>
      <c r="DG7" s="626"/>
      <c r="DH7" s="626"/>
      <c r="DI7" s="626"/>
      <c r="DJ7" s="626"/>
      <c r="DK7" s="626"/>
      <c r="DL7" s="626"/>
      <c r="DM7" s="626"/>
      <c r="DN7" s="626"/>
      <c r="DO7" s="626"/>
      <c r="DP7" s="627"/>
      <c r="DQ7" s="634">
        <v>935687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1890</v>
      </c>
      <c r="S8" s="626"/>
      <c r="T8" s="626"/>
      <c r="U8" s="626"/>
      <c r="V8" s="626"/>
      <c r="W8" s="626"/>
      <c r="X8" s="626"/>
      <c r="Y8" s="627"/>
      <c r="Z8" s="628">
        <v>0</v>
      </c>
      <c r="AA8" s="628"/>
      <c r="AB8" s="628"/>
      <c r="AC8" s="628"/>
      <c r="AD8" s="629">
        <v>1890</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9205</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585537</v>
      </c>
      <c r="CS8" s="626"/>
      <c r="CT8" s="626"/>
      <c r="CU8" s="626"/>
      <c r="CV8" s="626"/>
      <c r="CW8" s="626"/>
      <c r="CX8" s="626"/>
      <c r="CY8" s="627"/>
      <c r="CZ8" s="628">
        <v>15.4</v>
      </c>
      <c r="DA8" s="628"/>
      <c r="DB8" s="628"/>
      <c r="DC8" s="628"/>
      <c r="DD8" s="634">
        <v>6591</v>
      </c>
      <c r="DE8" s="626"/>
      <c r="DF8" s="626"/>
      <c r="DG8" s="626"/>
      <c r="DH8" s="626"/>
      <c r="DI8" s="626"/>
      <c r="DJ8" s="626"/>
      <c r="DK8" s="626"/>
      <c r="DL8" s="626"/>
      <c r="DM8" s="626"/>
      <c r="DN8" s="626"/>
      <c r="DO8" s="626"/>
      <c r="DP8" s="627"/>
      <c r="DQ8" s="634">
        <v>393208</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1123</v>
      </c>
      <c r="S9" s="626"/>
      <c r="T9" s="626"/>
      <c r="U9" s="626"/>
      <c r="V9" s="626"/>
      <c r="W9" s="626"/>
      <c r="X9" s="626"/>
      <c r="Y9" s="627"/>
      <c r="Z9" s="628">
        <v>0</v>
      </c>
      <c r="AA9" s="628"/>
      <c r="AB9" s="628"/>
      <c r="AC9" s="628"/>
      <c r="AD9" s="629">
        <v>1123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330494</v>
      </c>
      <c r="BH9" s="626"/>
      <c r="BI9" s="626"/>
      <c r="BJ9" s="626"/>
      <c r="BK9" s="626"/>
      <c r="BL9" s="626"/>
      <c r="BM9" s="626"/>
      <c r="BN9" s="627"/>
      <c r="BO9" s="628">
        <v>49</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278229</v>
      </c>
      <c r="CS9" s="626"/>
      <c r="CT9" s="626"/>
      <c r="CU9" s="626"/>
      <c r="CV9" s="626"/>
      <c r="CW9" s="626"/>
      <c r="CX9" s="626"/>
      <c r="CY9" s="627"/>
      <c r="CZ9" s="628">
        <v>7.3</v>
      </c>
      <c r="DA9" s="628"/>
      <c r="DB9" s="628"/>
      <c r="DC9" s="628"/>
      <c r="DD9" s="634">
        <v>43924</v>
      </c>
      <c r="DE9" s="626"/>
      <c r="DF9" s="626"/>
      <c r="DG9" s="626"/>
      <c r="DH9" s="626"/>
      <c r="DI9" s="626"/>
      <c r="DJ9" s="626"/>
      <c r="DK9" s="626"/>
      <c r="DL9" s="626"/>
      <c r="DM9" s="626"/>
      <c r="DN9" s="626"/>
      <c r="DO9" s="626"/>
      <c r="DP9" s="627"/>
      <c r="DQ9" s="634">
        <v>215377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73181</v>
      </c>
      <c r="S10" s="626"/>
      <c r="T10" s="626"/>
      <c r="U10" s="626"/>
      <c r="V10" s="626"/>
      <c r="W10" s="626"/>
      <c r="X10" s="626"/>
      <c r="Y10" s="627"/>
      <c r="Z10" s="628">
        <v>1.9</v>
      </c>
      <c r="AA10" s="628"/>
      <c r="AB10" s="628"/>
      <c r="AC10" s="628"/>
      <c r="AD10" s="629">
        <v>73181</v>
      </c>
      <c r="AE10" s="629"/>
      <c r="AF10" s="629"/>
      <c r="AG10" s="629"/>
      <c r="AH10" s="629"/>
      <c r="AI10" s="629"/>
      <c r="AJ10" s="629"/>
      <c r="AK10" s="629"/>
      <c r="AL10" s="630">
        <v>2.6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15363</v>
      </c>
      <c r="BH10" s="626"/>
      <c r="BI10" s="626"/>
      <c r="BJ10" s="626"/>
      <c r="BK10" s="626"/>
      <c r="BL10" s="626"/>
      <c r="BM10" s="626"/>
      <c r="BN10" s="627"/>
      <c r="BO10" s="628">
        <v>2.2999999999999998</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175</v>
      </c>
      <c r="CS10" s="626"/>
      <c r="CT10" s="626"/>
      <c r="CU10" s="626"/>
      <c r="CV10" s="626"/>
      <c r="CW10" s="626"/>
      <c r="CX10" s="626"/>
      <c r="CY10" s="627"/>
      <c r="CZ10" s="628">
        <v>0</v>
      </c>
      <c r="DA10" s="628"/>
      <c r="DB10" s="628"/>
      <c r="DC10" s="628"/>
      <c r="DD10" s="634" t="s">
        <v>114</v>
      </c>
      <c r="DE10" s="626"/>
      <c r="DF10" s="626"/>
      <c r="DG10" s="626"/>
      <c r="DH10" s="626"/>
      <c r="DI10" s="626"/>
      <c r="DJ10" s="626"/>
      <c r="DK10" s="626"/>
      <c r="DL10" s="626"/>
      <c r="DM10" s="626"/>
      <c r="DN10" s="626"/>
      <c r="DO10" s="626"/>
      <c r="DP10" s="627"/>
      <c r="DQ10" s="634">
        <v>175</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7125</v>
      </c>
      <c r="S11" s="626"/>
      <c r="T11" s="626"/>
      <c r="U11" s="626"/>
      <c r="V11" s="626"/>
      <c r="W11" s="626"/>
      <c r="X11" s="626"/>
      <c r="Y11" s="627"/>
      <c r="Z11" s="628">
        <v>0.2</v>
      </c>
      <c r="AA11" s="628"/>
      <c r="AB11" s="628"/>
      <c r="AC11" s="628"/>
      <c r="AD11" s="629">
        <v>7125</v>
      </c>
      <c r="AE11" s="629"/>
      <c r="AF11" s="629"/>
      <c r="AG11" s="629"/>
      <c r="AH11" s="629"/>
      <c r="AI11" s="629"/>
      <c r="AJ11" s="629"/>
      <c r="AK11" s="629"/>
      <c r="AL11" s="630">
        <v>0.2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8690</v>
      </c>
      <c r="BH11" s="626"/>
      <c r="BI11" s="626"/>
      <c r="BJ11" s="626"/>
      <c r="BK11" s="626"/>
      <c r="BL11" s="626"/>
      <c r="BM11" s="626"/>
      <c r="BN11" s="627"/>
      <c r="BO11" s="628">
        <v>1.3</v>
      </c>
      <c r="BP11" s="628"/>
      <c r="BQ11" s="628"/>
      <c r="BR11" s="628"/>
      <c r="BS11" s="634" t="s">
        <v>114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436793</v>
      </c>
      <c r="CS11" s="626"/>
      <c r="CT11" s="626"/>
      <c r="CU11" s="626"/>
      <c r="CV11" s="626"/>
      <c r="CW11" s="626"/>
      <c r="CX11" s="626"/>
      <c r="CY11" s="627"/>
      <c r="CZ11" s="628">
        <v>11.5</v>
      </c>
      <c r="DA11" s="628"/>
      <c r="DB11" s="628"/>
      <c r="DC11" s="628"/>
      <c r="DD11" s="634">
        <v>97837</v>
      </c>
      <c r="DE11" s="626"/>
      <c r="DF11" s="626"/>
      <c r="DG11" s="626"/>
      <c r="DH11" s="626"/>
      <c r="DI11" s="626"/>
      <c r="DJ11" s="626"/>
      <c r="DK11" s="626"/>
      <c r="DL11" s="626"/>
      <c r="DM11" s="626"/>
      <c r="DN11" s="626"/>
      <c r="DO11" s="626"/>
      <c r="DP11" s="627"/>
      <c r="DQ11" s="634">
        <v>336010</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265143</v>
      </c>
      <c r="BH12" s="626"/>
      <c r="BI12" s="626"/>
      <c r="BJ12" s="626"/>
      <c r="BK12" s="626"/>
      <c r="BL12" s="626"/>
      <c r="BM12" s="626"/>
      <c r="BN12" s="627"/>
      <c r="BO12" s="628">
        <v>39.299999999999997</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54032</v>
      </c>
      <c r="CS12" s="626"/>
      <c r="CT12" s="626"/>
      <c r="CU12" s="626"/>
      <c r="CV12" s="626"/>
      <c r="CW12" s="626"/>
      <c r="CX12" s="626"/>
      <c r="CY12" s="627"/>
      <c r="CZ12" s="628">
        <v>1.4</v>
      </c>
      <c r="DA12" s="628"/>
      <c r="DB12" s="628"/>
      <c r="DC12" s="628"/>
      <c r="DD12" s="634">
        <v>5532</v>
      </c>
      <c r="DE12" s="626"/>
      <c r="DF12" s="626"/>
      <c r="DG12" s="626"/>
      <c r="DH12" s="626"/>
      <c r="DI12" s="626"/>
      <c r="DJ12" s="626"/>
      <c r="DK12" s="626"/>
      <c r="DL12" s="626"/>
      <c r="DM12" s="626"/>
      <c r="DN12" s="626"/>
      <c r="DO12" s="626"/>
      <c r="DP12" s="627"/>
      <c r="DQ12" s="634">
        <v>46473</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21000</v>
      </c>
      <c r="S13" s="626"/>
      <c r="T13" s="626"/>
      <c r="U13" s="626"/>
      <c r="V13" s="626"/>
      <c r="W13" s="626"/>
      <c r="X13" s="626"/>
      <c r="Y13" s="627"/>
      <c r="Z13" s="628">
        <v>0.5</v>
      </c>
      <c r="AA13" s="628"/>
      <c r="AB13" s="628"/>
      <c r="AC13" s="628"/>
      <c r="AD13" s="629">
        <v>21000</v>
      </c>
      <c r="AE13" s="629"/>
      <c r="AF13" s="629"/>
      <c r="AG13" s="629"/>
      <c r="AH13" s="629"/>
      <c r="AI13" s="629"/>
      <c r="AJ13" s="629"/>
      <c r="AK13" s="629"/>
      <c r="AL13" s="630">
        <v>0.7</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261363</v>
      </c>
      <c r="BH13" s="626"/>
      <c r="BI13" s="626"/>
      <c r="BJ13" s="626"/>
      <c r="BK13" s="626"/>
      <c r="BL13" s="626"/>
      <c r="BM13" s="626"/>
      <c r="BN13" s="627"/>
      <c r="BO13" s="628">
        <v>38.799999999999997</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383612</v>
      </c>
      <c r="CS13" s="626"/>
      <c r="CT13" s="626"/>
      <c r="CU13" s="626"/>
      <c r="CV13" s="626"/>
      <c r="CW13" s="626"/>
      <c r="CX13" s="626"/>
      <c r="CY13" s="627"/>
      <c r="CZ13" s="628">
        <v>10.1</v>
      </c>
      <c r="DA13" s="628"/>
      <c r="DB13" s="628"/>
      <c r="DC13" s="628"/>
      <c r="DD13" s="634">
        <v>193248</v>
      </c>
      <c r="DE13" s="626"/>
      <c r="DF13" s="626"/>
      <c r="DG13" s="626"/>
      <c r="DH13" s="626"/>
      <c r="DI13" s="626"/>
      <c r="DJ13" s="626"/>
      <c r="DK13" s="626"/>
      <c r="DL13" s="626"/>
      <c r="DM13" s="626"/>
      <c r="DN13" s="626"/>
      <c r="DO13" s="626"/>
      <c r="DP13" s="627"/>
      <c r="DQ13" s="634">
        <v>244735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21931</v>
      </c>
      <c r="BH14" s="626"/>
      <c r="BI14" s="626"/>
      <c r="BJ14" s="626"/>
      <c r="BK14" s="626"/>
      <c r="BL14" s="626"/>
      <c r="BM14" s="626"/>
      <c r="BN14" s="627"/>
      <c r="BO14" s="628">
        <v>3.3</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146295</v>
      </c>
      <c r="CS14" s="626"/>
      <c r="CT14" s="626"/>
      <c r="CU14" s="626"/>
      <c r="CV14" s="626"/>
      <c r="CW14" s="626"/>
      <c r="CX14" s="626"/>
      <c r="CY14" s="627"/>
      <c r="CZ14" s="628">
        <v>3.9</v>
      </c>
      <c r="DA14" s="628"/>
      <c r="DB14" s="628"/>
      <c r="DC14" s="628"/>
      <c r="DD14" s="634">
        <v>9353</v>
      </c>
      <c r="DE14" s="626"/>
      <c r="DF14" s="626"/>
      <c r="DG14" s="626"/>
      <c r="DH14" s="626"/>
      <c r="DI14" s="626"/>
      <c r="DJ14" s="626"/>
      <c r="DK14" s="626"/>
      <c r="DL14" s="626"/>
      <c r="DM14" s="626"/>
      <c r="DN14" s="626"/>
      <c r="DO14" s="626"/>
      <c r="DP14" s="627"/>
      <c r="DQ14" s="634">
        <v>130815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617</v>
      </c>
      <c r="S15" s="626"/>
      <c r="T15" s="626"/>
      <c r="U15" s="626"/>
      <c r="V15" s="626"/>
      <c r="W15" s="626"/>
      <c r="X15" s="626"/>
      <c r="Y15" s="627"/>
      <c r="Z15" s="628">
        <v>0</v>
      </c>
      <c r="AA15" s="628"/>
      <c r="AB15" s="628"/>
      <c r="AC15" s="628"/>
      <c r="AD15" s="629">
        <v>617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23239</v>
      </c>
      <c r="BH15" s="626"/>
      <c r="BI15" s="626"/>
      <c r="BJ15" s="626"/>
      <c r="BK15" s="626"/>
      <c r="BL15" s="626"/>
      <c r="BM15" s="626"/>
      <c r="BN15" s="627"/>
      <c r="BO15" s="628">
        <v>3.4</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350752</v>
      </c>
      <c r="CS15" s="626"/>
      <c r="CT15" s="626"/>
      <c r="CU15" s="626"/>
      <c r="CV15" s="626"/>
      <c r="CW15" s="626"/>
      <c r="CX15" s="626"/>
      <c r="CY15" s="627"/>
      <c r="CZ15" s="628">
        <v>9.1999999999999993</v>
      </c>
      <c r="DA15" s="628"/>
      <c r="DB15" s="628"/>
      <c r="DC15" s="628"/>
      <c r="DD15" s="634">
        <v>70261</v>
      </c>
      <c r="DE15" s="626"/>
      <c r="DF15" s="626"/>
      <c r="DG15" s="626"/>
      <c r="DH15" s="626"/>
      <c r="DI15" s="626"/>
      <c r="DJ15" s="626"/>
      <c r="DK15" s="626"/>
      <c r="DL15" s="626"/>
      <c r="DM15" s="626"/>
      <c r="DN15" s="626"/>
      <c r="DO15" s="626"/>
      <c r="DP15" s="627"/>
      <c r="DQ15" s="634">
        <v>330486</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2092406</v>
      </c>
      <c r="S16" s="626"/>
      <c r="T16" s="626"/>
      <c r="U16" s="626"/>
      <c r="V16" s="626"/>
      <c r="W16" s="626"/>
      <c r="X16" s="626"/>
      <c r="Y16" s="627"/>
      <c r="Z16" s="628">
        <v>53.1</v>
      </c>
      <c r="AA16" s="628"/>
      <c r="AB16" s="628"/>
      <c r="AC16" s="628"/>
      <c r="AD16" s="629">
        <v>1963470</v>
      </c>
      <c r="AE16" s="629"/>
      <c r="AF16" s="629"/>
      <c r="AG16" s="629"/>
      <c r="AH16" s="629"/>
      <c r="AI16" s="629"/>
      <c r="AJ16" s="629"/>
      <c r="AK16" s="629"/>
      <c r="AL16" s="630">
        <v>68.5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12062</v>
      </c>
      <c r="CS16" s="626"/>
      <c r="CT16" s="626"/>
      <c r="CU16" s="626"/>
      <c r="CV16" s="626"/>
      <c r="CW16" s="626"/>
      <c r="CX16" s="626"/>
      <c r="CY16" s="627"/>
      <c r="CZ16" s="628">
        <v>0.3</v>
      </c>
      <c r="DA16" s="628"/>
      <c r="DB16" s="628"/>
      <c r="DC16" s="628"/>
      <c r="DD16" s="634" t="s">
        <v>114</v>
      </c>
      <c r="DE16" s="626"/>
      <c r="DF16" s="626"/>
      <c r="DG16" s="626"/>
      <c r="DH16" s="626"/>
      <c r="DI16" s="626"/>
      <c r="DJ16" s="626"/>
      <c r="DK16" s="626"/>
      <c r="DL16" s="626"/>
      <c r="DM16" s="626"/>
      <c r="DN16" s="626"/>
      <c r="DO16" s="626"/>
      <c r="DP16" s="627"/>
      <c r="DQ16" s="634">
        <v>12062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1963470</v>
      </c>
      <c r="S17" s="626"/>
      <c r="T17" s="626"/>
      <c r="U17" s="626"/>
      <c r="V17" s="626"/>
      <c r="W17" s="626"/>
      <c r="X17" s="626"/>
      <c r="Y17" s="627"/>
      <c r="Z17" s="628">
        <v>49.8</v>
      </c>
      <c r="AA17" s="628"/>
      <c r="AB17" s="628"/>
      <c r="AC17" s="628"/>
      <c r="AD17" s="629">
        <v>1963470</v>
      </c>
      <c r="AE17" s="629"/>
      <c r="AF17" s="629"/>
      <c r="AG17" s="629"/>
      <c r="AH17" s="629"/>
      <c r="AI17" s="629"/>
      <c r="AJ17" s="629"/>
      <c r="AK17" s="629"/>
      <c r="AL17" s="630">
        <v>68.5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470660</v>
      </c>
      <c r="CS17" s="626"/>
      <c r="CT17" s="626"/>
      <c r="CU17" s="626"/>
      <c r="CV17" s="626"/>
      <c r="CW17" s="626"/>
      <c r="CX17" s="626"/>
      <c r="CY17" s="627"/>
      <c r="CZ17" s="628">
        <v>12.4</v>
      </c>
      <c r="DA17" s="628"/>
      <c r="DB17" s="628"/>
      <c r="DC17" s="628"/>
      <c r="DD17" s="634" t="s">
        <v>114</v>
      </c>
      <c r="DE17" s="626"/>
      <c r="DF17" s="626"/>
      <c r="DG17" s="626"/>
      <c r="DH17" s="626"/>
      <c r="DI17" s="626"/>
      <c r="DJ17" s="626"/>
      <c r="DK17" s="626"/>
      <c r="DL17" s="626"/>
      <c r="DM17" s="626"/>
      <c r="DN17" s="626"/>
      <c r="DO17" s="626"/>
      <c r="DP17" s="627"/>
      <c r="DQ17" s="634">
        <v>470660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128936</v>
      </c>
      <c r="S18" s="626"/>
      <c r="T18" s="626"/>
      <c r="U18" s="626"/>
      <c r="V18" s="626"/>
      <c r="W18" s="626"/>
      <c r="X18" s="626"/>
      <c r="Y18" s="627"/>
      <c r="Z18" s="628">
        <v>3.3</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2990479</v>
      </c>
      <c r="S20" s="626"/>
      <c r="T20" s="626"/>
      <c r="U20" s="626"/>
      <c r="V20" s="626"/>
      <c r="W20" s="626"/>
      <c r="X20" s="626"/>
      <c r="Y20" s="627"/>
      <c r="Z20" s="628">
        <v>75.900000000000006</v>
      </c>
      <c r="AA20" s="628"/>
      <c r="AB20" s="628"/>
      <c r="AC20" s="628"/>
      <c r="AD20" s="629">
        <v>2861543</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3793986</v>
      </c>
      <c r="CS20" s="626"/>
      <c r="CT20" s="626"/>
      <c r="CU20" s="626"/>
      <c r="CV20" s="626"/>
      <c r="CW20" s="626"/>
      <c r="CX20" s="626"/>
      <c r="CY20" s="627"/>
      <c r="CZ20" s="628">
        <v>100</v>
      </c>
      <c r="DA20" s="628"/>
      <c r="DB20" s="628"/>
      <c r="DC20" s="628"/>
      <c r="DD20" s="634">
        <v>465412</v>
      </c>
      <c r="DE20" s="626"/>
      <c r="DF20" s="626"/>
      <c r="DG20" s="626"/>
      <c r="DH20" s="626"/>
      <c r="DI20" s="626"/>
      <c r="DJ20" s="626"/>
      <c r="DK20" s="626"/>
      <c r="DL20" s="626"/>
      <c r="DM20" s="626"/>
      <c r="DN20" s="626"/>
      <c r="DO20" s="626"/>
      <c r="DP20" s="627"/>
      <c r="DQ20" s="634">
        <v>3162631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694</v>
      </c>
      <c r="S21" s="626"/>
      <c r="T21" s="626"/>
      <c r="U21" s="626"/>
      <c r="V21" s="626"/>
      <c r="W21" s="626"/>
      <c r="X21" s="626"/>
      <c r="Y21" s="627"/>
      <c r="Z21" s="628">
        <v>0</v>
      </c>
      <c r="AA21" s="628"/>
      <c r="AB21" s="628"/>
      <c r="AC21" s="628"/>
      <c r="AD21" s="629">
        <v>694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30474</v>
      </c>
      <c r="S22" s="626"/>
      <c r="T22" s="626"/>
      <c r="U22" s="626"/>
      <c r="V22" s="626"/>
      <c r="W22" s="626"/>
      <c r="X22" s="626"/>
      <c r="Y22" s="627"/>
      <c r="Z22" s="628">
        <v>0.8</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69824</v>
      </c>
      <c r="S23" s="626"/>
      <c r="T23" s="626"/>
      <c r="U23" s="626"/>
      <c r="V23" s="626"/>
      <c r="W23" s="626"/>
      <c r="X23" s="626"/>
      <c r="Y23" s="627"/>
      <c r="Z23" s="628">
        <v>1.8</v>
      </c>
      <c r="AA23" s="628"/>
      <c r="AB23" s="628"/>
      <c r="AC23" s="628"/>
      <c r="AD23" s="629" t="s">
        <v>114</v>
      </c>
      <c r="AE23" s="629"/>
      <c r="AF23" s="629"/>
      <c r="AG23" s="629"/>
      <c r="AH23" s="629"/>
      <c r="AI23" s="629"/>
      <c r="AJ23" s="629"/>
      <c r="AK23" s="629"/>
      <c r="AL23" s="630" t="s">
        <v>114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2830</v>
      </c>
      <c r="S24" s="626"/>
      <c r="T24" s="626"/>
      <c r="U24" s="626"/>
      <c r="V24" s="626"/>
      <c r="W24" s="626"/>
      <c r="X24" s="626"/>
      <c r="Y24" s="627"/>
      <c r="Z24" s="628">
        <v>0.1</v>
      </c>
      <c r="AA24" s="628"/>
      <c r="AB24" s="628"/>
      <c r="AC24" s="628"/>
      <c r="AD24" s="629">
        <v>103</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1189206</v>
      </c>
      <c r="CS24" s="615"/>
      <c r="CT24" s="615"/>
      <c r="CU24" s="615"/>
      <c r="CV24" s="615"/>
      <c r="CW24" s="615"/>
      <c r="CX24" s="615"/>
      <c r="CY24" s="616"/>
      <c r="CZ24" s="654">
        <v>31.3</v>
      </c>
      <c r="DA24" s="655"/>
      <c r="DB24" s="655"/>
      <c r="DC24" s="656"/>
      <c r="DD24" s="653">
        <v>1044881</v>
      </c>
      <c r="DE24" s="615"/>
      <c r="DF24" s="615"/>
      <c r="DG24" s="615"/>
      <c r="DH24" s="615"/>
      <c r="DI24" s="615"/>
      <c r="DJ24" s="615"/>
      <c r="DK24" s="616"/>
      <c r="DL24" s="653">
        <v>1012802</v>
      </c>
      <c r="DM24" s="615"/>
      <c r="DN24" s="615"/>
      <c r="DO24" s="615"/>
      <c r="DP24" s="615"/>
      <c r="DQ24" s="615"/>
      <c r="DR24" s="615"/>
      <c r="DS24" s="615"/>
      <c r="DT24" s="615"/>
      <c r="DU24" s="615"/>
      <c r="DV24" s="616"/>
      <c r="DW24" s="619">
        <v>33.9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226319</v>
      </c>
      <c r="S25" s="626"/>
      <c r="T25" s="626"/>
      <c r="U25" s="626"/>
      <c r="V25" s="626"/>
      <c r="W25" s="626"/>
      <c r="X25" s="626"/>
      <c r="Y25" s="627"/>
      <c r="Z25" s="628">
        <v>5.7</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520744</v>
      </c>
      <c r="CS25" s="645"/>
      <c r="CT25" s="645"/>
      <c r="CU25" s="645"/>
      <c r="CV25" s="645"/>
      <c r="CW25" s="645"/>
      <c r="CX25" s="645"/>
      <c r="CY25" s="646"/>
      <c r="CZ25" s="659">
        <v>13.7</v>
      </c>
      <c r="DA25" s="660"/>
      <c r="DB25" s="660"/>
      <c r="DC25" s="661"/>
      <c r="DD25" s="634">
        <v>489108</v>
      </c>
      <c r="DE25" s="645"/>
      <c r="DF25" s="645"/>
      <c r="DG25" s="645"/>
      <c r="DH25" s="645"/>
      <c r="DI25" s="645"/>
      <c r="DJ25" s="645"/>
      <c r="DK25" s="646"/>
      <c r="DL25" s="634">
        <v>487345</v>
      </c>
      <c r="DM25" s="645"/>
      <c r="DN25" s="645"/>
      <c r="DO25" s="645"/>
      <c r="DP25" s="645"/>
      <c r="DQ25" s="645"/>
      <c r="DR25" s="645"/>
      <c r="DS25" s="645"/>
      <c r="DT25" s="645"/>
      <c r="DU25" s="645"/>
      <c r="DV25" s="646"/>
      <c r="DW25" s="630">
        <v>16.3</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295739</v>
      </c>
      <c r="CS26" s="626"/>
      <c r="CT26" s="626"/>
      <c r="CU26" s="626"/>
      <c r="CV26" s="626"/>
      <c r="CW26" s="626"/>
      <c r="CX26" s="626"/>
      <c r="CY26" s="627"/>
      <c r="CZ26" s="659">
        <v>7.8</v>
      </c>
      <c r="DA26" s="660"/>
      <c r="DB26" s="660"/>
      <c r="DC26" s="661"/>
      <c r="DD26" s="634">
        <v>268344</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122556</v>
      </c>
      <c r="S27" s="626"/>
      <c r="T27" s="626"/>
      <c r="U27" s="626"/>
      <c r="V27" s="626"/>
      <c r="W27" s="626"/>
      <c r="X27" s="626"/>
      <c r="Y27" s="627"/>
      <c r="Z27" s="628">
        <v>3.1</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674065</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197802</v>
      </c>
      <c r="CS27" s="645"/>
      <c r="CT27" s="645"/>
      <c r="CU27" s="645"/>
      <c r="CV27" s="645"/>
      <c r="CW27" s="645"/>
      <c r="CX27" s="645"/>
      <c r="CY27" s="646"/>
      <c r="CZ27" s="659">
        <v>5.2</v>
      </c>
      <c r="DA27" s="660"/>
      <c r="DB27" s="660"/>
      <c r="DC27" s="661"/>
      <c r="DD27" s="634">
        <v>85113</v>
      </c>
      <c r="DE27" s="645"/>
      <c r="DF27" s="645"/>
      <c r="DG27" s="645"/>
      <c r="DH27" s="645"/>
      <c r="DI27" s="645"/>
      <c r="DJ27" s="645"/>
      <c r="DK27" s="646"/>
      <c r="DL27" s="634">
        <v>84297</v>
      </c>
      <c r="DM27" s="645"/>
      <c r="DN27" s="645"/>
      <c r="DO27" s="645"/>
      <c r="DP27" s="645"/>
      <c r="DQ27" s="645"/>
      <c r="DR27" s="645"/>
      <c r="DS27" s="645"/>
      <c r="DT27" s="645"/>
      <c r="DU27" s="645"/>
      <c r="DV27" s="646"/>
      <c r="DW27" s="630">
        <v>2.8</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29652</v>
      </c>
      <c r="S28" s="626"/>
      <c r="T28" s="626"/>
      <c r="U28" s="626"/>
      <c r="V28" s="626"/>
      <c r="W28" s="626"/>
      <c r="X28" s="626"/>
      <c r="Y28" s="627"/>
      <c r="Z28" s="628">
        <v>0.8</v>
      </c>
      <c r="AA28" s="628"/>
      <c r="AB28" s="628"/>
      <c r="AC28" s="628"/>
      <c r="AD28" s="629">
        <v>2249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470660</v>
      </c>
      <c r="CS28" s="626"/>
      <c r="CT28" s="626"/>
      <c r="CU28" s="626"/>
      <c r="CV28" s="626"/>
      <c r="CW28" s="626"/>
      <c r="CX28" s="626"/>
      <c r="CY28" s="627"/>
      <c r="CZ28" s="659">
        <v>12.4</v>
      </c>
      <c r="DA28" s="660"/>
      <c r="DB28" s="660"/>
      <c r="DC28" s="661"/>
      <c r="DD28" s="634">
        <v>470660</v>
      </c>
      <c r="DE28" s="626"/>
      <c r="DF28" s="626"/>
      <c r="DG28" s="626"/>
      <c r="DH28" s="626"/>
      <c r="DI28" s="626"/>
      <c r="DJ28" s="626"/>
      <c r="DK28" s="627"/>
      <c r="DL28" s="634">
        <v>441160</v>
      </c>
      <c r="DM28" s="626"/>
      <c r="DN28" s="626"/>
      <c r="DO28" s="626"/>
      <c r="DP28" s="626"/>
      <c r="DQ28" s="626"/>
      <c r="DR28" s="626"/>
      <c r="DS28" s="626"/>
      <c r="DT28" s="626"/>
      <c r="DU28" s="626"/>
      <c r="DV28" s="627"/>
      <c r="DW28" s="630">
        <v>14.8</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360</v>
      </c>
      <c r="S29" s="626"/>
      <c r="T29" s="626"/>
      <c r="U29" s="626"/>
      <c r="V29" s="626"/>
      <c r="W29" s="626"/>
      <c r="X29" s="626"/>
      <c r="Y29" s="627"/>
      <c r="Z29" s="628">
        <v>0</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470660</v>
      </c>
      <c r="CS29" s="645"/>
      <c r="CT29" s="645"/>
      <c r="CU29" s="645"/>
      <c r="CV29" s="645"/>
      <c r="CW29" s="645"/>
      <c r="CX29" s="645"/>
      <c r="CY29" s="646"/>
      <c r="CZ29" s="659">
        <v>12.4</v>
      </c>
      <c r="DA29" s="660"/>
      <c r="DB29" s="660"/>
      <c r="DC29" s="661"/>
      <c r="DD29" s="634">
        <v>470660</v>
      </c>
      <c r="DE29" s="645"/>
      <c r="DF29" s="645"/>
      <c r="DG29" s="645"/>
      <c r="DH29" s="645"/>
      <c r="DI29" s="645"/>
      <c r="DJ29" s="645"/>
      <c r="DK29" s="646"/>
      <c r="DL29" s="634">
        <v>441160</v>
      </c>
      <c r="DM29" s="645"/>
      <c r="DN29" s="645"/>
      <c r="DO29" s="645"/>
      <c r="DP29" s="645"/>
      <c r="DQ29" s="645"/>
      <c r="DR29" s="645"/>
      <c r="DS29" s="645"/>
      <c r="DT29" s="645"/>
      <c r="DU29" s="645"/>
      <c r="DV29" s="646"/>
      <c r="DW29" s="630">
        <v>14.8</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10307</v>
      </c>
      <c r="S30" s="626"/>
      <c r="T30" s="626"/>
      <c r="U30" s="626"/>
      <c r="V30" s="626"/>
      <c r="W30" s="626"/>
      <c r="X30" s="626"/>
      <c r="Y30" s="627"/>
      <c r="Z30" s="628">
        <v>0.3</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98.5</v>
      </c>
      <c r="BH30" s="684"/>
      <c r="BI30" s="684"/>
      <c r="BJ30" s="684"/>
      <c r="BK30" s="684"/>
      <c r="BL30" s="684"/>
      <c r="BM30" s="620">
        <v>94.8</v>
      </c>
      <c r="BN30" s="684"/>
      <c r="BO30" s="684"/>
      <c r="BP30" s="684"/>
      <c r="BQ30" s="685"/>
      <c r="BR30" s="683">
        <v>98.6</v>
      </c>
      <c r="BS30" s="684"/>
      <c r="BT30" s="684"/>
      <c r="BU30" s="684"/>
      <c r="BV30" s="684"/>
      <c r="BW30" s="684"/>
      <c r="BX30" s="620">
        <v>94.6</v>
      </c>
      <c r="BY30" s="684"/>
      <c r="BZ30" s="684"/>
      <c r="CA30" s="684"/>
      <c r="CB30" s="685"/>
      <c r="CD30" s="688"/>
      <c r="CE30" s="689"/>
      <c r="CF30" s="639" t="s">
        <v>294</v>
      </c>
      <c r="CG30" s="640"/>
      <c r="CH30" s="640"/>
      <c r="CI30" s="640"/>
      <c r="CJ30" s="640"/>
      <c r="CK30" s="640"/>
      <c r="CL30" s="640"/>
      <c r="CM30" s="640"/>
      <c r="CN30" s="640"/>
      <c r="CO30" s="640"/>
      <c r="CP30" s="640"/>
      <c r="CQ30" s="641"/>
      <c r="CR30" s="625">
        <v>453037</v>
      </c>
      <c r="CS30" s="626"/>
      <c r="CT30" s="626"/>
      <c r="CU30" s="626"/>
      <c r="CV30" s="626"/>
      <c r="CW30" s="626"/>
      <c r="CX30" s="626"/>
      <c r="CY30" s="627"/>
      <c r="CZ30" s="659">
        <v>11.9</v>
      </c>
      <c r="DA30" s="660"/>
      <c r="DB30" s="660"/>
      <c r="DC30" s="661"/>
      <c r="DD30" s="634">
        <v>453037</v>
      </c>
      <c r="DE30" s="626"/>
      <c r="DF30" s="626"/>
      <c r="DG30" s="626"/>
      <c r="DH30" s="626"/>
      <c r="DI30" s="626"/>
      <c r="DJ30" s="626"/>
      <c r="DK30" s="627"/>
      <c r="DL30" s="634">
        <v>423537</v>
      </c>
      <c r="DM30" s="626"/>
      <c r="DN30" s="626"/>
      <c r="DO30" s="626"/>
      <c r="DP30" s="626"/>
      <c r="DQ30" s="626"/>
      <c r="DR30" s="626"/>
      <c r="DS30" s="626"/>
      <c r="DT30" s="626"/>
      <c r="DU30" s="626"/>
      <c r="DV30" s="627"/>
      <c r="DW30" s="630">
        <v>14.2</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118303</v>
      </c>
      <c r="S31" s="626"/>
      <c r="T31" s="626"/>
      <c r="U31" s="626"/>
      <c r="V31" s="626"/>
      <c r="W31" s="626"/>
      <c r="X31" s="626"/>
      <c r="Y31" s="627"/>
      <c r="Z31" s="628">
        <v>3</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45"/>
      <c r="BI31" s="645"/>
      <c r="BJ31" s="645"/>
      <c r="BK31" s="645"/>
      <c r="BL31" s="645"/>
      <c r="BM31" s="631">
        <v>96.3</v>
      </c>
      <c r="BN31" s="681"/>
      <c r="BO31" s="681"/>
      <c r="BP31" s="681"/>
      <c r="BQ31" s="682"/>
      <c r="BR31" s="680">
        <v>99.2</v>
      </c>
      <c r="BS31" s="645"/>
      <c r="BT31" s="645"/>
      <c r="BU31" s="645"/>
      <c r="BV31" s="645"/>
      <c r="BW31" s="645"/>
      <c r="BX31" s="631">
        <v>96.2</v>
      </c>
      <c r="BY31" s="681"/>
      <c r="BZ31" s="681"/>
      <c r="CA31" s="681"/>
      <c r="CB31" s="682"/>
      <c r="CD31" s="688"/>
      <c r="CE31" s="689"/>
      <c r="CF31" s="639" t="s">
        <v>298</v>
      </c>
      <c r="CG31" s="640"/>
      <c r="CH31" s="640"/>
      <c r="CI31" s="640"/>
      <c r="CJ31" s="640"/>
      <c r="CK31" s="640"/>
      <c r="CL31" s="640"/>
      <c r="CM31" s="640"/>
      <c r="CN31" s="640"/>
      <c r="CO31" s="640"/>
      <c r="CP31" s="640"/>
      <c r="CQ31" s="641"/>
      <c r="CR31" s="625">
        <v>17623</v>
      </c>
      <c r="CS31" s="645"/>
      <c r="CT31" s="645"/>
      <c r="CU31" s="645"/>
      <c r="CV31" s="645"/>
      <c r="CW31" s="645"/>
      <c r="CX31" s="645"/>
      <c r="CY31" s="646"/>
      <c r="CZ31" s="659">
        <v>0.5</v>
      </c>
      <c r="DA31" s="660"/>
      <c r="DB31" s="660"/>
      <c r="DC31" s="661"/>
      <c r="DD31" s="634">
        <v>17623</v>
      </c>
      <c r="DE31" s="645"/>
      <c r="DF31" s="645"/>
      <c r="DG31" s="645"/>
      <c r="DH31" s="645"/>
      <c r="DI31" s="645"/>
      <c r="DJ31" s="645"/>
      <c r="DK31" s="646"/>
      <c r="DL31" s="634">
        <v>17623</v>
      </c>
      <c r="DM31" s="645"/>
      <c r="DN31" s="645"/>
      <c r="DO31" s="645"/>
      <c r="DP31" s="645"/>
      <c r="DQ31" s="645"/>
      <c r="DR31" s="645"/>
      <c r="DS31" s="645"/>
      <c r="DT31" s="645"/>
      <c r="DU31" s="645"/>
      <c r="DV31" s="646"/>
      <c r="DW31" s="630">
        <v>0.6</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74550</v>
      </c>
      <c r="S32" s="626"/>
      <c r="T32" s="626"/>
      <c r="U32" s="626"/>
      <c r="V32" s="626"/>
      <c r="W32" s="626"/>
      <c r="X32" s="626"/>
      <c r="Y32" s="627"/>
      <c r="Z32" s="628">
        <v>1.9</v>
      </c>
      <c r="AA32" s="628"/>
      <c r="AB32" s="628"/>
      <c r="AC32" s="628"/>
      <c r="AD32" s="629">
        <v>1512</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97.8</v>
      </c>
      <c r="BH32" s="693"/>
      <c r="BI32" s="693"/>
      <c r="BJ32" s="693"/>
      <c r="BK32" s="693"/>
      <c r="BL32" s="693"/>
      <c r="BM32" s="694">
        <v>92.5</v>
      </c>
      <c r="BN32" s="693"/>
      <c r="BO32" s="693"/>
      <c r="BP32" s="693"/>
      <c r="BQ32" s="695"/>
      <c r="BR32" s="692">
        <v>97.7</v>
      </c>
      <c r="BS32" s="693"/>
      <c r="BT32" s="693"/>
      <c r="BU32" s="693"/>
      <c r="BV32" s="693"/>
      <c r="BW32" s="693"/>
      <c r="BX32" s="694">
        <v>92.3</v>
      </c>
      <c r="BY32" s="693"/>
      <c r="BZ32" s="693"/>
      <c r="CA32" s="693"/>
      <c r="CB32" s="695"/>
      <c r="CD32" s="690"/>
      <c r="CE32" s="691"/>
      <c r="CF32" s="639" t="s">
        <v>301</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264700</v>
      </c>
      <c r="S33" s="626"/>
      <c r="T33" s="626"/>
      <c r="U33" s="626"/>
      <c r="V33" s="626"/>
      <c r="W33" s="626"/>
      <c r="X33" s="626"/>
      <c r="Y33" s="627"/>
      <c r="Z33" s="628">
        <v>6.7</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2127306</v>
      </c>
      <c r="CS33" s="645"/>
      <c r="CT33" s="645"/>
      <c r="CU33" s="645"/>
      <c r="CV33" s="645"/>
      <c r="CW33" s="645"/>
      <c r="CX33" s="645"/>
      <c r="CY33" s="646"/>
      <c r="CZ33" s="659">
        <v>56.1</v>
      </c>
      <c r="DA33" s="660"/>
      <c r="DB33" s="660"/>
      <c r="DC33" s="661"/>
      <c r="DD33" s="634">
        <v>1871566</v>
      </c>
      <c r="DE33" s="645"/>
      <c r="DF33" s="645"/>
      <c r="DG33" s="645"/>
      <c r="DH33" s="645"/>
      <c r="DI33" s="645"/>
      <c r="DJ33" s="645"/>
      <c r="DK33" s="646"/>
      <c r="DL33" s="634">
        <v>1098507</v>
      </c>
      <c r="DM33" s="645"/>
      <c r="DN33" s="645"/>
      <c r="DO33" s="645"/>
      <c r="DP33" s="645"/>
      <c r="DQ33" s="645"/>
      <c r="DR33" s="645"/>
      <c r="DS33" s="645"/>
      <c r="DT33" s="645"/>
      <c r="DU33" s="645"/>
      <c r="DV33" s="646"/>
      <c r="DW33" s="630">
        <v>36.799999999999997</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812817</v>
      </c>
      <c r="CS34" s="626"/>
      <c r="CT34" s="626"/>
      <c r="CU34" s="626"/>
      <c r="CV34" s="626"/>
      <c r="CW34" s="626"/>
      <c r="CX34" s="626"/>
      <c r="CY34" s="627"/>
      <c r="CZ34" s="659">
        <v>21.4</v>
      </c>
      <c r="DA34" s="660"/>
      <c r="DB34" s="660"/>
      <c r="DC34" s="661"/>
      <c r="DD34" s="634">
        <v>658413</v>
      </c>
      <c r="DE34" s="626"/>
      <c r="DF34" s="626"/>
      <c r="DG34" s="626"/>
      <c r="DH34" s="626"/>
      <c r="DI34" s="626"/>
      <c r="DJ34" s="626"/>
      <c r="DK34" s="627"/>
      <c r="DL34" s="634">
        <v>460589</v>
      </c>
      <c r="DM34" s="626"/>
      <c r="DN34" s="626"/>
      <c r="DO34" s="626"/>
      <c r="DP34" s="626"/>
      <c r="DQ34" s="626"/>
      <c r="DR34" s="626"/>
      <c r="DS34" s="626"/>
      <c r="DT34" s="626"/>
      <c r="DU34" s="626"/>
      <c r="DV34" s="627"/>
      <c r="DW34" s="630">
        <v>15.4</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118000</v>
      </c>
      <c r="S35" s="626"/>
      <c r="T35" s="626"/>
      <c r="U35" s="626"/>
      <c r="V35" s="626"/>
      <c r="W35" s="626"/>
      <c r="X35" s="626"/>
      <c r="Y35" s="627"/>
      <c r="Z35" s="628">
        <v>3</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534938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49340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28507</v>
      </c>
      <c r="CS35" s="645"/>
      <c r="CT35" s="645"/>
      <c r="CU35" s="645"/>
      <c r="CV35" s="645"/>
      <c r="CW35" s="645"/>
      <c r="CX35" s="645"/>
      <c r="CY35" s="646"/>
      <c r="CZ35" s="659">
        <v>0.8</v>
      </c>
      <c r="DA35" s="660"/>
      <c r="DB35" s="660"/>
      <c r="DC35" s="661"/>
      <c r="DD35" s="634">
        <v>28507</v>
      </c>
      <c r="DE35" s="645"/>
      <c r="DF35" s="645"/>
      <c r="DG35" s="645"/>
      <c r="DH35" s="645"/>
      <c r="DI35" s="645"/>
      <c r="DJ35" s="645"/>
      <c r="DK35" s="646"/>
      <c r="DL35" s="634">
        <v>28507</v>
      </c>
      <c r="DM35" s="645"/>
      <c r="DN35" s="645"/>
      <c r="DO35" s="645"/>
      <c r="DP35" s="645"/>
      <c r="DQ35" s="645"/>
      <c r="DR35" s="645"/>
      <c r="DS35" s="645"/>
      <c r="DT35" s="645"/>
      <c r="DU35" s="645"/>
      <c r="DV35" s="646"/>
      <c r="DW35" s="630">
        <v>1</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3941048</v>
      </c>
      <c r="S36" s="698"/>
      <c r="T36" s="698"/>
      <c r="U36" s="698"/>
      <c r="V36" s="698"/>
      <c r="W36" s="698"/>
      <c r="X36" s="698"/>
      <c r="Y36" s="699"/>
      <c r="Z36" s="700">
        <v>100</v>
      </c>
      <c r="AA36" s="700"/>
      <c r="AB36" s="700"/>
      <c r="AC36" s="700"/>
      <c r="AD36" s="701">
        <v>2866101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282402</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49340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314289</v>
      </c>
      <c r="CS36" s="626"/>
      <c r="CT36" s="626"/>
      <c r="CU36" s="626"/>
      <c r="CV36" s="626"/>
      <c r="CW36" s="626"/>
      <c r="CX36" s="626"/>
      <c r="CY36" s="627"/>
      <c r="CZ36" s="659">
        <v>8.3000000000000007</v>
      </c>
      <c r="DA36" s="660"/>
      <c r="DB36" s="660"/>
      <c r="DC36" s="661"/>
      <c r="DD36" s="634">
        <v>269605</v>
      </c>
      <c r="DE36" s="626"/>
      <c r="DF36" s="626"/>
      <c r="DG36" s="626"/>
      <c r="DH36" s="626"/>
      <c r="DI36" s="626"/>
      <c r="DJ36" s="626"/>
      <c r="DK36" s="627"/>
      <c r="DL36" s="634">
        <v>210513</v>
      </c>
      <c r="DM36" s="626"/>
      <c r="DN36" s="626"/>
      <c r="DO36" s="626"/>
      <c r="DP36" s="626"/>
      <c r="DQ36" s="626"/>
      <c r="DR36" s="626"/>
      <c r="DS36" s="626"/>
      <c r="DT36" s="626"/>
      <c r="DU36" s="626"/>
      <c r="DV36" s="627"/>
      <c r="DW36" s="630">
        <v>7.1</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62520</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919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128702</v>
      </c>
      <c r="CS37" s="645"/>
      <c r="CT37" s="645"/>
      <c r="CU37" s="645"/>
      <c r="CV37" s="645"/>
      <c r="CW37" s="645"/>
      <c r="CX37" s="645"/>
      <c r="CY37" s="646"/>
      <c r="CZ37" s="659">
        <v>3.4</v>
      </c>
      <c r="DA37" s="660"/>
      <c r="DB37" s="660"/>
      <c r="DC37" s="661"/>
      <c r="DD37" s="634">
        <v>126157</v>
      </c>
      <c r="DE37" s="645"/>
      <c r="DF37" s="645"/>
      <c r="DG37" s="645"/>
      <c r="DH37" s="645"/>
      <c r="DI37" s="645"/>
      <c r="DJ37" s="645"/>
      <c r="DK37" s="646"/>
      <c r="DL37" s="634">
        <v>121797</v>
      </c>
      <c r="DM37" s="645"/>
      <c r="DN37" s="645"/>
      <c r="DO37" s="645"/>
      <c r="DP37" s="645"/>
      <c r="DQ37" s="645"/>
      <c r="DR37" s="645"/>
      <c r="DS37" s="645"/>
      <c r="DT37" s="645"/>
      <c r="DU37" s="645"/>
      <c r="DV37" s="646"/>
      <c r="DW37" s="630">
        <v>4.0999999999999996</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v>1903</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2408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534938</v>
      </c>
      <c r="CS38" s="626"/>
      <c r="CT38" s="626"/>
      <c r="CU38" s="626"/>
      <c r="CV38" s="626"/>
      <c r="CW38" s="626"/>
      <c r="CX38" s="626"/>
      <c r="CY38" s="627"/>
      <c r="CZ38" s="659">
        <v>14.1</v>
      </c>
      <c r="DA38" s="660"/>
      <c r="DB38" s="660"/>
      <c r="DC38" s="661"/>
      <c r="DD38" s="634">
        <v>492992</v>
      </c>
      <c r="DE38" s="626"/>
      <c r="DF38" s="626"/>
      <c r="DG38" s="626"/>
      <c r="DH38" s="626"/>
      <c r="DI38" s="626"/>
      <c r="DJ38" s="626"/>
      <c r="DK38" s="627"/>
      <c r="DL38" s="634">
        <v>398898</v>
      </c>
      <c r="DM38" s="626"/>
      <c r="DN38" s="626"/>
      <c r="DO38" s="626"/>
      <c r="DP38" s="626"/>
      <c r="DQ38" s="626"/>
      <c r="DR38" s="626"/>
      <c r="DS38" s="626"/>
      <c r="DT38" s="626"/>
      <c r="DU38" s="626"/>
      <c r="DV38" s="627"/>
      <c r="DW38" s="630">
        <v>13.4</v>
      </c>
      <c r="DX38" s="657"/>
      <c r="DY38" s="657"/>
      <c r="DZ38" s="657"/>
      <c r="EA38" s="657"/>
      <c r="EB38" s="657"/>
      <c r="EC38" s="658"/>
    </row>
    <row r="39" spans="2:133" ht="11.25" customHeight="1" x14ac:dyDescent="0.15">
      <c r="AQ39" s="704" t="s">
        <v>322</v>
      </c>
      <c r="AR39" s="705"/>
      <c r="AS39" s="705"/>
      <c r="AT39" s="705"/>
      <c r="AU39" s="705"/>
      <c r="AV39" s="705"/>
      <c r="AW39" s="705"/>
      <c r="AX39" s="705"/>
      <c r="AY39" s="706"/>
      <c r="AZ39" s="625">
        <v>156</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151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430635</v>
      </c>
      <c r="CS39" s="645"/>
      <c r="CT39" s="645"/>
      <c r="CU39" s="645"/>
      <c r="CV39" s="645"/>
      <c r="CW39" s="645"/>
      <c r="CX39" s="645"/>
      <c r="CY39" s="646"/>
      <c r="CZ39" s="659">
        <v>11.4</v>
      </c>
      <c r="DA39" s="660"/>
      <c r="DB39" s="660"/>
      <c r="DC39" s="661"/>
      <c r="DD39" s="634">
        <v>422049</v>
      </c>
      <c r="DE39" s="645"/>
      <c r="DF39" s="645"/>
      <c r="DG39" s="645"/>
      <c r="DH39" s="645"/>
      <c r="DI39" s="645"/>
      <c r="DJ39" s="645"/>
      <c r="DK39" s="646"/>
      <c r="DL39" s="634" t="s">
        <v>326</v>
      </c>
      <c r="DM39" s="645"/>
      <c r="DN39" s="645"/>
      <c r="DO39" s="645"/>
      <c r="DP39" s="645"/>
      <c r="DQ39" s="645"/>
      <c r="DR39" s="645"/>
      <c r="DS39" s="645"/>
      <c r="DT39" s="645"/>
      <c r="DU39" s="645"/>
      <c r="DV39" s="646"/>
      <c r="DW39" s="630" t="s">
        <v>326</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70108</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82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6120</v>
      </c>
      <c r="CS40" s="626"/>
      <c r="CT40" s="626"/>
      <c r="CU40" s="626"/>
      <c r="CV40" s="626"/>
      <c r="CW40" s="626"/>
      <c r="CX40" s="626"/>
      <c r="CY40" s="627"/>
      <c r="CZ40" s="659">
        <v>0.2</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322</v>
      </c>
      <c r="AR41" s="648"/>
      <c r="AS41" s="648"/>
      <c r="AT41" s="648"/>
      <c r="AU41" s="648"/>
      <c r="AV41" s="648"/>
      <c r="AW41" s="648"/>
      <c r="AX41" s="648"/>
      <c r="AY41" s="649"/>
      <c r="AZ41" s="697">
        <v>117849</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183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477474</v>
      </c>
      <c r="CS42" s="626"/>
      <c r="CT42" s="626"/>
      <c r="CU42" s="626"/>
      <c r="CV42" s="626"/>
      <c r="CW42" s="626"/>
      <c r="CX42" s="626"/>
      <c r="CY42" s="627"/>
      <c r="CZ42" s="659">
        <v>12.6</v>
      </c>
      <c r="DA42" s="708"/>
      <c r="DB42" s="708"/>
      <c r="DC42" s="709"/>
      <c r="DD42" s="634">
        <v>246184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7803</v>
      </c>
      <c r="CS43" s="645"/>
      <c r="CT43" s="645"/>
      <c r="CU43" s="645"/>
      <c r="CV43" s="645"/>
      <c r="CW43" s="645"/>
      <c r="CX43" s="645"/>
      <c r="CY43" s="646"/>
      <c r="CZ43" s="659">
        <v>0.2</v>
      </c>
      <c r="DA43" s="660"/>
      <c r="DB43" s="660"/>
      <c r="DC43" s="661"/>
      <c r="DD43" s="634">
        <v>7803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290</v>
      </c>
      <c r="CE44" s="732"/>
      <c r="CF44" s="622" t="s">
        <v>338</v>
      </c>
      <c r="CG44" s="623"/>
      <c r="CH44" s="623"/>
      <c r="CI44" s="623"/>
      <c r="CJ44" s="623"/>
      <c r="CK44" s="623"/>
      <c r="CL44" s="623"/>
      <c r="CM44" s="623"/>
      <c r="CN44" s="623"/>
      <c r="CO44" s="623"/>
      <c r="CP44" s="623"/>
      <c r="CQ44" s="624"/>
      <c r="CR44" s="625">
        <v>465412</v>
      </c>
      <c r="CS44" s="626"/>
      <c r="CT44" s="626"/>
      <c r="CU44" s="626"/>
      <c r="CV44" s="626"/>
      <c r="CW44" s="626"/>
      <c r="CX44" s="626"/>
      <c r="CY44" s="627"/>
      <c r="CZ44" s="659">
        <v>12.3</v>
      </c>
      <c r="DA44" s="708"/>
      <c r="DB44" s="708"/>
      <c r="DC44" s="709"/>
      <c r="DD44" s="634">
        <v>234122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180660</v>
      </c>
      <c r="CS45" s="645"/>
      <c r="CT45" s="645"/>
      <c r="CU45" s="645"/>
      <c r="CV45" s="645"/>
      <c r="CW45" s="645"/>
      <c r="CX45" s="645"/>
      <c r="CY45" s="646"/>
      <c r="CZ45" s="659">
        <v>4.8</v>
      </c>
      <c r="DA45" s="660"/>
      <c r="DB45" s="660"/>
      <c r="DC45" s="661"/>
      <c r="DD45" s="634">
        <v>31412</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255708</v>
      </c>
      <c r="CS46" s="626"/>
      <c r="CT46" s="626"/>
      <c r="CU46" s="626"/>
      <c r="CV46" s="626"/>
      <c r="CW46" s="626"/>
      <c r="CX46" s="626"/>
      <c r="CY46" s="627"/>
      <c r="CZ46" s="659">
        <v>6.7</v>
      </c>
      <c r="DA46" s="708"/>
      <c r="DB46" s="708"/>
      <c r="DC46" s="709"/>
      <c r="DD46" s="634">
        <v>192879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12062</v>
      </c>
      <c r="CS47" s="645"/>
      <c r="CT47" s="645"/>
      <c r="CU47" s="645"/>
      <c r="CV47" s="645"/>
      <c r="CW47" s="645"/>
      <c r="CX47" s="645"/>
      <c r="CY47" s="646"/>
      <c r="CZ47" s="659">
        <v>0.3</v>
      </c>
      <c r="DA47" s="660"/>
      <c r="DB47" s="660"/>
      <c r="DC47" s="661"/>
      <c r="DD47" s="634">
        <v>12062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3793986</v>
      </c>
      <c r="CS49" s="693"/>
      <c r="CT49" s="693"/>
      <c r="CU49" s="693"/>
      <c r="CV49" s="693"/>
      <c r="CW49" s="693"/>
      <c r="CX49" s="693"/>
      <c r="CY49" s="720"/>
      <c r="CZ49" s="721">
        <v>100</v>
      </c>
      <c r="DA49" s="722"/>
      <c r="DB49" s="722"/>
      <c r="DC49" s="723"/>
      <c r="DD49" s="724">
        <v>3162631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3912</v>
      </c>
      <c r="R7" s="755"/>
      <c r="S7" s="755"/>
      <c r="T7" s="755"/>
      <c r="U7" s="755"/>
      <c r="V7" s="755">
        <v>3766</v>
      </c>
      <c r="W7" s="755"/>
      <c r="X7" s="755"/>
      <c r="Y7" s="755"/>
      <c r="Z7" s="755"/>
      <c r="AA7" s="755">
        <f>Q7-V7</f>
        <v>146</v>
      </c>
      <c r="AB7" s="755"/>
      <c r="AC7" s="755"/>
      <c r="AD7" s="755"/>
      <c r="AE7" s="756"/>
      <c r="AF7" s="757">
        <v>143</v>
      </c>
      <c r="AG7" s="758"/>
      <c r="AH7" s="758"/>
      <c r="AI7" s="758"/>
      <c r="AJ7" s="759"/>
      <c r="AK7" s="794" t="s">
        <v>539</v>
      </c>
      <c r="AL7" s="795"/>
      <c r="AM7" s="795"/>
      <c r="AN7" s="795"/>
      <c r="AO7" s="795"/>
      <c r="AP7" s="795">
        <v>3287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-8</v>
      </c>
      <c r="CI7" s="792"/>
      <c r="CJ7" s="792"/>
      <c r="CK7" s="792"/>
      <c r="CL7" s="793"/>
      <c r="CM7" s="791">
        <v>80</v>
      </c>
      <c r="CN7" s="792"/>
      <c r="CO7" s="792"/>
      <c r="CP7" s="792"/>
      <c r="CQ7" s="793"/>
      <c r="CR7" s="791">
        <v>30</v>
      </c>
      <c r="CS7" s="792"/>
      <c r="CT7" s="792"/>
      <c r="CU7" s="792"/>
      <c r="CV7" s="793"/>
      <c r="CW7" s="791">
        <v>1</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40</v>
      </c>
      <c r="R8" s="779"/>
      <c r="S8" s="779"/>
      <c r="T8" s="779"/>
      <c r="U8" s="779"/>
      <c r="V8" s="779">
        <v>39</v>
      </c>
      <c r="W8" s="779"/>
      <c r="X8" s="779"/>
      <c r="Y8" s="779"/>
      <c r="Z8" s="779"/>
      <c r="AA8" s="779">
        <f t="shared" ref="AA8:AA9" si="0">Q8-V8</f>
        <v>1</v>
      </c>
      <c r="AB8" s="779"/>
      <c r="AC8" s="779"/>
      <c r="AD8" s="779"/>
      <c r="AE8" s="780"/>
      <c r="AF8" s="781">
        <v>1</v>
      </c>
      <c r="AG8" s="782"/>
      <c r="AH8" s="782"/>
      <c r="AI8" s="782"/>
      <c r="AJ8" s="783"/>
      <c r="AK8" s="784">
        <v>13</v>
      </c>
      <c r="AL8" s="785"/>
      <c r="AM8" s="785"/>
      <c r="AN8" s="785"/>
      <c r="AO8" s="785"/>
      <c r="AP8" s="785">
        <v>16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27</v>
      </c>
      <c r="R9" s="779"/>
      <c r="S9" s="779"/>
      <c r="T9" s="779"/>
      <c r="U9" s="779"/>
      <c r="V9" s="779">
        <v>26</v>
      </c>
      <c r="W9" s="779"/>
      <c r="X9" s="779"/>
      <c r="Y9" s="779"/>
      <c r="Z9" s="779"/>
      <c r="AA9" s="779">
        <f t="shared" si="0"/>
        <v>1</v>
      </c>
      <c r="AB9" s="779"/>
      <c r="AC9" s="779"/>
      <c r="AD9" s="779"/>
      <c r="AE9" s="780"/>
      <c r="AF9" s="781">
        <v>1</v>
      </c>
      <c r="AG9" s="782"/>
      <c r="AH9" s="782"/>
      <c r="AI9" s="782"/>
      <c r="AJ9" s="783"/>
      <c r="AK9" s="784" t="s">
        <v>540</v>
      </c>
      <c r="AL9" s="785"/>
      <c r="AM9" s="785"/>
      <c r="AN9" s="785"/>
      <c r="AO9" s="785"/>
      <c r="AP9" s="785" t="s">
        <v>539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3941</v>
      </c>
      <c r="R23" s="814"/>
      <c r="S23" s="814"/>
      <c r="T23" s="814"/>
      <c r="U23" s="814"/>
      <c r="V23" s="814">
        <v>3794</v>
      </c>
      <c r="W23" s="814"/>
      <c r="X23" s="814"/>
      <c r="Y23" s="814"/>
      <c r="Z23" s="814"/>
      <c r="AA23" s="814">
        <v>147</v>
      </c>
      <c r="AB23" s="814"/>
      <c r="AC23" s="814"/>
      <c r="AD23" s="814"/>
      <c r="AE23" s="815"/>
      <c r="AF23" s="816">
        <v>144</v>
      </c>
      <c r="AG23" s="814"/>
      <c r="AH23" s="814"/>
      <c r="AI23" s="814"/>
      <c r="AJ23" s="817"/>
      <c r="AK23" s="818"/>
      <c r="AL23" s="819"/>
      <c r="AM23" s="819"/>
      <c r="AN23" s="819"/>
      <c r="AO23" s="819"/>
      <c r="AP23" s="814">
        <v>3303</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1168</v>
      </c>
      <c r="R28" s="843"/>
      <c r="S28" s="843"/>
      <c r="T28" s="843"/>
      <c r="U28" s="843"/>
      <c r="V28" s="843">
        <v>1087</v>
      </c>
      <c r="W28" s="843"/>
      <c r="X28" s="843"/>
      <c r="Y28" s="843"/>
      <c r="Z28" s="843"/>
      <c r="AA28" s="843">
        <f>Q28-V28</f>
        <v>81</v>
      </c>
      <c r="AB28" s="843"/>
      <c r="AC28" s="843"/>
      <c r="AD28" s="843"/>
      <c r="AE28" s="844"/>
      <c r="AF28" s="845">
        <v>81</v>
      </c>
      <c r="AG28" s="843"/>
      <c r="AH28" s="843"/>
      <c r="AI28" s="843"/>
      <c r="AJ28" s="846"/>
      <c r="AK28" s="847">
        <v>56</v>
      </c>
      <c r="AL28" s="838"/>
      <c r="AM28" s="838"/>
      <c r="AN28" s="838"/>
      <c r="AO28" s="838"/>
      <c r="AP28" s="838">
        <v>5</v>
      </c>
      <c r="AQ28" s="838"/>
      <c r="AR28" s="838"/>
      <c r="AS28" s="838"/>
      <c r="AT28" s="838"/>
      <c r="AU28" s="838" t="s">
        <v>539</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416</v>
      </c>
      <c r="R29" s="779"/>
      <c r="S29" s="779"/>
      <c r="T29" s="779"/>
      <c r="U29" s="779"/>
      <c r="V29" s="779">
        <v>415</v>
      </c>
      <c r="W29" s="779"/>
      <c r="X29" s="779"/>
      <c r="Y29" s="779"/>
      <c r="Z29" s="779"/>
      <c r="AA29" s="779">
        <f t="shared" ref="AA29:AA33" si="1">Q29-V29</f>
        <v>1</v>
      </c>
      <c r="AB29" s="779"/>
      <c r="AC29" s="779"/>
      <c r="AD29" s="779"/>
      <c r="AE29" s="780"/>
      <c r="AF29" s="781">
        <v>1</v>
      </c>
      <c r="AG29" s="782"/>
      <c r="AH29" s="782"/>
      <c r="AI29" s="782"/>
      <c r="AJ29" s="783"/>
      <c r="AK29" s="850">
        <v>76</v>
      </c>
      <c r="AL29" s="851"/>
      <c r="AM29" s="851"/>
      <c r="AN29" s="851"/>
      <c r="AO29" s="851"/>
      <c r="AP29" s="851" t="s">
        <v>539</v>
      </c>
      <c r="AQ29" s="851"/>
      <c r="AR29" s="851"/>
      <c r="AS29" s="851"/>
      <c r="AT29" s="851"/>
      <c r="AU29" s="851" t="s">
        <v>540</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62</v>
      </c>
      <c r="R30" s="779"/>
      <c r="S30" s="779"/>
      <c r="T30" s="779"/>
      <c r="U30" s="779"/>
      <c r="V30" s="779">
        <v>61</v>
      </c>
      <c r="W30" s="779"/>
      <c r="X30" s="779"/>
      <c r="Y30" s="779"/>
      <c r="Z30" s="779"/>
      <c r="AA30" s="779">
        <f t="shared" si="1"/>
        <v>1</v>
      </c>
      <c r="AB30" s="779"/>
      <c r="AC30" s="779"/>
      <c r="AD30" s="779"/>
      <c r="AE30" s="780"/>
      <c r="AF30" s="781">
        <v>1</v>
      </c>
      <c r="AG30" s="782"/>
      <c r="AH30" s="782"/>
      <c r="AI30" s="782"/>
      <c r="AJ30" s="783"/>
      <c r="AK30" s="850">
        <v>12</v>
      </c>
      <c r="AL30" s="851"/>
      <c r="AM30" s="851"/>
      <c r="AN30" s="851"/>
      <c r="AO30" s="851"/>
      <c r="AP30" s="851" t="s">
        <v>540</v>
      </c>
      <c r="AQ30" s="851"/>
      <c r="AR30" s="851"/>
      <c r="AS30" s="851"/>
      <c r="AT30" s="851"/>
      <c r="AU30" s="851" t="s">
        <v>539</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24</v>
      </c>
      <c r="R31" s="779"/>
      <c r="S31" s="779"/>
      <c r="T31" s="779"/>
      <c r="U31" s="779"/>
      <c r="V31" s="779">
        <v>23</v>
      </c>
      <c r="W31" s="779"/>
      <c r="X31" s="779"/>
      <c r="Y31" s="779"/>
      <c r="Z31" s="779"/>
      <c r="AA31" s="779">
        <f t="shared" si="1"/>
        <v>1</v>
      </c>
      <c r="AB31" s="779"/>
      <c r="AC31" s="779"/>
      <c r="AD31" s="779"/>
      <c r="AE31" s="780"/>
      <c r="AF31" s="781">
        <v>1</v>
      </c>
      <c r="AG31" s="782"/>
      <c r="AH31" s="782"/>
      <c r="AI31" s="782"/>
      <c r="AJ31" s="783"/>
      <c r="AK31" s="850" t="s">
        <v>539</v>
      </c>
      <c r="AL31" s="851"/>
      <c r="AM31" s="851"/>
      <c r="AN31" s="851"/>
      <c r="AO31" s="851"/>
      <c r="AP31" s="851" t="s">
        <v>541</v>
      </c>
      <c r="AQ31" s="851"/>
      <c r="AR31" s="851"/>
      <c r="AS31" s="851"/>
      <c r="AT31" s="851"/>
      <c r="AU31" s="851" t="s">
        <v>541</v>
      </c>
      <c r="AV31" s="851"/>
      <c r="AW31" s="851"/>
      <c r="AX31" s="851"/>
      <c r="AY31" s="851"/>
      <c r="AZ31" s="852" t="s">
        <v>539</v>
      </c>
      <c r="BA31" s="852"/>
      <c r="BB31" s="852"/>
      <c r="BC31" s="852"/>
      <c r="BD31" s="852"/>
      <c r="BE31" s="848" t="s">
        <v>538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227</v>
      </c>
      <c r="R32" s="779"/>
      <c r="S32" s="779"/>
      <c r="T32" s="779"/>
      <c r="U32" s="779"/>
      <c r="V32" s="779">
        <v>224</v>
      </c>
      <c r="W32" s="779"/>
      <c r="X32" s="779"/>
      <c r="Y32" s="779"/>
      <c r="Z32" s="779"/>
      <c r="AA32" s="779">
        <f t="shared" si="1"/>
        <v>3</v>
      </c>
      <c r="AB32" s="779"/>
      <c r="AC32" s="779"/>
      <c r="AD32" s="779"/>
      <c r="AE32" s="780"/>
      <c r="AF32" s="781">
        <v>3</v>
      </c>
      <c r="AG32" s="782"/>
      <c r="AH32" s="782"/>
      <c r="AI32" s="782"/>
      <c r="AJ32" s="783"/>
      <c r="AK32" s="850">
        <v>63</v>
      </c>
      <c r="AL32" s="851"/>
      <c r="AM32" s="851"/>
      <c r="AN32" s="851"/>
      <c r="AO32" s="851"/>
      <c r="AP32" s="851">
        <v>622</v>
      </c>
      <c r="AQ32" s="851"/>
      <c r="AR32" s="851"/>
      <c r="AS32" s="851"/>
      <c r="AT32" s="851"/>
      <c r="AU32" s="851">
        <v>30</v>
      </c>
      <c r="AV32" s="851"/>
      <c r="AW32" s="851"/>
      <c r="AX32" s="851"/>
      <c r="AY32" s="851"/>
      <c r="AZ32" s="852" t="s">
        <v>540</v>
      </c>
      <c r="BA32" s="852"/>
      <c r="BB32" s="852"/>
      <c r="BC32" s="852"/>
      <c r="BD32" s="852"/>
      <c r="BE32" s="848" t="s">
        <v>537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337</v>
      </c>
      <c r="R33" s="779"/>
      <c r="S33" s="779"/>
      <c r="T33" s="779"/>
      <c r="U33" s="779"/>
      <c r="V33" s="779">
        <v>335</v>
      </c>
      <c r="W33" s="779"/>
      <c r="X33" s="779"/>
      <c r="Y33" s="779"/>
      <c r="Z33" s="779"/>
      <c r="AA33" s="779">
        <f t="shared" si="1"/>
        <v>2</v>
      </c>
      <c r="AB33" s="779"/>
      <c r="AC33" s="779"/>
      <c r="AD33" s="779"/>
      <c r="AE33" s="780"/>
      <c r="AF33" s="781">
        <v>2</v>
      </c>
      <c r="AG33" s="782"/>
      <c r="AH33" s="782"/>
      <c r="AI33" s="782"/>
      <c r="AJ33" s="783"/>
      <c r="AK33" s="850">
        <v>282</v>
      </c>
      <c r="AL33" s="851"/>
      <c r="AM33" s="851"/>
      <c r="AN33" s="851"/>
      <c r="AO33" s="851"/>
      <c r="AP33" s="851">
        <v>2280</v>
      </c>
      <c r="AQ33" s="851"/>
      <c r="AR33" s="851"/>
      <c r="AS33" s="851"/>
      <c r="AT33" s="851"/>
      <c r="AU33" s="851">
        <v>282</v>
      </c>
      <c r="AV33" s="851"/>
      <c r="AW33" s="851"/>
      <c r="AX33" s="851"/>
      <c r="AY33" s="851"/>
      <c r="AZ33" s="852" t="s">
        <v>539</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89</v>
      </c>
      <c r="AG63" s="862"/>
      <c r="AH63" s="862"/>
      <c r="AI63" s="862"/>
      <c r="AJ63" s="863"/>
      <c r="AK63" s="864"/>
      <c r="AL63" s="859"/>
      <c r="AM63" s="859"/>
      <c r="AN63" s="859"/>
      <c r="AO63" s="859"/>
      <c r="AP63" s="862">
        <v>2907</v>
      </c>
      <c r="AQ63" s="862"/>
      <c r="AR63" s="862"/>
      <c r="AS63" s="862"/>
      <c r="AT63" s="862"/>
      <c r="AU63" s="862">
        <v>312</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834</v>
      </c>
      <c r="R68" s="886"/>
      <c r="S68" s="886"/>
      <c r="T68" s="886"/>
      <c r="U68" s="886"/>
      <c r="V68" s="886">
        <v>832</v>
      </c>
      <c r="W68" s="886"/>
      <c r="X68" s="886"/>
      <c r="Y68" s="886"/>
      <c r="Z68" s="886"/>
      <c r="AA68" s="886">
        <v>2</v>
      </c>
      <c r="AB68" s="886"/>
      <c r="AC68" s="886"/>
      <c r="AD68" s="886"/>
      <c r="AE68" s="886"/>
      <c r="AF68" s="886">
        <v>2</v>
      </c>
      <c r="AG68" s="886"/>
      <c r="AH68" s="886"/>
      <c r="AI68" s="886"/>
      <c r="AJ68" s="886"/>
      <c r="AK68" s="886" t="s">
        <v>557</v>
      </c>
      <c r="AL68" s="886"/>
      <c r="AM68" s="886"/>
      <c r="AN68" s="886"/>
      <c r="AO68" s="886"/>
      <c r="AP68" s="886" t="s">
        <v>557</v>
      </c>
      <c r="AQ68" s="886"/>
      <c r="AR68" s="886"/>
      <c r="AS68" s="886"/>
      <c r="AT68" s="886"/>
      <c r="AU68" s="886" t="s">
        <v>557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2033</v>
      </c>
      <c r="R69" s="851"/>
      <c r="S69" s="851"/>
      <c r="T69" s="851"/>
      <c r="U69" s="851"/>
      <c r="V69" s="851">
        <v>2030</v>
      </c>
      <c r="W69" s="851"/>
      <c r="X69" s="851"/>
      <c r="Y69" s="851"/>
      <c r="Z69" s="851"/>
      <c r="AA69" s="851">
        <v>3</v>
      </c>
      <c r="AB69" s="851"/>
      <c r="AC69" s="851"/>
      <c r="AD69" s="851"/>
      <c r="AE69" s="851"/>
      <c r="AF69" s="851">
        <v>3</v>
      </c>
      <c r="AG69" s="851"/>
      <c r="AH69" s="851"/>
      <c r="AI69" s="851"/>
      <c r="AJ69" s="851"/>
      <c r="AK69" s="851" t="s">
        <v>557</v>
      </c>
      <c r="AL69" s="851"/>
      <c r="AM69" s="851"/>
      <c r="AN69" s="851"/>
      <c r="AO69" s="851"/>
      <c r="AP69" s="851">
        <v>574</v>
      </c>
      <c r="AQ69" s="851"/>
      <c r="AR69" s="851"/>
      <c r="AS69" s="851"/>
      <c r="AT69" s="851"/>
      <c r="AU69" s="851" t="s">
        <v>558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220</v>
      </c>
      <c r="R70" s="851"/>
      <c r="S70" s="851"/>
      <c r="T70" s="851"/>
      <c r="U70" s="851"/>
      <c r="V70" s="851">
        <v>219</v>
      </c>
      <c r="W70" s="851"/>
      <c r="X70" s="851"/>
      <c r="Y70" s="851"/>
      <c r="Z70" s="851"/>
      <c r="AA70" s="851">
        <v>1</v>
      </c>
      <c r="AB70" s="851"/>
      <c r="AC70" s="851"/>
      <c r="AD70" s="851"/>
      <c r="AE70" s="851"/>
      <c r="AF70" s="851">
        <v>1</v>
      </c>
      <c r="AG70" s="851"/>
      <c r="AH70" s="851"/>
      <c r="AI70" s="851"/>
      <c r="AJ70" s="851"/>
      <c r="AK70" s="851" t="s">
        <v>557</v>
      </c>
      <c r="AL70" s="851"/>
      <c r="AM70" s="851"/>
      <c r="AN70" s="851"/>
      <c r="AO70" s="851"/>
      <c r="AP70" s="851" t="s">
        <v>479</v>
      </c>
      <c r="AQ70" s="851"/>
      <c r="AR70" s="851"/>
      <c r="AS70" s="851"/>
      <c r="AT70" s="851"/>
      <c r="AU70" s="851" t="s">
        <v>479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9">
        <v>902</v>
      </c>
      <c r="R71" s="900"/>
      <c r="S71" s="900"/>
      <c r="T71" s="900"/>
      <c r="U71" s="850"/>
      <c r="V71" s="901">
        <v>898</v>
      </c>
      <c r="W71" s="900"/>
      <c r="X71" s="900"/>
      <c r="Y71" s="900"/>
      <c r="Z71" s="850"/>
      <c r="AA71" s="901">
        <v>4</v>
      </c>
      <c r="AB71" s="900"/>
      <c r="AC71" s="900"/>
      <c r="AD71" s="900"/>
      <c r="AE71" s="850"/>
      <c r="AF71" s="851">
        <v>4</v>
      </c>
      <c r="AG71" s="851"/>
      <c r="AH71" s="851"/>
      <c r="AI71" s="851"/>
      <c r="AJ71" s="851"/>
      <c r="AK71" s="851" t="s">
        <v>479</v>
      </c>
      <c r="AL71" s="851"/>
      <c r="AM71" s="851"/>
      <c r="AN71" s="851"/>
      <c r="AO71" s="851"/>
      <c r="AP71" s="901" t="s">
        <v>479</v>
      </c>
      <c r="AQ71" s="900"/>
      <c r="AR71" s="900"/>
      <c r="AS71" s="900"/>
      <c r="AT71" s="850"/>
      <c r="AU71" s="901" t="s">
        <v>479</v>
      </c>
      <c r="AV71" s="900"/>
      <c r="AW71" s="900"/>
      <c r="AX71" s="900"/>
      <c r="AY71" s="850"/>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212</v>
      </c>
      <c r="R72" s="851"/>
      <c r="S72" s="851"/>
      <c r="T72" s="851"/>
      <c r="U72" s="851"/>
      <c r="V72" s="851">
        <v>211</v>
      </c>
      <c r="W72" s="851"/>
      <c r="X72" s="851"/>
      <c r="Y72" s="851"/>
      <c r="Z72" s="851"/>
      <c r="AA72" s="851">
        <v>1</v>
      </c>
      <c r="AB72" s="851"/>
      <c r="AC72" s="851"/>
      <c r="AD72" s="851"/>
      <c r="AE72" s="851"/>
      <c r="AF72" s="851">
        <v>1</v>
      </c>
      <c r="AG72" s="851"/>
      <c r="AH72" s="851"/>
      <c r="AI72" s="851"/>
      <c r="AJ72" s="851"/>
      <c r="AK72" s="851" t="s">
        <v>479</v>
      </c>
      <c r="AL72" s="851"/>
      <c r="AM72" s="851"/>
      <c r="AN72" s="851"/>
      <c r="AO72" s="851"/>
      <c r="AP72" s="901" t="s">
        <v>479</v>
      </c>
      <c r="AQ72" s="900"/>
      <c r="AR72" s="900"/>
      <c r="AS72" s="900"/>
      <c r="AT72" s="850"/>
      <c r="AU72" s="901" t="s">
        <v>479</v>
      </c>
      <c r="AV72" s="900"/>
      <c r="AW72" s="900"/>
      <c r="AX72" s="900"/>
      <c r="AY72" s="850"/>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6">
        <v>133</v>
      </c>
      <c r="R73" s="851"/>
      <c r="S73" s="851"/>
      <c r="T73" s="851"/>
      <c r="U73" s="851"/>
      <c r="V73" s="851">
        <v>132</v>
      </c>
      <c r="W73" s="851"/>
      <c r="X73" s="851"/>
      <c r="Y73" s="851"/>
      <c r="Z73" s="851"/>
      <c r="AA73" s="851">
        <v>0</v>
      </c>
      <c r="AB73" s="851"/>
      <c r="AC73" s="851"/>
      <c r="AD73" s="851"/>
      <c r="AE73" s="851"/>
      <c r="AF73" s="851">
        <v>0</v>
      </c>
      <c r="AG73" s="851"/>
      <c r="AH73" s="851"/>
      <c r="AI73" s="851"/>
      <c r="AJ73" s="851"/>
      <c r="AK73" s="851">
        <v>76</v>
      </c>
      <c r="AL73" s="851"/>
      <c r="AM73" s="851"/>
      <c r="AN73" s="851"/>
      <c r="AO73" s="851"/>
      <c r="AP73" s="851">
        <v>87</v>
      </c>
      <c r="AQ73" s="851"/>
      <c r="AR73" s="851"/>
      <c r="AS73" s="851"/>
      <c r="AT73" s="851"/>
      <c r="AU73" s="851" t="s">
        <v>559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548</v>
      </c>
      <c r="C74" s="894"/>
      <c r="D74" s="894"/>
      <c r="E74" s="894"/>
      <c r="F74" s="894"/>
      <c r="G74" s="894"/>
      <c r="H74" s="894"/>
      <c r="I74" s="894"/>
      <c r="J74" s="894"/>
      <c r="K74" s="894"/>
      <c r="L74" s="894"/>
      <c r="M74" s="894"/>
      <c r="N74" s="894"/>
      <c r="O74" s="894"/>
      <c r="P74" s="895"/>
      <c r="Q74" s="896">
        <v>2125</v>
      </c>
      <c r="R74" s="851"/>
      <c r="S74" s="851"/>
      <c r="T74" s="851"/>
      <c r="U74" s="851"/>
      <c r="V74" s="851">
        <v>2067</v>
      </c>
      <c r="W74" s="851"/>
      <c r="X74" s="851"/>
      <c r="Y74" s="851"/>
      <c r="Z74" s="851"/>
      <c r="AA74" s="851">
        <v>58</v>
      </c>
      <c r="AB74" s="851"/>
      <c r="AC74" s="851"/>
      <c r="AD74" s="851"/>
      <c r="AE74" s="851"/>
      <c r="AF74" s="851">
        <v>58</v>
      </c>
      <c r="AG74" s="851"/>
      <c r="AH74" s="851"/>
      <c r="AI74" s="851"/>
      <c r="AJ74" s="851"/>
      <c r="AK74" s="851">
        <v>125</v>
      </c>
      <c r="AL74" s="851"/>
      <c r="AM74" s="851"/>
      <c r="AN74" s="851"/>
      <c r="AO74" s="851"/>
      <c r="AP74" s="851" t="s">
        <v>479</v>
      </c>
      <c r="AQ74" s="851"/>
      <c r="AR74" s="851"/>
      <c r="AS74" s="851"/>
      <c r="AT74" s="851"/>
      <c r="AU74" s="851" t="s">
        <v>479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549</v>
      </c>
      <c r="C75" s="894"/>
      <c r="D75" s="894"/>
      <c r="E75" s="894"/>
      <c r="F75" s="894"/>
      <c r="G75" s="894"/>
      <c r="H75" s="894"/>
      <c r="I75" s="894"/>
      <c r="J75" s="894"/>
      <c r="K75" s="894"/>
      <c r="L75" s="894"/>
      <c r="M75" s="894"/>
      <c r="N75" s="894"/>
      <c r="O75" s="894"/>
      <c r="P75" s="895"/>
      <c r="Q75" s="899">
        <v>273707</v>
      </c>
      <c r="R75" s="900"/>
      <c r="S75" s="900"/>
      <c r="T75" s="900"/>
      <c r="U75" s="850"/>
      <c r="V75" s="901">
        <v>260942</v>
      </c>
      <c r="W75" s="900"/>
      <c r="X75" s="900"/>
      <c r="Y75" s="900"/>
      <c r="Z75" s="850"/>
      <c r="AA75" s="901">
        <v>12765</v>
      </c>
      <c r="AB75" s="900"/>
      <c r="AC75" s="900"/>
      <c r="AD75" s="900"/>
      <c r="AE75" s="850"/>
      <c r="AF75" s="901">
        <v>12765</v>
      </c>
      <c r="AG75" s="900"/>
      <c r="AH75" s="900"/>
      <c r="AI75" s="900"/>
      <c r="AJ75" s="850"/>
      <c r="AK75" s="901">
        <v>1788</v>
      </c>
      <c r="AL75" s="900"/>
      <c r="AM75" s="900"/>
      <c r="AN75" s="900"/>
      <c r="AO75" s="850"/>
      <c r="AP75" s="901" t="s">
        <v>479</v>
      </c>
      <c r="AQ75" s="900"/>
      <c r="AR75" s="900"/>
      <c r="AS75" s="900"/>
      <c r="AT75" s="850"/>
      <c r="AU75" s="901" t="s">
        <v>479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899">
        <v>6977</v>
      </c>
      <c r="R76" s="900"/>
      <c r="S76" s="900"/>
      <c r="T76" s="900"/>
      <c r="U76" s="850"/>
      <c r="V76" s="901">
        <v>6240</v>
      </c>
      <c r="W76" s="900"/>
      <c r="X76" s="900"/>
      <c r="Y76" s="900"/>
      <c r="Z76" s="850"/>
      <c r="AA76" s="901">
        <v>737</v>
      </c>
      <c r="AB76" s="900"/>
      <c r="AC76" s="900"/>
      <c r="AD76" s="900"/>
      <c r="AE76" s="850"/>
      <c r="AF76" s="901">
        <v>737</v>
      </c>
      <c r="AG76" s="900"/>
      <c r="AH76" s="900"/>
      <c r="AI76" s="900"/>
      <c r="AJ76" s="850"/>
      <c r="AK76" s="901">
        <v>630</v>
      </c>
      <c r="AL76" s="900"/>
      <c r="AM76" s="900"/>
      <c r="AN76" s="900"/>
      <c r="AO76" s="850"/>
      <c r="AP76" s="901" t="s">
        <v>479</v>
      </c>
      <c r="AQ76" s="900"/>
      <c r="AR76" s="900"/>
      <c r="AS76" s="900"/>
      <c r="AT76" s="850"/>
      <c r="AU76" s="901"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551</v>
      </c>
      <c r="C77" s="894"/>
      <c r="D77" s="894"/>
      <c r="E77" s="894"/>
      <c r="F77" s="894"/>
      <c r="G77" s="894"/>
      <c r="H77" s="894"/>
      <c r="I77" s="894"/>
      <c r="J77" s="894"/>
      <c r="K77" s="894"/>
      <c r="L77" s="894"/>
      <c r="M77" s="894"/>
      <c r="N77" s="894"/>
      <c r="O77" s="894"/>
      <c r="P77" s="895"/>
      <c r="Q77" s="899">
        <v>15</v>
      </c>
      <c r="R77" s="900"/>
      <c r="S77" s="900"/>
      <c r="T77" s="900"/>
      <c r="U77" s="850"/>
      <c r="V77" s="901">
        <v>13</v>
      </c>
      <c r="W77" s="900"/>
      <c r="X77" s="900"/>
      <c r="Y77" s="900"/>
      <c r="Z77" s="850"/>
      <c r="AA77" s="901">
        <v>2</v>
      </c>
      <c r="AB77" s="900"/>
      <c r="AC77" s="900"/>
      <c r="AD77" s="900"/>
      <c r="AE77" s="850"/>
      <c r="AF77" s="901">
        <v>2</v>
      </c>
      <c r="AG77" s="900"/>
      <c r="AH77" s="900"/>
      <c r="AI77" s="900"/>
      <c r="AJ77" s="850"/>
      <c r="AK77" s="901">
        <v>9</v>
      </c>
      <c r="AL77" s="900"/>
      <c r="AM77" s="900"/>
      <c r="AN77" s="900"/>
      <c r="AO77" s="850"/>
      <c r="AP77" s="901" t="s">
        <v>479</v>
      </c>
      <c r="AQ77" s="900"/>
      <c r="AR77" s="900"/>
      <c r="AS77" s="900"/>
      <c r="AT77" s="850"/>
      <c r="AU77" s="901" t="s">
        <v>479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552</v>
      </c>
      <c r="C78" s="894"/>
      <c r="D78" s="894"/>
      <c r="E78" s="894"/>
      <c r="F78" s="894"/>
      <c r="G78" s="894"/>
      <c r="H78" s="894"/>
      <c r="I78" s="894"/>
      <c r="J78" s="894"/>
      <c r="K78" s="894"/>
      <c r="L78" s="894"/>
      <c r="M78" s="894"/>
      <c r="N78" s="894"/>
      <c r="O78" s="894"/>
      <c r="P78" s="895"/>
      <c r="Q78" s="896">
        <v>117</v>
      </c>
      <c r="R78" s="851"/>
      <c r="S78" s="851"/>
      <c r="T78" s="851"/>
      <c r="U78" s="851"/>
      <c r="V78" s="851">
        <v>115</v>
      </c>
      <c r="W78" s="851"/>
      <c r="X78" s="851"/>
      <c r="Y78" s="851"/>
      <c r="Z78" s="851"/>
      <c r="AA78" s="851">
        <v>2</v>
      </c>
      <c r="AB78" s="851"/>
      <c r="AC78" s="851"/>
      <c r="AD78" s="851"/>
      <c r="AE78" s="851"/>
      <c r="AF78" s="851">
        <v>2</v>
      </c>
      <c r="AG78" s="851"/>
      <c r="AH78" s="851"/>
      <c r="AI78" s="851"/>
      <c r="AJ78" s="851"/>
      <c r="AK78" s="851">
        <v>26</v>
      </c>
      <c r="AL78" s="851"/>
      <c r="AM78" s="851"/>
      <c r="AN78" s="851"/>
      <c r="AO78" s="851"/>
      <c r="AP78" s="901" t="s">
        <v>479</v>
      </c>
      <c r="AQ78" s="900"/>
      <c r="AR78" s="900"/>
      <c r="AS78" s="900"/>
      <c r="AT78" s="850"/>
      <c r="AU78" s="901" t="s">
        <v>479</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553</v>
      </c>
      <c r="C79" s="894"/>
      <c r="D79" s="894"/>
      <c r="E79" s="894"/>
      <c r="F79" s="894"/>
      <c r="G79" s="894"/>
      <c r="H79" s="894"/>
      <c r="I79" s="894"/>
      <c r="J79" s="894"/>
      <c r="K79" s="894"/>
      <c r="L79" s="894"/>
      <c r="M79" s="894"/>
      <c r="N79" s="894"/>
      <c r="O79" s="894"/>
      <c r="P79" s="895"/>
      <c r="Q79" s="896">
        <v>1043</v>
      </c>
      <c r="R79" s="851"/>
      <c r="S79" s="851"/>
      <c r="T79" s="851"/>
      <c r="U79" s="851"/>
      <c r="V79" s="851">
        <v>1038</v>
      </c>
      <c r="W79" s="851"/>
      <c r="X79" s="851"/>
      <c r="Y79" s="851"/>
      <c r="Z79" s="851"/>
      <c r="AA79" s="851">
        <v>5</v>
      </c>
      <c r="AB79" s="851"/>
      <c r="AC79" s="851"/>
      <c r="AD79" s="851"/>
      <c r="AE79" s="851"/>
      <c r="AF79" s="851">
        <v>5</v>
      </c>
      <c r="AG79" s="851"/>
      <c r="AH79" s="851"/>
      <c r="AI79" s="851"/>
      <c r="AJ79" s="851"/>
      <c r="AK79" s="851">
        <v>1</v>
      </c>
      <c r="AL79" s="851"/>
      <c r="AM79" s="851"/>
      <c r="AN79" s="851"/>
      <c r="AO79" s="851"/>
      <c r="AP79" s="901" t="s">
        <v>479</v>
      </c>
      <c r="AQ79" s="900"/>
      <c r="AR79" s="900"/>
      <c r="AS79" s="900"/>
      <c r="AT79" s="850"/>
      <c r="AU79" s="901" t="s">
        <v>479</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554</v>
      </c>
      <c r="C80" s="894"/>
      <c r="D80" s="894"/>
      <c r="E80" s="894"/>
      <c r="F80" s="894"/>
      <c r="G80" s="894"/>
      <c r="H80" s="894"/>
      <c r="I80" s="894"/>
      <c r="J80" s="894"/>
      <c r="K80" s="894"/>
      <c r="L80" s="894"/>
      <c r="M80" s="894"/>
      <c r="N80" s="894"/>
      <c r="O80" s="894"/>
      <c r="P80" s="895"/>
      <c r="Q80" s="896">
        <v>455</v>
      </c>
      <c r="R80" s="851"/>
      <c r="S80" s="851"/>
      <c r="T80" s="851"/>
      <c r="U80" s="851"/>
      <c r="V80" s="851">
        <v>429</v>
      </c>
      <c r="W80" s="851"/>
      <c r="X80" s="851"/>
      <c r="Y80" s="851"/>
      <c r="Z80" s="851"/>
      <c r="AA80" s="851">
        <v>26</v>
      </c>
      <c r="AB80" s="851"/>
      <c r="AC80" s="851"/>
      <c r="AD80" s="851"/>
      <c r="AE80" s="851"/>
      <c r="AF80" s="851">
        <v>26</v>
      </c>
      <c r="AG80" s="851"/>
      <c r="AH80" s="851"/>
      <c r="AI80" s="851"/>
      <c r="AJ80" s="851"/>
      <c r="AK80" s="851" t="s">
        <v>479</v>
      </c>
      <c r="AL80" s="851"/>
      <c r="AM80" s="851"/>
      <c r="AN80" s="851"/>
      <c r="AO80" s="851"/>
      <c r="AP80" s="851" t="s">
        <v>479</v>
      </c>
      <c r="AQ80" s="851"/>
      <c r="AR80" s="851"/>
      <c r="AS80" s="851"/>
      <c r="AT80" s="851"/>
      <c r="AU80" s="851" t="s">
        <v>479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555</v>
      </c>
      <c r="C81" s="894"/>
      <c r="D81" s="894"/>
      <c r="E81" s="894"/>
      <c r="F81" s="894"/>
      <c r="G81" s="894"/>
      <c r="H81" s="894"/>
      <c r="I81" s="894"/>
      <c r="J81" s="894"/>
      <c r="K81" s="894"/>
      <c r="L81" s="894"/>
      <c r="M81" s="894"/>
      <c r="N81" s="894"/>
      <c r="O81" s="894"/>
      <c r="P81" s="895"/>
      <c r="Q81" s="896">
        <v>65</v>
      </c>
      <c r="R81" s="851"/>
      <c r="S81" s="851"/>
      <c r="T81" s="851"/>
      <c r="U81" s="851"/>
      <c r="V81" s="851">
        <v>55</v>
      </c>
      <c r="W81" s="851"/>
      <c r="X81" s="851"/>
      <c r="Y81" s="851"/>
      <c r="Z81" s="851"/>
      <c r="AA81" s="851">
        <v>9</v>
      </c>
      <c r="AB81" s="851"/>
      <c r="AC81" s="851"/>
      <c r="AD81" s="851"/>
      <c r="AE81" s="851"/>
      <c r="AF81" s="851">
        <v>5</v>
      </c>
      <c r="AG81" s="851"/>
      <c r="AH81" s="851"/>
      <c r="AI81" s="851"/>
      <c r="AJ81" s="851"/>
      <c r="AK81" s="851" t="s">
        <v>557</v>
      </c>
      <c r="AL81" s="851"/>
      <c r="AM81" s="851"/>
      <c r="AN81" s="851"/>
      <c r="AO81" s="851"/>
      <c r="AP81" s="901" t="s">
        <v>479</v>
      </c>
      <c r="AQ81" s="900"/>
      <c r="AR81" s="900"/>
      <c r="AS81" s="900"/>
      <c r="AT81" s="850"/>
      <c r="AU81" s="901" t="s">
        <v>479</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556</v>
      </c>
      <c r="C82" s="894"/>
      <c r="D82" s="894"/>
      <c r="E82" s="894"/>
      <c r="F82" s="894"/>
      <c r="G82" s="894"/>
      <c r="H82" s="894"/>
      <c r="I82" s="894"/>
      <c r="J82" s="894"/>
      <c r="K82" s="894"/>
      <c r="L82" s="894"/>
      <c r="M82" s="894"/>
      <c r="N82" s="894"/>
      <c r="O82" s="894"/>
      <c r="P82" s="895"/>
      <c r="Q82" s="896">
        <v>193</v>
      </c>
      <c r="R82" s="851"/>
      <c r="S82" s="851"/>
      <c r="T82" s="851"/>
      <c r="U82" s="851"/>
      <c r="V82" s="851">
        <v>181</v>
      </c>
      <c r="W82" s="851"/>
      <c r="X82" s="851"/>
      <c r="Y82" s="851"/>
      <c r="Z82" s="851"/>
      <c r="AA82" s="851">
        <v>12</v>
      </c>
      <c r="AB82" s="851"/>
      <c r="AC82" s="851"/>
      <c r="AD82" s="851"/>
      <c r="AE82" s="851"/>
      <c r="AF82" s="851">
        <v>12</v>
      </c>
      <c r="AG82" s="851"/>
      <c r="AH82" s="851"/>
      <c r="AI82" s="851"/>
      <c r="AJ82" s="851"/>
      <c r="AK82" s="851" t="s">
        <v>479</v>
      </c>
      <c r="AL82" s="851"/>
      <c r="AM82" s="851"/>
      <c r="AN82" s="851"/>
      <c r="AO82" s="851"/>
      <c r="AP82" s="851" t="s">
        <v>479</v>
      </c>
      <c r="AQ82" s="851"/>
      <c r="AR82" s="851"/>
      <c r="AS82" s="851"/>
      <c r="AT82" s="851"/>
      <c r="AU82" s="851" t="s">
        <v>479</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v>1</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467562</v>
      </c>
      <c r="AB110" s="922"/>
      <c r="AC110" s="922"/>
      <c r="AD110" s="922"/>
      <c r="AE110" s="923"/>
      <c r="AF110" s="924">
        <v>480850</v>
      </c>
      <c r="AG110" s="922"/>
      <c r="AH110" s="922"/>
      <c r="AI110" s="922"/>
      <c r="AJ110" s="923"/>
      <c r="AK110" s="924">
        <v>441160</v>
      </c>
      <c r="AL110" s="922"/>
      <c r="AM110" s="922"/>
      <c r="AN110" s="922"/>
      <c r="AO110" s="923"/>
      <c r="AP110" s="925">
        <v>19.5</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3312258</v>
      </c>
      <c r="BR110" s="957"/>
      <c r="BS110" s="957"/>
      <c r="BT110" s="957"/>
      <c r="BU110" s="957"/>
      <c r="BV110" s="957">
        <v>4005361</v>
      </c>
      <c r="BW110" s="957"/>
      <c r="BX110" s="957"/>
      <c r="BY110" s="957"/>
      <c r="BZ110" s="957"/>
      <c r="CA110" s="957">
        <v>3302824</v>
      </c>
      <c r="CB110" s="957"/>
      <c r="CC110" s="957"/>
      <c r="CD110" s="957"/>
      <c r="CE110" s="957"/>
      <c r="CF110" s="971">
        <v>145.9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2936875</v>
      </c>
      <c r="BR112" s="950"/>
      <c r="BS112" s="950"/>
      <c r="BT112" s="950"/>
      <c r="BU112" s="950"/>
      <c r="BV112" s="950">
        <v>2868537</v>
      </c>
      <c r="BW112" s="950"/>
      <c r="BX112" s="950"/>
      <c r="BY112" s="950"/>
      <c r="BZ112" s="950"/>
      <c r="CA112" s="950">
        <v>2698867</v>
      </c>
      <c r="CB112" s="950"/>
      <c r="CC112" s="950"/>
      <c r="CD112" s="950"/>
      <c r="CE112" s="950"/>
      <c r="CF112" s="944">
        <v>119.3</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271552</v>
      </c>
      <c r="AB113" s="964"/>
      <c r="AC113" s="964"/>
      <c r="AD113" s="964"/>
      <c r="AE113" s="965"/>
      <c r="AF113" s="966">
        <v>271986</v>
      </c>
      <c r="AG113" s="964"/>
      <c r="AH113" s="964"/>
      <c r="AI113" s="964"/>
      <c r="AJ113" s="965"/>
      <c r="AK113" s="966">
        <v>272716</v>
      </c>
      <c r="AL113" s="964"/>
      <c r="AM113" s="964"/>
      <c r="AN113" s="964"/>
      <c r="AO113" s="965"/>
      <c r="AP113" s="967">
        <v>12.1</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24846</v>
      </c>
      <c r="BR113" s="950"/>
      <c r="BS113" s="950"/>
      <c r="BT113" s="950"/>
      <c r="BU113" s="950"/>
      <c r="BV113" s="950">
        <v>27461</v>
      </c>
      <c r="BW113" s="950"/>
      <c r="BX113" s="950"/>
      <c r="BY113" s="950"/>
      <c r="BZ113" s="950"/>
      <c r="CA113" s="950">
        <v>26337</v>
      </c>
      <c r="CB113" s="950"/>
      <c r="CC113" s="950"/>
      <c r="CD113" s="950"/>
      <c r="CE113" s="950"/>
      <c r="CF113" s="944">
        <v>1.2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359</v>
      </c>
      <c r="AB114" s="989"/>
      <c r="AC114" s="989"/>
      <c r="AD114" s="989"/>
      <c r="AE114" s="990"/>
      <c r="AF114" s="991">
        <v>589</v>
      </c>
      <c r="AG114" s="989"/>
      <c r="AH114" s="989"/>
      <c r="AI114" s="989"/>
      <c r="AJ114" s="990"/>
      <c r="AK114" s="991">
        <v>690</v>
      </c>
      <c r="AL114" s="989"/>
      <c r="AM114" s="989"/>
      <c r="AN114" s="989"/>
      <c r="AO114" s="990"/>
      <c r="AP114" s="992">
        <v>0</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532621</v>
      </c>
      <c r="BR114" s="950"/>
      <c r="BS114" s="950"/>
      <c r="BT114" s="950"/>
      <c r="BU114" s="950"/>
      <c r="BV114" s="950">
        <v>519673</v>
      </c>
      <c r="BW114" s="950"/>
      <c r="BX114" s="950"/>
      <c r="BY114" s="950"/>
      <c r="BZ114" s="950"/>
      <c r="CA114" s="950">
        <v>524597</v>
      </c>
      <c r="CB114" s="950"/>
      <c r="CC114" s="950"/>
      <c r="CD114" s="950"/>
      <c r="CE114" s="950"/>
      <c r="CF114" s="944">
        <v>23.2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114</v>
      </c>
      <c r="AB115" s="964"/>
      <c r="AC115" s="964"/>
      <c r="AD115" s="964"/>
      <c r="AE115" s="965"/>
      <c r="AF115" s="966" t="s">
        <v>114</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739473</v>
      </c>
      <c r="AB117" s="1007"/>
      <c r="AC117" s="1007"/>
      <c r="AD117" s="1007"/>
      <c r="AE117" s="1008"/>
      <c r="AF117" s="1009">
        <v>753425</v>
      </c>
      <c r="AG117" s="1007"/>
      <c r="AH117" s="1007"/>
      <c r="AI117" s="1007"/>
      <c r="AJ117" s="1008"/>
      <c r="AK117" s="1009">
        <v>714566</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434</v>
      </c>
      <c r="BP119" s="1036"/>
      <c r="BQ119" s="1027">
        <v>6806600</v>
      </c>
      <c r="BR119" s="1028"/>
      <c r="BS119" s="1028"/>
      <c r="BT119" s="1028"/>
      <c r="BU119" s="1028"/>
      <c r="BV119" s="1028">
        <v>7421032</v>
      </c>
      <c r="BW119" s="1028"/>
      <c r="BX119" s="1028"/>
      <c r="BY119" s="1028"/>
      <c r="BZ119" s="1028"/>
      <c r="CA119" s="1028">
        <v>6552625</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4590989</v>
      </c>
      <c r="BR120" s="957"/>
      <c r="BS120" s="957"/>
      <c r="BT120" s="957"/>
      <c r="BU120" s="957"/>
      <c r="BV120" s="957">
        <v>4858376</v>
      </c>
      <c r="BW120" s="957"/>
      <c r="BX120" s="957"/>
      <c r="BY120" s="957"/>
      <c r="BZ120" s="957"/>
      <c r="CA120" s="957">
        <v>5460054</v>
      </c>
      <c r="CB120" s="957"/>
      <c r="CC120" s="957"/>
      <c r="CD120" s="957"/>
      <c r="CE120" s="957"/>
      <c r="CF120" s="971">
        <v>241.3</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2636131</v>
      </c>
      <c r="DH120" s="957"/>
      <c r="DI120" s="957"/>
      <c r="DJ120" s="957"/>
      <c r="DK120" s="957"/>
      <c r="DL120" s="957">
        <v>2460246</v>
      </c>
      <c r="DM120" s="957"/>
      <c r="DN120" s="957"/>
      <c r="DO120" s="957"/>
      <c r="DP120" s="957"/>
      <c r="DQ120" s="957">
        <v>2280529</v>
      </c>
      <c r="DR120" s="957"/>
      <c r="DS120" s="957"/>
      <c r="DT120" s="957"/>
      <c r="DU120" s="957"/>
      <c r="DV120" s="958">
        <v>100.8</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300045</v>
      </c>
      <c r="DH121" s="950"/>
      <c r="DI121" s="950"/>
      <c r="DJ121" s="950"/>
      <c r="DK121" s="950"/>
      <c r="DL121" s="950">
        <v>407831</v>
      </c>
      <c r="DM121" s="950"/>
      <c r="DN121" s="950"/>
      <c r="DO121" s="950"/>
      <c r="DP121" s="950"/>
      <c r="DQ121" s="950">
        <v>418094</v>
      </c>
      <c r="DR121" s="950"/>
      <c r="DS121" s="950"/>
      <c r="DT121" s="950"/>
      <c r="DU121" s="950"/>
      <c r="DV121" s="951">
        <v>18.5</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5846105</v>
      </c>
      <c r="BR122" s="1028"/>
      <c r="BS122" s="1028"/>
      <c r="BT122" s="1028"/>
      <c r="BU122" s="1028"/>
      <c r="BV122" s="1028">
        <v>5438498</v>
      </c>
      <c r="BW122" s="1028"/>
      <c r="BX122" s="1028"/>
      <c r="BY122" s="1028"/>
      <c r="BZ122" s="1028"/>
      <c r="CA122" s="1028">
        <v>5592829</v>
      </c>
      <c r="CB122" s="1028"/>
      <c r="CC122" s="1028"/>
      <c r="CD122" s="1028"/>
      <c r="CE122" s="1028"/>
      <c r="CF122" s="1048">
        <v>247.1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699</v>
      </c>
      <c r="DH122" s="950"/>
      <c r="DI122" s="950"/>
      <c r="DJ122" s="950"/>
      <c r="DK122" s="950"/>
      <c r="DL122" s="950">
        <v>460</v>
      </c>
      <c r="DM122" s="950"/>
      <c r="DN122" s="950"/>
      <c r="DO122" s="950"/>
      <c r="DP122" s="950"/>
      <c r="DQ122" s="950">
        <v>244</v>
      </c>
      <c r="DR122" s="950"/>
      <c r="DS122" s="950"/>
      <c r="DT122" s="950"/>
      <c r="DU122" s="950"/>
      <c r="DV122" s="951">
        <v>0</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10437094</v>
      </c>
      <c r="BR123" s="1096"/>
      <c r="BS123" s="1096"/>
      <c r="BT123" s="1096"/>
      <c r="BU123" s="1096"/>
      <c r="BV123" s="1096">
        <v>10296874</v>
      </c>
      <c r="BW123" s="1096"/>
      <c r="BX123" s="1096"/>
      <c r="BY123" s="1096"/>
      <c r="BZ123" s="1096"/>
      <c r="CA123" s="1096">
        <v>11052883</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114</v>
      </c>
      <c r="BR124" s="1058"/>
      <c r="BS124" s="1058"/>
      <c r="BT124" s="1058"/>
      <c r="BU124" s="1058"/>
      <c r="BV124" s="1058" t="s">
        <v>114</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2863157</v>
      </c>
      <c r="AB129" s="989"/>
      <c r="AC129" s="989"/>
      <c r="AD129" s="989"/>
      <c r="AE129" s="990"/>
      <c r="AF129" s="991">
        <v>3005052</v>
      </c>
      <c r="AG129" s="989"/>
      <c r="AH129" s="989"/>
      <c r="AI129" s="989"/>
      <c r="AJ129" s="990"/>
      <c r="AK129" s="991">
        <v>2937987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671093</v>
      </c>
      <c r="AB130" s="989"/>
      <c r="AC130" s="989"/>
      <c r="AD130" s="989"/>
      <c r="AE130" s="990"/>
      <c r="AF130" s="991">
        <v>679209</v>
      </c>
      <c r="AG130" s="989"/>
      <c r="AH130" s="989"/>
      <c r="AI130" s="989"/>
      <c r="AJ130" s="990"/>
      <c r="AK130" s="991">
        <v>674821</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2192064</v>
      </c>
      <c r="AB131" s="1014"/>
      <c r="AC131" s="1014"/>
      <c r="AD131" s="1014"/>
      <c r="AE131" s="1015"/>
      <c r="AF131" s="1013">
        <v>2325843</v>
      </c>
      <c r="AG131" s="1014"/>
      <c r="AH131" s="1014"/>
      <c r="AI131" s="1014"/>
      <c r="AJ131" s="1015"/>
      <c r="AK131" s="1013">
        <v>2263166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3.1194344690000002</v>
      </c>
      <c r="AB132" s="1130"/>
      <c r="AC132" s="1130"/>
      <c r="AD132" s="1130"/>
      <c r="AE132" s="1131"/>
      <c r="AF132" s="1132">
        <v>3.190929052</v>
      </c>
      <c r="AG132" s="1130"/>
      <c r="AH132" s="1130"/>
      <c r="AI132" s="1130"/>
      <c r="AJ132" s="1131"/>
      <c r="AK132" s="1132">
        <v>1.756168129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4.5</v>
      </c>
      <c r="AB133" s="1113"/>
      <c r="AC133" s="1113"/>
      <c r="AD133" s="1113"/>
      <c r="AE133" s="1114"/>
      <c r="AF133" s="1112">
        <v>4.2</v>
      </c>
      <c r="AG133" s="1113"/>
      <c r="AH133" s="1113"/>
      <c r="AI133" s="1113"/>
      <c r="AJ133" s="1114"/>
      <c r="AK133" s="1112">
        <v>2.6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520744</v>
      </c>
      <c r="L9" s="266">
        <v>129377</v>
      </c>
      <c r="M9" s="267">
        <v>189696</v>
      </c>
      <c r="N9" s="268">
        <v>-31.8</v>
      </c>
    </row>
    <row r="10" spans="1:16" x14ac:dyDescent="0.15">
      <c r="A10" s="250"/>
      <c r="B10" s="246"/>
      <c r="C10" s="246"/>
      <c r="D10" s="246"/>
      <c r="E10" s="246"/>
      <c r="F10" s="246"/>
      <c r="G10" s="1152" t="s">
        <v>476</v>
      </c>
      <c r="H10" s="1153"/>
      <c r="I10" s="1153"/>
      <c r="J10" s="1154"/>
      <c r="K10" s="269">
        <v>72392</v>
      </c>
      <c r="L10" s="270">
        <v>17986</v>
      </c>
      <c r="M10" s="271">
        <v>21936</v>
      </c>
      <c r="N10" s="272">
        <v>-18</v>
      </c>
    </row>
    <row r="11" spans="1:16" ht="13.5" customHeight="1" x14ac:dyDescent="0.15">
      <c r="A11" s="250"/>
      <c r="B11" s="246"/>
      <c r="C11" s="246"/>
      <c r="D11" s="246"/>
      <c r="E11" s="246"/>
      <c r="F11" s="246"/>
      <c r="G11" s="1152" t="s">
        <v>477</v>
      </c>
      <c r="H11" s="1153"/>
      <c r="I11" s="1153"/>
      <c r="J11" s="1154"/>
      <c r="K11" s="269">
        <v>79749</v>
      </c>
      <c r="L11" s="270">
        <v>19813</v>
      </c>
      <c r="M11" s="271">
        <v>29437</v>
      </c>
      <c r="N11" s="272">
        <v>-32.700000000000003</v>
      </c>
    </row>
    <row r="12" spans="1:16" ht="13.5" customHeight="1" x14ac:dyDescent="0.15">
      <c r="A12" s="250"/>
      <c r="B12" s="246"/>
      <c r="C12" s="246"/>
      <c r="D12" s="246"/>
      <c r="E12" s="246"/>
      <c r="F12" s="246"/>
      <c r="G12" s="1152" t="s">
        <v>478</v>
      </c>
      <c r="H12" s="1153"/>
      <c r="I12" s="1153"/>
      <c r="J12" s="1154"/>
      <c r="K12" s="269" t="s">
        <v>479</v>
      </c>
      <c r="L12" s="270" t="s">
        <v>479</v>
      </c>
      <c r="M12" s="271">
        <v>3160</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24036</v>
      </c>
      <c r="L14" s="270">
        <v>5972</v>
      </c>
      <c r="M14" s="271">
        <v>9091</v>
      </c>
      <c r="N14" s="272">
        <v>-34.299999999999997</v>
      </c>
    </row>
    <row r="15" spans="1:16" ht="13.5" customHeight="1" x14ac:dyDescent="0.15">
      <c r="A15" s="250"/>
      <c r="B15" s="246"/>
      <c r="C15" s="246"/>
      <c r="D15" s="246"/>
      <c r="E15" s="246"/>
      <c r="F15" s="246"/>
      <c r="G15" s="1152" t="s">
        <v>482</v>
      </c>
      <c r="H15" s="1153"/>
      <c r="I15" s="1153"/>
      <c r="J15" s="1154"/>
      <c r="K15" s="269">
        <v>7803</v>
      </c>
      <c r="L15" s="270">
        <v>1939</v>
      </c>
      <c r="M15" s="271">
        <v>4470</v>
      </c>
      <c r="N15" s="272">
        <v>-56.6</v>
      </c>
    </row>
    <row r="16" spans="1:16" x14ac:dyDescent="0.15">
      <c r="A16" s="250"/>
      <c r="B16" s="246"/>
      <c r="C16" s="246"/>
      <c r="D16" s="246"/>
      <c r="E16" s="246"/>
      <c r="F16" s="246"/>
      <c r="G16" s="1155" t="s">
        <v>483</v>
      </c>
      <c r="H16" s="1156"/>
      <c r="I16" s="1156"/>
      <c r="J16" s="1157"/>
      <c r="K16" s="270">
        <v>-43536</v>
      </c>
      <c r="L16" s="270">
        <v>-10816</v>
      </c>
      <c r="M16" s="271">
        <v>-19414</v>
      </c>
      <c r="N16" s="272">
        <v>-44.3</v>
      </c>
    </row>
    <row r="17" spans="1:16" x14ac:dyDescent="0.15">
      <c r="A17" s="250"/>
      <c r="B17" s="246"/>
      <c r="C17" s="246"/>
      <c r="D17" s="246"/>
      <c r="E17" s="246"/>
      <c r="F17" s="246"/>
      <c r="G17" s="1155" t="s">
        <v>172</v>
      </c>
      <c r="H17" s="1156"/>
      <c r="I17" s="1156"/>
      <c r="J17" s="1157"/>
      <c r="K17" s="270">
        <v>661188</v>
      </c>
      <c r="L17" s="270">
        <v>164270</v>
      </c>
      <c r="M17" s="271">
        <v>238376</v>
      </c>
      <c r="N17" s="272">
        <v>-31.1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15.4</v>
      </c>
      <c r="L21" s="283">
        <v>21.75</v>
      </c>
      <c r="M21" s="284">
        <v>-6.35</v>
      </c>
      <c r="N21" s="251"/>
      <c r="O21" s="285"/>
      <c r="P21" s="281"/>
    </row>
    <row r="22" spans="1:16" s="286" customFormat="1" x14ac:dyDescent="0.15">
      <c r="A22" s="281"/>
      <c r="B22" s="251"/>
      <c r="C22" s="251"/>
      <c r="D22" s="251"/>
      <c r="E22" s="251"/>
      <c r="F22" s="251"/>
      <c r="G22" s="1147" t="s">
        <v>489</v>
      </c>
      <c r="H22" s="1148"/>
      <c r="I22" s="1148"/>
      <c r="J22" s="1149"/>
      <c r="K22" s="287">
        <v>91.7</v>
      </c>
      <c r="L22" s="288">
        <v>95.2</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441160</v>
      </c>
      <c r="L32" s="296">
        <v>109605</v>
      </c>
      <c r="M32" s="297">
        <v>139853</v>
      </c>
      <c r="N32" s="298">
        <v>-21.6</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4</v>
      </c>
      <c r="N34" s="298" t="s">
        <v>479</v>
      </c>
    </row>
    <row r="35" spans="1:16" ht="27" customHeight="1" x14ac:dyDescent="0.15">
      <c r="A35" s="250"/>
      <c r="B35" s="246"/>
      <c r="C35" s="246"/>
      <c r="D35" s="246"/>
      <c r="E35" s="246"/>
      <c r="F35" s="246"/>
      <c r="G35" s="1163" t="s">
        <v>496</v>
      </c>
      <c r="H35" s="1164"/>
      <c r="I35" s="1164"/>
      <c r="J35" s="1165"/>
      <c r="K35" s="296">
        <v>272716</v>
      </c>
      <c r="L35" s="296">
        <v>67756</v>
      </c>
      <c r="M35" s="297">
        <v>31890</v>
      </c>
      <c r="N35" s="298">
        <v>112.5</v>
      </c>
    </row>
    <row r="36" spans="1:16" ht="27" customHeight="1" x14ac:dyDescent="0.15">
      <c r="A36" s="250"/>
      <c r="B36" s="246"/>
      <c r="C36" s="246"/>
      <c r="D36" s="246"/>
      <c r="E36" s="246"/>
      <c r="F36" s="246"/>
      <c r="G36" s="1163" t="s">
        <v>497</v>
      </c>
      <c r="H36" s="1164"/>
      <c r="I36" s="1164"/>
      <c r="J36" s="1165"/>
      <c r="K36" s="296">
        <v>690</v>
      </c>
      <c r="L36" s="296">
        <v>171</v>
      </c>
      <c r="M36" s="297">
        <v>5316</v>
      </c>
      <c r="N36" s="298">
        <v>-96.8</v>
      </c>
    </row>
    <row r="37" spans="1:16" ht="13.5" customHeight="1" x14ac:dyDescent="0.15">
      <c r="A37" s="250"/>
      <c r="B37" s="246"/>
      <c r="C37" s="246"/>
      <c r="D37" s="246"/>
      <c r="E37" s="246"/>
      <c r="F37" s="246"/>
      <c r="G37" s="1163" t="s">
        <v>498</v>
      </c>
      <c r="H37" s="1164"/>
      <c r="I37" s="1164"/>
      <c r="J37" s="1165"/>
      <c r="K37" s="296" t="s">
        <v>479</v>
      </c>
      <c r="L37" s="296" t="s">
        <v>479</v>
      </c>
      <c r="M37" s="297">
        <v>1757</v>
      </c>
      <c r="N37" s="298" t="s">
        <v>479</v>
      </c>
    </row>
    <row r="38" spans="1:16" ht="27" customHeight="1" x14ac:dyDescent="0.15">
      <c r="A38" s="250"/>
      <c r="B38" s="246"/>
      <c r="C38" s="246"/>
      <c r="D38" s="246"/>
      <c r="E38" s="246"/>
      <c r="F38" s="246"/>
      <c r="G38" s="1166" t="s">
        <v>499</v>
      </c>
      <c r="H38" s="1167"/>
      <c r="I38" s="1167"/>
      <c r="J38" s="1168"/>
      <c r="K38" s="299" t="s">
        <v>479</v>
      </c>
      <c r="L38" s="299" t="s">
        <v>479</v>
      </c>
      <c r="M38" s="300">
        <v>42</v>
      </c>
      <c r="N38" s="301" t="s">
        <v>479</v>
      </c>
      <c r="O38" s="295"/>
    </row>
    <row r="39" spans="1:16" x14ac:dyDescent="0.15">
      <c r="A39" s="250"/>
      <c r="B39" s="246"/>
      <c r="C39" s="246"/>
      <c r="D39" s="246"/>
      <c r="E39" s="246"/>
      <c r="F39" s="246"/>
      <c r="G39" s="1166" t="s">
        <v>500</v>
      </c>
      <c r="H39" s="1167"/>
      <c r="I39" s="1167"/>
      <c r="J39" s="1168"/>
      <c r="K39" s="302" t="s">
        <v>479</v>
      </c>
      <c r="L39" s="302" t="s">
        <v>479</v>
      </c>
      <c r="M39" s="303">
        <v>-8426</v>
      </c>
      <c r="N39" s="304" t="s">
        <v>479</v>
      </c>
      <c r="O39" s="295"/>
    </row>
    <row r="40" spans="1:16" ht="27" customHeight="1" x14ac:dyDescent="0.15">
      <c r="A40" s="250"/>
      <c r="B40" s="246"/>
      <c r="C40" s="246"/>
      <c r="D40" s="246"/>
      <c r="E40" s="246"/>
      <c r="F40" s="246"/>
      <c r="G40" s="1163" t="s">
        <v>501</v>
      </c>
      <c r="H40" s="1164"/>
      <c r="I40" s="1164"/>
      <c r="J40" s="1165"/>
      <c r="K40" s="302">
        <v>-674821</v>
      </c>
      <c r="L40" s="302">
        <v>-167657</v>
      </c>
      <c r="M40" s="303">
        <v>-127711</v>
      </c>
      <c r="N40" s="304">
        <v>31.3</v>
      </c>
      <c r="O40" s="295"/>
    </row>
    <row r="41" spans="1:16" x14ac:dyDescent="0.15">
      <c r="A41" s="250"/>
      <c r="B41" s="246"/>
      <c r="C41" s="246"/>
      <c r="D41" s="246"/>
      <c r="E41" s="246"/>
      <c r="F41" s="246"/>
      <c r="G41" s="1169" t="s">
        <v>283</v>
      </c>
      <c r="H41" s="1170"/>
      <c r="I41" s="1170"/>
      <c r="J41" s="1171"/>
      <c r="K41" s="296">
        <v>39745</v>
      </c>
      <c r="L41" s="302">
        <v>9875</v>
      </c>
      <c r="M41" s="303">
        <v>42725</v>
      </c>
      <c r="N41" s="304">
        <v>-76.900000000000006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794860</v>
      </c>
      <c r="J51" s="322">
        <v>190249</v>
      </c>
      <c r="K51" s="323">
        <v>-28.6</v>
      </c>
      <c r="L51" s="324">
        <v>228305</v>
      </c>
      <c r="M51" s="325">
        <v>5.6</v>
      </c>
      <c r="N51" s="326">
        <v>-34.200000000000003</v>
      </c>
    </row>
    <row r="52" spans="1:14" x14ac:dyDescent="0.15">
      <c r="A52" s="250"/>
      <c r="B52" s="246"/>
      <c r="C52" s="246"/>
      <c r="D52" s="246"/>
      <c r="E52" s="246"/>
      <c r="F52" s="246"/>
      <c r="G52" s="327"/>
      <c r="H52" s="328" t="s">
        <v>512</v>
      </c>
      <c r="I52" s="329">
        <v>232055</v>
      </c>
      <c r="J52" s="330">
        <v>55542</v>
      </c>
      <c r="K52" s="331">
        <v>-50.9</v>
      </c>
      <c r="L52" s="332">
        <v>86611</v>
      </c>
      <c r="M52" s="333">
        <v>-20.399999999999999</v>
      </c>
      <c r="N52" s="334">
        <v>-30.5</v>
      </c>
    </row>
    <row r="53" spans="1:14" x14ac:dyDescent="0.15">
      <c r="A53" s="250"/>
      <c r="B53" s="246"/>
      <c r="C53" s="246"/>
      <c r="D53" s="246"/>
      <c r="E53" s="246"/>
      <c r="F53" s="246"/>
      <c r="G53" s="312" t="s">
        <v>513</v>
      </c>
      <c r="H53" s="313"/>
      <c r="I53" s="321">
        <v>928121</v>
      </c>
      <c r="J53" s="322">
        <v>221192</v>
      </c>
      <c r="K53" s="323">
        <v>16.3</v>
      </c>
      <c r="L53" s="324">
        <v>316331</v>
      </c>
      <c r="M53" s="325">
        <v>38.6</v>
      </c>
      <c r="N53" s="326">
        <v>-22.3</v>
      </c>
    </row>
    <row r="54" spans="1:14" x14ac:dyDescent="0.15">
      <c r="A54" s="250"/>
      <c r="B54" s="246"/>
      <c r="C54" s="246"/>
      <c r="D54" s="246"/>
      <c r="E54" s="246"/>
      <c r="F54" s="246"/>
      <c r="G54" s="327"/>
      <c r="H54" s="328" t="s">
        <v>512</v>
      </c>
      <c r="I54" s="329">
        <v>457454</v>
      </c>
      <c r="J54" s="330">
        <v>109021</v>
      </c>
      <c r="K54" s="331">
        <v>96.3</v>
      </c>
      <c r="L54" s="332">
        <v>106387</v>
      </c>
      <c r="M54" s="333">
        <v>22.8</v>
      </c>
      <c r="N54" s="334">
        <v>73.5</v>
      </c>
    </row>
    <row r="55" spans="1:14" x14ac:dyDescent="0.15">
      <c r="A55" s="250"/>
      <c r="B55" s="246"/>
      <c r="C55" s="246"/>
      <c r="D55" s="246"/>
      <c r="E55" s="246"/>
      <c r="F55" s="246"/>
      <c r="G55" s="312" t="s">
        <v>514</v>
      </c>
      <c r="H55" s="313"/>
      <c r="I55" s="321">
        <v>1174720</v>
      </c>
      <c r="J55" s="322">
        <v>285126</v>
      </c>
      <c r="K55" s="323">
        <v>28.9</v>
      </c>
      <c r="L55" s="324">
        <v>333013</v>
      </c>
      <c r="M55" s="325">
        <v>5.3</v>
      </c>
      <c r="N55" s="326">
        <v>23.6</v>
      </c>
    </row>
    <row r="56" spans="1:14" x14ac:dyDescent="0.15">
      <c r="A56" s="250"/>
      <c r="B56" s="246"/>
      <c r="C56" s="246"/>
      <c r="D56" s="246"/>
      <c r="E56" s="246"/>
      <c r="F56" s="246"/>
      <c r="G56" s="327"/>
      <c r="H56" s="328" t="s">
        <v>512</v>
      </c>
      <c r="I56" s="329">
        <v>762356</v>
      </c>
      <c r="J56" s="330">
        <v>185038</v>
      </c>
      <c r="K56" s="331">
        <v>69.7</v>
      </c>
      <c r="L56" s="332">
        <v>126732</v>
      </c>
      <c r="M56" s="333">
        <v>19.100000000000001</v>
      </c>
      <c r="N56" s="334">
        <v>50.6</v>
      </c>
    </row>
    <row r="57" spans="1:14" x14ac:dyDescent="0.15">
      <c r="A57" s="250"/>
      <c r="B57" s="246"/>
      <c r="C57" s="246"/>
      <c r="D57" s="246"/>
      <c r="E57" s="246"/>
      <c r="F57" s="246"/>
      <c r="G57" s="312" t="s">
        <v>515</v>
      </c>
      <c r="H57" s="313"/>
      <c r="I57" s="321">
        <v>1475177</v>
      </c>
      <c r="J57" s="322">
        <v>359536</v>
      </c>
      <c r="K57" s="323">
        <v>26.1</v>
      </c>
      <c r="L57" s="324">
        <v>280458</v>
      </c>
      <c r="M57" s="325">
        <v>-15.8</v>
      </c>
      <c r="N57" s="326">
        <v>41.9</v>
      </c>
    </row>
    <row r="58" spans="1:14" x14ac:dyDescent="0.15">
      <c r="A58" s="250"/>
      <c r="B58" s="246"/>
      <c r="C58" s="246"/>
      <c r="D58" s="246"/>
      <c r="E58" s="246"/>
      <c r="F58" s="246"/>
      <c r="G58" s="327"/>
      <c r="H58" s="328" t="s">
        <v>512</v>
      </c>
      <c r="I58" s="329">
        <v>223652</v>
      </c>
      <c r="J58" s="330">
        <v>54509</v>
      </c>
      <c r="K58" s="331">
        <v>-70.5</v>
      </c>
      <c r="L58" s="332">
        <v>127286</v>
      </c>
      <c r="M58" s="333">
        <v>0.4</v>
      </c>
      <c r="N58" s="334">
        <v>-70.900000000000006</v>
      </c>
    </row>
    <row r="59" spans="1:14" x14ac:dyDescent="0.15">
      <c r="A59" s="250"/>
      <c r="B59" s="246"/>
      <c r="C59" s="246"/>
      <c r="D59" s="246"/>
      <c r="E59" s="246"/>
      <c r="F59" s="246"/>
      <c r="G59" s="312" t="s">
        <v>516</v>
      </c>
      <c r="H59" s="313"/>
      <c r="I59" s="321">
        <v>465412</v>
      </c>
      <c r="J59" s="322">
        <v>115630</v>
      </c>
      <c r="K59" s="323">
        <v>-67.8</v>
      </c>
      <c r="L59" s="324">
        <v>291945</v>
      </c>
      <c r="M59" s="325">
        <v>4.0999999999999996</v>
      </c>
      <c r="N59" s="326">
        <v>-71.900000000000006</v>
      </c>
    </row>
    <row r="60" spans="1:14" x14ac:dyDescent="0.15">
      <c r="A60" s="250"/>
      <c r="B60" s="246"/>
      <c r="C60" s="246"/>
      <c r="D60" s="246"/>
      <c r="E60" s="246"/>
      <c r="F60" s="246"/>
      <c r="G60" s="327"/>
      <c r="H60" s="328" t="s">
        <v>512</v>
      </c>
      <c r="I60" s="335">
        <v>255708</v>
      </c>
      <c r="J60" s="330">
        <v>63530</v>
      </c>
      <c r="K60" s="331">
        <v>16.5</v>
      </c>
      <c r="L60" s="332">
        <v>127651</v>
      </c>
      <c r="M60" s="333">
        <v>0.3</v>
      </c>
      <c r="N60" s="334">
        <v>16.2</v>
      </c>
    </row>
    <row r="61" spans="1:14" x14ac:dyDescent="0.15">
      <c r="A61" s="250"/>
      <c r="B61" s="246"/>
      <c r="C61" s="246"/>
      <c r="D61" s="246"/>
      <c r="E61" s="246"/>
      <c r="F61" s="246"/>
      <c r="G61" s="312" t="s">
        <v>517</v>
      </c>
      <c r="H61" s="336"/>
      <c r="I61" s="337">
        <v>967658</v>
      </c>
      <c r="J61" s="338">
        <v>234347</v>
      </c>
      <c r="K61" s="339">
        <v>-5</v>
      </c>
      <c r="L61" s="340">
        <v>290010</v>
      </c>
      <c r="M61" s="341">
        <v>7.6</v>
      </c>
      <c r="N61" s="326">
        <v>-12.6</v>
      </c>
    </row>
    <row r="62" spans="1:14" x14ac:dyDescent="0.15">
      <c r="A62" s="250"/>
      <c r="B62" s="246"/>
      <c r="C62" s="246"/>
      <c r="D62" s="246"/>
      <c r="E62" s="246"/>
      <c r="F62" s="246"/>
      <c r="G62" s="327"/>
      <c r="H62" s="328" t="s">
        <v>512</v>
      </c>
      <c r="I62" s="329">
        <v>386245</v>
      </c>
      <c r="J62" s="330">
        <v>93528</v>
      </c>
      <c r="K62" s="331">
        <v>12.2</v>
      </c>
      <c r="L62" s="332">
        <v>114933</v>
      </c>
      <c r="M62" s="333">
        <v>4.4000000000000004</v>
      </c>
      <c r="N62" s="334">
        <v>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44.58</v>
      </c>
      <c r="G47" s="12">
        <v>48.42</v>
      </c>
      <c r="H47" s="12">
        <v>54.45</v>
      </c>
      <c r="I47" s="12">
        <v>55.77</v>
      </c>
      <c r="J47" s="13">
        <v>57.1</v>
      </c>
    </row>
    <row r="48" spans="2:10" ht="57.75" customHeight="1" x14ac:dyDescent="0.15">
      <c r="B48" s="14"/>
      <c r="C48" s="1174" t="s">
        <v>4</v>
      </c>
      <c r="D48" s="1174"/>
      <c r="E48" s="1175"/>
      <c r="F48" s="15">
        <v>6.39</v>
      </c>
      <c r="G48" s="16">
        <v>5.41</v>
      </c>
      <c r="H48" s="16">
        <v>5.16</v>
      </c>
      <c r="I48" s="16">
        <v>7.65</v>
      </c>
      <c r="J48" s="17">
        <v>4.91</v>
      </c>
    </row>
    <row r="49" spans="2:10" ht="57.75" customHeight="1" thickBot="1" x14ac:dyDescent="0.2">
      <c r="B49" s="18"/>
      <c r="C49" s="1176" t="s">
        <v>5</v>
      </c>
      <c r="D49" s="1176"/>
      <c r="E49" s="1177"/>
      <c r="F49" s="19">
        <v>9</v>
      </c>
      <c r="G49" s="20">
        <v>3.35</v>
      </c>
      <c r="H49" s="20">
        <v>7.62</v>
      </c>
      <c r="I49" s="20">
        <v>9.94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2018-01-24T04:56:01Z</dcterms:created>
  <dcterms:modified xsi:type="dcterms:W3CDTF">2018-10-29T07:31:33Z</dcterms:modified>
  <cp:category/>
</cp:coreProperties>
</file>