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6木曽\"/>
    </mc:Choice>
  </mc:AlternateContent>
  <bookViews>
    <workbookView xWindow="11985" yWindow="-15" windowWidth="12030" windowHeight="99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AF88" i="11" l="1"/>
  <c r="AU63" i="11"/>
  <c r="AP63" i="11"/>
  <c r="AU88" i="11" l="1"/>
  <c r="AP88" i="11"/>
  <c r="CR102" i="11" l="1"/>
  <c r="AP23" i="11"/>
  <c r="AA23" i="11" l="1"/>
  <c r="V23" i="11"/>
  <c r="Q23" i="11"/>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s="1"/>
  <c r="BE35" i="9" s="1"/>
  <c r="BE36"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<sst xmlns="http://schemas.openxmlformats.org/spreadsheetml/2006/main" count="1089" uniqueCount="573">
  <si>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</si>
  <si>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</si>
  <si>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</si>
  <si>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</si>
  <si>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</si>
  <si>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</si>
  <si>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</si>
  <si>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</si>
  <si>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</si>
  <si>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</si>
  <si>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</si>
  <si>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</si>
  <si>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</si>
  <si>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</si>
  <si>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</si>
  <si>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</si>
  <si>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</si>
  <si>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</si>
  <si>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</si>
  <si>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</si>
  <si>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</si>
  <si>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</si>
  <si>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</si>
  <si>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</si>
  <si>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</si>
  <si>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</si>
  <si>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</si>
  <si>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</si>
  <si>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</si>
  <si>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</si>
  <si>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</si>
  <si>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</si>
  <si>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</si>
  <si>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</si>
  <si>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</si>
  <si>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</si>
  <si>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</si>
  <si>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</si>
  <si>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</si>
  <si>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</si>
  <si>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</si>
  <si>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</si>
  <si>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</si>
  <si>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</si>
  <si>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</si>
  <si>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</si>
  <si>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</si>
  <si>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</si>
  <si>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</si>
  <si>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</si>
  <si>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</si>
  <si>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</si>
  <si>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</si>
  <si>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</si>
  <si>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</si>
  <si>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</si>
  <si>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</si>
  <si>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</si>
  <si>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</si>
  <si>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</si>
  <si>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</si>
  <si>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</si>
  <si>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</si>
  <si>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</si>
  <si>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</si>
  <si>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</si>
  <si>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</si>
  <si>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</si>
  <si>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</si>
  <si>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</si>
  <si>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</si>
  <si>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</si>
  <si>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</si>
  <si>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</si>
  <si>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</si>
  <si>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</si>
  <si>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</si>
  <si>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</si>
  <si>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</si>
  <si>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</si>
  <si>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</si>
  <si>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</si>
  <si>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</si>
  <si>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</si>
  <si>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</si>
  <si>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</si>
  <si>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</si>
  <si>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</si>
  <si>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</si>
  <si>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</si>
  <si>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</si>
  <si>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</si>
  <si>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</si>
  <si>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</si>
  <si>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</si>
  <si>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</si>
  <si>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</si>
  <si>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</si>
  <si>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</si>
  <si>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</si>
  <si>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</si>
  <si>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</si>
  <si>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</si>
  <si>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</si>
  <si>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</si>
  <si>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</si>
  <si>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</si>
  <si>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</si>
  <si>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</si>
  <si>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</si>
  <si>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</si>
  <si>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</si>
  <si>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</si>
  <si>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</si>
  <si>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</si>
  <si>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</si>
  <si>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</si>
  <si>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</si>
  <si>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</si>
  <si>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</si>
  <si>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</si>
  <si>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</si>
  <si>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</si>
  <si>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</si>
  <si>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</si>
  <si>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</si>
  <si>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</si>
  <si>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</si>
  <si>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</si>
  <si>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</si>
  <si>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</si>
  <si>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</si>
  <si>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</si>
  <si>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</si>
  <si>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</si>
  <si>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</si>
  <si>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</si>
  <si>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</si>
  <si>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</si>
  <si>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</si>
  <si>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</si>
  <si>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</si>
  <si>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</si>
  <si>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</si>
  <si>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</si>
  <si>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</si>
  <si>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</si>
  <si>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</si>
  <si>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</si>
  <si>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</si>
  <si>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</si>
  <si>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</si>
  <si>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</si>
  <si>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</si>
  <si>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</si>
  <si>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</si>
  <si>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</si>
  <si>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</si>
  <si>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</si>
  <si>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</si>
  <si>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</si>
  <si>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</si>
  <si>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</si>
  <si>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</si>
  <si>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</si>
  <si>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</si>
  <si>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</si>
  <si>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</si>
  <si>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</si>
  <si>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</si>
  <si>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</si>
  <si>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</si>
  <si>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</si>
  <si>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</si>
  <si>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</si>
  <si>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</si>
  <si>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</si>
  <si>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</si>
  <si>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</si>
  <si>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</si>
  <si>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</si>
  <si>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</si>
  <si>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</si>
  <si>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</si>
  <si>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</si>
  <si>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</si>
  <si>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</si>
  <si>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</si>
  <si>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</si>
  <si>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</si>
  <si>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</si>
  <si>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</si>
  <si>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</si>
  <si>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</si>
  <si>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</si>
  <si>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</si>
  <si>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</si>
  <si>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</si>
  <si>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</si>
  <si>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</si>
  <si>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</si>
  <si>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</si>
  <si>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</si>
  <si>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</si>
  <si>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</si>
  <si>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</si>
  <si>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</si>
  <si>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</si>
  <si>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</si>
  <si>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</si>
  <si>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</si>
  <si>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</si>
  <si>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</si>
  <si>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</si>
  <si>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</si>
  <si>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</si>
  <si>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</si>
  <si>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</si>
  <si>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</si>
  <si>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</si>
  <si>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</si>
  <si>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</si>
  <si>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</si>
  <si>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</si>
  <si>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</si>
  <si>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</si>
  <si>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</si>
  <si>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</si>
  <si>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</si>
  <si>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</si>
  <si>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</si>
  <si>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</si>
  <si>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</si>
  <si>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</si>
  <si>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</si>
  <si>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</si>
  <si>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</si>
  <si>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</si>
  <si>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</si>
  <si>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</si>
  <si>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</si>
  <si>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</si>
  <si>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</si>
  <si>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</si>
  <si>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</si>
  <si>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</si>
  <si>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</si>
  <si>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</si>
  <si>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</si>
  <si>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</si>
  <si>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</si>
  <si>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</si>
  <si>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</si>
  <si>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</si>
  <si>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</si>
  <si>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</si>
  <si>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</si>
  <si>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</si>
  <si>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</si>
  <si>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</si>
  <si>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</si>
  <si>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</si>
  <si>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</si>
  <si>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</si>
  <si>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</si>
  <si>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</si>
  <si>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</si>
  <si>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</si>
  <si>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</si>
  <si>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</si>
  <si>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</si>
  <si>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</si>
  <si>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</si>
  <si>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</si>
  <si>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</si>
  <si>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</si>
  <si>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</si>
  <si>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</si>
  <si>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</si>
  <si>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</si>
  <si>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</si>
  <si>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</si>
  <si>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</si>
  <si>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</si>
  <si>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</si>
  <si>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</si>
  <si>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</si>
  <si>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</si>
  <si>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</si>
  <si>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</si>
  <si>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</si>
  <si>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</si>
  <si>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</si>
  <si>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</si>
  <si>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</si>
  <si>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</si>
  <si>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</si>
  <si>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</si>
  <si>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</si>
  <si>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</si>
  <si>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</si>
  <si>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</si>
  <si>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</si>
  <si>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</si>
  <si>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</si>
  <si>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</si>
  <si>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</si>
  <si>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</si>
  <si>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</si>
  <si>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</si>
  <si>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</si>
  <si>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</si>
  <si>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</si>
  <si>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</si>
  <si>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</si>
  <si>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</si>
  <si>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</si>
  <si>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</si>
  <si>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</si>
  <si>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</si>
  <si>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</si>
  <si>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</si>
  <si>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</si>
  <si>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</si>
  <si>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</si>
  <si>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</si>
  <si>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</si>
  <si>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</si>
  <si>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</si>
  <si>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</si>
  <si>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</si>
  <si>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</si>
  <si>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</si>
  <si>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</si>
  <si>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</si>
  <si>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</si>
  <si>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</si>
  <si>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</si>
  <si>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</si>
  <si>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</si>
  <si>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</si>
  <si>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</si>
  <si>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</si>
  <si>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</si>
  <si>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</si>
  <si>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</si>
  <si>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</si>
  <si>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</si>
  <si>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</si>
  <si>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</si>
  <si>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</si>
  <si>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</si>
  <si>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</si>
  <si>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</si>
  <si>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</si>
  <si>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</si>
  <si>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</si>
  <si>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</si>
  <si>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</si>
  <si>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</si>
  <si>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</si>
  <si>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</si>
  <si>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</si>
  <si>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</si>
  <si>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</si>
  <si>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</si>
  <si>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</si>
  <si>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</si>
  <si>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</si>
  <si>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</si>
  <si>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</si>
  <si>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</si>
  <si>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</si>
  <si>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</si>
  <si>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</si>
  <si>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</si>
  <si>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</si>
  <si>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</si>
  <si>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</si>
  <si>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</si>
  <si>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</si>
  <si>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</si>
  <si>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</si>
  <si>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</si>
  <si>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</si>
  <si>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</si>
  <si>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簡易水道等特別会計</t>
    <phoneticPr fontId="5"/>
  </si>
  <si>
    <t>法非適用企業</t>
    <phoneticPr fontId="5"/>
  </si>
  <si>
    <t>公共下水道特別会計</t>
    <phoneticPr fontId="5"/>
  </si>
  <si>
    <t>集落排水等特別会計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</si>
  <si>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</si>
  <si>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</si>
  <si>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</si>
  <si>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</si>
  <si>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</si>
  <si>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</si>
  <si>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</si>
  <si>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</si>
  <si>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</si>
  <si>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</si>
  <si>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</si>
  <si>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</si>
  <si>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</si>
  <si>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</si>
  <si>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</si>
  <si>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</si>
  <si>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</si>
  <si>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</si>
  <si>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</si>
  <si>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</si>
  <si>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</si>
  <si>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</si>
  <si>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</si>
  <si>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</si>
  <si>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</si>
  <si>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</si>
  <si>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</si>
  <si>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</si>
  <si>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</si>
  <si>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</si>
  <si>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</si>
  <si>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</si>
  <si>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</si>
  <si>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</si>
  <si>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</si>
  <si>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</si>
  <si>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</si>
  <si>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</si>
  <si>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</si>
  <si>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</si>
  <si>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</si>
  <si>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</si>
  <si>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</si>
  <si>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</si>
  <si>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</si>
  <si>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</si>
  <si>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</si>
  <si>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</si>
  <si>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</si>
  <si>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</si>
  <si>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</si>
  <si>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</si>
  <si>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</si>
  <si>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</si>
  <si>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</si>
  <si>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</si>
  <si>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</si>
  <si>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</si>
  <si>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</si>
  <si>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</si>
  <si>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</si>
  <si>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</si>
  <si>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</si>
  <si>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</si>
  <si>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</si>
  <si>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</si>
  <si>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</si>
  <si>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</si>
  <si>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</si>
  <si>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</si>
  <si>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</si>
  <si>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</si>
  <si>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</si>
  <si>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</si>
  <si>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</si>
  <si>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</si>
  <si>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</si>
  <si>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</si>
  <si>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</si>
  <si>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</si>
  <si>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</si>
  <si>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</si>
  <si>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</si>
  <si>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</si>
  <si>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</si>
  <si>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</si>
  <si>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</si>
  <si>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</si>
  <si>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</si>
  <si>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</si>
  <si>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</si>
  <si>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</si>
  <si>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</si>
  <si>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</si>
  <si>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</si>
  <si>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</si>
  <si>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</si>
  <si>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</si>
  <si>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</si>
  <si>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</si>
  <si>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</si>
  <si>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</si>
  <si>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</si>
  <si>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</si>
  <si>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</si>
  <si>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</si>
  <si>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</si>
  <si>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</si>
  <si>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</si>
  <si>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</si>
  <si>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</si>
  <si>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</si>
  <si>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</si>
  <si>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</si>
  <si>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</si>
  <si>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</si>
  <si>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</si>
  <si>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</si>
  <si>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</si>
  <si>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</si>
  <si>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</si>
  <si>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</si>
  <si>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</si>
  <si>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</si>
  <si>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</si>
  <si>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</si>
  <si>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</si>
  <si>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</si>
  <si>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</si>
  <si>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</si>
  <si>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</si>
  <si>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</si>
  <si>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</si>
  <si>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</si>
  <si>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</si>
  <si>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</si>
  <si>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診療所特別会計</t>
  </si>
  <si>
    <t>▲ 0.06</t>
  </si>
  <si>
    <t>一般会計</t>
  </si>
  <si>
    <t>水道事業会計</t>
  </si>
  <si>
    <t>国民健康保険特別会計</t>
  </si>
  <si>
    <t>簡易水道等特別会計</t>
  </si>
  <si>
    <t>公共下水道特別会計</t>
  </si>
  <si>
    <t>後期高齢者医療特別会計</t>
  </si>
  <si>
    <t>集落排水等特別会計</t>
  </si>
  <si>
    <t>その他会計（赤字）</t>
  </si>
  <si>
    <t>その他会計（黒字）</t>
  </si>
  <si>
    <t>-</t>
    <phoneticPr fontId="5"/>
  </si>
  <si>
    <t>観光施設事業</t>
    <rPh sb="0" eb="2">
      <t>カンコウ</t>
    </rPh>
    <rPh sb="2" eb="4">
      <t>シセツ</t>
    </rPh>
    <rPh sb="4" eb="6">
      <t>ジギョウ</t>
    </rPh>
    <phoneticPr fontId="30"/>
  </si>
  <si>
    <t>木曽広域連合</t>
    <rPh sb="0" eb="2">
      <t>キソ</t>
    </rPh>
    <rPh sb="2" eb="4">
      <t>コウイキ</t>
    </rPh>
    <rPh sb="4" eb="6">
      <t>レンゴウ</t>
    </rPh>
    <phoneticPr fontId="2"/>
  </si>
  <si>
    <t>　（一般会計）</t>
    <rPh sb="2" eb="4">
      <t>イッパン</t>
    </rPh>
    <rPh sb="4" eb="6">
      <t>カイケイ</t>
    </rPh>
    <phoneticPr fontId="2"/>
  </si>
  <si>
    <t>　（介護保険特別会計）</t>
    <rPh sb="2" eb="4">
      <t>カイゴ</t>
    </rPh>
    <rPh sb="4" eb="6">
      <t>ホケン</t>
    </rPh>
    <rPh sb="6" eb="8">
      <t>トクベツ</t>
    </rPh>
    <rPh sb="8" eb="10">
      <t>カイケイ</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</si>
  <si>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</si>
  <si>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長野県地方税滞納整理機構</t>
    <rPh sb="0" eb="3">
      <t>ナガノケン</t>
    </rPh>
    <rPh sb="3" eb="5">
      <t>チホウ</t>
    </rPh>
    <rPh sb="5" eb="6">
      <t>ゼイ</t>
    </rPh>
    <rPh sb="6" eb="8">
      <t>タイノウ</t>
    </rPh>
    <rPh sb="8" eb="10">
      <t>セイリ</t>
    </rPh>
    <rPh sb="10" eb="12">
      <t>キコウ</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</si>
  <si>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</si>
  <si>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</si>
  <si>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</si>
  <si>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</si>
  <si>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</si>
  <si>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まちづくり木曽福島</t>
    <rPh sb="5" eb="9">
      <t>キソフクシマ</t>
    </rPh>
    <phoneticPr fontId="2"/>
  </si>
  <si>
    <t>開田高原振興公社</t>
    <rPh sb="0" eb="2">
      <t>カイダ</t>
    </rPh>
    <rPh sb="2" eb="4">
      <t>コウゲン</t>
    </rPh>
    <rPh sb="4" eb="6">
      <t>シンコウ</t>
    </rPh>
    <rPh sb="6" eb="8">
      <t>コウシャ</t>
    </rPh>
    <phoneticPr fontId="2"/>
  </si>
  <si>
    <t>-</t>
    <phoneticPr fontId="2"/>
  </si>
  <si>
    <t>-</t>
    <phoneticPr fontId="2"/>
  </si>
  <si>
    <t>-</t>
    <phoneticPr fontId="2"/>
  </si>
  <si>
    <t>-</t>
    <phoneticPr fontId="2"/>
  </si>
  <si>
    <t>-</t>
    <phoneticPr fontId="2"/>
  </si>
  <si>
    <t>　（一般会計（下水道））</t>
    <rPh sb="2" eb="4">
      <t>イッパン</t>
    </rPh>
    <rPh sb="4" eb="6">
      <t>カイケイ</t>
    </rPh>
    <rPh sb="7" eb="10">
      <t>ゲスイドウ</t>
    </rPh>
    <phoneticPr fontId="2"/>
  </si>
  <si>
    <t>-</t>
    <phoneticPr fontId="2"/>
  </si>
  <si>
    <t>-</t>
    <phoneticPr fontId="2"/>
  </si>
  <si>
    <t>　（後期高齢者医療事業会計）</t>
    <rPh sb="2" eb="4">
      <t>コウキ</t>
    </rPh>
    <rPh sb="4" eb="7">
      <t>コウレイシャ</t>
    </rPh>
    <rPh sb="7" eb="9">
      <t>イリョウ</t>
    </rPh>
    <rPh sb="9" eb="11">
      <t>ジギョウ</t>
    </rPh>
    <rPh sb="11" eb="1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</si>
  <si>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</si>
  <si>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</si>
  <si>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</si>
  <si>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</si>
  <si>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</si>
  <si>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</si>
  <si>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</si>
  <si>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</si>
  <si>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</si>
  <si>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</si>
  <si>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</si>
  <si>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将来負担比率は類似団体を下回っているが、有形固定資産減価償却率は類似団体を上回る状況になっているため、今後は公共施設等総合管理計画に基づいて、老朽化対策を積極的に取り組んでいく。</t>
    <rPh sb="0" eb="2">
      <t>ショウライ</t>
    </rPh>
    <rPh sb="2" eb="4">
      <t>フタン</t>
    </rPh>
    <rPh sb="4" eb="6">
      <t>ヒリツ</t>
    </rPh>
    <rPh sb="7" eb="9">
      <t>ルイジ</t>
    </rPh>
    <rPh sb="9" eb="11">
      <t>ダンタイ</t>
    </rPh>
    <rPh sb="12" eb="14">
      <t>シタマワ</t>
    </rPh>
    <rPh sb="20" eb="22">
      <t>ユウケイ</t>
    </rPh>
    <rPh sb="22" eb="24">
      <t>コテイ</t>
    </rPh>
    <rPh sb="24" eb="26">
      <t>シサン</t>
    </rPh>
    <rPh sb="26" eb="28">
      <t>ゲンカ</t>
    </rPh>
    <rPh sb="28" eb="30">
      <t>ショウキャク</t>
    </rPh>
    <rPh sb="30" eb="31">
      <t>リツ</t>
    </rPh>
    <rPh sb="32" eb="34">
      <t>ルイジ</t>
    </rPh>
    <rPh sb="34" eb="36">
      <t>ダンタイ</t>
    </rPh>
    <rPh sb="37" eb="39">
      <t>ウワマワ</t>
    </rPh>
    <rPh sb="40" eb="42">
      <t>ジョウキョウ</t>
    </rPh>
    <rPh sb="51" eb="53">
      <t>コンゴ</t>
    </rPh>
    <rPh sb="54" eb="56">
      <t>コウキョウ</t>
    </rPh>
    <rPh sb="56" eb="58">
      <t>シセツ</t>
    </rPh>
    <rPh sb="58" eb="59">
      <t>トウ</t>
    </rPh>
    <rPh sb="59" eb="61">
      <t>ソウゴウ</t>
    </rPh>
    <rPh sb="61" eb="63">
      <t>カンリ</t>
    </rPh>
    <rPh sb="63" eb="65">
      <t>ケイカク</t>
    </rPh>
    <rPh sb="66" eb="67">
      <t>モト</t>
    </rPh>
    <rPh sb="71" eb="74">
      <t>ロウキュウカ</t>
    </rPh>
    <rPh sb="74" eb="76">
      <t>タイサク</t>
    </rPh>
    <rPh sb="77" eb="80">
      <t>セッキョクテキ</t>
    </rPh>
    <rPh sb="81" eb="82">
      <t>ト</t>
    </rPh>
    <rPh sb="83" eb="84">
      <t>ク</t>
    </rPh>
    <phoneticPr fontId="5"/>
  </si>
  <si>
    <t>将来負担比率及び実質公債費比率の両方が類似団体を下回っているが、今後、文化交流センター等の施設整備のために発行した地方債の償還が始まるため、公債費の適正化にこれまで以上に取り組んでいく必要がある。</t>
    <rPh sb="0" eb="2">
      <t>ショウライ</t>
    </rPh>
    <rPh sb="2" eb="4">
      <t>フタン</t>
    </rPh>
    <rPh sb="4" eb="6">
      <t>ヒリツ</t>
    </rPh>
    <rPh sb="6" eb="7">
      <t>オヨ</t>
    </rPh>
    <rPh sb="8" eb="10">
      <t>ジッシツ</t>
    </rPh>
    <rPh sb="10" eb="12">
      <t>コウサイ</t>
    </rPh>
    <rPh sb="12" eb="13">
      <t>ヒ</t>
    </rPh>
    <rPh sb="13" eb="15">
      <t>ヒリツ</t>
    </rPh>
    <rPh sb="16" eb="18">
      <t>リョウホウ</t>
    </rPh>
    <rPh sb="19" eb="21">
      <t>ルイジ</t>
    </rPh>
    <rPh sb="21" eb="23">
      <t>ダンタイ</t>
    </rPh>
    <rPh sb="24" eb="26">
      <t>シタマワ</t>
    </rPh>
    <rPh sb="32" eb="34">
      <t>コンゴ</t>
    </rPh>
    <rPh sb="35" eb="37">
      <t>ブンカ</t>
    </rPh>
    <rPh sb="37" eb="39">
      <t>コウリュウ</t>
    </rPh>
    <rPh sb="43" eb="44">
      <t>トウ</t>
    </rPh>
    <rPh sb="45" eb="47">
      <t>シセツ</t>
    </rPh>
    <rPh sb="47" eb="49">
      <t>セイビ</t>
    </rPh>
    <rPh sb="53" eb="55">
      <t>ハッコウ</t>
    </rPh>
    <rPh sb="57" eb="60">
      <t>チホウサイ</t>
    </rPh>
    <rPh sb="61" eb="63">
      <t>ショウカン</t>
    </rPh>
    <rPh sb="64" eb="65">
      <t>ハジ</t>
    </rPh>
    <rPh sb="70" eb="73">
      <t>コウサイヒ</t>
    </rPh>
    <rPh sb="74" eb="77">
      <t>テキセイカ</t>
    </rPh>
    <rPh sb="82" eb="84">
      <t>イジョウ</t>
    </rPh>
    <rPh sb="85" eb="86">
      <t>ト</t>
    </rPh>
    <rPh sb="87" eb="88">
      <t>ク</t>
    </rPh>
    <rPh sb="92" eb="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</si>
</sst>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4722-493C-8FAA-514B744A6B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102497</c:v>
                </c:pt>
                <c:pt idx="1">
                  <c:v>112007</c:v>
                </c:pt>
                <c:pt idx="2">
                  <c:v>116260</c:v>
                </c:pt>
                <c:pt idx="3">
                  <c:v>141230</c:v>
                </c:pt>
                <c:pt idx="4">
                  <c:v>224694</c:v>
                </c:pt>
              </c:numCache>
            </c:numRef>
          </c:val>
          <c:smooth val="0"/>
          <c:extLst>
            <c:ext xmlns:c16="http://schemas.microsoft.com/office/drawing/2014/chart" uri="{C3380CC4-5D6E-409C-BE32-E72D297353CC}">
              <c16:uniqueId val="{00000001-4722-493C-8FAA-514B744A6B6E}"/>
            </c:ext>
          </c:extLst>
        </c:ser>
        <c:dLbls>
          <c:showLegendKey val="0"/>
          <c:showVal val="0"/>
          <c:showCatName val="0"/>
          <c:showSerName val="0"/>
          <c:showPercent val="0"/>
          <c:showBubbleSize val="0"/>
        </c:dLbls>
        <c:marker val="1"/>
        <c:smooth val="0"/>
        <c:axId val="90969984"/>
        <c:axId val="91013120"/>
      </c:lineChart>
      <c:catAx>
        <c:axId val="9096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13120"/>
        <c:crosses val="autoZero"/>
        <c:auto val="1"/>
        <c:lblAlgn val="ctr"/>
        <c:lblOffset val="100"/>
        <c:tickLblSkip val="1"/>
        <c:tickMarkSkip val="1"/>
        <c:noMultiLvlLbl val="0"/>
      </c:catAx>
      <c:valAx>
        <c:axId val="910131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6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2.5499999999999998</c:v>
                </c:pt>
                <c:pt idx="1">
                  <c:v>2.6</c:v>
                </c:pt>
                <c:pt idx="2">
                  <c:v>2.73</c:v>
                </c:pt>
                <c:pt idx="3">
                  <c:v>2.61</c:v>
                </c:pt>
                <c:pt idx="4">
                  <c:v>3.74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44.73</c:v>
                </c:pt>
                <c:pt idx="1">
                  <c:v>51.8</c:v>
                </c:pt>
                <c:pt idx="2">
                  <c:v>58.29</c:v>
                </c:pt>
                <c:pt idx="3">
                  <c:v>67.040000000000006</c:v>
                </c:pt>
                <c:pt idx="4">
                  <c:v>75.260000000000005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3691392"/>
        <c:axId val="10369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11.6</c:v>
                </c:pt>
                <c:pt idx="1">
                  <c:v>10.81</c:v>
                </c:pt>
                <c:pt idx="2">
                  <c:v>7.39</c:v>
                </c:pt>
                <c:pt idx="3">
                  <c:v>10.02</c:v>
                </c:pt>
                <c:pt idx="4">
                  <c:v>8.17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3691392"/>
        <c:axId val="103693312"/>
      </c:lineChart>
      <c:catAx>
        <c:axId val="1036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693312"/>
        <c:crosses val="autoZero"/>
        <c:auto val="1"/>
        <c:lblAlgn val="ctr"/>
        <c:lblOffset val="100"/>
        <c:tickLblSkip val="1"/>
        <c:tickMarkSkip val="1"/>
        <c:noMultiLvlLbl val="0"/>
      </c:catAx>
      <c:valAx>
        <c:axId val="10369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9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集落排水等特別会計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0.04</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0.04</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0.06</c:v>
                </c:pt>
                <c:pt idx="4">
                  <c:v>#N/A</c:v>
                </c:pt>
                <c:pt idx="5">
                  <c:v>7.0000000000000007E-2</c:v>
                </c:pt>
                <c:pt idx="6">
                  <c:v>#N/A</c:v>
                </c:pt>
                <c:pt idx="7">
                  <c:v>0.1</c:v>
                </c:pt>
                <c:pt idx="8">
                  <c:v>#N/A</c:v>
                </c:pt>
                <c:pt idx="9">
                  <c:v>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0.94</c:v>
                </c:pt>
                <c:pt idx="2">
                  <c:v>#N/A</c:v>
                </c:pt>
                <c:pt idx="3">
                  <c:v>1.25</c:v>
                </c:pt>
                <c:pt idx="4">
                  <c:v>#N/A</c:v>
                </c:pt>
                <c:pt idx="5">
                  <c:v>1.1499999999999999</c:v>
                </c:pt>
                <c:pt idx="6">
                  <c:v>#N/A</c:v>
                </c:pt>
                <c:pt idx="7">
                  <c:v>0.33</c:v>
                </c:pt>
                <c:pt idx="8">
                  <c:v>#N/A</c:v>
                </c:pt>
                <c:pt idx="9">
                  <c:v>0.53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0.63</c:v>
                </c:pt>
                <c:pt idx="2">
                  <c:v>#N/A</c:v>
                </c:pt>
                <c:pt idx="3">
                  <c:v>0.76</c:v>
                </c:pt>
                <c:pt idx="4">
                  <c:v>#N/A</c:v>
                </c:pt>
                <c:pt idx="5">
                  <c:v>0.92</c:v>
                </c:pt>
                <c:pt idx="6">
                  <c:v>#N/A</c:v>
                </c:pt>
                <c:pt idx="7">
                  <c:v>1.1200000000000001</c:v>
                </c:pt>
                <c:pt idx="8">
                  <c:v>#N/A</c:v>
                </c:pt>
                <c:pt idx="9">
                  <c:v>1.28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2.5099999999999998</c:v>
                </c:pt>
                <c:pt idx="2">
                  <c:v>#N/A</c:v>
                </c:pt>
                <c:pt idx="3">
                  <c:v>2.54</c:v>
                </c:pt>
                <c:pt idx="4">
                  <c:v>#N/A</c:v>
                </c:pt>
                <c:pt idx="5">
                  <c:v>2.64</c:v>
                </c:pt>
                <c:pt idx="6">
                  <c:v>#N/A</c:v>
                </c:pt>
                <c:pt idx="7">
                  <c:v>2.67</c:v>
                </c:pt>
                <c:pt idx="8">
                  <c:v>#N/A</c:v>
                </c:pt>
                <c:pt idx="9">
                  <c:v>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0.04</c:v>
                </c:pt>
                <c:pt idx="2">
                  <c:v>#N/A</c:v>
                </c:pt>
                <c:pt idx="3">
                  <c:v>0.05</c:v>
                </c:pt>
                <c:pt idx="4">
                  <c:v>#N/A</c:v>
                </c:pt>
                <c:pt idx="5">
                  <c:v>7.0000000000000007E-2</c:v>
                </c:pt>
                <c:pt idx="6">
                  <c:v>0.06</c:v>
                </c:pt>
                <c:pt idx="7">
                  <c:v>#N/A</c:v>
                </c:pt>
                <c:pt idx="8">
                  <c:v>0.06</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3634816"/>
        <c:axId val="83648896"/>
      </c:barChart>
      <c:catAx>
        <c:axId val="8363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648896"/>
        <c:crosses val="autoZero"/>
        <c:auto val="1"/>
        <c:lblAlgn val="ctr"/>
        <c:lblOffset val="100"/>
        <c:tickLblSkip val="1"/>
        <c:tickMarkSkip val="1"/>
        <c:noMultiLvlLbl val="0"/>
      </c:catAx>
      <c:valAx>
        <c:axId val="8364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634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1888</c:v>
                </c:pt>
                <c:pt idx="5">
                  <c:v>1934</c:v>
                </c:pt>
                <c:pt idx="8">
                  <c:v>1936</c:v>
                </c:pt>
                <c:pt idx="11">
                  <c:v>1848</c:v>
                </c:pt>
                <c:pt idx="14">
                  <c:v>1792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c:v>
                </c:pt>
                <c:pt idx="3">
                  <c:v>30</c:v>
                </c:pt>
                <c:pt idx="6">
                  <c:v>30</c:v>
                </c:pt>
                <c:pt idx="9">
                  <c:v>30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33</c:v>
                </c:pt>
                <c:pt idx="6">
                  <c:v>35</c:v>
                </c:pt>
                <c:pt idx="9">
                  <c:v>34</c:v>
                </c:pt>
                <c:pt idx="12">
                  <c:v>47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441</c:v>
                </c:pt>
                <c:pt idx="3">
                  <c:v>456</c:v>
                </c:pt>
                <c:pt idx="6">
                  <c:v>479</c:v>
                </c:pt>
                <c:pt idx="9">
                  <c:v>441</c:v>
                </c:pt>
                <c:pt idx="12">
                  <c:v>402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1755</c:v>
                </c:pt>
                <c:pt idx="3">
                  <c:v>1738</c:v>
                </c:pt>
                <c:pt idx="6">
                  <c:v>1661</c:v>
                </c:pt>
                <c:pt idx="9">
                  <c:v>1629</c:v>
                </c:pt>
                <c:pt idx="12">
                  <c:v>1562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572160"/>
        <c:axId val="10414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383</c:v>
                </c:pt>
                <c:pt idx="2">
                  <c:v>#N/A</c:v>
                </c:pt>
                <c:pt idx="3">
                  <c:v>#N/A</c:v>
                </c:pt>
                <c:pt idx="4">
                  <c:v>324</c:v>
                </c:pt>
                <c:pt idx="5">
                  <c:v>#N/A</c:v>
                </c:pt>
                <c:pt idx="6">
                  <c:v>#N/A</c:v>
                </c:pt>
                <c:pt idx="7">
                  <c:v>270</c:v>
                </c:pt>
                <c:pt idx="8">
                  <c:v>#N/A</c:v>
                </c:pt>
                <c:pt idx="9">
                  <c:v>#N/A</c:v>
                </c:pt>
                <c:pt idx="10">
                  <c:v>287</c:v>
                </c:pt>
                <c:pt idx="11">
                  <c:v>#N/A</c:v>
                </c:pt>
                <c:pt idx="12">
                  <c:v>#N/A</c:v>
                </c:pt>
                <c:pt idx="13">
                  <c:v>220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572160"/>
        <c:axId val="104140800"/>
      </c:lineChart>
      <c:catAx>
        <c:axId val="9857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40800"/>
        <c:crosses val="autoZero"/>
        <c:auto val="1"/>
        <c:lblAlgn val="ctr"/>
        <c:lblOffset val="100"/>
        <c:tickLblSkip val="1"/>
        <c:tickMarkSkip val="1"/>
        <c:noMultiLvlLbl val="0"/>
      </c:catAx>
      <c:valAx>
        <c:axId val="10414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7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16809</c:v>
                </c:pt>
                <c:pt idx="5">
                  <c:v>16297</c:v>
                </c:pt>
                <c:pt idx="8">
                  <c:v>15721</c:v>
                </c:pt>
                <c:pt idx="11">
                  <c:v>15166</c:v>
                </c:pt>
                <c:pt idx="14">
                  <c:v>15202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522</c:v>
                </c:pt>
                <c:pt idx="5">
                  <c:v>313</c:v>
                </c:pt>
                <c:pt idx="8">
                  <c:v>71</c:v>
                </c:pt>
                <c:pt idx="11">
                  <c:v>35</c:v>
                </c:pt>
                <c:pt idx="14">
                  <c:v>139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4152</c:v>
                </c:pt>
                <c:pt idx="5">
                  <c:v>4824</c:v>
                </c:pt>
                <c:pt idx="8">
                  <c:v>5563</c:v>
                </c:pt>
                <c:pt idx="11">
                  <c:v>6249</c:v>
                </c:pt>
                <c:pt idx="14">
                  <c:v>6594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2077</c:v>
                </c:pt>
                <c:pt idx="3">
                  <c:v>1921</c:v>
                </c:pt>
                <c:pt idx="6">
                  <c:v>1912</c:v>
                </c:pt>
                <c:pt idx="9">
                  <c:v>1880</c:v>
                </c:pt>
                <c:pt idx="12">
                  <c:v>1882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291</c:v>
                </c:pt>
                <c:pt idx="3">
                  <c:v>469</c:v>
                </c:pt>
                <c:pt idx="6">
                  <c:v>437</c:v>
                </c:pt>
                <c:pt idx="9">
                  <c:v>405</c:v>
                </c:pt>
                <c:pt idx="12">
                  <c:v>375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6047</c:v>
                </c:pt>
                <c:pt idx="3">
                  <c:v>5821</c:v>
                </c:pt>
                <c:pt idx="6">
                  <c:v>5822</c:v>
                </c:pt>
                <c:pt idx="9">
                  <c:v>5609</c:v>
                </c:pt>
                <c:pt idx="12">
                  <c:v>5289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179</c:v>
                </c:pt>
                <c:pt idx="3">
                  <c:v>119</c:v>
                </c:pt>
                <c:pt idx="6">
                  <c:v>60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13950</c:v>
                </c:pt>
                <c:pt idx="3">
                  <c:v>13222</c:v>
                </c:pt>
                <c:pt idx="6">
                  <c:v>12836</c:v>
                </c:pt>
                <c:pt idx="9">
                  <c:v>12417</c:v>
                </c:pt>
                <c:pt idx="12">
                  <c:v>12911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125184"/>
        <c:axId val="10412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1061</c:v>
                </c:pt>
                <c:pt idx="2">
                  <c:v>#N/A</c:v>
                </c:pt>
                <c:pt idx="3">
                  <c:v>#N/A</c:v>
                </c:pt>
                <c:pt idx="4">
                  <c:v>118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125184"/>
        <c:axId val="104127104"/>
      </c:lineChart>
      <c:catAx>
        <c:axId val="1041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127104"/>
        <c:crosses val="autoZero"/>
        <c:auto val="1"/>
        <c:lblAlgn val="ctr"/>
        <c:lblOffset val="100"/>
        <c:tickLblSkip val="1"/>
        <c:tickMarkSkip val="1"/>
        <c:noMultiLvlLbl val="0"/>
      </c:catAx>
      <c:valAx>
        <c:axId val="10412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2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{A306C70F-F1DD-4A3F-B242-250E76EAE6DE}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{AFDE03AC-B904-4378-B604-ED4C4C48CBA2}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{BEA9BAEF-01DE-4FD8-9033-5577D6D337FC}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{FC158C76-DB52-48A3-9213-951A9E9D2F49}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{04826116-BE2C-4C9A-A64A-BC291C227356}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{18800EB7-8ED7-42E5-A9B7-7F964C692935}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{025F0E57-030B-45CA-8E13-2ADC3CF58E2A}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{AFE3BD05-B151-4E20-9952-636A25112DE6}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{2452D6AE-D00E-42E4-A0F5-6674BA50D7E9}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{FCCD0495-6906-4D4A-98DB-FDFC70FE0884}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5097088"/>
        <c:axId val="105119744"/>
      </c:scatterChart>
      <c:valAx>
        <c:axId val="105097088"/>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19744"/>
        <c:crosses val="autoZero"/>
        <c:crossBetween val="midCat"/>
      </c:valAx>
      <c:valAx>
        <c:axId val="105119744"/>
        <c:scaling>
          <c:orientation val="minMax"/>
          <c:max val="15.799999999999999"/>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097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{26018DA8-993A-4B98-B033-70A8E94E3434}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{D9A8E9AE-ED80-4BAC-8CD6-1D3BC9C33B91}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{3BBD2032-81DC-466F-86F7-4A87C98A23E8}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{13EF78CA-716B-4581-8EE4-841EAA25E991}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{F1763814-3C72-46DE-9A79-84397322C49F}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6.7</c:v>
                </c:pt>
                <c:pt idx="2">
                  <c:v>5.8</c:v>
                </c:pt>
                <c:pt idx="3">
                  <c:v>5.3</c:v>
                </c:pt>
                <c:pt idx="4">
                  <c:v>4.7</c:v>
                </c:pt>
              </c:numCache>
            </c:numRef>
          </c:xVal>
          <c:yVal>
            <c:numRef>
              <c:f>公会計指標分析・財政指標組合せ分析表!$K$73:$O$73</c:f>
              <c:numCache>
                <c:formatCode>#,##0.0;"▲ "#,##0.0</c:formatCode>
                <c:ptCount val="5"/>
                <c:pt idx="0">
                  <c:v>18.899999999999999</c:v>
                </c:pt>
                <c:pt idx="1">
                  <c:v>2.1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{A73FA7EF-5C9F-4D42-8B2B-A42D38AE2118}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{9184DA3D-B8AE-4C65-BC3C-ED196E244CBF}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{85F04197-2ACE-4405-8183-26493D2DBB8F}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{0C70B6C5-0CB7-4E06-BFCA-9B3567F4FD14}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{5409A7EA-EE32-47ED-8161-C436BDBBAE47}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5133952"/>
        <c:axId val="105345024"/>
      </c:scatterChart>
      <c:valAx>
        <c:axId val="105133952"/>
        <c:scaling>
          <c:orientation val="minMax"/>
          <c:max val="11.2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45024"/>
        <c:crosses val="autoZero"/>
        <c:crossBetween val="midCat"/>
      </c:valAx>
      <c:valAx>
        <c:axId val="105345024"/>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13395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年々減少傾向にあるが、さらに改善していく必要がある。実質公債費比率の分子となる額は減少傾向しており、比率低下の要因となっているが、元利償還金等については横ばいの傾向にあり、今後は大幅な増加を防ぐため、計画的な繰上償還や新規地方債の発行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事業を精査し、新規地方債発行を抑えるとともに、繰上償還により地方債残高及び債務負担行為が減少しているため改善している。充当可能財源については、積極的な基金積立により、充当可能基金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今後も新規事業による地方債発行が過大とならないよう計画的に実施するとともに、基金積立も行うことで、比率の適正化に努める。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11,681
11,542
476.03
11,739,563
11,348,204
263,476
7,049,799
12,572,888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今後、それぞれの公共施設等について個別施設管理計画を策定予定であり、当該計画に基づいた施設の維持管理を適切に進めることで、類似団体並みに抑えたい。</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70" name="直線コネクタ 69"/>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71"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72" name="直線コネクタ 71"/>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73"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4" name="直線コネクタ 73"/>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5"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6" name="フローチャート : 判断 75"/>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7" name="フローチャート : 判断 76"/>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33262</xdr:rowOff>
    </xdr:from>
    <xdr:to>
      <xdr:col>3</xdr:col>
      <xdr:colOff>511175</xdr:colOff>
      <xdr:row>29</xdr:row>
      <xdr:rowOff>134862</xdr:rowOff>
    </xdr:to>
    <xdr:sp macro="" textlink="">
      <xdr:nvSpPr>
        <xdr:cNvPr id="83" name="円/楕円 82"/>
        <xdr:cNvSpPr/>
      </xdr:nvSpPr>
      <xdr:spPr>
        <a:xfrm>
          <a:off x="4000500" y="57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57349</xdr:rowOff>
    </xdr:from>
    <xdr:ext cx="405111" cy="259045"/>
    <xdr:sp macro="" textlink="">
      <xdr:nvSpPr>
        <xdr:cNvPr id="84"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151389</xdr:rowOff>
    </xdr:from>
    <xdr:ext cx="405111" cy="259045"/>
    <xdr:sp macro="" textlink="">
      <xdr:nvSpPr>
        <xdr:cNvPr id="85" name="n_1mainValue有形固定資産減価償却率"/>
        <xdr:cNvSpPr txBox="1"/>
      </xdr:nvSpPr>
      <xdr:spPr>
        <a:xfrm>
          <a:off x="3836043" y="556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11,681
11,542
476.03
11,739,563
11,348,204
263,476
7,049,799
12,572,888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4826</xdr:rowOff>
    </xdr:from>
    <xdr:to>
      <xdr:col>5</xdr:col>
      <xdr:colOff>409575</xdr:colOff>
      <xdr:row>40</xdr:row>
      <xdr:rowOff>106426</xdr:rowOff>
    </xdr:to>
    <xdr:sp macro="" textlink="">
      <xdr:nvSpPr>
        <xdr:cNvPr id="68" name="円/楕円 67"/>
        <xdr:cNvSpPr/>
      </xdr:nvSpPr>
      <xdr:spPr>
        <a:xfrm>
          <a:off x="3746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54373</xdr:rowOff>
    </xdr:from>
    <xdr:ext cx="405111" cy="259045"/>
    <xdr:sp macro="" textlink="">
      <xdr:nvSpPr>
        <xdr:cNvPr id="69" name="n_1aveValue【道路】&#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97553</xdr:rowOff>
    </xdr:from>
    <xdr:ext cx="405111" cy="259045"/>
    <xdr:sp macro="" textlink="">
      <xdr:nvSpPr>
        <xdr:cNvPr id="70" name="n_1mainValue【道路】&#10;有形固定資産減価償却率"/>
        <xdr:cNvSpPr txBox="1"/>
      </xdr:nvSpPr>
      <xdr:spPr>
        <a:xfrm>
          <a:off x="3582043" y="695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38</xdr:row>
      <xdr:rowOff>79858</xdr:rowOff>
    </xdr:from>
    <xdr:to>
      <xdr:col>15</xdr:col>
      <xdr:colOff>180340</xdr:colOff>
      <xdr:row>41</xdr:row>
      <xdr:rowOff>8168</xdr:rowOff>
    </xdr:to>
    <xdr:cxnSp macro="">
      <xdr:nvCxnSpPr>
        <xdr:cNvPr id="92" name="直線コネクタ 91"/>
        <xdr:cNvCxnSpPr/>
      </xdr:nvCxnSpPr>
      <xdr:spPr>
        <a:xfrm flipV="1">
          <a:off x="10476865" y="6594958"/>
          <a:ext cx="0" cy="44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11995</xdr:rowOff>
    </xdr:from>
    <xdr:ext cx="469744" cy="259045"/>
    <xdr:sp macro="" textlink="">
      <xdr:nvSpPr>
        <xdr:cNvPr id="93" name="【道路】&#10;一人当たり延長最小値テキスト"/>
        <xdr:cNvSpPr txBox="1"/>
      </xdr:nvSpPr>
      <xdr:spPr>
        <a:xfrm>
          <a:off x="10566400" y="7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41</xdr:row>
      <xdr:rowOff>8168</xdr:rowOff>
    </xdr:from>
    <xdr:to>
      <xdr:col>15</xdr:col>
      <xdr:colOff>269875</xdr:colOff>
      <xdr:row>41</xdr:row>
      <xdr:rowOff>8168</xdr:rowOff>
    </xdr:to>
    <xdr:cxnSp macro="">
      <xdr:nvCxnSpPr>
        <xdr:cNvPr id="94" name="直線コネクタ 93"/>
        <xdr:cNvCxnSpPr/>
      </xdr:nvCxnSpPr>
      <xdr:spPr>
        <a:xfrm>
          <a:off x="10388600" y="703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26535</xdr:rowOff>
    </xdr:from>
    <xdr:ext cx="534377" cy="259045"/>
    <xdr:sp macro="" textlink="">
      <xdr:nvSpPr>
        <xdr:cNvPr id="95" name="【道路】&#10;一人当たり延長最大値テキスト"/>
        <xdr:cNvSpPr txBox="1"/>
      </xdr:nvSpPr>
      <xdr:spPr>
        <a:xfrm>
          <a:off x="10566400" y="63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38</xdr:row>
      <xdr:rowOff>79858</xdr:rowOff>
    </xdr:from>
    <xdr:to>
      <xdr:col>15</xdr:col>
      <xdr:colOff>269875</xdr:colOff>
      <xdr:row>38</xdr:row>
      <xdr:rowOff>79858</xdr:rowOff>
    </xdr:to>
    <xdr:cxnSp macro="">
      <xdr:nvCxnSpPr>
        <xdr:cNvPr id="96" name="直線コネクタ 95"/>
        <xdr:cNvCxnSpPr/>
      </xdr:nvCxnSpPr>
      <xdr:spPr>
        <a:xfrm>
          <a:off x="10388600" y="659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169791</xdr:rowOff>
    </xdr:from>
    <xdr:ext cx="534377" cy="259045"/>
    <xdr:sp macro="" textlink="">
      <xdr:nvSpPr>
        <xdr:cNvPr id="97" name="【道路】&#10;一人当たり延長平均値テキスト"/>
        <xdr:cNvSpPr txBox="1"/>
      </xdr:nvSpPr>
      <xdr:spPr>
        <a:xfrm>
          <a:off x="10566400" y="668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19914</xdr:rowOff>
    </xdr:from>
    <xdr:to>
      <xdr:col>15</xdr:col>
      <xdr:colOff>231775</xdr:colOff>
      <xdr:row>39</xdr:row>
      <xdr:rowOff>121514</xdr:rowOff>
    </xdr:to>
    <xdr:sp macro="" textlink="">
      <xdr:nvSpPr>
        <xdr:cNvPr id="98" name="フローチャート : 判断 97"/>
        <xdr:cNvSpPr/>
      </xdr:nvSpPr>
      <xdr:spPr>
        <a:xfrm>
          <a:off x="10426700" y="67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101844</xdr:rowOff>
    </xdr:from>
    <xdr:to>
      <xdr:col>14</xdr:col>
      <xdr:colOff>79375</xdr:colOff>
      <xdr:row>39</xdr:row>
      <xdr:rowOff>31994</xdr:rowOff>
    </xdr:to>
    <xdr:sp macro="" textlink="">
      <xdr:nvSpPr>
        <xdr:cNvPr id="99" name="フローチャート : 判断 98"/>
        <xdr:cNvSpPr/>
      </xdr:nvSpPr>
      <xdr:spPr>
        <a:xfrm>
          <a:off x="9588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84493</xdr:rowOff>
    </xdr:from>
    <xdr:to>
      <xdr:col>14</xdr:col>
      <xdr:colOff>79375</xdr:colOff>
      <xdr:row>34</xdr:row>
      <xdr:rowOff>14643</xdr:rowOff>
    </xdr:to>
    <xdr:sp macro="" textlink="">
      <xdr:nvSpPr>
        <xdr:cNvPr id="105" name="円/楕円 104"/>
        <xdr:cNvSpPr/>
      </xdr:nvSpPr>
      <xdr:spPr>
        <a:xfrm>
          <a:off x="9588500" y="57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23121</xdr:rowOff>
    </xdr:from>
    <xdr:ext cx="534377" cy="259045"/>
    <xdr:sp macro="" textlink="">
      <xdr:nvSpPr>
        <xdr:cNvPr id="106" name="n_1aveValue【道路】&#10;一人当たり延長"/>
        <xdr:cNvSpPr txBox="1"/>
      </xdr:nvSpPr>
      <xdr:spPr>
        <a:xfrm>
          <a:off x="9359410"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31170</xdr:rowOff>
    </xdr:from>
    <xdr:ext cx="534377" cy="259045"/>
    <xdr:sp macro="" textlink="">
      <xdr:nvSpPr>
        <xdr:cNvPr id="107" name="n_1mainValue【道路】&#10;一人当たり延長"/>
        <xdr:cNvSpPr txBox="1"/>
      </xdr:nvSpPr>
      <xdr:spPr>
        <a:xfrm>
          <a:off x="9359410" y="551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0" name="直線コネクタ 129"/>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1"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2" name="直線コネクタ 13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3"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4" name="直線コネクタ 133"/>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5"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6" name="フローチャート : 判断 135"/>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37" name="フローチャート : 判断 136"/>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148082</xdr:rowOff>
    </xdr:from>
    <xdr:to>
      <xdr:col>5</xdr:col>
      <xdr:colOff>409575</xdr:colOff>
      <xdr:row>57</xdr:row>
      <xdr:rowOff>78232</xdr:rowOff>
    </xdr:to>
    <xdr:sp macro="" textlink="">
      <xdr:nvSpPr>
        <xdr:cNvPr id="143" name="円/楕円 142"/>
        <xdr:cNvSpPr/>
      </xdr:nvSpPr>
      <xdr:spPr>
        <a:xfrm>
          <a:off x="3746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4"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94759</xdr:rowOff>
    </xdr:from>
    <xdr:ext cx="405111" cy="259045"/>
    <xdr:sp macro="" textlink="">
      <xdr:nvSpPr>
        <xdr:cNvPr id="145" name="n_1mainValue【橋りょう・トンネル】&#10;有形固定資産減価償却率"/>
        <xdr:cNvSpPr txBox="1"/>
      </xdr:nvSpPr>
      <xdr:spPr>
        <a:xfrm>
          <a:off x="3582043"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5" name="テキスト ボックス 16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1" name="直線コネクタ 170"/>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2"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3" name="直線コネクタ 172"/>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4"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5" name="直線コネクタ 174"/>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6"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77" name="フローチャート : 判断 176"/>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78" name="フローチャート : 判断 177"/>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118121</xdr:rowOff>
    </xdr:from>
    <xdr:to>
      <xdr:col>14</xdr:col>
      <xdr:colOff>79375</xdr:colOff>
      <xdr:row>63</xdr:row>
      <xdr:rowOff>48271</xdr:rowOff>
    </xdr:to>
    <xdr:sp macro="" textlink="">
      <xdr:nvSpPr>
        <xdr:cNvPr id="184" name="円/楕円 183"/>
        <xdr:cNvSpPr/>
      </xdr:nvSpPr>
      <xdr:spPr>
        <a:xfrm>
          <a:off x="9588500" y="107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5"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39398</xdr:rowOff>
    </xdr:from>
    <xdr:ext cx="599010" cy="259045"/>
    <xdr:sp macro="" textlink="">
      <xdr:nvSpPr>
        <xdr:cNvPr id="186" name="n_1mainValue【橋りょう・トンネル】&#10;一人当たり有形固定資産（償却資産）額"/>
        <xdr:cNvSpPr txBox="1"/>
      </xdr:nvSpPr>
      <xdr:spPr>
        <a:xfrm>
          <a:off x="9327094" y="1084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1" name="直線コネクタ 210"/>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2"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3" name="直線コネクタ 21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4"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5" name="直線コネクタ 214"/>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6"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17" name="フローチャート : 判断 216"/>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18" name="フローチャート : 判断 217"/>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141605</xdr:rowOff>
    </xdr:from>
    <xdr:to>
      <xdr:col>5</xdr:col>
      <xdr:colOff>409575</xdr:colOff>
      <xdr:row>82</xdr:row>
      <xdr:rowOff>71755</xdr:rowOff>
    </xdr:to>
    <xdr:sp macro="" textlink="">
      <xdr:nvSpPr>
        <xdr:cNvPr id="224" name="円/楕円 223"/>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34941</xdr:rowOff>
    </xdr:from>
    <xdr:ext cx="405111" cy="259045"/>
    <xdr:sp macro="" textlink="">
      <xdr:nvSpPr>
        <xdr:cNvPr id="225"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62882</xdr:rowOff>
    </xdr:from>
    <xdr:ext cx="405111" cy="259045"/>
    <xdr:sp macro="" textlink="">
      <xdr:nvSpPr>
        <xdr:cNvPr id="226" name="n_1mainValue【公営住宅】&#10;有形固定資産減価償却率"/>
        <xdr:cNvSpPr txBox="1"/>
      </xdr:nvSpPr>
      <xdr:spPr>
        <a:xfrm>
          <a:off x="3582043"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48" name="直線コネクタ 247"/>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49"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0" name="直線コネクタ 249"/>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1"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2" name="直線コネクタ 251"/>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3"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4" name="フローチャート : 判断 253"/>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5" name="フローチャート : 判断 254"/>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22504</xdr:rowOff>
    </xdr:from>
    <xdr:to>
      <xdr:col>14</xdr:col>
      <xdr:colOff>79375</xdr:colOff>
      <xdr:row>80</xdr:row>
      <xdr:rowOff>124104</xdr:rowOff>
    </xdr:to>
    <xdr:sp macro="" textlink="">
      <xdr:nvSpPr>
        <xdr:cNvPr id="261" name="円/楕円 260"/>
        <xdr:cNvSpPr/>
      </xdr:nvSpPr>
      <xdr:spPr>
        <a:xfrm>
          <a:off x="9588500" y="137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9162</xdr:rowOff>
    </xdr:from>
    <xdr:ext cx="469744" cy="259045"/>
    <xdr:sp macro="" textlink="">
      <xdr:nvSpPr>
        <xdr:cNvPr id="262" name="n_1aveValue【公営住宅】&#10;一人当たり面積"/>
        <xdr:cNvSpPr txBox="1"/>
      </xdr:nvSpPr>
      <xdr:spPr>
        <a:xfrm>
          <a:off x="9391727" y="14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140631</xdr:rowOff>
    </xdr:from>
    <xdr:ext cx="469744" cy="259045"/>
    <xdr:sp macro="" textlink="">
      <xdr:nvSpPr>
        <xdr:cNvPr id="263" name="n_1mainValue【公営住宅】&#10;一人当たり面積"/>
        <xdr:cNvSpPr txBox="1"/>
      </xdr:nvSpPr>
      <xdr:spPr>
        <a:xfrm>
          <a:off x="9391727" y="135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2" name="テキスト ボックス 29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2" name="テキスト ボックス 30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4" name="テキスト ボックス 3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112123</xdr:rowOff>
    </xdr:from>
    <xdr:to>
      <xdr:col>23</xdr:col>
      <xdr:colOff>516889</xdr:colOff>
      <xdr:row>39</xdr:row>
      <xdr:rowOff>5987</xdr:rowOff>
    </xdr:to>
    <xdr:cxnSp macro="">
      <xdr:nvCxnSpPr>
        <xdr:cNvPr id="306" name="直線コネクタ 305"/>
        <xdr:cNvCxnSpPr/>
      </xdr:nvCxnSpPr>
      <xdr:spPr>
        <a:xfrm flipV="1">
          <a:off x="16318864" y="5598523"/>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9814</xdr:rowOff>
    </xdr:from>
    <xdr:ext cx="405111" cy="259045"/>
    <xdr:sp macro="" textlink="">
      <xdr:nvSpPr>
        <xdr:cNvPr id="307" name="【認定こども園・幼稚園・保育所】&#10;有形固定資産減価償却率最小値テキスト"/>
        <xdr:cNvSpPr txBox="1"/>
      </xdr:nvSpPr>
      <xdr:spPr>
        <a:xfrm>
          <a:off x="164084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39</xdr:row>
      <xdr:rowOff>5987</xdr:rowOff>
    </xdr:from>
    <xdr:to>
      <xdr:col>23</xdr:col>
      <xdr:colOff>606425</xdr:colOff>
      <xdr:row>39</xdr:row>
      <xdr:rowOff>5987</xdr:rowOff>
    </xdr:to>
    <xdr:cxnSp macro="">
      <xdr:nvCxnSpPr>
        <xdr:cNvPr id="308" name="直線コネクタ 307"/>
        <xdr:cNvCxnSpPr/>
      </xdr:nvCxnSpPr>
      <xdr:spPr>
        <a:xfrm>
          <a:off x="16230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58800</xdr:rowOff>
    </xdr:from>
    <xdr:ext cx="405111" cy="259045"/>
    <xdr:sp macro="" textlink="">
      <xdr:nvSpPr>
        <xdr:cNvPr id="309" name="【認定こども園・幼稚園・保育所】&#10;有形固定資産減価償却率最大値テキスト"/>
        <xdr:cNvSpPr txBox="1"/>
      </xdr:nvSpPr>
      <xdr:spPr>
        <a:xfrm>
          <a:off x="16408400" y="537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112123</xdr:rowOff>
    </xdr:from>
    <xdr:to>
      <xdr:col>23</xdr:col>
      <xdr:colOff>606425</xdr:colOff>
      <xdr:row>32</xdr:row>
      <xdr:rowOff>112123</xdr:rowOff>
    </xdr:to>
    <xdr:cxnSp macro="">
      <xdr:nvCxnSpPr>
        <xdr:cNvPr id="310" name="直線コネクタ 309"/>
        <xdr:cNvCxnSpPr/>
      </xdr:nvCxnSpPr>
      <xdr:spPr>
        <a:xfrm>
          <a:off x="16230600" y="559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163847</xdr:rowOff>
    </xdr:from>
    <xdr:ext cx="405111" cy="259045"/>
    <xdr:sp macro="" textlink="">
      <xdr:nvSpPr>
        <xdr:cNvPr id="311" name="【認定こども園・幼稚園・保育所】&#10;有形固定資産減価償却率平均値テキスト"/>
        <xdr:cNvSpPr txBox="1"/>
      </xdr:nvSpPr>
      <xdr:spPr>
        <a:xfrm>
          <a:off x="164084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312" name="フローチャート : 判断 311"/>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141333</xdr:rowOff>
    </xdr:from>
    <xdr:to>
      <xdr:col>22</xdr:col>
      <xdr:colOff>415925</xdr:colOff>
      <xdr:row>38</xdr:row>
      <xdr:rowOff>71482</xdr:rowOff>
    </xdr:to>
    <xdr:sp macro="" textlink="">
      <xdr:nvSpPr>
        <xdr:cNvPr id="313" name="フローチャート : 判断 312"/>
        <xdr:cNvSpPr/>
      </xdr:nvSpPr>
      <xdr:spPr>
        <a:xfrm>
          <a:off x="15430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89081</xdr:rowOff>
    </xdr:from>
    <xdr:to>
      <xdr:col>22</xdr:col>
      <xdr:colOff>415925</xdr:colOff>
      <xdr:row>42</xdr:row>
      <xdr:rowOff>19231</xdr:rowOff>
    </xdr:to>
    <xdr:sp macro="" textlink="">
      <xdr:nvSpPr>
        <xdr:cNvPr id="319" name="円/楕円 318"/>
        <xdr:cNvSpPr/>
      </xdr:nvSpPr>
      <xdr:spPr>
        <a:xfrm>
          <a:off x="15430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88010</xdr:rowOff>
    </xdr:from>
    <xdr:ext cx="405111" cy="259045"/>
    <xdr:sp macro="" textlink="">
      <xdr:nvSpPr>
        <xdr:cNvPr id="320" name="n_1aveValue【認定こども園・幼稚園・保育所】&#10;有形固定資産減価償却率"/>
        <xdr:cNvSpPr txBox="1"/>
      </xdr:nvSpPr>
      <xdr:spPr>
        <a:xfrm>
          <a:off x="15266043"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10358</xdr:rowOff>
    </xdr:from>
    <xdr:ext cx="405111" cy="259045"/>
    <xdr:sp macro="" textlink="">
      <xdr:nvSpPr>
        <xdr:cNvPr id="321" name="n_1mainValue【認定こども園・幼稚園・保育所】&#10;有形固定資産減価償却率"/>
        <xdr:cNvSpPr txBox="1"/>
      </xdr:nvSpPr>
      <xdr:spPr>
        <a:xfrm>
          <a:off x="15266043"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4" name="直線コネクタ 343"/>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5"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6" name="直線コネクタ 345"/>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7"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8" name="直線コネクタ 347"/>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49"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50" name="フローチャート : 判断 349"/>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1" name="フローチャート : 判断 350"/>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87122</xdr:rowOff>
    </xdr:from>
    <xdr:to>
      <xdr:col>31</xdr:col>
      <xdr:colOff>85725</xdr:colOff>
      <xdr:row>34</xdr:row>
      <xdr:rowOff>17272</xdr:rowOff>
    </xdr:to>
    <xdr:sp macro="" textlink="">
      <xdr:nvSpPr>
        <xdr:cNvPr id="357" name="円/楕円 356"/>
        <xdr:cNvSpPr/>
      </xdr:nvSpPr>
      <xdr:spPr>
        <a:xfrm>
          <a:off x="21272500" y="57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76979</xdr:rowOff>
    </xdr:from>
    <xdr:ext cx="469744" cy="259045"/>
    <xdr:sp macro="" textlink="">
      <xdr:nvSpPr>
        <xdr:cNvPr id="358" name="n_1aveValue【認定こども園・幼稚園・保育所】&#10;一人当たり面積"/>
        <xdr:cNvSpPr txBox="1"/>
      </xdr:nvSpPr>
      <xdr:spPr>
        <a:xfrm>
          <a:off x="21075727" y="62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33799</xdr:rowOff>
    </xdr:from>
    <xdr:ext cx="469744" cy="259045"/>
    <xdr:sp macro="" textlink="">
      <xdr:nvSpPr>
        <xdr:cNvPr id="359" name="n_1mainValue【認定こども園・幼稚園・保育所】&#10;一人当たり面積"/>
        <xdr:cNvSpPr txBox="1"/>
      </xdr:nvSpPr>
      <xdr:spPr>
        <a:xfrm>
          <a:off x="21075727" y="552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1" name="テキスト ボックス 37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3" name="直線コネクタ 382"/>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4"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5" name="直線コネクタ 384"/>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6"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7" name="直線コネクタ 386"/>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8"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9" name="フローチャート : 判断 388"/>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0" name="フローチャート : 判断 389"/>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107315</xdr:rowOff>
    </xdr:from>
    <xdr:to>
      <xdr:col>22</xdr:col>
      <xdr:colOff>415925</xdr:colOff>
      <xdr:row>58</xdr:row>
      <xdr:rowOff>37465</xdr:rowOff>
    </xdr:to>
    <xdr:sp macro="" textlink="">
      <xdr:nvSpPr>
        <xdr:cNvPr id="396" name="円/楕円 395"/>
        <xdr:cNvSpPr/>
      </xdr:nvSpPr>
      <xdr:spPr>
        <a:xfrm>
          <a:off x="1543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397"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28592</xdr:rowOff>
    </xdr:from>
    <xdr:ext cx="405111" cy="259045"/>
    <xdr:sp macro="" textlink="">
      <xdr:nvSpPr>
        <xdr:cNvPr id="398" name="n_1mainValue【学校施設】&#10;有形固定資産減価償却率"/>
        <xdr:cNvSpPr txBox="1"/>
      </xdr:nvSpPr>
      <xdr:spPr>
        <a:xfrm>
          <a:off x="15266043"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1" name="直線コネクタ 420"/>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2"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3" name="直線コネクタ 422"/>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4"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5" name="直線コネクタ 424"/>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6"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7" name="フローチャート : 判断 426"/>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8" name="フローチャート : 判断 427"/>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131623</xdr:rowOff>
    </xdr:from>
    <xdr:to>
      <xdr:col>31</xdr:col>
      <xdr:colOff>85725</xdr:colOff>
      <xdr:row>58</xdr:row>
      <xdr:rowOff>61773</xdr:rowOff>
    </xdr:to>
    <xdr:sp macro="" textlink="">
      <xdr:nvSpPr>
        <xdr:cNvPr id="434" name="円/楕円 433"/>
        <xdr:cNvSpPr/>
      </xdr:nvSpPr>
      <xdr:spPr>
        <a:xfrm>
          <a:off x="21272500" y="99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163542</xdr:rowOff>
    </xdr:from>
    <xdr:ext cx="469744" cy="259045"/>
    <xdr:sp macro="" textlink="">
      <xdr:nvSpPr>
        <xdr:cNvPr id="435"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78300</xdr:rowOff>
    </xdr:from>
    <xdr:ext cx="469744" cy="259045"/>
    <xdr:sp macro="" textlink="">
      <xdr:nvSpPr>
        <xdr:cNvPr id="436" name="n_1mainValue【学校施設】&#10;一人当たり面積"/>
        <xdr:cNvSpPr txBox="1"/>
      </xdr:nvSpPr>
      <xdr:spPr>
        <a:xfrm>
          <a:off x="21075727" y="967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4" name="直線コネクタ 4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5" name="テキスト ボックス 4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6" name="直線コネクタ 4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7" name="テキスト ボックス 4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8" name="直線コネクタ 4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9" name="テキスト ボックス 4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0" name="直線コネクタ 4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1" name="テキスト ボックス 4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103</xdr:row>
      <xdr:rowOff>55626</xdr:rowOff>
    </xdr:from>
    <xdr:to>
      <xdr:col>23</xdr:col>
      <xdr:colOff>516889</xdr:colOff>
      <xdr:row>108</xdr:row>
      <xdr:rowOff>28194</xdr:rowOff>
    </xdr:to>
    <xdr:cxnSp macro="">
      <xdr:nvCxnSpPr>
        <xdr:cNvPr id="475" name="直線コネクタ 474"/>
        <xdr:cNvCxnSpPr/>
      </xdr:nvCxnSpPr>
      <xdr:spPr>
        <a:xfrm flipV="1">
          <a:off x="16318864" y="17714976"/>
          <a:ext cx="0" cy="82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32021</xdr:rowOff>
    </xdr:from>
    <xdr:ext cx="405111" cy="259045"/>
    <xdr:sp macro="" textlink="">
      <xdr:nvSpPr>
        <xdr:cNvPr id="476" name="【公民館】&#10;有形固定資産減価償却率最小値テキスト"/>
        <xdr:cNvSpPr txBox="1"/>
      </xdr:nvSpPr>
      <xdr:spPr>
        <a:xfrm>
          <a:off x="164084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28194</xdr:rowOff>
    </xdr:from>
    <xdr:to>
      <xdr:col>23</xdr:col>
      <xdr:colOff>606425</xdr:colOff>
      <xdr:row>108</xdr:row>
      <xdr:rowOff>28194</xdr:rowOff>
    </xdr:to>
    <xdr:cxnSp macro="">
      <xdr:nvCxnSpPr>
        <xdr:cNvPr id="477" name="直線コネクタ 476"/>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2303</xdr:rowOff>
    </xdr:from>
    <xdr:ext cx="405111" cy="259045"/>
    <xdr:sp macro="" textlink="">
      <xdr:nvSpPr>
        <xdr:cNvPr id="478" name="【公民館】&#10;有形固定資産減価償却率最大値テキスト"/>
        <xdr:cNvSpPr txBox="1"/>
      </xdr:nvSpPr>
      <xdr:spPr>
        <a:xfrm>
          <a:off x="16408400" y="1749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103</xdr:row>
      <xdr:rowOff>55626</xdr:rowOff>
    </xdr:from>
    <xdr:to>
      <xdr:col>23</xdr:col>
      <xdr:colOff>606425</xdr:colOff>
      <xdr:row>103</xdr:row>
      <xdr:rowOff>55626</xdr:rowOff>
    </xdr:to>
    <xdr:cxnSp macro="">
      <xdr:nvCxnSpPr>
        <xdr:cNvPr id="479" name="直線コネクタ 478"/>
        <xdr:cNvCxnSpPr/>
      </xdr:nvCxnSpPr>
      <xdr:spPr>
        <a:xfrm>
          <a:off x="16230600" y="1771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92981</xdr:rowOff>
    </xdr:from>
    <xdr:ext cx="405111" cy="259045"/>
    <xdr:sp macro="" textlink="">
      <xdr:nvSpPr>
        <xdr:cNvPr id="480" name="【公民館】&#10;有形固定資産減価償却率平均値テキスト"/>
        <xdr:cNvSpPr txBox="1"/>
      </xdr:nvSpPr>
      <xdr:spPr>
        <a:xfrm>
          <a:off x="16408400" y="18095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114554</xdr:rowOff>
    </xdr:from>
    <xdr:to>
      <xdr:col>23</xdr:col>
      <xdr:colOff>568325</xdr:colOff>
      <xdr:row>106</xdr:row>
      <xdr:rowOff>44704</xdr:rowOff>
    </xdr:to>
    <xdr:sp macro="" textlink="">
      <xdr:nvSpPr>
        <xdr:cNvPr id="481" name="フローチャート : 判断 480"/>
        <xdr:cNvSpPr/>
      </xdr:nvSpPr>
      <xdr:spPr>
        <a:xfrm>
          <a:off x="16268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125985</xdr:rowOff>
    </xdr:from>
    <xdr:to>
      <xdr:col>22</xdr:col>
      <xdr:colOff>415925</xdr:colOff>
      <xdr:row>105</xdr:row>
      <xdr:rowOff>56135</xdr:rowOff>
    </xdr:to>
    <xdr:sp macro="" textlink="">
      <xdr:nvSpPr>
        <xdr:cNvPr id="482" name="フローチャート : 判断 481"/>
        <xdr:cNvSpPr/>
      </xdr:nvSpPr>
      <xdr:spPr>
        <a:xfrm>
          <a:off x="1543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3" name="テキスト ボックス 4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4" name="テキスト ボックス 4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5" name="テキスト ボックス 4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6" name="テキスト ボックス 4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7" name="テキスト ボックス 4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77978</xdr:rowOff>
    </xdr:from>
    <xdr:to>
      <xdr:col>22</xdr:col>
      <xdr:colOff>415925</xdr:colOff>
      <xdr:row>101</xdr:row>
      <xdr:rowOff>8128</xdr:rowOff>
    </xdr:to>
    <xdr:sp macro="" textlink="">
      <xdr:nvSpPr>
        <xdr:cNvPr id="488" name="円/楕円 487"/>
        <xdr:cNvSpPr/>
      </xdr:nvSpPr>
      <xdr:spPr>
        <a:xfrm>
          <a:off x="15430500" y="172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47262</xdr:rowOff>
    </xdr:from>
    <xdr:ext cx="405111" cy="259045"/>
    <xdr:sp macro="" textlink="">
      <xdr:nvSpPr>
        <xdr:cNvPr id="489" name="n_1aveValue【公民館】&#10;有形固定資産減価償却率"/>
        <xdr:cNvSpPr txBox="1"/>
      </xdr:nvSpPr>
      <xdr:spPr>
        <a:xfrm>
          <a:off x="15266043"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24655</xdr:rowOff>
    </xdr:from>
    <xdr:ext cx="405111" cy="259045"/>
    <xdr:sp macro="" textlink="">
      <xdr:nvSpPr>
        <xdr:cNvPr id="490" name="n_1mainValue【公民館】&#10;有形固定資産減価償却率"/>
        <xdr:cNvSpPr txBox="1"/>
      </xdr:nvSpPr>
      <xdr:spPr>
        <a:xfrm>
          <a:off x="15266043" y="1699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1" name="直線コネクタ 50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2" name="テキスト ボックス 50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3" name="直線コネクタ 50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4" name="テキスト ボックス 50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05" name="直線コネクタ 50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06" name="テキスト ボックス 50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7" name="直線コネクタ 5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8" name="テキスト ボックス 5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09" name="直線コネクタ 50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0" name="テキスト ボックス 50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1" name="直線コネクタ 51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2" name="テキスト ボックス 51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3" name="直線コネクタ 51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4" name="テキスト ボックス 51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18" name="直線コネクタ 517"/>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19"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0" name="直線コネクタ 519"/>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1"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2" name="直線コネクタ 521"/>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3"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4" name="フローチャート : 判断 523"/>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5" name="フローチャート : 判断 524"/>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48261</xdr:rowOff>
    </xdr:from>
    <xdr:to>
      <xdr:col>31</xdr:col>
      <xdr:colOff>85725</xdr:colOff>
      <xdr:row>100</xdr:row>
      <xdr:rowOff>149861</xdr:rowOff>
    </xdr:to>
    <xdr:sp macro="" textlink="">
      <xdr:nvSpPr>
        <xdr:cNvPr id="531" name="円/楕円 530"/>
        <xdr:cNvSpPr/>
      </xdr:nvSpPr>
      <xdr:spPr>
        <a:xfrm>
          <a:off x="2127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32"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166388</xdr:rowOff>
    </xdr:from>
    <xdr:ext cx="469744" cy="259045"/>
    <xdr:sp macro="" textlink="">
      <xdr:nvSpPr>
        <xdr:cNvPr id="533" name="n_1mainValue【公民館】&#10;一人当たり面積"/>
        <xdr:cNvSpPr txBox="1"/>
      </xdr:nvSpPr>
      <xdr:spPr>
        <a:xfrm>
          <a:off x="210757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橋りょう・トンネル、公民館の有形固定資産減価償却率が類似団体と比較して高くなっている。橋りょう・トンネルについては、平成</a:t>
          </a:r>
          <a:r>
            <a:rPr kumimoji="1" lang="en-US" altLang="ja-JP" sz="1300">
              <a:latin typeface="ＭＳ Ｐゴシック"/>
            </a:rPr>
            <a:t>30</a:t>
          </a:r>
          <a:r>
            <a:rPr kumimoji="1" lang="ja-JP" altLang="en-US" sz="1300">
              <a:latin typeface="ＭＳ Ｐゴシック"/>
            </a:rPr>
            <a:t>年度中に長寿命化修繕計画の策定を予定しているため、計画に基づいて老朽化対策に取り組んでいく。公民館についても、公共施設等総合管理計画に基づいて老朽化対策に取り組んでいく。</a:t>
          </a:r>
          <a:endParaRPr kumimoji="1" lang="en-US" altLang="ja-JP" sz="1300">
            <a:latin typeface="ＭＳ Ｐゴシック"/>
          </a:endParaRPr>
        </a:p>
        <a:p>
          <a:r>
            <a:rPr kumimoji="1" lang="ja-JP" altLang="en-US" sz="1300">
              <a:latin typeface="ＭＳ Ｐゴシック"/>
            </a:rPr>
            <a:t>　道路、保育所、学校施設、公営住宅、公民館の一人当たり面積が類似団体と比較して高くなっている。これは、町村合併により管理する施設が大きく増えたことが影響したと考えられる。これについても、公共施設等総合管理計画に基づいて対応を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11,681
11,542
476.03
11,739,563
11,348,204
263,476
7,049,799
12,572,888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81"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61595</xdr:rowOff>
    </xdr:from>
    <xdr:to>
      <xdr:col>5</xdr:col>
      <xdr:colOff>409575</xdr:colOff>
      <xdr:row>58</xdr:row>
      <xdr:rowOff>163195</xdr:rowOff>
    </xdr:to>
    <xdr:sp macro="" textlink="">
      <xdr:nvSpPr>
        <xdr:cNvPr id="87" name="円/楕円 86"/>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8272</xdr:rowOff>
    </xdr:from>
    <xdr:ext cx="405111" cy="259045"/>
    <xdr:sp macro="" textlink="">
      <xdr:nvSpPr>
        <xdr:cNvPr id="88" name="n_1mainValue【体育館・プール】&#10;有形固定資産減価償却率"/>
        <xdr:cNvSpPr txBox="1"/>
      </xdr:nvSpPr>
      <xdr:spPr>
        <a:xfrm>
          <a:off x="3582043"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1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18" name="フローチャート : 判断 11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37355</xdr:rowOff>
    </xdr:from>
    <xdr:ext cx="469744" cy="259045"/>
    <xdr:sp macro="" textlink="">
      <xdr:nvSpPr>
        <xdr:cNvPr id="119" name="n_1aveValue【体育館・プール】&#10;一人当たり面積"/>
        <xdr:cNvSpPr txBox="1"/>
      </xdr:nvSpPr>
      <xdr:spPr>
        <a:xfrm>
          <a:off x="9391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102362</xdr:rowOff>
    </xdr:from>
    <xdr:to>
      <xdr:col>14</xdr:col>
      <xdr:colOff>79375</xdr:colOff>
      <xdr:row>60</xdr:row>
      <xdr:rowOff>32512</xdr:rowOff>
    </xdr:to>
    <xdr:sp macro="" textlink="">
      <xdr:nvSpPr>
        <xdr:cNvPr id="125" name="円/楕円 124"/>
        <xdr:cNvSpPr/>
      </xdr:nvSpPr>
      <xdr:spPr>
        <a:xfrm>
          <a:off x="9588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49039</xdr:rowOff>
    </xdr:from>
    <xdr:ext cx="469744" cy="259045"/>
    <xdr:sp macro="" textlink="">
      <xdr:nvSpPr>
        <xdr:cNvPr id="126" name="n_1mainValue【体育館・プール】&#10;一人当たり面積"/>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5" name="正方形/長方形 1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6" name="正方形/長方形 1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7" name="正方形/長方形 1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8" name="正方形/長方形 1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9" name="正方形/長方形 1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0" name="正方形/長方形 1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1" name="正方形/長方形 1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2" name="正方形/長方形 1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3" name="正方形/長方形 1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4" name="正方形/長方形 1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5" name="正方形/長方形 1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6" name="正方形/長方形 1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7" name="正方形/長方形 1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8" name="正方形/長方形 1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9" name="正方形/長方形 1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0" name="正方形/長方形 1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1" name="テキスト ボックス 1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2" name="直線コネクタ 1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3" name="テキスト ボックス 15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54" name="直線コネクタ 1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55" name="テキスト ボックス 15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56" name="直線コネクタ 1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57" name="テキスト ボックス 1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58" name="直線コネクタ 1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59" name="テキスト ボックス 1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60" name="直線コネクタ 1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61" name="テキスト ボックス 1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62" name="直線コネクタ 1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63" name="テキスト ボックス 1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64" name="直線コネクタ 1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65" name="テキスト ボックス 16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6" name="直線コネクタ 1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7" name="テキスト ボックス 1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64770</xdr:rowOff>
    </xdr:from>
    <xdr:to>
      <xdr:col>6</xdr:col>
      <xdr:colOff>510540</xdr:colOff>
      <xdr:row>109</xdr:row>
      <xdr:rowOff>35379</xdr:rowOff>
    </xdr:to>
    <xdr:cxnSp macro="">
      <xdr:nvCxnSpPr>
        <xdr:cNvPr id="169" name="直線コネクタ 168"/>
        <xdr:cNvCxnSpPr/>
      </xdr:nvCxnSpPr>
      <xdr:spPr>
        <a:xfrm flipV="1">
          <a:off x="4634865" y="17724120"/>
          <a:ext cx="0" cy="99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39206</xdr:rowOff>
    </xdr:from>
    <xdr:ext cx="405111" cy="259045"/>
    <xdr:sp macro="" textlink="">
      <xdr:nvSpPr>
        <xdr:cNvPr id="170" name="【市民会館】&#10;有形固定資産減価償却率最小値テキスト"/>
        <xdr:cNvSpPr txBox="1"/>
      </xdr:nvSpPr>
      <xdr:spPr>
        <a:xfrm>
          <a:off x="4724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109</xdr:row>
      <xdr:rowOff>35379</xdr:rowOff>
    </xdr:from>
    <xdr:to>
      <xdr:col>6</xdr:col>
      <xdr:colOff>600075</xdr:colOff>
      <xdr:row>109</xdr:row>
      <xdr:rowOff>35379</xdr:rowOff>
    </xdr:to>
    <xdr:cxnSp macro="">
      <xdr:nvCxnSpPr>
        <xdr:cNvPr id="171" name="直線コネクタ 17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11447</xdr:rowOff>
    </xdr:from>
    <xdr:ext cx="405111" cy="259045"/>
    <xdr:sp macro="" textlink="">
      <xdr:nvSpPr>
        <xdr:cNvPr id="172" name="【市民会館】&#10;有形固定資産減価償却率最大値テキスト"/>
        <xdr:cNvSpPr txBox="1"/>
      </xdr:nvSpPr>
      <xdr:spPr>
        <a:xfrm>
          <a:off x="4724400"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103</xdr:row>
      <xdr:rowOff>64770</xdr:rowOff>
    </xdr:from>
    <xdr:to>
      <xdr:col>6</xdr:col>
      <xdr:colOff>600075</xdr:colOff>
      <xdr:row>103</xdr:row>
      <xdr:rowOff>64770</xdr:rowOff>
    </xdr:to>
    <xdr:cxnSp macro="">
      <xdr:nvCxnSpPr>
        <xdr:cNvPr id="173" name="直線コネクタ 172"/>
        <xdr:cNvCxnSpPr/>
      </xdr:nvCxnSpPr>
      <xdr:spPr>
        <a:xfrm>
          <a:off x="4546600" y="1772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147519</xdr:rowOff>
    </xdr:from>
    <xdr:ext cx="405111" cy="259045"/>
    <xdr:sp macro="" textlink="">
      <xdr:nvSpPr>
        <xdr:cNvPr id="174" name="【市民会館】&#10;有形固定資産減価償却率平均値テキスト"/>
        <xdr:cNvSpPr txBox="1"/>
      </xdr:nvSpPr>
      <xdr:spPr>
        <a:xfrm>
          <a:off x="47244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169092</xdr:rowOff>
    </xdr:from>
    <xdr:to>
      <xdr:col>6</xdr:col>
      <xdr:colOff>561975</xdr:colOff>
      <xdr:row>105</xdr:row>
      <xdr:rowOff>99242</xdr:rowOff>
    </xdr:to>
    <xdr:sp macro="" textlink="">
      <xdr:nvSpPr>
        <xdr:cNvPr id="175" name="フローチャート : 判断 174"/>
        <xdr:cNvSpPr/>
      </xdr:nvSpPr>
      <xdr:spPr>
        <a:xfrm>
          <a:off x="4584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27032</xdr:rowOff>
    </xdr:from>
    <xdr:to>
      <xdr:col>5</xdr:col>
      <xdr:colOff>409575</xdr:colOff>
      <xdr:row>107</xdr:row>
      <xdr:rowOff>128632</xdr:rowOff>
    </xdr:to>
    <xdr:sp macro="" textlink="">
      <xdr:nvSpPr>
        <xdr:cNvPr id="176" name="フローチャート : 判断 175"/>
        <xdr:cNvSpPr/>
      </xdr:nvSpPr>
      <xdr:spPr>
        <a:xfrm>
          <a:off x="3746500" y="1837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119759</xdr:rowOff>
    </xdr:from>
    <xdr:ext cx="405111" cy="259045"/>
    <xdr:sp macro="" textlink="">
      <xdr:nvSpPr>
        <xdr:cNvPr id="177" name="n_1aveValue【市民会館】&#10;有形固定資産減価償却率"/>
        <xdr:cNvSpPr txBox="1"/>
      </xdr:nvSpPr>
      <xdr:spPr>
        <a:xfrm>
          <a:off x="3582043"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8" name="テキスト ボックス 1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9" name="テキスト ボックス 1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0" name="テキスト ボックス 1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1" name="テキスト ボックス 1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2" name="テキスト ボックス 1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51526</xdr:rowOff>
    </xdr:from>
    <xdr:to>
      <xdr:col>5</xdr:col>
      <xdr:colOff>409575</xdr:colOff>
      <xdr:row>100</xdr:row>
      <xdr:rowOff>153126</xdr:rowOff>
    </xdr:to>
    <xdr:sp macro="" textlink="">
      <xdr:nvSpPr>
        <xdr:cNvPr id="183" name="円/楕円 182"/>
        <xdr:cNvSpPr/>
      </xdr:nvSpPr>
      <xdr:spPr>
        <a:xfrm>
          <a:off x="3746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169653</xdr:rowOff>
    </xdr:from>
    <xdr:ext cx="405111" cy="259045"/>
    <xdr:sp macro="" textlink="">
      <xdr:nvSpPr>
        <xdr:cNvPr id="184" name="n_1mainValue【市民会館】&#10;有形固定資産減価償却率"/>
        <xdr:cNvSpPr txBox="1"/>
      </xdr:nvSpPr>
      <xdr:spPr>
        <a:xfrm>
          <a:off x="3582043"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5" name="正方形/長方形 1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6" name="正方形/長方形 1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7" name="正方形/長方形 1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8" name="正方形/長方形 1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9" name="正方形/長方形 1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0" name="正方形/長方形 1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1" name="正方形/長方形 1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2" name="正方形/長方形 1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3" name="テキスト ボックス 1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4" name="直線コネクタ 1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95" name="直線コネクタ 19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96" name="テキスト ボックス 19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7" name="直線コネクタ 19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8" name="テキスト ボックス 19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9" name="直線コネクタ 19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00" name="テキスト ボックス 19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01" name="直線コネクタ 20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02" name="テキスト ボックス 20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03" name="直線コネクタ 20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04" name="テキスト ボックス 20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5" name="直線コネクタ 2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6" name="テキスト ボックス 2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08" name="直線コネクタ 207"/>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09"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10" name="直線コネクタ 209"/>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11"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12" name="直線コネクタ 211"/>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13"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14" name="フローチャート : 判断 213"/>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215" name="フローチャート : 判断 214"/>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107332</xdr:rowOff>
    </xdr:from>
    <xdr:ext cx="469744" cy="259045"/>
    <xdr:sp macro="" textlink="">
      <xdr:nvSpPr>
        <xdr:cNvPr id="216" name="n_1aveValue【市民会館】&#10;一人当たり面積"/>
        <xdr:cNvSpPr txBox="1"/>
      </xdr:nvSpPr>
      <xdr:spPr>
        <a:xfrm>
          <a:off x="9391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7" name="テキスト ボックス 2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8" name="テキスト ボックス 2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9" name="テキスト ボックス 2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0" name="テキスト ボックス 2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1" name="テキスト ボックス 2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52070</xdr:rowOff>
    </xdr:from>
    <xdr:to>
      <xdr:col>14</xdr:col>
      <xdr:colOff>79375</xdr:colOff>
      <xdr:row>105</xdr:row>
      <xdr:rowOff>153670</xdr:rowOff>
    </xdr:to>
    <xdr:sp macro="" textlink="">
      <xdr:nvSpPr>
        <xdr:cNvPr id="222" name="円/楕円 221"/>
        <xdr:cNvSpPr/>
      </xdr:nvSpPr>
      <xdr:spPr>
        <a:xfrm>
          <a:off x="958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144797</xdr:rowOff>
    </xdr:from>
    <xdr:ext cx="469744" cy="259045"/>
    <xdr:sp macro="" textlink="">
      <xdr:nvSpPr>
        <xdr:cNvPr id="223" name="n_1main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8" name="テキスト ボックス 2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9" name="直線コネクタ 2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0" name="テキスト ボックス 2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1" name="直線コネクタ 2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2" name="テキスト ボックス 2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3" name="直線コネクタ 2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4" name="テキスト ボックス 2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5" name="直線コネクタ 2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6" name="テキスト ボックス 2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7" name="直線コネクタ 2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8" name="テキスト ボックス 2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9" name="直線コネクタ 2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0" name="テキスト ボックス 25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1" name="直線コネクタ 2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2" name="テキスト ボックス 26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264" name="直線コネクタ 263"/>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265"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266" name="直線コネクタ 26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267"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268" name="直線コネクタ 267"/>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269"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270" name="フローチャート : 判断 269"/>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271" name="フローチャート : 判断 270"/>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272"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3" name="テキスト ボックス 2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4" name="テキスト ボックス 2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5" name="テキスト ボックス 2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6" name="テキスト ボックス 2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7" name="テキスト ボックス 2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2540</xdr:rowOff>
    </xdr:from>
    <xdr:to>
      <xdr:col>22</xdr:col>
      <xdr:colOff>415925</xdr:colOff>
      <xdr:row>62</xdr:row>
      <xdr:rowOff>104140</xdr:rowOff>
    </xdr:to>
    <xdr:sp macro="" textlink="">
      <xdr:nvSpPr>
        <xdr:cNvPr id="278" name="円/楕円 277"/>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95267</xdr:rowOff>
    </xdr:from>
    <xdr:ext cx="405111" cy="259045"/>
    <xdr:sp macro="" textlink="">
      <xdr:nvSpPr>
        <xdr:cNvPr id="279" name="n_1mainValue【保健センター・保健所】&#10;有形固定資産減価償却率"/>
        <xdr:cNvSpPr txBox="1"/>
      </xdr:nvSpPr>
      <xdr:spPr>
        <a:xfrm>
          <a:off x="15266043"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7" name="正方形/長方形 2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8" name="テキスト ボックス 2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9" name="直線コネクタ 2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0" name="テキスト ボックス 2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1" name="直線コネクタ 2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2" name="テキスト ボックス 2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3" name="直線コネクタ 2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4" name="テキスト ボックス 2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5" name="直線コネクタ 2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6" name="テキスト ボックス 2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7" name="直線コネクタ 2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8" name="テキスト ボックス 2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9" name="直線コネクタ 2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0" name="テキスト ボックス 2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1" name="直線コネクタ 3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2" name="テキスト ボックス 3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304" name="直線コネクタ 303"/>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305"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306" name="直線コネクタ 305"/>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07"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08" name="直線コネクタ 307"/>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309"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310" name="フローチャート : 判断 309"/>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311" name="フローチャート : 判断 310"/>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312"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3" name="テキスト ボックス 3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4" name="テキスト ボックス 3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5" name="テキスト ボックス 3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6" name="テキスト ボックス 3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7" name="テキスト ボックス 3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48260</xdr:rowOff>
    </xdr:from>
    <xdr:to>
      <xdr:col>31</xdr:col>
      <xdr:colOff>85725</xdr:colOff>
      <xdr:row>62</xdr:row>
      <xdr:rowOff>149860</xdr:rowOff>
    </xdr:to>
    <xdr:sp macro="" textlink="">
      <xdr:nvSpPr>
        <xdr:cNvPr id="318" name="円/楕円 317"/>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140987</xdr:rowOff>
    </xdr:from>
    <xdr:ext cx="469744" cy="259045"/>
    <xdr:sp macro="" textlink="">
      <xdr:nvSpPr>
        <xdr:cNvPr id="319" name="n_1main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8" name="正方形/長方形 3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9" name="正方形/長方形 3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0" name="正方形/長方形 3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1" name="正方形/長方形 3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2" name="正方形/長方形 3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3" name="正方形/長方形 3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4" name="正方形/長方形 3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5" name="正方形/長方形 3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6" name="正方形/長方形 3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7" name="正方形/長方形 3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8" name="正方形/長方形 3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9" name="正方形/長方形 3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0" name="正方形/長方形 3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1" name="正方形/長方形 3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2" name="正方形/長方形 3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3" name="正方形/長方形 3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4" name="テキスト ボックス 3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5" name="直線コネクタ 3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6" name="テキスト ボックス 3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47" name="直線コネクタ 3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48" name="テキスト ボックス 34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9" name="直線コネクタ 3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50" name="テキスト ボックス 3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1" name="直線コネクタ 3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2" name="テキスト ボックス 3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3" name="直線コネクタ 3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4" name="テキスト ボックス 3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5" name="直線コネクタ 3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6" name="テキスト ボックス 3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7" name="直線コネクタ 3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58" name="テキスト ボックス 35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9" name="直線コネクタ 3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0" name="テキスト ボックス 3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362" name="直線コネクタ 361"/>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363"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364" name="直線コネクタ 363"/>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365"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366" name="直線コネクタ 365"/>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367"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368" name="フローチャート : 判断 367"/>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369" name="フローチャート : 判断 368"/>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370"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1" name="テキスト ボックス 3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2" name="テキスト ボックス 3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3" name="テキスト ボックス 3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4" name="テキスト ボックス 3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5" name="テキスト ボックス 3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103777</xdr:rowOff>
    </xdr:from>
    <xdr:to>
      <xdr:col>22</xdr:col>
      <xdr:colOff>415925</xdr:colOff>
      <xdr:row>101</xdr:row>
      <xdr:rowOff>33927</xdr:rowOff>
    </xdr:to>
    <xdr:sp macro="" textlink="">
      <xdr:nvSpPr>
        <xdr:cNvPr id="376" name="円/楕円 375"/>
        <xdr:cNvSpPr/>
      </xdr:nvSpPr>
      <xdr:spPr>
        <a:xfrm>
          <a:off x="15430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50454</xdr:rowOff>
    </xdr:from>
    <xdr:ext cx="405111" cy="259045"/>
    <xdr:sp macro="" textlink="">
      <xdr:nvSpPr>
        <xdr:cNvPr id="377" name="n_1mainValue【庁舎】&#10;有形固定資産減価償却率"/>
        <xdr:cNvSpPr txBox="1"/>
      </xdr:nvSpPr>
      <xdr:spPr>
        <a:xfrm>
          <a:off x="15266043"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8" name="正方形/長方形 3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9" name="正方形/長方形 3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0" name="正方形/長方形 3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1" name="正方形/長方形 3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2" name="正方形/長方形 3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3" name="正方形/長方形 3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4" name="正方形/長方形 3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5" name="正方形/長方形 3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6" name="テキスト ボックス 3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7" name="直線コネクタ 3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8" name="テキスト ボックス 3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9" name="直線コネクタ 3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90" name="テキスト ボックス 3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91" name="直線コネクタ 3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92" name="テキスト ボックス 3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3" name="直線コネクタ 3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4" name="テキスト ボックス 3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5" name="直線コネクタ 3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6" name="テキスト ボックス 3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7" name="直線コネクタ 3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8" name="テキスト ボックス 3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9" name="直線コネクタ 3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00" name="テキスト ボックス 3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1" name="直線コネクタ 4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2" name="テキスト ボックス 4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04" name="直線コネクタ 403"/>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05"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06" name="直線コネクタ 405"/>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07"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08" name="直線コネクタ 407"/>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409"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10" name="フローチャート : 判断 409"/>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411" name="フローチャート : 判断 410"/>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412"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3" name="テキスト ボックス 4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4" name="テキスト ボックス 4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5" name="テキスト ボックス 4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6" name="テキスト ボックス 4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7" name="テキスト ボックス 4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31931</xdr:rowOff>
    </xdr:from>
    <xdr:to>
      <xdr:col>31</xdr:col>
      <xdr:colOff>85725</xdr:colOff>
      <xdr:row>102</xdr:row>
      <xdr:rowOff>133531</xdr:rowOff>
    </xdr:to>
    <xdr:sp macro="" textlink="">
      <xdr:nvSpPr>
        <xdr:cNvPr id="418" name="円/楕円 417"/>
        <xdr:cNvSpPr/>
      </xdr:nvSpPr>
      <xdr:spPr>
        <a:xfrm>
          <a:off x="21272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150058</xdr:rowOff>
    </xdr:from>
    <xdr:ext cx="469744" cy="259045"/>
    <xdr:sp macro="" textlink="">
      <xdr:nvSpPr>
        <xdr:cNvPr id="419" name="n_1mainValue【庁舎】&#10;一人当たり面積"/>
        <xdr:cNvSpPr txBox="1"/>
      </xdr:nvSpPr>
      <xdr:spPr>
        <a:xfrm>
          <a:off x="21075727" y="172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0" name="正方形/長方形 4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1" name="正方形/長方形 4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2" name="テキスト ボックス 4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体育館・プール、市民会館、庁舎の有形固定資産減価償却率が類似団体と比較して高くなっている。市民会館については、平成</a:t>
          </a:r>
          <a:r>
            <a:rPr kumimoji="1" lang="en-US" altLang="ja-JP" sz="1300">
              <a:latin typeface="ＭＳ Ｐゴシック"/>
            </a:rPr>
            <a:t>29</a:t>
          </a:r>
          <a:r>
            <a:rPr kumimoji="1" lang="ja-JP" altLang="en-US" sz="1300">
              <a:latin typeface="ＭＳ Ｐゴシック"/>
            </a:rPr>
            <a:t>年度中に施設の建替えがあったため次回分析では数値の向上が予想される。庁舎についても、平成</a:t>
          </a:r>
          <a:r>
            <a:rPr kumimoji="1" lang="en-US" altLang="ja-JP" sz="1300">
              <a:latin typeface="ＭＳ Ｐゴシック"/>
            </a:rPr>
            <a:t>32</a:t>
          </a:r>
          <a:r>
            <a:rPr kumimoji="1" lang="ja-JP" altLang="en-US" sz="1300">
              <a:latin typeface="ＭＳ Ｐゴシック"/>
            </a:rPr>
            <a:t>年度を目途に建替えを予定している。</a:t>
          </a:r>
          <a:endParaRPr kumimoji="1" lang="en-US" altLang="ja-JP" sz="1300">
            <a:latin typeface="ＭＳ Ｐゴシック"/>
          </a:endParaRPr>
        </a:p>
        <a:p>
          <a:r>
            <a:rPr kumimoji="1" lang="ja-JP" altLang="en-US" sz="1300">
              <a:latin typeface="ＭＳ Ｐゴシック"/>
            </a:rPr>
            <a:t>体育館・プール、庁舎の一人当たり面積が類似団体と比較して高くなっている。これは、町村合併により管理する施設が大きく増えたことが影響していると考えられる。これについても、公共施設等総合管理計画に基づいて対応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11,681
11,542
476.03
11,739,563
11,348,204
263,476
7,049,799
12,572,888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人口減少や平均を超える高齢化率</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月現在</a:t>
          </a:r>
          <a:r>
            <a:rPr kumimoji="1" lang="en-US" altLang="ja-JP" sz="1300">
              <a:solidFill>
                <a:schemeClr val="dk1"/>
              </a:solidFill>
              <a:effectLst/>
              <a:latin typeface="+mn-ea"/>
              <a:ea typeface="+mn-ea"/>
              <a:cs typeface="+mn-cs"/>
            </a:rPr>
            <a:t>39.27</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に加え、基幹産業である観光業が低迷しているため、財政基盤が弱く、類似団体と比べ低くなっている。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財政健全化に向け、平成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年度から繰上償還を実施し、後年度の公債費負担の軽減を図っており、今後も積極的な繰上償還を実施し、財政健全化に努める。</a:t>
          </a:r>
          <a:endParaRPr lang="ja-JP" altLang="ja-JP" sz="1300">
            <a:effectLst/>
            <a:latin typeface="+mn-ea"/>
            <a:ea typeface="+mn-ea"/>
          </a:endParaRPr>
        </a:p>
        <a:p>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9" name="直線コネクタ 68"/>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141212</xdr:rowOff>
    </xdr:to>
    <xdr:cxnSp macro="">
      <xdr:nvCxnSpPr>
        <xdr:cNvPr id="72" name="直線コネクタ 71"/>
        <xdr:cNvCxnSpPr/>
      </xdr:nvCxnSpPr>
      <xdr:spPr>
        <a:xfrm>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類似団体と比較し低い水準にあるが、今後も人件費や物件費、補助費の削減のほか、繰上償還や地方債の新規発行抑制による公債費の減等、経費の削減に努め、現在の水準を維持していくことを目指す。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8382</xdr:rowOff>
    </xdr:to>
    <xdr:cxnSp macro="">
      <xdr:nvCxnSpPr>
        <xdr:cNvPr id="130" name="直線コネクタ 129"/>
        <xdr:cNvCxnSpPr/>
      </xdr:nvCxnSpPr>
      <xdr:spPr>
        <a:xfrm>
          <a:off x="4114800" y="104185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61</xdr:row>
      <xdr:rowOff>85598</xdr:rowOff>
    </xdr:to>
    <xdr:cxnSp macro="">
      <xdr:nvCxnSpPr>
        <xdr:cNvPr id="133" name="直線コネクタ 132"/>
        <xdr:cNvCxnSpPr/>
      </xdr:nvCxnSpPr>
      <xdr:spPr>
        <a:xfrm flipV="1">
          <a:off x="3225800" y="104185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85598</xdr:rowOff>
    </xdr:to>
    <xdr:cxnSp macro="">
      <xdr:nvCxnSpPr>
        <xdr:cNvPr id="136" name="直線コネクタ 135"/>
        <xdr:cNvCxnSpPr/>
      </xdr:nvCxnSpPr>
      <xdr:spPr>
        <a:xfrm>
          <a:off x="2336800" y="104282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13208</xdr:rowOff>
    </xdr:to>
    <xdr:cxnSp macro="">
      <xdr:nvCxnSpPr>
        <xdr:cNvPr id="139" name="直線コネクタ 138"/>
        <xdr:cNvCxnSpPr/>
      </xdr:nvCxnSpPr>
      <xdr:spPr>
        <a:xfrm flipV="1">
          <a:off x="1447800" y="104282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129032</xdr:rowOff>
    </xdr:from>
    <xdr:to>
      <xdr:col>7</xdr:col>
      <xdr:colOff>203200</xdr:colOff>
      <xdr:row>61</xdr:row>
      <xdr:rowOff>59182</xdr:rowOff>
    </xdr:to>
    <xdr:sp macro="" textlink="">
      <xdr:nvSpPr>
        <xdr:cNvPr id="149" name="円/楕円 148"/>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145559</xdr:rowOff>
    </xdr:from>
    <xdr:ext cx="762000" cy="259045"/>
    <xdr:sp macro="" textlink="">
      <xdr:nvSpPr>
        <xdr:cNvPr id="150"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51" name="円/楕円 150"/>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2" name="テキスト ボックス 151"/>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3" name="円/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55" name="円/楕円 154"/>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6" name="テキスト ボックス 155"/>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7" name="円/楕円 156"/>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74185</xdr:rowOff>
    </xdr:from>
    <xdr:ext cx="762000" cy="259045"/>
    <xdr:sp macro="" textlink="">
      <xdr:nvSpPr>
        <xdr:cNvPr id="158" name="テキスト ボックス 157"/>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町村合併後の総合支所方式により支所機能を充実していることや、公共交通システム運行経費、文化交流センター、温水プールの建設事業等により、人件費や物件費の支出が多額となっているため、類似団体の平均を上回っている。財政健全化に向け、今後は一層の経常経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46464</xdr:rowOff>
    </xdr:from>
    <xdr:to>
      <xdr:col>7</xdr:col>
      <xdr:colOff>152400</xdr:colOff>
      <xdr:row>85</xdr:row>
      <xdr:rowOff>82094</xdr:rowOff>
    </xdr:to>
    <xdr:cxnSp macro="">
      <xdr:nvCxnSpPr>
        <xdr:cNvPr id="191" name="直線コネクタ 190"/>
        <xdr:cNvCxnSpPr/>
      </xdr:nvCxnSpPr>
      <xdr:spPr>
        <a:xfrm>
          <a:off x="4114800" y="14619714"/>
          <a:ext cx="838200" cy="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46464</xdr:rowOff>
    </xdr:from>
    <xdr:to>
      <xdr:col>6</xdr:col>
      <xdr:colOff>0</xdr:colOff>
      <xdr:row>85</xdr:row>
      <xdr:rowOff>51267</xdr:rowOff>
    </xdr:to>
    <xdr:cxnSp macro="">
      <xdr:nvCxnSpPr>
        <xdr:cNvPr id="194" name="直線コネクタ 193"/>
        <xdr:cNvCxnSpPr/>
      </xdr:nvCxnSpPr>
      <xdr:spPr>
        <a:xfrm flipV="1">
          <a:off x="3225800" y="14619714"/>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152653</xdr:rowOff>
    </xdr:from>
    <xdr:to>
      <xdr:col>4</xdr:col>
      <xdr:colOff>482600</xdr:colOff>
      <xdr:row>85</xdr:row>
      <xdr:rowOff>51267</xdr:rowOff>
    </xdr:to>
    <xdr:cxnSp macro="">
      <xdr:nvCxnSpPr>
        <xdr:cNvPr id="197" name="直線コネクタ 196"/>
        <xdr:cNvCxnSpPr/>
      </xdr:nvCxnSpPr>
      <xdr:spPr>
        <a:xfrm>
          <a:off x="2336800" y="14554453"/>
          <a:ext cx="889000" cy="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142914</xdr:rowOff>
    </xdr:from>
    <xdr:to>
      <xdr:col>3</xdr:col>
      <xdr:colOff>279400</xdr:colOff>
      <xdr:row>84</xdr:row>
      <xdr:rowOff>152653</xdr:rowOff>
    </xdr:to>
    <xdr:cxnSp macro="">
      <xdr:nvCxnSpPr>
        <xdr:cNvPr id="200" name="直線コネクタ 199"/>
        <xdr:cNvCxnSpPr/>
      </xdr:nvCxnSpPr>
      <xdr:spPr>
        <a:xfrm>
          <a:off x="1447800" y="14544714"/>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31294</xdr:rowOff>
    </xdr:from>
    <xdr:to>
      <xdr:col>7</xdr:col>
      <xdr:colOff>203200</xdr:colOff>
      <xdr:row>85</xdr:row>
      <xdr:rowOff>132894</xdr:rowOff>
    </xdr:to>
    <xdr:sp macro="" textlink="">
      <xdr:nvSpPr>
        <xdr:cNvPr id="210" name="円/楕円 209"/>
        <xdr:cNvSpPr/>
      </xdr:nvSpPr>
      <xdr:spPr>
        <a:xfrm>
          <a:off x="4902200" y="146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3371</xdr:rowOff>
    </xdr:from>
    <xdr:ext cx="762000" cy="259045"/>
    <xdr:sp macro="" textlink="">
      <xdr:nvSpPr>
        <xdr:cNvPr id="211" name="人件費・物件費等の状況該当値テキスト"/>
        <xdr:cNvSpPr txBox="1"/>
      </xdr:nvSpPr>
      <xdr:spPr>
        <a:xfrm>
          <a:off x="5041900" y="1457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260,432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167114</xdr:rowOff>
    </xdr:from>
    <xdr:to>
      <xdr:col>6</xdr:col>
      <xdr:colOff>50800</xdr:colOff>
      <xdr:row>85</xdr:row>
      <xdr:rowOff>97264</xdr:rowOff>
    </xdr:to>
    <xdr:sp macro="" textlink="">
      <xdr:nvSpPr>
        <xdr:cNvPr id="212" name="円/楕円 211"/>
        <xdr:cNvSpPr/>
      </xdr:nvSpPr>
      <xdr:spPr>
        <a:xfrm>
          <a:off x="4064000" y="145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82041</xdr:rowOff>
    </xdr:from>
    <xdr:ext cx="736600" cy="259045"/>
    <xdr:sp macro="" textlink="">
      <xdr:nvSpPr>
        <xdr:cNvPr id="213" name="テキスト ボックス 212"/>
        <xdr:cNvSpPr txBox="1"/>
      </xdr:nvSpPr>
      <xdr:spPr>
        <a:xfrm>
          <a:off x="3733800" y="1465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253,049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467</xdr:rowOff>
    </xdr:from>
    <xdr:to>
      <xdr:col>4</xdr:col>
      <xdr:colOff>533400</xdr:colOff>
      <xdr:row>85</xdr:row>
      <xdr:rowOff>102067</xdr:rowOff>
    </xdr:to>
    <xdr:sp macro="" textlink="">
      <xdr:nvSpPr>
        <xdr:cNvPr id="214" name="円/楕円 213"/>
        <xdr:cNvSpPr/>
      </xdr:nvSpPr>
      <xdr:spPr>
        <a:xfrm>
          <a:off x="3175000" y="145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86844</xdr:rowOff>
    </xdr:from>
    <xdr:ext cx="762000" cy="259045"/>
    <xdr:sp macro="" textlink="">
      <xdr:nvSpPr>
        <xdr:cNvPr id="215" name="テキスト ボックス 214"/>
        <xdr:cNvSpPr txBox="1"/>
      </xdr:nvSpPr>
      <xdr:spPr>
        <a:xfrm>
          <a:off x="2844800" y="1466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254,044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101853</xdr:rowOff>
    </xdr:from>
    <xdr:to>
      <xdr:col>3</xdr:col>
      <xdr:colOff>330200</xdr:colOff>
      <xdr:row>85</xdr:row>
      <xdr:rowOff>32003</xdr:rowOff>
    </xdr:to>
    <xdr:sp macro="" textlink="">
      <xdr:nvSpPr>
        <xdr:cNvPr id="216" name="円/楕円 215"/>
        <xdr:cNvSpPr/>
      </xdr:nvSpPr>
      <xdr:spPr>
        <a:xfrm>
          <a:off x="2286000" y="145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16780</xdr:rowOff>
    </xdr:from>
    <xdr:ext cx="762000" cy="259045"/>
    <xdr:sp macro="" textlink="">
      <xdr:nvSpPr>
        <xdr:cNvPr id="217" name="テキスト ボックス 216"/>
        <xdr:cNvSpPr txBox="1"/>
      </xdr:nvSpPr>
      <xdr:spPr>
        <a:xfrm>
          <a:off x="1955800" y="145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239,526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92114</xdr:rowOff>
    </xdr:from>
    <xdr:to>
      <xdr:col>2</xdr:col>
      <xdr:colOff>127000</xdr:colOff>
      <xdr:row>85</xdr:row>
      <xdr:rowOff>22264</xdr:rowOff>
    </xdr:to>
    <xdr:sp macro="" textlink="">
      <xdr:nvSpPr>
        <xdr:cNvPr id="218" name="円/楕円 217"/>
        <xdr:cNvSpPr/>
      </xdr:nvSpPr>
      <xdr:spPr>
        <a:xfrm>
          <a:off x="1397000" y="144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7041</xdr:rowOff>
    </xdr:from>
    <xdr:ext cx="762000" cy="259045"/>
    <xdr:sp macro="" textlink="">
      <xdr:nvSpPr>
        <xdr:cNvPr id="219" name="テキスト ボックス 218"/>
        <xdr:cNvSpPr txBox="1"/>
      </xdr:nvSpPr>
      <xdr:spPr>
        <a:xfrm>
          <a:off x="1066800" y="1458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町村合併時から給与引下げ等は行っているが、若年齢層の職員の採用を抑制しているため、全国町村平均を上回っている。今後も引き続き新規採用職員の抑制により、木曽町職員適正化計画（平成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人）に沿った職員数の削減を図ることにより、ラスパイレス指数の低下に努める。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77470</xdr:rowOff>
    </xdr:to>
    <xdr:cxnSp macro="">
      <xdr:nvCxnSpPr>
        <xdr:cNvPr id="253" name="直線コネクタ 252"/>
        <xdr:cNvCxnSpPr/>
      </xdr:nvCxnSpPr>
      <xdr:spPr>
        <a:xfrm flipV="1">
          <a:off x="16179800" y="147899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77470</xdr:rowOff>
    </xdr:to>
    <xdr:cxnSp macro="">
      <xdr:nvCxnSpPr>
        <xdr:cNvPr id="256" name="直線コネクタ 255"/>
        <xdr:cNvCxnSpPr/>
      </xdr:nvCxnSpPr>
      <xdr:spPr>
        <a:xfrm>
          <a:off x="15290800" y="1474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85</xdr:row>
      <xdr:rowOff>168487</xdr:rowOff>
    </xdr:to>
    <xdr:cxnSp macro="">
      <xdr:nvCxnSpPr>
        <xdr:cNvPr id="259" name="直線コネクタ 258"/>
        <xdr:cNvCxnSpPr/>
      </xdr:nvCxnSpPr>
      <xdr:spPr>
        <a:xfrm>
          <a:off x="14401800" y="1474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89</xdr:row>
      <xdr:rowOff>150284</xdr:rowOff>
    </xdr:to>
    <xdr:cxnSp macro="">
      <xdr:nvCxnSpPr>
        <xdr:cNvPr id="262" name="直線コネクタ 261"/>
        <xdr:cNvCxnSpPr/>
      </xdr:nvCxnSpPr>
      <xdr:spPr>
        <a:xfrm flipV="1">
          <a:off x="13512800" y="1474173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2" name="円/楕円 271"/>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3"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4" name="円/楕円 273"/>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5" name="テキスト ボックス 274"/>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6" name="円/楕円 275"/>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77" name="テキスト ボックス 27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78" name="円/楕円 277"/>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79" name="テキスト ボックス 278"/>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0" name="円/楕円 279"/>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1" name="テキスト ボックス 280"/>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町村合併後の地域間格差を解消させるため、総合支所方式を採用し、支所機能を充実させているため、類似団体平均を上回っている。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今後は事務の統合等により組織のスリム化を図り、木曽町職員適正化計画を基本とし、適正な定員管理に努める。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120701</xdr:rowOff>
    </xdr:from>
    <xdr:to>
      <xdr:col>24</xdr:col>
      <xdr:colOff>558800</xdr:colOff>
      <xdr:row>62</xdr:row>
      <xdr:rowOff>131318</xdr:rowOff>
    </xdr:to>
    <xdr:cxnSp macro="">
      <xdr:nvCxnSpPr>
        <xdr:cNvPr id="313" name="直線コネクタ 312"/>
        <xdr:cNvCxnSpPr/>
      </xdr:nvCxnSpPr>
      <xdr:spPr>
        <a:xfrm>
          <a:off x="16179800" y="1075060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120701</xdr:rowOff>
    </xdr:from>
    <xdr:to>
      <xdr:col>23</xdr:col>
      <xdr:colOff>406400</xdr:colOff>
      <xdr:row>62</xdr:row>
      <xdr:rowOff>126492</xdr:rowOff>
    </xdr:to>
    <xdr:cxnSp macro="">
      <xdr:nvCxnSpPr>
        <xdr:cNvPr id="316" name="直線コネクタ 315"/>
        <xdr:cNvCxnSpPr/>
      </xdr:nvCxnSpPr>
      <xdr:spPr>
        <a:xfrm flipV="1">
          <a:off x="15290800" y="1075060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126492</xdr:rowOff>
    </xdr:from>
    <xdr:to>
      <xdr:col>22</xdr:col>
      <xdr:colOff>203200</xdr:colOff>
      <xdr:row>62</xdr:row>
      <xdr:rowOff>142901</xdr:rowOff>
    </xdr:to>
    <xdr:cxnSp macro="">
      <xdr:nvCxnSpPr>
        <xdr:cNvPr id="319" name="直線コネクタ 318"/>
        <xdr:cNvCxnSpPr/>
      </xdr:nvCxnSpPr>
      <xdr:spPr>
        <a:xfrm flipV="1">
          <a:off x="14401800" y="10756392"/>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142901</xdr:rowOff>
    </xdr:from>
    <xdr:to>
      <xdr:col>21</xdr:col>
      <xdr:colOff>0</xdr:colOff>
      <xdr:row>62</xdr:row>
      <xdr:rowOff>152553</xdr:rowOff>
    </xdr:to>
    <xdr:cxnSp macro="">
      <xdr:nvCxnSpPr>
        <xdr:cNvPr id="322" name="直線コネクタ 321"/>
        <xdr:cNvCxnSpPr/>
      </xdr:nvCxnSpPr>
      <xdr:spPr>
        <a:xfrm flipV="1">
          <a:off x="13512800" y="1077280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80518</xdr:rowOff>
    </xdr:from>
    <xdr:to>
      <xdr:col>24</xdr:col>
      <xdr:colOff>609600</xdr:colOff>
      <xdr:row>63</xdr:row>
      <xdr:rowOff>10668</xdr:rowOff>
    </xdr:to>
    <xdr:sp macro="" textlink="">
      <xdr:nvSpPr>
        <xdr:cNvPr id="332" name="円/楕円 331"/>
        <xdr:cNvSpPr/>
      </xdr:nvSpPr>
      <xdr:spPr>
        <a:xfrm>
          <a:off x="16967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52595</xdr:rowOff>
    </xdr:from>
    <xdr:ext cx="762000" cy="259045"/>
    <xdr:sp macro="" textlink="">
      <xdr:nvSpPr>
        <xdr:cNvPr id="333" name="定員管理の状況該当値テキスト"/>
        <xdr:cNvSpPr txBox="1"/>
      </xdr:nvSpPr>
      <xdr:spPr>
        <a:xfrm>
          <a:off x="17106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69901</xdr:rowOff>
    </xdr:from>
    <xdr:to>
      <xdr:col>23</xdr:col>
      <xdr:colOff>457200</xdr:colOff>
      <xdr:row>63</xdr:row>
      <xdr:rowOff>51</xdr:rowOff>
    </xdr:to>
    <xdr:sp macro="" textlink="">
      <xdr:nvSpPr>
        <xdr:cNvPr id="334" name="円/楕円 333"/>
        <xdr:cNvSpPr/>
      </xdr:nvSpPr>
      <xdr:spPr>
        <a:xfrm>
          <a:off x="161290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156278</xdr:rowOff>
    </xdr:from>
    <xdr:ext cx="736600" cy="259045"/>
    <xdr:sp macro="" textlink="">
      <xdr:nvSpPr>
        <xdr:cNvPr id="335" name="テキスト ボックス 334"/>
        <xdr:cNvSpPr txBox="1"/>
      </xdr:nvSpPr>
      <xdr:spPr>
        <a:xfrm>
          <a:off x="15798800" y="1078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75692</xdr:rowOff>
    </xdr:from>
    <xdr:to>
      <xdr:col>22</xdr:col>
      <xdr:colOff>254000</xdr:colOff>
      <xdr:row>63</xdr:row>
      <xdr:rowOff>5842</xdr:rowOff>
    </xdr:to>
    <xdr:sp macro="" textlink="">
      <xdr:nvSpPr>
        <xdr:cNvPr id="336" name="円/楕円 335"/>
        <xdr:cNvSpPr/>
      </xdr:nvSpPr>
      <xdr:spPr>
        <a:xfrm>
          <a:off x="15240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162069</xdr:rowOff>
    </xdr:from>
    <xdr:ext cx="762000" cy="259045"/>
    <xdr:sp macro="" textlink="">
      <xdr:nvSpPr>
        <xdr:cNvPr id="337" name="テキスト ボックス 336"/>
        <xdr:cNvSpPr txBox="1"/>
      </xdr:nvSpPr>
      <xdr:spPr>
        <a:xfrm>
          <a:off x="14909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92101</xdr:rowOff>
    </xdr:from>
    <xdr:to>
      <xdr:col>21</xdr:col>
      <xdr:colOff>50800</xdr:colOff>
      <xdr:row>63</xdr:row>
      <xdr:rowOff>22251</xdr:rowOff>
    </xdr:to>
    <xdr:sp macro="" textlink="">
      <xdr:nvSpPr>
        <xdr:cNvPr id="338" name="円/楕円 337"/>
        <xdr:cNvSpPr/>
      </xdr:nvSpPr>
      <xdr:spPr>
        <a:xfrm>
          <a:off x="14351000" y="10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7028</xdr:rowOff>
    </xdr:from>
    <xdr:ext cx="762000" cy="259045"/>
    <xdr:sp macro="" textlink="">
      <xdr:nvSpPr>
        <xdr:cNvPr id="339" name="テキスト ボックス 338"/>
        <xdr:cNvSpPr txBox="1"/>
      </xdr:nvSpPr>
      <xdr:spPr>
        <a:xfrm>
          <a:off x="14020800" y="1080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101753</xdr:rowOff>
    </xdr:from>
    <xdr:to>
      <xdr:col>19</xdr:col>
      <xdr:colOff>533400</xdr:colOff>
      <xdr:row>63</xdr:row>
      <xdr:rowOff>31903</xdr:rowOff>
    </xdr:to>
    <xdr:sp macro="" textlink="">
      <xdr:nvSpPr>
        <xdr:cNvPr id="340" name="円/楕円 339"/>
        <xdr:cNvSpPr/>
      </xdr:nvSpPr>
      <xdr:spPr>
        <a:xfrm>
          <a:off x="13462000" y="107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16680</xdr:rowOff>
    </xdr:from>
    <xdr:ext cx="762000" cy="259045"/>
    <xdr:sp macro="" textlink="">
      <xdr:nvSpPr>
        <xdr:cNvPr id="341" name="テキスト ボックス 340"/>
        <xdr:cNvSpPr txBox="1"/>
      </xdr:nvSpPr>
      <xdr:spPr>
        <a:xfrm>
          <a:off x="13131800" y="1081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年度から実施してきた繰上償還や低利率での借換えを行った結果、前年度比で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％改善し、平均を下回った。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今後、庁舎・防災センター建設事業が予定されているため、地方債の発行額が増加する見込みだが、繰上償還を計画的に実施して町債残高を減少させ、将来の公債費負担を少しでも軽減していく。</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86106</xdr:rowOff>
    </xdr:to>
    <xdr:cxnSp macro="">
      <xdr:nvCxnSpPr>
        <xdr:cNvPr id="373" name="直線コネクタ 372"/>
        <xdr:cNvCxnSpPr/>
      </xdr:nvCxnSpPr>
      <xdr:spPr>
        <a:xfrm flipV="1">
          <a:off x="16179800" y="67147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39</xdr:row>
      <xdr:rowOff>134366</xdr:rowOff>
    </xdr:to>
    <xdr:cxnSp macro="">
      <xdr:nvCxnSpPr>
        <xdr:cNvPr id="376" name="直線コネクタ 375"/>
        <xdr:cNvCxnSpPr/>
      </xdr:nvCxnSpPr>
      <xdr:spPr>
        <a:xfrm flipV="1">
          <a:off x="15290800" y="677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40</xdr:row>
      <xdr:rowOff>49784</xdr:rowOff>
    </xdr:to>
    <xdr:cxnSp macro="">
      <xdr:nvCxnSpPr>
        <xdr:cNvPr id="379" name="直線コネクタ 378"/>
        <xdr:cNvCxnSpPr/>
      </xdr:nvCxnSpPr>
      <xdr:spPr>
        <a:xfrm flipV="1">
          <a:off x="14401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49784</xdr:rowOff>
    </xdr:from>
    <xdr:to>
      <xdr:col>21</xdr:col>
      <xdr:colOff>0</xdr:colOff>
      <xdr:row>41</xdr:row>
      <xdr:rowOff>61722</xdr:rowOff>
    </xdr:to>
    <xdr:cxnSp macro="">
      <xdr:nvCxnSpPr>
        <xdr:cNvPr id="382" name="直線コネクタ 381"/>
        <xdr:cNvCxnSpPr/>
      </xdr:nvCxnSpPr>
      <xdr:spPr>
        <a:xfrm flipV="1">
          <a:off x="13512800" y="690778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392" name="円/楕円 391"/>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165371</xdr:rowOff>
    </xdr:from>
    <xdr:ext cx="762000" cy="259045"/>
    <xdr:sp macro="" textlink="">
      <xdr:nvSpPr>
        <xdr:cNvPr id="393"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394" name="円/楕円 393"/>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395" name="テキスト ボックス 394"/>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396" name="円/楕円 395"/>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23893</xdr:rowOff>
    </xdr:from>
    <xdr:ext cx="762000" cy="259045"/>
    <xdr:sp macro="" textlink="">
      <xdr:nvSpPr>
        <xdr:cNvPr id="397" name="テキスト ボックス 396"/>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170434</xdr:rowOff>
    </xdr:from>
    <xdr:to>
      <xdr:col>21</xdr:col>
      <xdr:colOff>50800</xdr:colOff>
      <xdr:row>40</xdr:row>
      <xdr:rowOff>100584</xdr:rowOff>
    </xdr:to>
    <xdr:sp macro="" textlink="">
      <xdr:nvSpPr>
        <xdr:cNvPr id="398" name="円/楕円 397"/>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110761</xdr:rowOff>
    </xdr:from>
    <xdr:ext cx="762000" cy="259045"/>
    <xdr:sp macro="" textlink="">
      <xdr:nvSpPr>
        <xdr:cNvPr id="399" name="テキスト ボックス 398"/>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00" name="円/楕円 399"/>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401" name="テキスト ボックス 400"/>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158708</xdr:rowOff>
    </xdr:from>
    <xdr:to>
      <xdr:col>21</xdr:col>
      <xdr:colOff>0</xdr:colOff>
      <xdr:row>14</xdr:row>
      <xdr:rowOff>122386</xdr:rowOff>
    </xdr:to>
    <xdr:cxnSp macro="">
      <xdr:nvCxnSpPr>
        <xdr:cNvPr id="435" name="直線コネクタ 434"/>
        <xdr:cNvCxnSpPr/>
      </xdr:nvCxnSpPr>
      <xdr:spPr>
        <a:xfrm flipV="1">
          <a:off x="13512800" y="238755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8" name="フローチャート : 判断 437"/>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9" name="テキスト ボックス 438"/>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40" name="フローチャート : 判断 439"/>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1" name="テキスト ボックス 440"/>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2" name="フローチャート : 判断 441"/>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157963</xdr:rowOff>
    </xdr:from>
    <xdr:ext cx="762000" cy="259045"/>
    <xdr:sp macro="" textlink="">
      <xdr:nvSpPr>
        <xdr:cNvPr id="443" name="テキスト ボックス 442"/>
        <xdr:cNvSpPr txBox="1"/>
      </xdr:nvSpPr>
      <xdr:spPr>
        <a:xfrm>
          <a:off x="14020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4" name="フローチャート : 判断 443"/>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70968</xdr:rowOff>
    </xdr:from>
    <xdr:ext cx="762000" cy="259045"/>
    <xdr:sp macro="" textlink="">
      <xdr:nvSpPr>
        <xdr:cNvPr id="445" name="テキスト ボックス 444"/>
        <xdr:cNvSpPr txBox="1"/>
      </xdr:nvSpPr>
      <xdr:spPr>
        <a:xfrm>
          <a:off x="13131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107908</xdr:rowOff>
    </xdr:from>
    <xdr:to>
      <xdr:col>21</xdr:col>
      <xdr:colOff>50800</xdr:colOff>
      <xdr:row>14</xdr:row>
      <xdr:rowOff>38058</xdr:rowOff>
    </xdr:to>
    <xdr:sp macro="" textlink="">
      <xdr:nvSpPr>
        <xdr:cNvPr id="451" name="円/楕円 450"/>
        <xdr:cNvSpPr/>
      </xdr:nvSpPr>
      <xdr:spPr>
        <a:xfrm>
          <a:off x="143510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48235</xdr:rowOff>
    </xdr:from>
    <xdr:ext cx="762000" cy="259045"/>
    <xdr:sp macro="" textlink="">
      <xdr:nvSpPr>
        <xdr:cNvPr id="452" name="テキスト ボックス 451"/>
        <xdr:cNvSpPr txBox="1"/>
      </xdr:nvSpPr>
      <xdr:spPr>
        <a:xfrm>
          <a:off x="14020800" y="210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71586</xdr:rowOff>
    </xdr:from>
    <xdr:to>
      <xdr:col>19</xdr:col>
      <xdr:colOff>533400</xdr:colOff>
      <xdr:row>15</xdr:row>
      <xdr:rowOff>1736</xdr:rowOff>
    </xdr:to>
    <xdr:sp macro="" textlink="">
      <xdr:nvSpPr>
        <xdr:cNvPr id="453" name="円/楕円 452"/>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11913</xdr:rowOff>
    </xdr:from>
    <xdr:ext cx="762000" cy="259045"/>
    <xdr:sp macro="" textlink="">
      <xdr:nvSpPr>
        <xdr:cNvPr id="454" name="テキスト ボックス 453"/>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11,681
11,542
476.03
11,739,563
11,348,204
263,476
7,049,799
12,572,888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人件費に係る経常収支比率は低くなっているが、要因としてゴミ処理業務や消防業務を広域連合で行っていることがあげられる。しかし、町村合併後のまちづくりを推進するため総合支所方式を採用し、支所機能を充実させているため、類似団体と比較し多めの配置となっている。木曽町職員適正化計画を基本として、今後も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5842</xdr:rowOff>
    </xdr:from>
    <xdr:to>
      <xdr:col>7</xdr:col>
      <xdr:colOff>15875</xdr:colOff>
      <xdr:row>35</xdr:row>
      <xdr:rowOff>19558</xdr:rowOff>
    </xdr:to>
    <xdr:cxnSp macro="">
      <xdr:nvCxnSpPr>
        <xdr:cNvPr id="64" name="直線コネクタ 63"/>
        <xdr:cNvCxnSpPr/>
      </xdr:nvCxnSpPr>
      <xdr:spPr>
        <a:xfrm flipV="1">
          <a:off x="3987800" y="6006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19558</xdr:rowOff>
    </xdr:from>
    <xdr:to>
      <xdr:col>5</xdr:col>
      <xdr:colOff>549275</xdr:colOff>
      <xdr:row>35</xdr:row>
      <xdr:rowOff>60706</xdr:rowOff>
    </xdr:to>
    <xdr:cxnSp macro="">
      <xdr:nvCxnSpPr>
        <xdr:cNvPr id="67" name="直線コネクタ 66"/>
        <xdr:cNvCxnSpPr/>
      </xdr:nvCxnSpPr>
      <xdr:spPr>
        <a:xfrm flipV="1">
          <a:off x="3098800" y="6020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42418</xdr:rowOff>
    </xdr:from>
    <xdr:to>
      <xdr:col>4</xdr:col>
      <xdr:colOff>346075</xdr:colOff>
      <xdr:row>35</xdr:row>
      <xdr:rowOff>60706</xdr:rowOff>
    </xdr:to>
    <xdr:cxnSp macro="">
      <xdr:nvCxnSpPr>
        <xdr:cNvPr id="70" name="直線コネクタ 69"/>
        <xdr:cNvCxnSpPr/>
      </xdr:nvCxnSpPr>
      <xdr:spPr>
        <a:xfrm>
          <a:off x="2209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42418</xdr:rowOff>
    </xdr:from>
    <xdr:to>
      <xdr:col>3</xdr:col>
      <xdr:colOff>142875</xdr:colOff>
      <xdr:row>35</xdr:row>
      <xdr:rowOff>83566</xdr:rowOff>
    </xdr:to>
    <xdr:cxnSp macro="">
      <xdr:nvCxnSpPr>
        <xdr:cNvPr id="73" name="直線コネクタ 72"/>
        <xdr:cNvCxnSpPr/>
      </xdr:nvCxnSpPr>
      <xdr:spPr>
        <a:xfrm flipV="1">
          <a:off x="1320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126492</xdr:rowOff>
    </xdr:from>
    <xdr:to>
      <xdr:col>7</xdr:col>
      <xdr:colOff>66675</xdr:colOff>
      <xdr:row>35</xdr:row>
      <xdr:rowOff>56642</xdr:rowOff>
    </xdr:to>
    <xdr:sp macro="" textlink="">
      <xdr:nvSpPr>
        <xdr:cNvPr id="83" name="円/楕円 82"/>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35069</xdr:rowOff>
    </xdr:from>
    <xdr:ext cx="762000" cy="259045"/>
    <xdr:sp macro="" textlink="">
      <xdr:nvSpPr>
        <xdr:cNvPr id="84" name="人件費該当値テキスト"/>
        <xdr:cNvSpPr txBox="1"/>
      </xdr:nvSpPr>
      <xdr:spPr>
        <a:xfrm>
          <a:off x="4914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140208</xdr:rowOff>
    </xdr:from>
    <xdr:to>
      <xdr:col>5</xdr:col>
      <xdr:colOff>600075</xdr:colOff>
      <xdr:row>35</xdr:row>
      <xdr:rowOff>70358</xdr:rowOff>
    </xdr:to>
    <xdr:sp macro="" textlink="">
      <xdr:nvSpPr>
        <xdr:cNvPr id="85" name="円/楕円 84"/>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80535</xdr:rowOff>
    </xdr:from>
    <xdr:ext cx="736600" cy="259045"/>
    <xdr:sp macro="" textlink="">
      <xdr:nvSpPr>
        <xdr:cNvPr id="86" name="テキスト ボックス 85"/>
        <xdr:cNvSpPr txBox="1"/>
      </xdr:nvSpPr>
      <xdr:spPr>
        <a:xfrm>
          <a:off x="3606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9906</xdr:rowOff>
    </xdr:from>
    <xdr:to>
      <xdr:col>4</xdr:col>
      <xdr:colOff>396875</xdr:colOff>
      <xdr:row>35</xdr:row>
      <xdr:rowOff>111506</xdr:rowOff>
    </xdr:to>
    <xdr:sp macro="" textlink="">
      <xdr:nvSpPr>
        <xdr:cNvPr id="87" name="円/楕円 86"/>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121683</xdr:rowOff>
    </xdr:from>
    <xdr:ext cx="762000" cy="259045"/>
    <xdr:sp macro="" textlink="">
      <xdr:nvSpPr>
        <xdr:cNvPr id="88" name="テキスト ボックス 87"/>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163068</xdr:rowOff>
    </xdr:from>
    <xdr:to>
      <xdr:col>3</xdr:col>
      <xdr:colOff>193675</xdr:colOff>
      <xdr:row>35</xdr:row>
      <xdr:rowOff>93218</xdr:rowOff>
    </xdr:to>
    <xdr:sp macro="" textlink="">
      <xdr:nvSpPr>
        <xdr:cNvPr id="89" name="円/楕円 88"/>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103395</xdr:rowOff>
    </xdr:from>
    <xdr:ext cx="762000" cy="259045"/>
    <xdr:sp macro="" textlink="">
      <xdr:nvSpPr>
        <xdr:cNvPr id="90" name="テキスト ボックス 89"/>
        <xdr:cNvSpPr txBox="1"/>
      </xdr:nvSpPr>
      <xdr:spPr>
        <a:xfrm>
          <a:off x="1828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32766</xdr:rowOff>
    </xdr:from>
    <xdr:to>
      <xdr:col>1</xdr:col>
      <xdr:colOff>676275</xdr:colOff>
      <xdr:row>35</xdr:row>
      <xdr:rowOff>134366</xdr:rowOff>
    </xdr:to>
    <xdr:sp macro="" textlink="">
      <xdr:nvSpPr>
        <xdr:cNvPr id="91" name="円/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類似団体と比較し、物件費にかかる比率は低くなっているが、合併により管理する施設が多くなり、管理経費の割合は高くなっている。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のため指定管理制度導入が可能な施設については積極的に民間への管理委託を行い、老朽化に伴い多額の改修費等がかかる施設については、公共施設管理計画を策定し類似施設の統合も含め経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16</xdr:row>
      <xdr:rowOff>12700</xdr:rowOff>
    </xdr:to>
    <xdr:cxnSp macro="">
      <xdr:nvCxnSpPr>
        <xdr:cNvPr id="125" name="直線コネクタ 124"/>
        <xdr:cNvCxnSpPr/>
      </xdr:nvCxnSpPr>
      <xdr:spPr>
        <a:xfrm>
          <a:off x="15671800" y="2694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153670</xdr:rowOff>
    </xdr:to>
    <xdr:cxnSp macro="">
      <xdr:nvCxnSpPr>
        <xdr:cNvPr id="128" name="直線コネクタ 127"/>
        <xdr:cNvCxnSpPr/>
      </xdr:nvCxnSpPr>
      <xdr:spPr>
        <a:xfrm flipV="1">
          <a:off x="14782800" y="269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153670</xdr:rowOff>
    </xdr:to>
    <xdr:cxnSp macro="">
      <xdr:nvCxnSpPr>
        <xdr:cNvPr id="131" name="直線コネクタ 130"/>
        <xdr:cNvCxnSpPr/>
      </xdr:nvCxnSpPr>
      <xdr:spPr>
        <a:xfrm>
          <a:off x="13893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107950</xdr:rowOff>
    </xdr:to>
    <xdr:cxnSp macro="">
      <xdr:nvCxnSpPr>
        <xdr:cNvPr id="134" name="直線コネクタ 133"/>
        <xdr:cNvCxnSpPr/>
      </xdr:nvCxnSpPr>
      <xdr:spPr>
        <a:xfrm>
          <a:off x="13004800" y="261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7" name="テキスト ボックス 146"/>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8" name="円/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49" name="テキスト ボックス 148"/>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扶助費に係る経常収支比率は低く抑えられているため、引き続き適正な管理を行い、現在の水準維持に努める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53522</xdr:rowOff>
    </xdr:to>
    <xdr:cxnSp macro="">
      <xdr:nvCxnSpPr>
        <xdr:cNvPr id="188" name="直線コネクタ 187"/>
        <xdr:cNvCxnSpPr/>
      </xdr:nvCxnSpPr>
      <xdr:spPr>
        <a:xfrm>
          <a:off x="3987800" y="9107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53522</xdr:rowOff>
    </xdr:to>
    <xdr:cxnSp macro="">
      <xdr:nvCxnSpPr>
        <xdr:cNvPr id="191" name="直線コネクタ 190"/>
        <xdr:cNvCxnSpPr/>
      </xdr:nvCxnSpPr>
      <xdr:spPr>
        <a:xfrm flipV="1">
          <a:off x="3098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53522</xdr:rowOff>
    </xdr:to>
    <xdr:cxnSp macro="">
      <xdr:nvCxnSpPr>
        <xdr:cNvPr id="194" name="直線コネクタ 193"/>
        <xdr:cNvCxnSpPr/>
      </xdr:nvCxnSpPr>
      <xdr:spPr>
        <a:xfrm>
          <a:off x="2209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20865</xdr:rowOff>
    </xdr:to>
    <xdr:cxnSp macro="">
      <xdr:nvCxnSpPr>
        <xdr:cNvPr id="197" name="直線コネクタ 196"/>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2722</xdr:rowOff>
    </xdr:from>
    <xdr:to>
      <xdr:col>7</xdr:col>
      <xdr:colOff>66675</xdr:colOff>
      <xdr:row>53</xdr:row>
      <xdr:rowOff>104322</xdr:rowOff>
    </xdr:to>
    <xdr:sp macro="" textlink="">
      <xdr:nvSpPr>
        <xdr:cNvPr id="207" name="円/楕円 206"/>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82749</xdr:rowOff>
    </xdr:from>
    <xdr:ext cx="762000" cy="259045"/>
    <xdr:sp macro="" textlink="">
      <xdr:nvSpPr>
        <xdr:cNvPr id="208" name="扶助費該当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141515</xdr:rowOff>
    </xdr:from>
    <xdr:to>
      <xdr:col>5</xdr:col>
      <xdr:colOff>600075</xdr:colOff>
      <xdr:row>53</xdr:row>
      <xdr:rowOff>71665</xdr:rowOff>
    </xdr:to>
    <xdr:sp macro="" textlink="">
      <xdr:nvSpPr>
        <xdr:cNvPr id="209" name="円/楕円 208"/>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81842</xdr:rowOff>
    </xdr:from>
    <xdr:ext cx="736600" cy="259045"/>
    <xdr:sp macro="" textlink="">
      <xdr:nvSpPr>
        <xdr:cNvPr id="210" name="テキスト ボックス 209"/>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2722</xdr:rowOff>
    </xdr:from>
    <xdr:to>
      <xdr:col>4</xdr:col>
      <xdr:colOff>396875</xdr:colOff>
      <xdr:row>53</xdr:row>
      <xdr:rowOff>104322</xdr:rowOff>
    </xdr:to>
    <xdr:sp macro="" textlink="">
      <xdr:nvSpPr>
        <xdr:cNvPr id="211" name="円/楕円 210"/>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114499</xdr:rowOff>
    </xdr:from>
    <xdr:ext cx="762000" cy="259045"/>
    <xdr:sp macro="" textlink="">
      <xdr:nvSpPr>
        <xdr:cNvPr id="212" name="テキスト ボックス 211"/>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141515</xdr:rowOff>
    </xdr:from>
    <xdr:to>
      <xdr:col>3</xdr:col>
      <xdr:colOff>193675</xdr:colOff>
      <xdr:row>53</xdr:row>
      <xdr:rowOff>71665</xdr:rowOff>
    </xdr:to>
    <xdr:sp macro="" textlink="">
      <xdr:nvSpPr>
        <xdr:cNvPr id="213" name="円/楕円 212"/>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81842</xdr:rowOff>
    </xdr:from>
    <xdr:ext cx="762000" cy="259045"/>
    <xdr:sp macro="" textlink="">
      <xdr:nvSpPr>
        <xdr:cNvPr id="214" name="テキスト ボックス 213"/>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5" name="円/楕円 214"/>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6" name="テキスト ボックス 215"/>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分にかかる比率がやや高めにあるのは、他会計への繰出金が主な要因であり、これまでに整備した上下水道施設の維持管理として公営企業会計への多額の繰出や、国民健康保険事業会計の赤字補てん的な繰出が必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今後、経費削減を進めるとともに、独立採算の原則に立った料金見直し等による健全化を図り、普通会計の負担を減らしていくように努める。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xdr:rowOff>
    </xdr:from>
    <xdr:to>
      <xdr:col>24</xdr:col>
      <xdr:colOff>31750</xdr:colOff>
      <xdr:row>58</xdr:row>
      <xdr:rowOff>46990</xdr:rowOff>
    </xdr:to>
    <xdr:cxnSp macro="">
      <xdr:nvCxnSpPr>
        <xdr:cNvPr id="244" name="直線コネクタ 243"/>
        <xdr:cNvCxnSpPr/>
      </xdr:nvCxnSpPr>
      <xdr:spPr>
        <a:xfrm flipV="1">
          <a:off x="15671800" y="99510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46990</xdr:rowOff>
    </xdr:from>
    <xdr:to>
      <xdr:col>22</xdr:col>
      <xdr:colOff>565150</xdr:colOff>
      <xdr:row>58</xdr:row>
      <xdr:rowOff>138430</xdr:rowOff>
    </xdr:to>
    <xdr:cxnSp macro="">
      <xdr:nvCxnSpPr>
        <xdr:cNvPr id="247" name="直線コネクタ 246"/>
        <xdr:cNvCxnSpPr/>
      </xdr:nvCxnSpPr>
      <xdr:spPr>
        <a:xfrm flipV="1">
          <a:off x="14782800" y="99910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98425</xdr:rowOff>
    </xdr:from>
    <xdr:to>
      <xdr:col>21</xdr:col>
      <xdr:colOff>361950</xdr:colOff>
      <xdr:row>58</xdr:row>
      <xdr:rowOff>138430</xdr:rowOff>
    </xdr:to>
    <xdr:cxnSp macro="">
      <xdr:nvCxnSpPr>
        <xdr:cNvPr id="250" name="直線コネクタ 249"/>
        <xdr:cNvCxnSpPr/>
      </xdr:nvCxnSpPr>
      <xdr:spPr>
        <a:xfrm>
          <a:off x="13893800" y="10042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98425</xdr:rowOff>
    </xdr:from>
    <xdr:to>
      <xdr:col>20</xdr:col>
      <xdr:colOff>158750</xdr:colOff>
      <xdr:row>58</xdr:row>
      <xdr:rowOff>127000</xdr:rowOff>
    </xdr:to>
    <xdr:cxnSp macro="">
      <xdr:nvCxnSpPr>
        <xdr:cNvPr id="253" name="直線コネクタ 252"/>
        <xdr:cNvCxnSpPr/>
      </xdr:nvCxnSpPr>
      <xdr:spPr>
        <a:xfrm flipV="1">
          <a:off x="13004800" y="10042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63" name="円/楕円 262"/>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144162</xdr:rowOff>
    </xdr:from>
    <xdr:ext cx="762000" cy="259045"/>
    <xdr:sp macro="" textlink="">
      <xdr:nvSpPr>
        <xdr:cNvPr id="264" name="その他該当値テキスト"/>
        <xdr:cNvSpPr txBox="1"/>
      </xdr:nvSpPr>
      <xdr:spPr>
        <a:xfrm>
          <a:off x="16598900" y="974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167640</xdr:rowOff>
    </xdr:from>
    <xdr:to>
      <xdr:col>22</xdr:col>
      <xdr:colOff>615950</xdr:colOff>
      <xdr:row>58</xdr:row>
      <xdr:rowOff>97790</xdr:rowOff>
    </xdr:to>
    <xdr:sp macro="" textlink="">
      <xdr:nvSpPr>
        <xdr:cNvPr id="265" name="円/楕円 264"/>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107967</xdr:rowOff>
    </xdr:from>
    <xdr:ext cx="736600" cy="259045"/>
    <xdr:sp macro="" textlink="">
      <xdr:nvSpPr>
        <xdr:cNvPr id="266" name="テキスト ボックス 265"/>
        <xdr:cNvSpPr txBox="1"/>
      </xdr:nvSpPr>
      <xdr:spPr>
        <a:xfrm>
          <a:off x="15290800" y="970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87630</xdr:rowOff>
    </xdr:from>
    <xdr:to>
      <xdr:col>21</xdr:col>
      <xdr:colOff>412750</xdr:colOff>
      <xdr:row>59</xdr:row>
      <xdr:rowOff>17780</xdr:rowOff>
    </xdr:to>
    <xdr:sp macro="" textlink="">
      <xdr:nvSpPr>
        <xdr:cNvPr id="267" name="円/楕円 266"/>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68" name="テキスト ボックス 267"/>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9" name="円/楕円 268"/>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159402</xdr:rowOff>
    </xdr:from>
    <xdr:ext cx="762000" cy="259045"/>
    <xdr:sp macro="" textlink="">
      <xdr:nvSpPr>
        <xdr:cNvPr id="270" name="テキスト ボックス 269"/>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1" name="円/楕円 270"/>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2" name="テキスト ボックス 271"/>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補助費等にかかる比率は低くなっているが、各種団体等への補助金は多額であるため、特色ある活動は積極的に推進していくが、今後は補助金交付に対する事業内容の精査を積極的に行い、見直しや廃止を検討し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42418</xdr:rowOff>
    </xdr:to>
    <xdr:cxnSp macro="">
      <xdr:nvCxnSpPr>
        <xdr:cNvPr id="302" name="直線コネクタ 301"/>
        <xdr:cNvCxnSpPr/>
      </xdr:nvCxnSpPr>
      <xdr:spPr>
        <a:xfrm>
          <a:off x="15671800" y="6335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36</xdr:row>
      <xdr:rowOff>163576</xdr:rowOff>
    </xdr:to>
    <xdr:cxnSp macro="">
      <xdr:nvCxnSpPr>
        <xdr:cNvPr id="305" name="直線コネクタ 304"/>
        <xdr:cNvCxnSpPr/>
      </xdr:nvCxnSpPr>
      <xdr:spPr>
        <a:xfrm>
          <a:off x="14782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145288</xdr:rowOff>
    </xdr:to>
    <xdr:cxnSp macro="">
      <xdr:nvCxnSpPr>
        <xdr:cNvPr id="308" name="直線コネクタ 307"/>
        <xdr:cNvCxnSpPr/>
      </xdr:nvCxnSpPr>
      <xdr:spPr>
        <a:xfrm>
          <a:off x="13893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131572</xdr:rowOff>
    </xdr:to>
    <xdr:cxnSp macro="">
      <xdr:nvCxnSpPr>
        <xdr:cNvPr id="311" name="直線コネクタ 310"/>
        <xdr:cNvCxnSpPr/>
      </xdr:nvCxnSpPr>
      <xdr:spPr>
        <a:xfrm flipV="1">
          <a:off x="13004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1" name="円/楕円 320"/>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8145</xdr:rowOff>
    </xdr:from>
    <xdr:ext cx="762000" cy="259045"/>
    <xdr:sp macro="" textlink="">
      <xdr:nvSpPr>
        <xdr:cNvPr id="322"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3" name="円/楕円 322"/>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24" name="テキスト ボックス 32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5" name="円/楕円 324"/>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34815</xdr:rowOff>
    </xdr:from>
    <xdr:ext cx="762000" cy="259045"/>
    <xdr:sp macro="" textlink="">
      <xdr:nvSpPr>
        <xdr:cNvPr id="326" name="テキスト ボックス 325"/>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7" name="円/楕円 326"/>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8" name="テキスト ボックス 327"/>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9" name="円/楕円 328"/>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30" name="テキスト ボックス 32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経常収支比率に占める公債費の割合が大きくなっている。旧町村からのインフラ整備等の大型事業によるものが要因となっている。過疎対策事業のうち元利償還金の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割が交付税措置されるが、今後も同様に事業を進めると公債費が増加し、経常収支比率も悪化することから、債務削減計画により新規事業を精査することにより、今後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年間で地方債残高（臨時財政対策債を除く）を約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割減少させる予定である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10413</xdr:rowOff>
    </xdr:to>
    <xdr:cxnSp macro="">
      <xdr:nvCxnSpPr>
        <xdr:cNvPr id="360" name="直線コネクタ 359"/>
        <xdr:cNvCxnSpPr/>
      </xdr:nvCxnSpPr>
      <xdr:spPr>
        <a:xfrm flipV="1">
          <a:off x="3987800" y="135503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xdr:rowOff>
    </xdr:from>
    <xdr:to>
      <xdr:col>5</xdr:col>
      <xdr:colOff>549275</xdr:colOff>
      <xdr:row>79</xdr:row>
      <xdr:rowOff>10413</xdr:rowOff>
    </xdr:to>
    <xdr:cxnSp macro="">
      <xdr:nvCxnSpPr>
        <xdr:cNvPr id="363" name="直線コネクタ 362"/>
        <xdr:cNvCxnSpPr/>
      </xdr:nvCxnSpPr>
      <xdr:spPr>
        <a:xfrm>
          <a:off x="3098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5842</xdr:rowOff>
    </xdr:from>
    <xdr:to>
      <xdr:col>4</xdr:col>
      <xdr:colOff>346075</xdr:colOff>
      <xdr:row>79</xdr:row>
      <xdr:rowOff>37846</xdr:rowOff>
    </xdr:to>
    <xdr:cxnSp macro="">
      <xdr:nvCxnSpPr>
        <xdr:cNvPr id="366" name="直線コネクタ 365"/>
        <xdr:cNvCxnSpPr/>
      </xdr:nvCxnSpPr>
      <xdr:spPr>
        <a:xfrm flipV="1">
          <a:off x="2209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37846</xdr:rowOff>
    </xdr:to>
    <xdr:cxnSp macro="">
      <xdr:nvCxnSpPr>
        <xdr:cNvPr id="369" name="直線コネクタ 368"/>
        <xdr:cNvCxnSpPr/>
      </xdr:nvCxnSpPr>
      <xdr:spPr>
        <a:xfrm>
          <a:off x="1320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79" name="円/楕円 378"/>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80"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1" name="円/楕円 380"/>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2" name="テキスト ボックス 381"/>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126492</xdr:rowOff>
    </xdr:from>
    <xdr:to>
      <xdr:col>4</xdr:col>
      <xdr:colOff>396875</xdr:colOff>
      <xdr:row>79</xdr:row>
      <xdr:rowOff>56642</xdr:rowOff>
    </xdr:to>
    <xdr:sp macro="" textlink="">
      <xdr:nvSpPr>
        <xdr:cNvPr id="383" name="円/楕円 382"/>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41419</xdr:rowOff>
    </xdr:from>
    <xdr:ext cx="762000" cy="259045"/>
    <xdr:sp macro="" textlink="">
      <xdr:nvSpPr>
        <xdr:cNvPr id="384" name="テキスト ボックス 383"/>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5" name="円/楕円 384"/>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6" name="テキスト ボックス 385"/>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87" name="円/楕円 386"/>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88" name="テキスト ボックス 387"/>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入公債費以外にかかる比率は低い水準にあるため、引き続き行財政改革等の取り組みを通じて義務的経費の削減を行い、現在の水準維持に努める。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92710</xdr:rowOff>
    </xdr:from>
    <xdr:to>
      <xdr:col>24</xdr:col>
      <xdr:colOff>31750</xdr:colOff>
      <xdr:row>80</xdr:row>
      <xdr:rowOff>134620</xdr:rowOff>
    </xdr:to>
    <xdr:cxnSp macro="">
      <xdr:nvCxnSpPr>
        <xdr:cNvPr id="416" name="直線コネクタ 415"/>
        <xdr:cNvCxnSpPr/>
      </xdr:nvCxnSpPr>
      <xdr:spPr>
        <a:xfrm flipV="1">
          <a:off x="16510000" y="1278001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106697</xdr:rowOff>
    </xdr:from>
    <xdr:ext cx="762000" cy="259045"/>
    <xdr:sp macro="" textlink="">
      <xdr:nvSpPr>
        <xdr:cNvPr id="417"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134620</xdr:rowOff>
    </xdr:from>
    <xdr:to>
      <xdr:col>24</xdr:col>
      <xdr:colOff>120650</xdr:colOff>
      <xdr:row>80</xdr:row>
      <xdr:rowOff>134620</xdr:rowOff>
    </xdr:to>
    <xdr:cxnSp macro="">
      <xdr:nvCxnSpPr>
        <xdr:cNvPr id="418" name="直線コネクタ 417"/>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7637</xdr:rowOff>
    </xdr:from>
    <xdr:ext cx="762000" cy="259045"/>
    <xdr:sp macro="" textlink="">
      <xdr:nvSpPr>
        <xdr:cNvPr id="419" name="公債費以外最大値テキスト"/>
        <xdr:cNvSpPr txBox="1"/>
      </xdr:nvSpPr>
      <xdr:spPr>
        <a:xfrm>
          <a:off x="16598900" y="1252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74</xdr:row>
      <xdr:rowOff>92710</xdr:rowOff>
    </xdr:from>
    <xdr:to>
      <xdr:col>24</xdr:col>
      <xdr:colOff>120650</xdr:colOff>
      <xdr:row>74</xdr:row>
      <xdr:rowOff>92710</xdr:rowOff>
    </xdr:to>
    <xdr:cxnSp macro="">
      <xdr:nvCxnSpPr>
        <xdr:cNvPr id="420" name="直線コネクタ 419"/>
        <xdr:cNvCxnSpPr/>
      </xdr:nvCxnSpPr>
      <xdr:spPr>
        <a:xfrm>
          <a:off x="16421100" y="1278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50800</xdr:rowOff>
    </xdr:from>
    <xdr:to>
      <xdr:col>24</xdr:col>
      <xdr:colOff>31750</xdr:colOff>
      <xdr:row>74</xdr:row>
      <xdr:rowOff>92710</xdr:rowOff>
    </xdr:to>
    <xdr:cxnSp macro="">
      <xdr:nvCxnSpPr>
        <xdr:cNvPr id="421" name="直線コネクタ 420"/>
        <xdr:cNvCxnSpPr/>
      </xdr:nvCxnSpPr>
      <xdr:spPr>
        <a:xfrm>
          <a:off x="15671800" y="127381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86377</xdr:rowOff>
    </xdr:from>
    <xdr:ext cx="762000" cy="259045"/>
    <xdr:sp macro="" textlink="">
      <xdr:nvSpPr>
        <xdr:cNvPr id="422"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23" name="フローチャート : 判断 422"/>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50800</xdr:rowOff>
    </xdr:from>
    <xdr:to>
      <xdr:col>22</xdr:col>
      <xdr:colOff>565150</xdr:colOff>
      <xdr:row>74</xdr:row>
      <xdr:rowOff>153670</xdr:rowOff>
    </xdr:to>
    <xdr:cxnSp macro="">
      <xdr:nvCxnSpPr>
        <xdr:cNvPr id="424" name="直線コネクタ 423"/>
        <xdr:cNvCxnSpPr/>
      </xdr:nvCxnSpPr>
      <xdr:spPr>
        <a:xfrm flipV="1">
          <a:off x="14782800" y="127381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615950</xdr:colOff>
      <xdr:row>77</xdr:row>
      <xdr:rowOff>139700</xdr:rowOff>
    </xdr:to>
    <xdr:sp macro="" textlink="">
      <xdr:nvSpPr>
        <xdr:cNvPr id="425" name="フローチャート : 判断 424"/>
        <xdr:cNvSpPr/>
      </xdr:nvSpPr>
      <xdr:spPr>
        <a:xfrm>
          <a:off x="15621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26" name="テキスト ボックス 425"/>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153670</xdr:rowOff>
    </xdr:to>
    <xdr:cxnSp macro="">
      <xdr:nvCxnSpPr>
        <xdr:cNvPr id="427" name="直線コネクタ 426"/>
        <xdr:cNvCxnSpPr/>
      </xdr:nvCxnSpPr>
      <xdr:spPr>
        <a:xfrm>
          <a:off x="13893800" y="127228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8" name="フローチャート : 判断 427"/>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9" name="テキスト ボックス 428"/>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35560</xdr:rowOff>
    </xdr:from>
    <xdr:to>
      <xdr:col>20</xdr:col>
      <xdr:colOff>158750</xdr:colOff>
      <xdr:row>74</xdr:row>
      <xdr:rowOff>92710</xdr:rowOff>
    </xdr:to>
    <xdr:cxnSp macro="">
      <xdr:nvCxnSpPr>
        <xdr:cNvPr id="430" name="直線コネクタ 429"/>
        <xdr:cNvCxnSpPr/>
      </xdr:nvCxnSpPr>
      <xdr:spPr>
        <a:xfrm flipV="1">
          <a:off x="13004800" y="12722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1" name="フローチャート : 判断 430"/>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2" name="テキスト ボックス 431"/>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3" name="フローチャート : 判断 432"/>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4" name="テキスト ボックス 433"/>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41910</xdr:rowOff>
    </xdr:from>
    <xdr:to>
      <xdr:col>24</xdr:col>
      <xdr:colOff>82550</xdr:colOff>
      <xdr:row>74</xdr:row>
      <xdr:rowOff>143510</xdr:rowOff>
    </xdr:to>
    <xdr:sp macro="" textlink="">
      <xdr:nvSpPr>
        <xdr:cNvPr id="440" name="円/楕円 439"/>
        <xdr:cNvSpPr/>
      </xdr:nvSpPr>
      <xdr:spPr>
        <a:xfrm>
          <a:off x="16459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121937</xdr:rowOff>
    </xdr:from>
    <xdr:ext cx="762000" cy="259045"/>
    <xdr:sp macro="" textlink="">
      <xdr:nvSpPr>
        <xdr:cNvPr id="441" name="公債費以外該当値テキスト"/>
        <xdr:cNvSpPr txBox="1"/>
      </xdr:nvSpPr>
      <xdr:spPr>
        <a:xfrm>
          <a:off x="16598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0</xdr:rowOff>
    </xdr:from>
    <xdr:to>
      <xdr:col>22</xdr:col>
      <xdr:colOff>615950</xdr:colOff>
      <xdr:row>74</xdr:row>
      <xdr:rowOff>101600</xdr:rowOff>
    </xdr:to>
    <xdr:sp macro="" textlink="">
      <xdr:nvSpPr>
        <xdr:cNvPr id="442" name="円/楕円 441"/>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111777</xdr:rowOff>
    </xdr:from>
    <xdr:ext cx="736600" cy="259045"/>
    <xdr:sp macro="" textlink="">
      <xdr:nvSpPr>
        <xdr:cNvPr id="443" name="テキスト ボックス 442"/>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102870</xdr:rowOff>
    </xdr:from>
    <xdr:to>
      <xdr:col>21</xdr:col>
      <xdr:colOff>412750</xdr:colOff>
      <xdr:row>75</xdr:row>
      <xdr:rowOff>33020</xdr:rowOff>
    </xdr:to>
    <xdr:sp macro="" textlink="">
      <xdr:nvSpPr>
        <xdr:cNvPr id="444" name="円/楕円 443"/>
        <xdr:cNvSpPr/>
      </xdr:nvSpPr>
      <xdr:spPr>
        <a:xfrm>
          <a:off x="14732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43197</xdr:rowOff>
    </xdr:from>
    <xdr:ext cx="762000" cy="259045"/>
    <xdr:sp macro="" textlink="">
      <xdr:nvSpPr>
        <xdr:cNvPr id="445" name="テキスト ボックス 444"/>
        <xdr:cNvSpPr txBox="1"/>
      </xdr:nvSpPr>
      <xdr:spPr>
        <a:xfrm>
          <a:off x="14401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156210</xdr:rowOff>
    </xdr:from>
    <xdr:to>
      <xdr:col>20</xdr:col>
      <xdr:colOff>209550</xdr:colOff>
      <xdr:row>74</xdr:row>
      <xdr:rowOff>86360</xdr:rowOff>
    </xdr:to>
    <xdr:sp macro="" textlink="">
      <xdr:nvSpPr>
        <xdr:cNvPr id="446" name="円/楕円 445"/>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96537</xdr:rowOff>
    </xdr:from>
    <xdr:ext cx="762000" cy="259045"/>
    <xdr:sp macro="" textlink="">
      <xdr:nvSpPr>
        <xdr:cNvPr id="447" name="テキスト ボックス 446"/>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41910</xdr:rowOff>
    </xdr:from>
    <xdr:to>
      <xdr:col>19</xdr:col>
      <xdr:colOff>6350</xdr:colOff>
      <xdr:row>74</xdr:row>
      <xdr:rowOff>143510</xdr:rowOff>
    </xdr:to>
    <xdr:sp macro="" textlink="">
      <xdr:nvSpPr>
        <xdr:cNvPr id="448" name="円/楕円 447"/>
        <xdr:cNvSpPr/>
      </xdr:nvSpPr>
      <xdr:spPr>
        <a:xfrm>
          <a:off x="12954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153687</xdr:rowOff>
    </xdr:from>
    <xdr:ext cx="762000" cy="259045"/>
    <xdr:sp macro="" textlink="">
      <xdr:nvSpPr>
        <xdr:cNvPr id="449" name="テキスト ボックス 448"/>
        <xdr:cNvSpPr txBox="1"/>
      </xdr:nvSpPr>
      <xdr:spPr>
        <a:xfrm>
          <a:off x="12623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45161</xdr:rowOff>
    </xdr:from>
    <xdr:to>
      <xdr:col>4</xdr:col>
      <xdr:colOff>1117600</xdr:colOff>
      <xdr:row>15</xdr:row>
      <xdr:rowOff>67015</xdr:rowOff>
    </xdr:to>
    <xdr:cxnSp macro="">
      <xdr:nvCxnSpPr>
        <xdr:cNvPr id="50" name="直線コネクタ 49"/>
        <xdr:cNvCxnSpPr/>
      </xdr:nvCxnSpPr>
      <xdr:spPr bwMode="auto">
        <a:xfrm>
          <a:off x="5003800" y="2664536"/>
          <a:ext cx="6477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45161</xdr:rowOff>
    </xdr:from>
    <xdr:to>
      <xdr:col>4</xdr:col>
      <xdr:colOff>469900</xdr:colOff>
      <xdr:row>15</xdr:row>
      <xdr:rowOff>52964</xdr:rowOff>
    </xdr:to>
    <xdr:cxnSp macro="">
      <xdr:nvCxnSpPr>
        <xdr:cNvPr id="53" name="直線コネクタ 52"/>
        <xdr:cNvCxnSpPr/>
      </xdr:nvCxnSpPr>
      <xdr:spPr bwMode="auto">
        <a:xfrm flipV="1">
          <a:off x="4305300" y="2664536"/>
          <a:ext cx="698500" cy="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52964</xdr:rowOff>
    </xdr:from>
    <xdr:to>
      <xdr:col>3</xdr:col>
      <xdr:colOff>904875</xdr:colOff>
      <xdr:row>15</xdr:row>
      <xdr:rowOff>145006</xdr:rowOff>
    </xdr:to>
    <xdr:cxnSp macro="">
      <xdr:nvCxnSpPr>
        <xdr:cNvPr id="56" name="直線コネクタ 55"/>
        <xdr:cNvCxnSpPr/>
      </xdr:nvCxnSpPr>
      <xdr:spPr bwMode="auto">
        <a:xfrm flipV="1">
          <a:off x="3606800" y="2672339"/>
          <a:ext cx="698500" cy="9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99058</xdr:rowOff>
    </xdr:from>
    <xdr:to>
      <xdr:col>3</xdr:col>
      <xdr:colOff>206375</xdr:colOff>
      <xdr:row>15</xdr:row>
      <xdr:rowOff>145006</xdr:rowOff>
    </xdr:to>
    <xdr:cxnSp macro="">
      <xdr:nvCxnSpPr>
        <xdr:cNvPr id="59" name="直線コネクタ 58"/>
        <xdr:cNvCxnSpPr/>
      </xdr:nvCxnSpPr>
      <xdr:spPr bwMode="auto">
        <a:xfrm>
          <a:off x="2908300" y="2718433"/>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16215</xdr:rowOff>
    </xdr:from>
    <xdr:to>
      <xdr:col>5</xdr:col>
      <xdr:colOff>34925</xdr:colOff>
      <xdr:row>15</xdr:row>
      <xdr:rowOff>117815</xdr:rowOff>
    </xdr:to>
    <xdr:sp macro="" textlink="">
      <xdr:nvSpPr>
        <xdr:cNvPr id="69" name="円/楕円 68"/>
        <xdr:cNvSpPr/>
      </xdr:nvSpPr>
      <xdr:spPr bwMode="auto">
        <a:xfrm>
          <a:off x="5600700" y="263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32742</xdr:rowOff>
    </xdr:from>
    <xdr:ext cx="762000" cy="259045"/>
    <xdr:sp macro="" textlink="">
      <xdr:nvSpPr>
        <xdr:cNvPr id="70" name="人口1人当たり決算額の推移該当値テキスト130"/>
        <xdr:cNvSpPr txBox="1"/>
      </xdr:nvSpPr>
      <xdr:spPr>
        <a:xfrm>
          <a:off x="5740400" y="24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164,122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165811</xdr:rowOff>
    </xdr:from>
    <xdr:to>
      <xdr:col>4</xdr:col>
      <xdr:colOff>520700</xdr:colOff>
      <xdr:row>15</xdr:row>
      <xdr:rowOff>95961</xdr:rowOff>
    </xdr:to>
    <xdr:sp macro="" textlink="">
      <xdr:nvSpPr>
        <xdr:cNvPr id="71" name="円/楕円 70"/>
        <xdr:cNvSpPr/>
      </xdr:nvSpPr>
      <xdr:spPr bwMode="auto">
        <a:xfrm>
          <a:off x="4953000" y="261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106138</xdr:rowOff>
    </xdr:from>
    <xdr:ext cx="736600" cy="259045"/>
    <xdr:sp macro="" textlink="">
      <xdr:nvSpPr>
        <xdr:cNvPr id="72" name="テキスト ボックス 71"/>
        <xdr:cNvSpPr txBox="1"/>
      </xdr:nvSpPr>
      <xdr:spPr>
        <a:xfrm>
          <a:off x="4622800" y="238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2164</xdr:rowOff>
    </xdr:from>
    <xdr:to>
      <xdr:col>3</xdr:col>
      <xdr:colOff>955675</xdr:colOff>
      <xdr:row>15</xdr:row>
      <xdr:rowOff>103764</xdr:rowOff>
    </xdr:to>
    <xdr:sp macro="" textlink="">
      <xdr:nvSpPr>
        <xdr:cNvPr id="73" name="円/楕円 72"/>
        <xdr:cNvSpPr/>
      </xdr:nvSpPr>
      <xdr:spPr bwMode="auto">
        <a:xfrm>
          <a:off x="4254500" y="262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113941</xdr:rowOff>
    </xdr:from>
    <xdr:ext cx="762000" cy="259045"/>
    <xdr:sp macro="" textlink="">
      <xdr:nvSpPr>
        <xdr:cNvPr id="74" name="テキスト ボックス 73"/>
        <xdr:cNvSpPr txBox="1"/>
      </xdr:nvSpPr>
      <xdr:spPr>
        <a:xfrm>
          <a:off x="3924300" y="2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94206</xdr:rowOff>
    </xdr:from>
    <xdr:to>
      <xdr:col>3</xdr:col>
      <xdr:colOff>257175</xdr:colOff>
      <xdr:row>16</xdr:row>
      <xdr:rowOff>24356</xdr:rowOff>
    </xdr:to>
    <xdr:sp macro="" textlink="">
      <xdr:nvSpPr>
        <xdr:cNvPr id="75" name="円/楕円 74"/>
        <xdr:cNvSpPr/>
      </xdr:nvSpPr>
      <xdr:spPr bwMode="auto">
        <a:xfrm>
          <a:off x="3556000" y="271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34533</xdr:rowOff>
    </xdr:from>
    <xdr:ext cx="762000" cy="259045"/>
    <xdr:sp macro="" textlink="">
      <xdr:nvSpPr>
        <xdr:cNvPr id="76" name="テキスト ボックス 75"/>
        <xdr:cNvSpPr txBox="1"/>
      </xdr:nvSpPr>
      <xdr:spPr>
        <a:xfrm>
          <a:off x="3225800" y="24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48258</xdr:rowOff>
    </xdr:from>
    <xdr:to>
      <xdr:col>2</xdr:col>
      <xdr:colOff>692150</xdr:colOff>
      <xdr:row>15</xdr:row>
      <xdr:rowOff>149858</xdr:rowOff>
    </xdr:to>
    <xdr:sp macro="" textlink="">
      <xdr:nvSpPr>
        <xdr:cNvPr id="77" name="円/楕円 76"/>
        <xdr:cNvSpPr/>
      </xdr:nvSpPr>
      <xdr:spPr bwMode="auto">
        <a:xfrm>
          <a:off x="2857500" y="2667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160035</xdr:rowOff>
    </xdr:from>
    <xdr:ext cx="762000" cy="259045"/>
    <xdr:sp macro="" textlink="">
      <xdr:nvSpPr>
        <xdr:cNvPr id="78" name="テキスト ボックス 77"/>
        <xdr:cNvSpPr txBox="1"/>
      </xdr:nvSpPr>
      <xdr:spPr>
        <a:xfrm>
          <a:off x="2527300" y="24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318681</xdr:rowOff>
    </xdr:from>
    <xdr:to>
      <xdr:col>4</xdr:col>
      <xdr:colOff>1117600</xdr:colOff>
      <xdr:row>36</xdr:row>
      <xdr:rowOff>96390</xdr:rowOff>
    </xdr:to>
    <xdr:cxnSp macro="">
      <xdr:nvCxnSpPr>
        <xdr:cNvPr id="110" name="直線コネクタ 109"/>
        <xdr:cNvCxnSpPr/>
      </xdr:nvCxnSpPr>
      <xdr:spPr bwMode="auto">
        <a:xfrm>
          <a:off x="5003800" y="6929031"/>
          <a:ext cx="647700" cy="12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318681</xdr:rowOff>
    </xdr:from>
    <xdr:to>
      <xdr:col>4</xdr:col>
      <xdr:colOff>469900</xdr:colOff>
      <xdr:row>36</xdr:row>
      <xdr:rowOff>18072</xdr:rowOff>
    </xdr:to>
    <xdr:cxnSp macro="">
      <xdr:nvCxnSpPr>
        <xdr:cNvPr id="113" name="直線コネクタ 112"/>
        <xdr:cNvCxnSpPr/>
      </xdr:nvCxnSpPr>
      <xdr:spPr bwMode="auto">
        <a:xfrm flipV="1">
          <a:off x="4305300" y="6929031"/>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270561</xdr:rowOff>
    </xdr:from>
    <xdr:to>
      <xdr:col>3</xdr:col>
      <xdr:colOff>904875</xdr:colOff>
      <xdr:row>36</xdr:row>
      <xdr:rowOff>18072</xdr:rowOff>
    </xdr:to>
    <xdr:cxnSp macro="">
      <xdr:nvCxnSpPr>
        <xdr:cNvPr id="116" name="直線コネクタ 115"/>
        <xdr:cNvCxnSpPr/>
      </xdr:nvCxnSpPr>
      <xdr:spPr bwMode="auto">
        <a:xfrm>
          <a:off x="3606800" y="6880911"/>
          <a:ext cx="698500" cy="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165633</xdr:rowOff>
    </xdr:from>
    <xdr:to>
      <xdr:col>3</xdr:col>
      <xdr:colOff>206375</xdr:colOff>
      <xdr:row>35</xdr:row>
      <xdr:rowOff>270561</xdr:rowOff>
    </xdr:to>
    <xdr:cxnSp macro="">
      <xdr:nvCxnSpPr>
        <xdr:cNvPr id="119" name="直線コネクタ 118"/>
        <xdr:cNvCxnSpPr/>
      </xdr:nvCxnSpPr>
      <xdr:spPr bwMode="auto">
        <a:xfrm>
          <a:off x="2908300" y="6775983"/>
          <a:ext cx="698500" cy="10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45590</xdr:rowOff>
    </xdr:from>
    <xdr:to>
      <xdr:col>5</xdr:col>
      <xdr:colOff>34925</xdr:colOff>
      <xdr:row>36</xdr:row>
      <xdr:rowOff>147190</xdr:rowOff>
    </xdr:to>
    <xdr:sp macro="" textlink="">
      <xdr:nvSpPr>
        <xdr:cNvPr id="129" name="円/楕円 128"/>
        <xdr:cNvSpPr/>
      </xdr:nvSpPr>
      <xdr:spPr bwMode="auto">
        <a:xfrm>
          <a:off x="5600700" y="699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17667</xdr:rowOff>
    </xdr:from>
    <xdr:ext cx="762000" cy="259045"/>
    <xdr:sp macro="" textlink="">
      <xdr:nvSpPr>
        <xdr:cNvPr id="130" name="人口1人当たり決算額の推移該当値テキスト445"/>
        <xdr:cNvSpPr txBox="1"/>
      </xdr:nvSpPr>
      <xdr:spPr>
        <a:xfrm>
          <a:off x="5740400" y="697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267881</xdr:rowOff>
    </xdr:from>
    <xdr:to>
      <xdr:col>4</xdr:col>
      <xdr:colOff>520700</xdr:colOff>
      <xdr:row>36</xdr:row>
      <xdr:rowOff>26581</xdr:rowOff>
    </xdr:to>
    <xdr:sp macro="" textlink="">
      <xdr:nvSpPr>
        <xdr:cNvPr id="131" name="円/楕円 130"/>
        <xdr:cNvSpPr/>
      </xdr:nvSpPr>
      <xdr:spPr bwMode="auto">
        <a:xfrm>
          <a:off x="4953000" y="687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36758</xdr:rowOff>
    </xdr:from>
    <xdr:ext cx="736600" cy="259045"/>
    <xdr:sp macro="" textlink="">
      <xdr:nvSpPr>
        <xdr:cNvPr id="132" name="テキスト ボックス 131"/>
        <xdr:cNvSpPr txBox="1"/>
      </xdr:nvSpPr>
      <xdr:spPr>
        <a:xfrm>
          <a:off x="4622800" y="664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310172</xdr:rowOff>
    </xdr:from>
    <xdr:to>
      <xdr:col>3</xdr:col>
      <xdr:colOff>955675</xdr:colOff>
      <xdr:row>36</xdr:row>
      <xdr:rowOff>68872</xdr:rowOff>
    </xdr:to>
    <xdr:sp macro="" textlink="">
      <xdr:nvSpPr>
        <xdr:cNvPr id="133" name="円/楕円 132"/>
        <xdr:cNvSpPr/>
      </xdr:nvSpPr>
      <xdr:spPr bwMode="auto">
        <a:xfrm>
          <a:off x="4254500" y="692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53649</xdr:rowOff>
    </xdr:from>
    <xdr:ext cx="762000" cy="259045"/>
    <xdr:sp macro="" textlink="">
      <xdr:nvSpPr>
        <xdr:cNvPr id="134" name="テキスト ボックス 133"/>
        <xdr:cNvSpPr txBox="1"/>
      </xdr:nvSpPr>
      <xdr:spPr>
        <a:xfrm>
          <a:off x="3924300" y="700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219761</xdr:rowOff>
    </xdr:from>
    <xdr:to>
      <xdr:col>3</xdr:col>
      <xdr:colOff>257175</xdr:colOff>
      <xdr:row>35</xdr:row>
      <xdr:rowOff>321361</xdr:rowOff>
    </xdr:to>
    <xdr:sp macro="" textlink="">
      <xdr:nvSpPr>
        <xdr:cNvPr id="135" name="円/楕円 134"/>
        <xdr:cNvSpPr/>
      </xdr:nvSpPr>
      <xdr:spPr bwMode="auto">
        <a:xfrm>
          <a:off x="3556000" y="683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331538</xdr:rowOff>
    </xdr:from>
    <xdr:ext cx="762000" cy="259045"/>
    <xdr:sp macro="" textlink="">
      <xdr:nvSpPr>
        <xdr:cNvPr id="136" name="テキスト ボックス 135"/>
        <xdr:cNvSpPr txBox="1"/>
      </xdr:nvSpPr>
      <xdr:spPr>
        <a:xfrm>
          <a:off x="3225800" y="65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114833</xdr:rowOff>
    </xdr:from>
    <xdr:to>
      <xdr:col>2</xdr:col>
      <xdr:colOff>692150</xdr:colOff>
      <xdr:row>35</xdr:row>
      <xdr:rowOff>216433</xdr:rowOff>
    </xdr:to>
    <xdr:sp macro="" textlink="">
      <xdr:nvSpPr>
        <xdr:cNvPr id="137" name="円/楕円 136"/>
        <xdr:cNvSpPr/>
      </xdr:nvSpPr>
      <xdr:spPr bwMode="auto">
        <a:xfrm>
          <a:off x="2857500" y="67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226610</xdr:rowOff>
    </xdr:from>
    <xdr:ext cx="762000" cy="259045"/>
    <xdr:sp macro="" textlink="">
      <xdr:nvSpPr>
        <xdr:cNvPr id="138" name="テキスト ボックス 137"/>
        <xdr:cNvSpPr txBox="1"/>
      </xdr:nvSpPr>
      <xdr:spPr>
        <a:xfrm>
          <a:off x="2527300" y="649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11,681
11,542
476.03
11,739,563
11,348,204
263,476
7,049,799
12,572,888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23381</xdr:rowOff>
    </xdr:from>
    <xdr:to>
      <xdr:col>6</xdr:col>
      <xdr:colOff>511175</xdr:colOff>
      <xdr:row>36</xdr:row>
      <xdr:rowOff>74953</xdr:rowOff>
    </xdr:to>
    <xdr:cxnSp macro="">
      <xdr:nvCxnSpPr>
        <xdr:cNvPr id="61" name="直線コネクタ 60"/>
        <xdr:cNvCxnSpPr/>
      </xdr:nvCxnSpPr>
      <xdr:spPr>
        <a:xfrm>
          <a:off x="3797300" y="6195581"/>
          <a:ext cx="8382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157516</xdr:rowOff>
    </xdr:from>
    <xdr:to>
      <xdr:col>5</xdr:col>
      <xdr:colOff>358775</xdr:colOff>
      <xdr:row>36</xdr:row>
      <xdr:rowOff>23381</xdr:rowOff>
    </xdr:to>
    <xdr:cxnSp macro="">
      <xdr:nvCxnSpPr>
        <xdr:cNvPr id="64" name="直線コネクタ 63"/>
        <xdr:cNvCxnSpPr/>
      </xdr:nvCxnSpPr>
      <xdr:spPr>
        <a:xfrm>
          <a:off x="2908300" y="6158266"/>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157516</xdr:rowOff>
    </xdr:from>
    <xdr:to>
      <xdr:col>4</xdr:col>
      <xdr:colOff>155575</xdr:colOff>
      <xdr:row>36</xdr:row>
      <xdr:rowOff>30345</xdr:rowOff>
    </xdr:to>
    <xdr:cxnSp macro="">
      <xdr:nvCxnSpPr>
        <xdr:cNvPr id="67" name="直線コネクタ 66"/>
        <xdr:cNvCxnSpPr/>
      </xdr:nvCxnSpPr>
      <xdr:spPr>
        <a:xfrm flipV="1">
          <a:off x="2019300" y="6158266"/>
          <a:ext cx="889000" cy="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170211</xdr:rowOff>
    </xdr:from>
    <xdr:to>
      <xdr:col>2</xdr:col>
      <xdr:colOff>638175</xdr:colOff>
      <xdr:row>36</xdr:row>
      <xdr:rowOff>30345</xdr:rowOff>
    </xdr:to>
    <xdr:cxnSp macro="">
      <xdr:nvCxnSpPr>
        <xdr:cNvPr id="70" name="直線コネクタ 69"/>
        <xdr:cNvCxnSpPr/>
      </xdr:nvCxnSpPr>
      <xdr:spPr>
        <a:xfrm>
          <a:off x="1130300" y="6170961"/>
          <a:ext cx="889000" cy="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24153</xdr:rowOff>
    </xdr:from>
    <xdr:to>
      <xdr:col>6</xdr:col>
      <xdr:colOff>561975</xdr:colOff>
      <xdr:row>36</xdr:row>
      <xdr:rowOff>125753</xdr:rowOff>
    </xdr:to>
    <xdr:sp macro="" textlink="">
      <xdr:nvSpPr>
        <xdr:cNvPr id="80" name="円/楕円 79"/>
        <xdr:cNvSpPr/>
      </xdr:nvSpPr>
      <xdr:spPr>
        <a:xfrm>
          <a:off x="4584700" y="61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47030</xdr:rowOff>
    </xdr:from>
    <xdr:ext cx="599010" cy="259045"/>
    <xdr:sp macro="" textlink="">
      <xdr:nvSpPr>
        <xdr:cNvPr id="81" name="人件費該当値テキスト"/>
        <xdr:cNvSpPr txBox="1"/>
      </xdr:nvSpPr>
      <xdr:spPr>
        <a:xfrm>
          <a:off x="4686300" y="604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144031</xdr:rowOff>
    </xdr:from>
    <xdr:to>
      <xdr:col>5</xdr:col>
      <xdr:colOff>409575</xdr:colOff>
      <xdr:row>36</xdr:row>
      <xdr:rowOff>74181</xdr:rowOff>
    </xdr:to>
    <xdr:sp macro="" textlink="">
      <xdr:nvSpPr>
        <xdr:cNvPr id="82" name="円/楕円 81"/>
        <xdr:cNvSpPr/>
      </xdr:nvSpPr>
      <xdr:spPr>
        <a:xfrm>
          <a:off x="3746500" y="61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90708</xdr:rowOff>
    </xdr:from>
    <xdr:ext cx="599010" cy="259045"/>
    <xdr:sp macro="" textlink="">
      <xdr:nvSpPr>
        <xdr:cNvPr id="83" name="テキスト ボックス 82"/>
        <xdr:cNvSpPr txBox="1"/>
      </xdr:nvSpPr>
      <xdr:spPr>
        <a:xfrm>
          <a:off x="3497794" y="592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106716</xdr:rowOff>
    </xdr:from>
    <xdr:to>
      <xdr:col>4</xdr:col>
      <xdr:colOff>206375</xdr:colOff>
      <xdr:row>36</xdr:row>
      <xdr:rowOff>36866</xdr:rowOff>
    </xdr:to>
    <xdr:sp macro="" textlink="">
      <xdr:nvSpPr>
        <xdr:cNvPr id="84" name="円/楕円 83"/>
        <xdr:cNvSpPr/>
      </xdr:nvSpPr>
      <xdr:spPr>
        <a:xfrm>
          <a:off x="2857500" y="61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53393</xdr:rowOff>
    </xdr:from>
    <xdr:ext cx="599010" cy="259045"/>
    <xdr:sp macro="" textlink="">
      <xdr:nvSpPr>
        <xdr:cNvPr id="85" name="テキスト ボックス 84"/>
        <xdr:cNvSpPr txBox="1"/>
      </xdr:nvSpPr>
      <xdr:spPr>
        <a:xfrm>
          <a:off x="2608794" y="58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150995</xdr:rowOff>
    </xdr:from>
    <xdr:to>
      <xdr:col>3</xdr:col>
      <xdr:colOff>3175</xdr:colOff>
      <xdr:row>36</xdr:row>
      <xdr:rowOff>81145</xdr:rowOff>
    </xdr:to>
    <xdr:sp macro="" textlink="">
      <xdr:nvSpPr>
        <xdr:cNvPr id="86" name="円/楕円 85"/>
        <xdr:cNvSpPr/>
      </xdr:nvSpPr>
      <xdr:spPr>
        <a:xfrm>
          <a:off x="1968500" y="6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97672</xdr:rowOff>
    </xdr:from>
    <xdr:ext cx="599010" cy="259045"/>
    <xdr:sp macro="" textlink="">
      <xdr:nvSpPr>
        <xdr:cNvPr id="87" name="テキスト ボックス 86"/>
        <xdr:cNvSpPr txBox="1"/>
      </xdr:nvSpPr>
      <xdr:spPr>
        <a:xfrm>
          <a:off x="1719794" y="59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119,351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119411</xdr:rowOff>
    </xdr:from>
    <xdr:to>
      <xdr:col>1</xdr:col>
      <xdr:colOff>485775</xdr:colOff>
      <xdr:row>36</xdr:row>
      <xdr:rowOff>49561</xdr:rowOff>
    </xdr:to>
    <xdr:sp macro="" textlink="">
      <xdr:nvSpPr>
        <xdr:cNvPr id="88" name="円/楕円 87"/>
        <xdr:cNvSpPr/>
      </xdr:nvSpPr>
      <xdr:spPr>
        <a:xfrm>
          <a:off x="1079500" y="61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66088</xdr:rowOff>
    </xdr:from>
    <xdr:ext cx="599010" cy="259045"/>
    <xdr:sp macro="" textlink="">
      <xdr:nvSpPr>
        <xdr:cNvPr id="89" name="テキスト ボックス 88"/>
        <xdr:cNvSpPr txBox="1"/>
      </xdr:nvSpPr>
      <xdr:spPr>
        <a:xfrm>
          <a:off x="830794" y="589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29003</xdr:rowOff>
    </xdr:from>
    <xdr:to>
      <xdr:col>6</xdr:col>
      <xdr:colOff>511175</xdr:colOff>
      <xdr:row>55</xdr:row>
      <xdr:rowOff>68583</xdr:rowOff>
    </xdr:to>
    <xdr:cxnSp macro="">
      <xdr:nvCxnSpPr>
        <xdr:cNvPr id="116" name="直線コネクタ 115"/>
        <xdr:cNvCxnSpPr/>
      </xdr:nvCxnSpPr>
      <xdr:spPr>
        <a:xfrm flipV="1">
          <a:off x="3797300" y="9458753"/>
          <a:ext cx="8382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68583</xdr:rowOff>
    </xdr:from>
    <xdr:to>
      <xdr:col>5</xdr:col>
      <xdr:colOff>358775</xdr:colOff>
      <xdr:row>55</xdr:row>
      <xdr:rowOff>103353</xdr:rowOff>
    </xdr:to>
    <xdr:cxnSp macro="">
      <xdr:nvCxnSpPr>
        <xdr:cNvPr id="119" name="直線コネクタ 118"/>
        <xdr:cNvCxnSpPr/>
      </xdr:nvCxnSpPr>
      <xdr:spPr>
        <a:xfrm flipV="1">
          <a:off x="2908300" y="9498333"/>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103353</xdr:rowOff>
    </xdr:from>
    <xdr:to>
      <xdr:col>4</xdr:col>
      <xdr:colOff>155575</xdr:colOff>
      <xdr:row>55</xdr:row>
      <xdr:rowOff>129729</xdr:rowOff>
    </xdr:to>
    <xdr:cxnSp macro="">
      <xdr:nvCxnSpPr>
        <xdr:cNvPr id="122" name="直線コネクタ 121"/>
        <xdr:cNvCxnSpPr/>
      </xdr:nvCxnSpPr>
      <xdr:spPr>
        <a:xfrm flipV="1">
          <a:off x="2019300" y="9533103"/>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129729</xdr:rowOff>
    </xdr:from>
    <xdr:to>
      <xdr:col>2</xdr:col>
      <xdr:colOff>638175</xdr:colOff>
      <xdr:row>55</xdr:row>
      <xdr:rowOff>150613</xdr:rowOff>
    </xdr:to>
    <xdr:cxnSp macro="">
      <xdr:nvCxnSpPr>
        <xdr:cNvPr id="125" name="直線コネクタ 124"/>
        <xdr:cNvCxnSpPr/>
      </xdr:nvCxnSpPr>
      <xdr:spPr>
        <a:xfrm flipV="1">
          <a:off x="1130300" y="9559479"/>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149653</xdr:rowOff>
    </xdr:from>
    <xdr:to>
      <xdr:col>6</xdr:col>
      <xdr:colOff>561975</xdr:colOff>
      <xdr:row>55</xdr:row>
      <xdr:rowOff>79803</xdr:rowOff>
    </xdr:to>
    <xdr:sp macro="" textlink="">
      <xdr:nvSpPr>
        <xdr:cNvPr id="135" name="円/楕円 134"/>
        <xdr:cNvSpPr/>
      </xdr:nvSpPr>
      <xdr:spPr>
        <a:xfrm>
          <a:off x="4584700" y="940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1080</xdr:rowOff>
    </xdr:from>
    <xdr:ext cx="599010" cy="259045"/>
    <xdr:sp macro="" textlink="">
      <xdr:nvSpPr>
        <xdr:cNvPr id="136" name="物件費該当値テキスト"/>
        <xdr:cNvSpPr txBox="1"/>
      </xdr:nvSpPr>
      <xdr:spPr>
        <a:xfrm>
          <a:off x="4686300" y="925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17783</xdr:rowOff>
    </xdr:from>
    <xdr:to>
      <xdr:col>5</xdr:col>
      <xdr:colOff>409575</xdr:colOff>
      <xdr:row>55</xdr:row>
      <xdr:rowOff>119383</xdr:rowOff>
    </xdr:to>
    <xdr:sp macro="" textlink="">
      <xdr:nvSpPr>
        <xdr:cNvPr id="137" name="円/楕円 136"/>
        <xdr:cNvSpPr/>
      </xdr:nvSpPr>
      <xdr:spPr>
        <a:xfrm>
          <a:off x="3746500" y="94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135910</xdr:rowOff>
    </xdr:from>
    <xdr:ext cx="599010" cy="259045"/>
    <xdr:sp macro="" textlink="">
      <xdr:nvSpPr>
        <xdr:cNvPr id="138" name="テキスト ボックス 137"/>
        <xdr:cNvSpPr txBox="1"/>
      </xdr:nvSpPr>
      <xdr:spPr>
        <a:xfrm>
          <a:off x="3497794" y="92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52553</xdr:rowOff>
    </xdr:from>
    <xdr:to>
      <xdr:col>4</xdr:col>
      <xdr:colOff>206375</xdr:colOff>
      <xdr:row>55</xdr:row>
      <xdr:rowOff>154153</xdr:rowOff>
    </xdr:to>
    <xdr:sp macro="" textlink="">
      <xdr:nvSpPr>
        <xdr:cNvPr id="139" name="円/楕円 138"/>
        <xdr:cNvSpPr/>
      </xdr:nvSpPr>
      <xdr:spPr>
        <a:xfrm>
          <a:off x="2857500" y="94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170680</xdr:rowOff>
    </xdr:from>
    <xdr:ext cx="599010" cy="259045"/>
    <xdr:sp macro="" textlink="">
      <xdr:nvSpPr>
        <xdr:cNvPr id="140" name="テキスト ボックス 139"/>
        <xdr:cNvSpPr txBox="1"/>
      </xdr:nvSpPr>
      <xdr:spPr>
        <a:xfrm>
          <a:off x="2608794" y="925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78929</xdr:rowOff>
    </xdr:from>
    <xdr:to>
      <xdr:col>3</xdr:col>
      <xdr:colOff>3175</xdr:colOff>
      <xdr:row>56</xdr:row>
      <xdr:rowOff>9079</xdr:rowOff>
    </xdr:to>
    <xdr:sp macro="" textlink="">
      <xdr:nvSpPr>
        <xdr:cNvPr id="141" name="円/楕円 140"/>
        <xdr:cNvSpPr/>
      </xdr:nvSpPr>
      <xdr:spPr>
        <a:xfrm>
          <a:off x="1968500" y="95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25606</xdr:rowOff>
    </xdr:from>
    <xdr:ext cx="599010" cy="259045"/>
    <xdr:sp macro="" textlink="">
      <xdr:nvSpPr>
        <xdr:cNvPr id="142" name="テキスト ボックス 141"/>
        <xdr:cNvSpPr txBox="1"/>
      </xdr:nvSpPr>
      <xdr:spPr>
        <a:xfrm>
          <a:off x="1719794" y="928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99813</xdr:rowOff>
    </xdr:from>
    <xdr:to>
      <xdr:col>1</xdr:col>
      <xdr:colOff>485775</xdr:colOff>
      <xdr:row>56</xdr:row>
      <xdr:rowOff>29963</xdr:rowOff>
    </xdr:to>
    <xdr:sp macro="" textlink="">
      <xdr:nvSpPr>
        <xdr:cNvPr id="143" name="円/楕円 142"/>
        <xdr:cNvSpPr/>
      </xdr:nvSpPr>
      <xdr:spPr>
        <a:xfrm>
          <a:off x="1079500" y="9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46490</xdr:rowOff>
    </xdr:from>
    <xdr:ext cx="599010" cy="259045"/>
    <xdr:sp macro="" textlink="">
      <xdr:nvSpPr>
        <xdr:cNvPr id="144" name="テキスト ボックス 143"/>
        <xdr:cNvSpPr txBox="1"/>
      </xdr:nvSpPr>
      <xdr:spPr>
        <a:xfrm>
          <a:off x="830794" y="930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54524</xdr:rowOff>
    </xdr:from>
    <xdr:to>
      <xdr:col>6</xdr:col>
      <xdr:colOff>511175</xdr:colOff>
      <xdr:row>75</xdr:row>
      <xdr:rowOff>159497</xdr:rowOff>
    </xdr:to>
    <xdr:cxnSp macro="">
      <xdr:nvCxnSpPr>
        <xdr:cNvPr id="171" name="直線コネクタ 170"/>
        <xdr:cNvCxnSpPr/>
      </xdr:nvCxnSpPr>
      <xdr:spPr>
        <a:xfrm flipV="1">
          <a:off x="3797300" y="12913274"/>
          <a:ext cx="8382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125070</xdr:rowOff>
    </xdr:from>
    <xdr:to>
      <xdr:col>5</xdr:col>
      <xdr:colOff>358775</xdr:colOff>
      <xdr:row>75</xdr:row>
      <xdr:rowOff>159497</xdr:rowOff>
    </xdr:to>
    <xdr:cxnSp macro="">
      <xdr:nvCxnSpPr>
        <xdr:cNvPr id="174" name="直線コネクタ 173"/>
        <xdr:cNvCxnSpPr/>
      </xdr:nvCxnSpPr>
      <xdr:spPr>
        <a:xfrm>
          <a:off x="2908300" y="12812370"/>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125070</xdr:rowOff>
    </xdr:from>
    <xdr:to>
      <xdr:col>4</xdr:col>
      <xdr:colOff>155575</xdr:colOff>
      <xdr:row>75</xdr:row>
      <xdr:rowOff>99466</xdr:rowOff>
    </xdr:to>
    <xdr:cxnSp macro="">
      <xdr:nvCxnSpPr>
        <xdr:cNvPr id="177" name="直線コネクタ 176"/>
        <xdr:cNvCxnSpPr/>
      </xdr:nvCxnSpPr>
      <xdr:spPr>
        <a:xfrm flipV="1">
          <a:off x="2019300" y="12812370"/>
          <a:ext cx="889000" cy="1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77523</xdr:rowOff>
    </xdr:from>
    <xdr:ext cx="469744" cy="259045"/>
    <xdr:sp macro="" textlink="">
      <xdr:nvSpPr>
        <xdr:cNvPr id="179" name="テキスト ボックス 178"/>
        <xdr:cNvSpPr txBox="1"/>
      </xdr:nvSpPr>
      <xdr:spPr>
        <a:xfrm>
          <a:off x="2673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99466</xdr:rowOff>
    </xdr:from>
    <xdr:to>
      <xdr:col>2</xdr:col>
      <xdr:colOff>638175</xdr:colOff>
      <xdr:row>75</xdr:row>
      <xdr:rowOff>147746</xdr:rowOff>
    </xdr:to>
    <xdr:cxnSp macro="">
      <xdr:nvCxnSpPr>
        <xdr:cNvPr id="180" name="直線コネクタ 179"/>
        <xdr:cNvCxnSpPr/>
      </xdr:nvCxnSpPr>
      <xdr:spPr>
        <a:xfrm flipV="1">
          <a:off x="1130300" y="12958216"/>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104222</xdr:rowOff>
    </xdr:from>
    <xdr:ext cx="469744" cy="259045"/>
    <xdr:sp macro="" textlink="">
      <xdr:nvSpPr>
        <xdr:cNvPr id="184" name="テキスト ボックス 183"/>
        <xdr:cNvSpPr txBox="1"/>
      </xdr:nvSpPr>
      <xdr:spPr>
        <a:xfrm>
          <a:off x="895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3724</xdr:rowOff>
    </xdr:from>
    <xdr:to>
      <xdr:col>6</xdr:col>
      <xdr:colOff>561975</xdr:colOff>
      <xdr:row>75</xdr:row>
      <xdr:rowOff>105324</xdr:rowOff>
    </xdr:to>
    <xdr:sp macro="" textlink="">
      <xdr:nvSpPr>
        <xdr:cNvPr id="190" name="円/楕円 189"/>
        <xdr:cNvSpPr/>
      </xdr:nvSpPr>
      <xdr:spPr>
        <a:xfrm>
          <a:off x="4584700" y="128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26601</xdr:rowOff>
    </xdr:from>
    <xdr:ext cx="534377" cy="259045"/>
    <xdr:sp macro="" textlink="">
      <xdr:nvSpPr>
        <xdr:cNvPr id="191" name="維持補修費該当値テキスト"/>
        <xdr:cNvSpPr txBox="1"/>
      </xdr:nvSpPr>
      <xdr:spPr>
        <a:xfrm>
          <a:off x="4686300" y="1271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108696</xdr:rowOff>
    </xdr:from>
    <xdr:to>
      <xdr:col>5</xdr:col>
      <xdr:colOff>409575</xdr:colOff>
      <xdr:row>76</xdr:row>
      <xdr:rowOff>38847</xdr:rowOff>
    </xdr:to>
    <xdr:sp macro="" textlink="">
      <xdr:nvSpPr>
        <xdr:cNvPr id="192" name="円/楕円 191"/>
        <xdr:cNvSpPr/>
      </xdr:nvSpPr>
      <xdr:spPr>
        <a:xfrm>
          <a:off x="3746500" y="12967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55373</xdr:rowOff>
    </xdr:from>
    <xdr:ext cx="534377" cy="259045"/>
    <xdr:sp macro="" textlink="">
      <xdr:nvSpPr>
        <xdr:cNvPr id="193" name="テキスト ボックス 192"/>
        <xdr:cNvSpPr txBox="1"/>
      </xdr:nvSpPr>
      <xdr:spPr>
        <a:xfrm>
          <a:off x="3530111" y="127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74270</xdr:rowOff>
    </xdr:from>
    <xdr:to>
      <xdr:col>4</xdr:col>
      <xdr:colOff>206375</xdr:colOff>
      <xdr:row>75</xdr:row>
      <xdr:rowOff>4420</xdr:rowOff>
    </xdr:to>
    <xdr:sp macro="" textlink="">
      <xdr:nvSpPr>
        <xdr:cNvPr id="194" name="円/楕円 193"/>
        <xdr:cNvSpPr/>
      </xdr:nvSpPr>
      <xdr:spPr>
        <a:xfrm>
          <a:off x="2857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20947</xdr:rowOff>
    </xdr:from>
    <xdr:ext cx="534377" cy="259045"/>
    <xdr:sp macro="" textlink="">
      <xdr:nvSpPr>
        <xdr:cNvPr id="195" name="テキスト ボックス 194"/>
        <xdr:cNvSpPr txBox="1"/>
      </xdr:nvSpPr>
      <xdr:spPr>
        <a:xfrm>
          <a:off x="2641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48666</xdr:rowOff>
    </xdr:from>
    <xdr:to>
      <xdr:col>3</xdr:col>
      <xdr:colOff>3175</xdr:colOff>
      <xdr:row>75</xdr:row>
      <xdr:rowOff>150267</xdr:rowOff>
    </xdr:to>
    <xdr:sp macro="" textlink="">
      <xdr:nvSpPr>
        <xdr:cNvPr id="196" name="円/楕円 195"/>
        <xdr:cNvSpPr/>
      </xdr:nvSpPr>
      <xdr:spPr>
        <a:xfrm>
          <a:off x="1968500" y="1290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166793</xdr:rowOff>
    </xdr:from>
    <xdr:ext cx="534377" cy="259045"/>
    <xdr:sp macro="" textlink="">
      <xdr:nvSpPr>
        <xdr:cNvPr id="197" name="テキスト ボックス 196"/>
        <xdr:cNvSpPr txBox="1"/>
      </xdr:nvSpPr>
      <xdr:spPr>
        <a:xfrm>
          <a:off x="1752111" y="126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96947</xdr:rowOff>
    </xdr:from>
    <xdr:to>
      <xdr:col>1</xdr:col>
      <xdr:colOff>485775</xdr:colOff>
      <xdr:row>76</xdr:row>
      <xdr:rowOff>27096</xdr:rowOff>
    </xdr:to>
    <xdr:sp macro="" textlink="">
      <xdr:nvSpPr>
        <xdr:cNvPr id="198" name="円/楕円 197"/>
        <xdr:cNvSpPr/>
      </xdr:nvSpPr>
      <xdr:spPr>
        <a:xfrm>
          <a:off x="1079500" y="12955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43624</xdr:rowOff>
    </xdr:from>
    <xdr:ext cx="534377" cy="259045"/>
    <xdr:sp macro="" textlink="">
      <xdr:nvSpPr>
        <xdr:cNvPr id="199" name="テキスト ボックス 198"/>
        <xdr:cNvSpPr txBox="1"/>
      </xdr:nvSpPr>
      <xdr:spPr>
        <a:xfrm>
          <a:off x="863111" y="127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32241</xdr:rowOff>
    </xdr:from>
    <xdr:to>
      <xdr:col>6</xdr:col>
      <xdr:colOff>511175</xdr:colOff>
      <xdr:row>98</xdr:row>
      <xdr:rowOff>103729</xdr:rowOff>
    </xdr:to>
    <xdr:cxnSp macro="">
      <xdr:nvCxnSpPr>
        <xdr:cNvPr id="231" name="直線コネクタ 230"/>
        <xdr:cNvCxnSpPr/>
      </xdr:nvCxnSpPr>
      <xdr:spPr>
        <a:xfrm flipV="1">
          <a:off x="3797300" y="16834341"/>
          <a:ext cx="838200" cy="7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55232</xdr:rowOff>
    </xdr:from>
    <xdr:to>
      <xdr:col>5</xdr:col>
      <xdr:colOff>358775</xdr:colOff>
      <xdr:row>98</xdr:row>
      <xdr:rowOff>103729</xdr:rowOff>
    </xdr:to>
    <xdr:cxnSp macro="">
      <xdr:nvCxnSpPr>
        <xdr:cNvPr id="234" name="直線コネクタ 233"/>
        <xdr:cNvCxnSpPr/>
      </xdr:nvCxnSpPr>
      <xdr:spPr>
        <a:xfrm>
          <a:off x="2908300" y="16857332"/>
          <a:ext cx="889000" cy="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55232</xdr:rowOff>
    </xdr:from>
    <xdr:to>
      <xdr:col>4</xdr:col>
      <xdr:colOff>155575</xdr:colOff>
      <xdr:row>98</xdr:row>
      <xdr:rowOff>125478</xdr:rowOff>
    </xdr:to>
    <xdr:cxnSp macro="">
      <xdr:nvCxnSpPr>
        <xdr:cNvPr id="237" name="直線コネクタ 236"/>
        <xdr:cNvCxnSpPr/>
      </xdr:nvCxnSpPr>
      <xdr:spPr>
        <a:xfrm flipV="1">
          <a:off x="2019300" y="16857332"/>
          <a:ext cx="889000" cy="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125478</xdr:rowOff>
    </xdr:from>
    <xdr:to>
      <xdr:col>2</xdr:col>
      <xdr:colOff>638175</xdr:colOff>
      <xdr:row>98</xdr:row>
      <xdr:rowOff>130229</xdr:rowOff>
    </xdr:to>
    <xdr:cxnSp macro="">
      <xdr:nvCxnSpPr>
        <xdr:cNvPr id="240" name="直線コネクタ 239"/>
        <xdr:cNvCxnSpPr/>
      </xdr:nvCxnSpPr>
      <xdr:spPr>
        <a:xfrm flipV="1">
          <a:off x="1130300" y="16927578"/>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152891</xdr:rowOff>
    </xdr:from>
    <xdr:to>
      <xdr:col>6</xdr:col>
      <xdr:colOff>561975</xdr:colOff>
      <xdr:row>98</xdr:row>
      <xdr:rowOff>83041</xdr:rowOff>
    </xdr:to>
    <xdr:sp macro="" textlink="">
      <xdr:nvSpPr>
        <xdr:cNvPr id="250" name="円/楕円 249"/>
        <xdr:cNvSpPr/>
      </xdr:nvSpPr>
      <xdr:spPr>
        <a:xfrm>
          <a:off x="4584700" y="167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67818</xdr:rowOff>
    </xdr:from>
    <xdr:ext cx="534377" cy="259045"/>
    <xdr:sp macro="" textlink="">
      <xdr:nvSpPr>
        <xdr:cNvPr id="251" name="扶助費該当値テキスト"/>
        <xdr:cNvSpPr txBox="1"/>
      </xdr:nvSpPr>
      <xdr:spPr>
        <a:xfrm>
          <a:off x="4686300" y="166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52929</xdr:rowOff>
    </xdr:from>
    <xdr:to>
      <xdr:col>5</xdr:col>
      <xdr:colOff>409575</xdr:colOff>
      <xdr:row>98</xdr:row>
      <xdr:rowOff>154529</xdr:rowOff>
    </xdr:to>
    <xdr:sp macro="" textlink="">
      <xdr:nvSpPr>
        <xdr:cNvPr id="252" name="円/楕円 251"/>
        <xdr:cNvSpPr/>
      </xdr:nvSpPr>
      <xdr:spPr>
        <a:xfrm>
          <a:off x="3746500" y="168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145656</xdr:rowOff>
    </xdr:from>
    <xdr:ext cx="534377" cy="259045"/>
    <xdr:sp macro="" textlink="">
      <xdr:nvSpPr>
        <xdr:cNvPr id="253" name="テキスト ボックス 252"/>
        <xdr:cNvSpPr txBox="1"/>
      </xdr:nvSpPr>
      <xdr:spPr>
        <a:xfrm>
          <a:off x="3530111" y="169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4432</xdr:rowOff>
    </xdr:from>
    <xdr:to>
      <xdr:col>4</xdr:col>
      <xdr:colOff>206375</xdr:colOff>
      <xdr:row>98</xdr:row>
      <xdr:rowOff>106032</xdr:rowOff>
    </xdr:to>
    <xdr:sp macro="" textlink="">
      <xdr:nvSpPr>
        <xdr:cNvPr id="254" name="円/楕円 253"/>
        <xdr:cNvSpPr/>
      </xdr:nvSpPr>
      <xdr:spPr>
        <a:xfrm>
          <a:off x="2857500" y="168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97159</xdr:rowOff>
    </xdr:from>
    <xdr:ext cx="534377" cy="259045"/>
    <xdr:sp macro="" textlink="">
      <xdr:nvSpPr>
        <xdr:cNvPr id="255" name="テキスト ボックス 254"/>
        <xdr:cNvSpPr txBox="1"/>
      </xdr:nvSpPr>
      <xdr:spPr>
        <a:xfrm>
          <a:off x="2641111" y="16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74678</xdr:rowOff>
    </xdr:from>
    <xdr:to>
      <xdr:col>3</xdr:col>
      <xdr:colOff>3175</xdr:colOff>
      <xdr:row>99</xdr:row>
      <xdr:rowOff>4828</xdr:rowOff>
    </xdr:to>
    <xdr:sp macro="" textlink="">
      <xdr:nvSpPr>
        <xdr:cNvPr id="256" name="円/楕円 255"/>
        <xdr:cNvSpPr/>
      </xdr:nvSpPr>
      <xdr:spPr>
        <a:xfrm>
          <a:off x="1968500" y="168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167405</xdr:rowOff>
    </xdr:from>
    <xdr:ext cx="534377" cy="259045"/>
    <xdr:sp macro="" textlink="">
      <xdr:nvSpPr>
        <xdr:cNvPr id="257" name="テキスト ボックス 256"/>
        <xdr:cNvSpPr txBox="1"/>
      </xdr:nvSpPr>
      <xdr:spPr>
        <a:xfrm>
          <a:off x="1752111" y="169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79429</xdr:rowOff>
    </xdr:from>
    <xdr:to>
      <xdr:col>1</xdr:col>
      <xdr:colOff>485775</xdr:colOff>
      <xdr:row>99</xdr:row>
      <xdr:rowOff>9579</xdr:rowOff>
    </xdr:to>
    <xdr:sp macro="" textlink="">
      <xdr:nvSpPr>
        <xdr:cNvPr id="258" name="円/楕円 257"/>
        <xdr:cNvSpPr/>
      </xdr:nvSpPr>
      <xdr:spPr>
        <a:xfrm>
          <a:off x="1079500" y="16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706</xdr:rowOff>
    </xdr:from>
    <xdr:ext cx="534377" cy="259045"/>
    <xdr:sp macro="" textlink="">
      <xdr:nvSpPr>
        <xdr:cNvPr id="259" name="テキスト ボックス 258"/>
        <xdr:cNvSpPr txBox="1"/>
      </xdr:nvSpPr>
      <xdr:spPr>
        <a:xfrm>
          <a:off x="863111" y="16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10600</xdr:rowOff>
    </xdr:from>
    <xdr:to>
      <xdr:col>15</xdr:col>
      <xdr:colOff>180975</xdr:colOff>
      <xdr:row>34</xdr:row>
      <xdr:rowOff>48293</xdr:rowOff>
    </xdr:to>
    <xdr:cxnSp macro="">
      <xdr:nvCxnSpPr>
        <xdr:cNvPr id="290" name="直線コネクタ 289"/>
        <xdr:cNvCxnSpPr/>
      </xdr:nvCxnSpPr>
      <xdr:spPr>
        <a:xfrm flipV="1">
          <a:off x="9639300" y="5668450"/>
          <a:ext cx="838200" cy="2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48293</xdr:rowOff>
    </xdr:from>
    <xdr:to>
      <xdr:col>14</xdr:col>
      <xdr:colOff>28575</xdr:colOff>
      <xdr:row>34</xdr:row>
      <xdr:rowOff>139876</xdr:rowOff>
    </xdr:to>
    <xdr:cxnSp macro="">
      <xdr:nvCxnSpPr>
        <xdr:cNvPr id="293" name="直線コネクタ 292"/>
        <xdr:cNvCxnSpPr/>
      </xdr:nvCxnSpPr>
      <xdr:spPr>
        <a:xfrm flipV="1">
          <a:off x="8750300" y="5877593"/>
          <a:ext cx="889000" cy="9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139876</xdr:rowOff>
    </xdr:from>
    <xdr:to>
      <xdr:col>12</xdr:col>
      <xdr:colOff>511175</xdr:colOff>
      <xdr:row>35</xdr:row>
      <xdr:rowOff>49599</xdr:rowOff>
    </xdr:to>
    <xdr:cxnSp macro="">
      <xdr:nvCxnSpPr>
        <xdr:cNvPr id="296" name="直線コネクタ 295"/>
        <xdr:cNvCxnSpPr/>
      </xdr:nvCxnSpPr>
      <xdr:spPr>
        <a:xfrm flipV="1">
          <a:off x="7861300" y="5969176"/>
          <a:ext cx="889000" cy="8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165016</xdr:rowOff>
    </xdr:from>
    <xdr:to>
      <xdr:col>11</xdr:col>
      <xdr:colOff>307975</xdr:colOff>
      <xdr:row>35</xdr:row>
      <xdr:rowOff>49599</xdr:rowOff>
    </xdr:to>
    <xdr:cxnSp macro="">
      <xdr:nvCxnSpPr>
        <xdr:cNvPr id="299" name="直線コネクタ 298"/>
        <xdr:cNvCxnSpPr/>
      </xdr:nvCxnSpPr>
      <xdr:spPr>
        <a:xfrm>
          <a:off x="6972300" y="5994316"/>
          <a:ext cx="889000" cy="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131250</xdr:rowOff>
    </xdr:from>
    <xdr:to>
      <xdr:col>15</xdr:col>
      <xdr:colOff>231775</xdr:colOff>
      <xdr:row>33</xdr:row>
      <xdr:rowOff>61400</xdr:rowOff>
    </xdr:to>
    <xdr:sp macro="" textlink="">
      <xdr:nvSpPr>
        <xdr:cNvPr id="309" name="円/楕円 308"/>
        <xdr:cNvSpPr/>
      </xdr:nvSpPr>
      <xdr:spPr>
        <a:xfrm>
          <a:off x="10426700" y="56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154127</xdr:rowOff>
    </xdr:from>
    <xdr:ext cx="599010" cy="259045"/>
    <xdr:sp macro="" textlink="">
      <xdr:nvSpPr>
        <xdr:cNvPr id="310" name="補助費等該当値テキスト"/>
        <xdr:cNvSpPr txBox="1"/>
      </xdr:nvSpPr>
      <xdr:spPr>
        <a:xfrm>
          <a:off x="10528300" y="546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171,016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168943</xdr:rowOff>
    </xdr:from>
    <xdr:to>
      <xdr:col>14</xdr:col>
      <xdr:colOff>79375</xdr:colOff>
      <xdr:row>34</xdr:row>
      <xdr:rowOff>99093</xdr:rowOff>
    </xdr:to>
    <xdr:sp macro="" textlink="">
      <xdr:nvSpPr>
        <xdr:cNvPr id="311" name="円/楕円 310"/>
        <xdr:cNvSpPr/>
      </xdr:nvSpPr>
      <xdr:spPr>
        <a:xfrm>
          <a:off x="9588500" y="58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115620</xdr:rowOff>
    </xdr:from>
    <xdr:ext cx="599010" cy="259045"/>
    <xdr:sp macro="" textlink="">
      <xdr:nvSpPr>
        <xdr:cNvPr id="312" name="テキスト ボックス 311"/>
        <xdr:cNvSpPr txBox="1"/>
      </xdr:nvSpPr>
      <xdr:spPr>
        <a:xfrm>
          <a:off x="9339794" y="560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138,995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89076</xdr:rowOff>
    </xdr:from>
    <xdr:to>
      <xdr:col>12</xdr:col>
      <xdr:colOff>561975</xdr:colOff>
      <xdr:row>35</xdr:row>
      <xdr:rowOff>19226</xdr:rowOff>
    </xdr:to>
    <xdr:sp macro="" textlink="">
      <xdr:nvSpPr>
        <xdr:cNvPr id="313" name="円/楕円 312"/>
        <xdr:cNvSpPr/>
      </xdr:nvSpPr>
      <xdr:spPr>
        <a:xfrm>
          <a:off x="8699500" y="59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35753</xdr:rowOff>
    </xdr:from>
    <xdr:ext cx="599010" cy="259045"/>
    <xdr:sp macro="" textlink="">
      <xdr:nvSpPr>
        <xdr:cNvPr id="314" name="テキスト ボックス 313"/>
        <xdr:cNvSpPr txBox="1"/>
      </xdr:nvSpPr>
      <xdr:spPr>
        <a:xfrm>
          <a:off x="8450794" y="569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170249</xdr:rowOff>
    </xdr:from>
    <xdr:to>
      <xdr:col>11</xdr:col>
      <xdr:colOff>358775</xdr:colOff>
      <xdr:row>35</xdr:row>
      <xdr:rowOff>100399</xdr:rowOff>
    </xdr:to>
    <xdr:sp macro="" textlink="">
      <xdr:nvSpPr>
        <xdr:cNvPr id="315" name="円/楕円 314"/>
        <xdr:cNvSpPr/>
      </xdr:nvSpPr>
      <xdr:spPr>
        <a:xfrm>
          <a:off x="7810500" y="59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116926</xdr:rowOff>
    </xdr:from>
    <xdr:ext cx="599010" cy="259045"/>
    <xdr:sp macro="" textlink="">
      <xdr:nvSpPr>
        <xdr:cNvPr id="316" name="テキスト ボックス 315"/>
        <xdr:cNvSpPr txBox="1"/>
      </xdr:nvSpPr>
      <xdr:spPr>
        <a:xfrm>
          <a:off x="7561794" y="577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112,545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114216</xdr:rowOff>
    </xdr:from>
    <xdr:to>
      <xdr:col>10</xdr:col>
      <xdr:colOff>155575</xdr:colOff>
      <xdr:row>35</xdr:row>
      <xdr:rowOff>44366</xdr:rowOff>
    </xdr:to>
    <xdr:sp macro="" textlink="">
      <xdr:nvSpPr>
        <xdr:cNvPr id="317" name="円/楕円 316"/>
        <xdr:cNvSpPr/>
      </xdr:nvSpPr>
      <xdr:spPr>
        <a:xfrm>
          <a:off x="6921500" y="59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60893</xdr:rowOff>
    </xdr:from>
    <xdr:ext cx="599010" cy="259045"/>
    <xdr:sp macro="" textlink="">
      <xdr:nvSpPr>
        <xdr:cNvPr id="318" name="テキスト ボックス 317"/>
        <xdr:cNvSpPr txBox="1"/>
      </xdr:nvSpPr>
      <xdr:spPr>
        <a:xfrm>
          <a:off x="6672794" y="571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130758</xdr:rowOff>
    </xdr:from>
    <xdr:to>
      <xdr:col>15</xdr:col>
      <xdr:colOff>180975</xdr:colOff>
      <xdr:row>57</xdr:row>
      <xdr:rowOff>118307</xdr:rowOff>
    </xdr:to>
    <xdr:cxnSp macro="">
      <xdr:nvCxnSpPr>
        <xdr:cNvPr id="347" name="直線コネクタ 346"/>
        <xdr:cNvCxnSpPr/>
      </xdr:nvCxnSpPr>
      <xdr:spPr>
        <a:xfrm flipV="1">
          <a:off x="9639300" y="9731958"/>
          <a:ext cx="838200" cy="15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118307</xdr:rowOff>
    </xdr:from>
    <xdr:to>
      <xdr:col>14</xdr:col>
      <xdr:colOff>28575</xdr:colOff>
      <xdr:row>57</xdr:row>
      <xdr:rowOff>165874</xdr:rowOff>
    </xdr:to>
    <xdr:cxnSp macro="">
      <xdr:nvCxnSpPr>
        <xdr:cNvPr id="350" name="直線コネクタ 349"/>
        <xdr:cNvCxnSpPr/>
      </xdr:nvCxnSpPr>
      <xdr:spPr>
        <a:xfrm flipV="1">
          <a:off x="8750300" y="9890957"/>
          <a:ext cx="889000" cy="4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165874</xdr:rowOff>
    </xdr:from>
    <xdr:to>
      <xdr:col>12</xdr:col>
      <xdr:colOff>511175</xdr:colOff>
      <xdr:row>58</xdr:row>
      <xdr:rowOff>2527</xdr:rowOff>
    </xdr:to>
    <xdr:cxnSp macro="">
      <xdr:nvCxnSpPr>
        <xdr:cNvPr id="353" name="直線コネクタ 352"/>
        <xdr:cNvCxnSpPr/>
      </xdr:nvCxnSpPr>
      <xdr:spPr>
        <a:xfrm flipV="1">
          <a:off x="7861300" y="9938524"/>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2527</xdr:rowOff>
    </xdr:from>
    <xdr:to>
      <xdr:col>11</xdr:col>
      <xdr:colOff>307975</xdr:colOff>
      <xdr:row>58</xdr:row>
      <xdr:rowOff>20643</xdr:rowOff>
    </xdr:to>
    <xdr:cxnSp macro="">
      <xdr:nvCxnSpPr>
        <xdr:cNvPr id="356" name="直線コネクタ 355"/>
        <xdr:cNvCxnSpPr/>
      </xdr:nvCxnSpPr>
      <xdr:spPr>
        <a:xfrm flipV="1">
          <a:off x="6972300" y="9946627"/>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79958</xdr:rowOff>
    </xdr:from>
    <xdr:to>
      <xdr:col>15</xdr:col>
      <xdr:colOff>231775</xdr:colOff>
      <xdr:row>57</xdr:row>
      <xdr:rowOff>10108</xdr:rowOff>
    </xdr:to>
    <xdr:sp macro="" textlink="">
      <xdr:nvSpPr>
        <xdr:cNvPr id="366" name="円/楕円 365"/>
        <xdr:cNvSpPr/>
      </xdr:nvSpPr>
      <xdr:spPr>
        <a:xfrm>
          <a:off x="10426700" y="96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102835</xdr:rowOff>
    </xdr:from>
    <xdr:ext cx="599010" cy="259045"/>
    <xdr:sp macro="" textlink="">
      <xdr:nvSpPr>
        <xdr:cNvPr id="367" name="普通建設事業費該当値テキスト"/>
        <xdr:cNvSpPr txBox="1"/>
      </xdr:nvSpPr>
      <xdr:spPr>
        <a:xfrm>
          <a:off x="10528300" y="95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67507</xdr:rowOff>
    </xdr:from>
    <xdr:to>
      <xdr:col>14</xdr:col>
      <xdr:colOff>79375</xdr:colOff>
      <xdr:row>57</xdr:row>
      <xdr:rowOff>169107</xdr:rowOff>
    </xdr:to>
    <xdr:sp macro="" textlink="">
      <xdr:nvSpPr>
        <xdr:cNvPr id="368" name="円/楕円 367"/>
        <xdr:cNvSpPr/>
      </xdr:nvSpPr>
      <xdr:spPr>
        <a:xfrm>
          <a:off x="9588500" y="98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14184</xdr:rowOff>
    </xdr:from>
    <xdr:ext cx="599010" cy="259045"/>
    <xdr:sp macro="" textlink="">
      <xdr:nvSpPr>
        <xdr:cNvPr id="369" name="テキスト ボックス 368"/>
        <xdr:cNvSpPr txBox="1"/>
      </xdr:nvSpPr>
      <xdr:spPr>
        <a:xfrm>
          <a:off x="9339794" y="961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115074</xdr:rowOff>
    </xdr:from>
    <xdr:to>
      <xdr:col>12</xdr:col>
      <xdr:colOff>561975</xdr:colOff>
      <xdr:row>58</xdr:row>
      <xdr:rowOff>45224</xdr:rowOff>
    </xdr:to>
    <xdr:sp macro="" textlink="">
      <xdr:nvSpPr>
        <xdr:cNvPr id="370" name="円/楕円 369"/>
        <xdr:cNvSpPr/>
      </xdr:nvSpPr>
      <xdr:spPr>
        <a:xfrm>
          <a:off x="8699500" y="98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61751</xdr:rowOff>
    </xdr:from>
    <xdr:ext cx="599010" cy="259045"/>
    <xdr:sp macro="" textlink="">
      <xdr:nvSpPr>
        <xdr:cNvPr id="371" name="テキスト ボックス 370"/>
        <xdr:cNvSpPr txBox="1"/>
      </xdr:nvSpPr>
      <xdr:spPr>
        <a:xfrm>
          <a:off x="8450794" y="96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123177</xdr:rowOff>
    </xdr:from>
    <xdr:to>
      <xdr:col>11</xdr:col>
      <xdr:colOff>358775</xdr:colOff>
      <xdr:row>58</xdr:row>
      <xdr:rowOff>53327</xdr:rowOff>
    </xdr:to>
    <xdr:sp macro="" textlink="">
      <xdr:nvSpPr>
        <xdr:cNvPr id="372" name="円/楕円 371"/>
        <xdr:cNvSpPr/>
      </xdr:nvSpPr>
      <xdr:spPr>
        <a:xfrm>
          <a:off x="7810500" y="98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69854</xdr:rowOff>
    </xdr:from>
    <xdr:ext cx="599010" cy="259045"/>
    <xdr:sp macro="" textlink="">
      <xdr:nvSpPr>
        <xdr:cNvPr id="373" name="テキスト ボックス 372"/>
        <xdr:cNvSpPr txBox="1"/>
      </xdr:nvSpPr>
      <xdr:spPr>
        <a:xfrm>
          <a:off x="7561794" y="967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141293</xdr:rowOff>
    </xdr:from>
    <xdr:to>
      <xdr:col>10</xdr:col>
      <xdr:colOff>155575</xdr:colOff>
      <xdr:row>58</xdr:row>
      <xdr:rowOff>71443</xdr:rowOff>
    </xdr:to>
    <xdr:sp macro="" textlink="">
      <xdr:nvSpPr>
        <xdr:cNvPr id="374" name="円/楕円 373"/>
        <xdr:cNvSpPr/>
      </xdr:nvSpPr>
      <xdr:spPr>
        <a:xfrm>
          <a:off x="6921500" y="99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87970</xdr:rowOff>
    </xdr:from>
    <xdr:ext cx="599010" cy="259045"/>
    <xdr:sp macro="" textlink="">
      <xdr:nvSpPr>
        <xdr:cNvPr id="375" name="テキスト ボックス 374"/>
        <xdr:cNvSpPr txBox="1"/>
      </xdr:nvSpPr>
      <xdr:spPr>
        <a:xfrm>
          <a:off x="6672794" y="968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86156</xdr:rowOff>
    </xdr:from>
    <xdr:to>
      <xdr:col>15</xdr:col>
      <xdr:colOff>180975</xdr:colOff>
      <xdr:row>74</xdr:row>
      <xdr:rowOff>147896</xdr:rowOff>
    </xdr:to>
    <xdr:cxnSp macro="">
      <xdr:nvCxnSpPr>
        <xdr:cNvPr id="400" name="直線コネクタ 399"/>
        <xdr:cNvCxnSpPr/>
      </xdr:nvCxnSpPr>
      <xdr:spPr>
        <a:xfrm flipV="1">
          <a:off x="9639300" y="12430556"/>
          <a:ext cx="838200" cy="40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147896</xdr:rowOff>
    </xdr:from>
    <xdr:to>
      <xdr:col>14</xdr:col>
      <xdr:colOff>28575</xdr:colOff>
      <xdr:row>75</xdr:row>
      <xdr:rowOff>142557</xdr:rowOff>
    </xdr:to>
    <xdr:cxnSp macro="">
      <xdr:nvCxnSpPr>
        <xdr:cNvPr id="403" name="直線コネクタ 402"/>
        <xdr:cNvCxnSpPr/>
      </xdr:nvCxnSpPr>
      <xdr:spPr>
        <a:xfrm flipV="1">
          <a:off x="8750300" y="12835196"/>
          <a:ext cx="889000" cy="1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35356</xdr:rowOff>
    </xdr:from>
    <xdr:to>
      <xdr:col>15</xdr:col>
      <xdr:colOff>231775</xdr:colOff>
      <xdr:row>72</xdr:row>
      <xdr:rowOff>136956</xdr:rowOff>
    </xdr:to>
    <xdr:sp macro="" textlink="">
      <xdr:nvSpPr>
        <xdr:cNvPr id="413" name="円/楕円 412"/>
        <xdr:cNvSpPr/>
      </xdr:nvSpPr>
      <xdr:spPr>
        <a:xfrm>
          <a:off x="10426700" y="123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58233</xdr:rowOff>
    </xdr:from>
    <xdr:ext cx="599010" cy="259045"/>
    <xdr:sp macro="" textlink="">
      <xdr:nvSpPr>
        <xdr:cNvPr id="414" name="普通建設事業費 （ うち新規整備　）該当値テキスト"/>
        <xdr:cNvSpPr txBox="1"/>
      </xdr:nvSpPr>
      <xdr:spPr>
        <a:xfrm>
          <a:off x="10528300" y="1223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169,369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97096</xdr:rowOff>
    </xdr:from>
    <xdr:to>
      <xdr:col>14</xdr:col>
      <xdr:colOff>79375</xdr:colOff>
      <xdr:row>75</xdr:row>
      <xdr:rowOff>27246</xdr:rowOff>
    </xdr:to>
    <xdr:sp macro="" textlink="">
      <xdr:nvSpPr>
        <xdr:cNvPr id="415" name="円/楕円 414"/>
        <xdr:cNvSpPr/>
      </xdr:nvSpPr>
      <xdr:spPr>
        <a:xfrm>
          <a:off x="9588500" y="127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43773</xdr:rowOff>
    </xdr:from>
    <xdr:ext cx="534377" cy="259045"/>
    <xdr:sp macro="" textlink="">
      <xdr:nvSpPr>
        <xdr:cNvPr id="416" name="テキスト ボックス 415"/>
        <xdr:cNvSpPr txBox="1"/>
      </xdr:nvSpPr>
      <xdr:spPr>
        <a:xfrm>
          <a:off x="9372111" y="125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91757</xdr:rowOff>
    </xdr:from>
    <xdr:to>
      <xdr:col>12</xdr:col>
      <xdr:colOff>561975</xdr:colOff>
      <xdr:row>76</xdr:row>
      <xdr:rowOff>21907</xdr:rowOff>
    </xdr:to>
    <xdr:sp macro="" textlink="">
      <xdr:nvSpPr>
        <xdr:cNvPr id="417" name="円/楕円 416"/>
        <xdr:cNvSpPr/>
      </xdr:nvSpPr>
      <xdr:spPr>
        <a:xfrm>
          <a:off x="8699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38434</xdr:rowOff>
    </xdr:from>
    <xdr:ext cx="534377" cy="259045"/>
    <xdr:sp macro="" textlink="">
      <xdr:nvSpPr>
        <xdr:cNvPr id="418" name="テキスト ボックス 417"/>
        <xdr:cNvSpPr txBox="1"/>
      </xdr:nvSpPr>
      <xdr:spPr>
        <a:xfrm>
          <a:off x="8483111" y="1272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26729</xdr:rowOff>
    </xdr:from>
    <xdr:to>
      <xdr:col>15</xdr:col>
      <xdr:colOff>180975</xdr:colOff>
      <xdr:row>98</xdr:row>
      <xdr:rowOff>65993</xdr:rowOff>
    </xdr:to>
    <xdr:cxnSp macro="">
      <xdr:nvCxnSpPr>
        <xdr:cNvPr id="445" name="直線コネクタ 444"/>
        <xdr:cNvCxnSpPr/>
      </xdr:nvCxnSpPr>
      <xdr:spPr>
        <a:xfrm flipV="1">
          <a:off x="9639300" y="16828829"/>
          <a:ext cx="838200" cy="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54066</xdr:rowOff>
    </xdr:from>
    <xdr:to>
      <xdr:col>14</xdr:col>
      <xdr:colOff>28575</xdr:colOff>
      <xdr:row>98</xdr:row>
      <xdr:rowOff>65993</xdr:rowOff>
    </xdr:to>
    <xdr:cxnSp macro="">
      <xdr:nvCxnSpPr>
        <xdr:cNvPr id="448" name="直線コネクタ 447"/>
        <xdr:cNvCxnSpPr/>
      </xdr:nvCxnSpPr>
      <xdr:spPr>
        <a:xfrm>
          <a:off x="8750300" y="16856166"/>
          <a:ext cx="8890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147379</xdr:rowOff>
    </xdr:from>
    <xdr:to>
      <xdr:col>15</xdr:col>
      <xdr:colOff>231775</xdr:colOff>
      <xdr:row>98</xdr:row>
      <xdr:rowOff>77529</xdr:rowOff>
    </xdr:to>
    <xdr:sp macro="" textlink="">
      <xdr:nvSpPr>
        <xdr:cNvPr id="458" name="円/楕円 457"/>
        <xdr:cNvSpPr/>
      </xdr:nvSpPr>
      <xdr:spPr>
        <a:xfrm>
          <a:off x="10426700" y="167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106756</xdr:rowOff>
    </xdr:from>
    <xdr:ext cx="534377" cy="259045"/>
    <xdr:sp macro="" textlink="">
      <xdr:nvSpPr>
        <xdr:cNvPr id="459" name="普通建設事業費 （ うち更新整備　）該当値テキスト"/>
        <xdr:cNvSpPr txBox="1"/>
      </xdr:nvSpPr>
      <xdr:spPr>
        <a:xfrm>
          <a:off x="10528300" y="1656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15193</xdr:rowOff>
    </xdr:from>
    <xdr:to>
      <xdr:col>14</xdr:col>
      <xdr:colOff>79375</xdr:colOff>
      <xdr:row>98</xdr:row>
      <xdr:rowOff>116793</xdr:rowOff>
    </xdr:to>
    <xdr:sp macro="" textlink="">
      <xdr:nvSpPr>
        <xdr:cNvPr id="460" name="円/楕円 459"/>
        <xdr:cNvSpPr/>
      </xdr:nvSpPr>
      <xdr:spPr>
        <a:xfrm>
          <a:off x="9588500" y="168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107920</xdr:rowOff>
    </xdr:from>
    <xdr:ext cx="534377" cy="259045"/>
    <xdr:sp macro="" textlink="">
      <xdr:nvSpPr>
        <xdr:cNvPr id="461" name="テキスト ボックス 460"/>
        <xdr:cNvSpPr txBox="1"/>
      </xdr:nvSpPr>
      <xdr:spPr>
        <a:xfrm>
          <a:off x="9372111" y="169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3266</xdr:rowOff>
    </xdr:from>
    <xdr:to>
      <xdr:col>12</xdr:col>
      <xdr:colOff>561975</xdr:colOff>
      <xdr:row>98</xdr:row>
      <xdr:rowOff>104866</xdr:rowOff>
    </xdr:to>
    <xdr:sp macro="" textlink="">
      <xdr:nvSpPr>
        <xdr:cNvPr id="462" name="円/楕円 461"/>
        <xdr:cNvSpPr/>
      </xdr:nvSpPr>
      <xdr:spPr>
        <a:xfrm>
          <a:off x="8699500" y="168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95993</xdr:rowOff>
    </xdr:from>
    <xdr:ext cx="534377" cy="259045"/>
    <xdr:sp macro="" textlink="">
      <xdr:nvSpPr>
        <xdr:cNvPr id="463" name="テキスト ボックス 462"/>
        <xdr:cNvSpPr txBox="1"/>
      </xdr:nvSpPr>
      <xdr:spPr>
        <a:xfrm>
          <a:off x="8483111" y="168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28905</xdr:rowOff>
    </xdr:from>
    <xdr:to>
      <xdr:col>23</xdr:col>
      <xdr:colOff>517525</xdr:colOff>
      <xdr:row>39</xdr:row>
      <xdr:rowOff>44450</xdr:rowOff>
    </xdr:to>
    <xdr:cxnSp macro="">
      <xdr:nvCxnSpPr>
        <xdr:cNvPr id="492" name="直線コネクタ 491"/>
        <xdr:cNvCxnSpPr/>
      </xdr:nvCxnSpPr>
      <xdr:spPr>
        <a:xfrm flipV="1">
          <a:off x="15481300" y="67154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40240</xdr:rowOff>
    </xdr:from>
    <xdr:to>
      <xdr:col>22</xdr:col>
      <xdr:colOff>365125</xdr:colOff>
      <xdr:row>39</xdr:row>
      <xdr:rowOff>44450</xdr:rowOff>
    </xdr:to>
    <xdr:cxnSp macro="">
      <xdr:nvCxnSpPr>
        <xdr:cNvPr id="495" name="直線コネクタ 494"/>
        <xdr:cNvCxnSpPr/>
      </xdr:nvCxnSpPr>
      <xdr:spPr>
        <a:xfrm>
          <a:off x="14592300" y="672679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168675</xdr:rowOff>
    </xdr:from>
    <xdr:to>
      <xdr:col>21</xdr:col>
      <xdr:colOff>161925</xdr:colOff>
      <xdr:row>39</xdr:row>
      <xdr:rowOff>40240</xdr:rowOff>
    </xdr:to>
    <xdr:cxnSp macro="">
      <xdr:nvCxnSpPr>
        <xdr:cNvPr id="498" name="直線コネクタ 497"/>
        <xdr:cNvCxnSpPr/>
      </xdr:nvCxnSpPr>
      <xdr:spPr>
        <a:xfrm>
          <a:off x="13703300" y="6683775"/>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168675</xdr:rowOff>
    </xdr:from>
    <xdr:to>
      <xdr:col>19</xdr:col>
      <xdr:colOff>644525</xdr:colOff>
      <xdr:row>39</xdr:row>
      <xdr:rowOff>4083</xdr:rowOff>
    </xdr:to>
    <xdr:cxnSp macro="">
      <xdr:nvCxnSpPr>
        <xdr:cNvPr id="501" name="直線コネクタ 500"/>
        <xdr:cNvCxnSpPr/>
      </xdr:nvCxnSpPr>
      <xdr:spPr>
        <a:xfrm flipV="1">
          <a:off x="12814300" y="66837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149555</xdr:rowOff>
    </xdr:from>
    <xdr:to>
      <xdr:col>23</xdr:col>
      <xdr:colOff>568325</xdr:colOff>
      <xdr:row>39</xdr:row>
      <xdr:rowOff>79705</xdr:rowOff>
    </xdr:to>
    <xdr:sp macro="" textlink="">
      <xdr:nvSpPr>
        <xdr:cNvPr id="511" name="円/楕円 510"/>
        <xdr:cNvSpPr/>
      </xdr:nvSpPr>
      <xdr:spPr>
        <a:xfrm>
          <a:off x="162687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160890</xdr:rowOff>
    </xdr:from>
    <xdr:to>
      <xdr:col>21</xdr:col>
      <xdr:colOff>212725</xdr:colOff>
      <xdr:row>39</xdr:row>
      <xdr:rowOff>91040</xdr:rowOff>
    </xdr:to>
    <xdr:sp macro="" textlink="">
      <xdr:nvSpPr>
        <xdr:cNvPr id="515" name="円/楕円 514"/>
        <xdr:cNvSpPr/>
      </xdr:nvSpPr>
      <xdr:spPr>
        <a:xfrm>
          <a:off x="14541500" y="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82167</xdr:rowOff>
    </xdr:from>
    <xdr:ext cx="378565" cy="259045"/>
    <xdr:sp macro="" textlink="">
      <xdr:nvSpPr>
        <xdr:cNvPr id="516" name="テキスト ボックス 515"/>
        <xdr:cNvSpPr txBox="1"/>
      </xdr:nvSpPr>
      <xdr:spPr>
        <a:xfrm>
          <a:off x="14403017" y="6768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117875</xdr:rowOff>
    </xdr:from>
    <xdr:to>
      <xdr:col>20</xdr:col>
      <xdr:colOff>9525</xdr:colOff>
      <xdr:row>39</xdr:row>
      <xdr:rowOff>48025</xdr:rowOff>
    </xdr:to>
    <xdr:sp macro="" textlink="">
      <xdr:nvSpPr>
        <xdr:cNvPr id="517" name="円/楕円 516"/>
        <xdr:cNvSpPr/>
      </xdr:nvSpPr>
      <xdr:spPr>
        <a:xfrm>
          <a:off x="13652500" y="66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39152</xdr:rowOff>
    </xdr:from>
    <xdr:ext cx="469744" cy="259045"/>
    <xdr:sp macro="" textlink="">
      <xdr:nvSpPr>
        <xdr:cNvPr id="518" name="テキスト ボックス 517"/>
        <xdr:cNvSpPr txBox="1"/>
      </xdr:nvSpPr>
      <xdr:spPr>
        <a:xfrm>
          <a:off x="13468427" y="672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124733</xdr:rowOff>
    </xdr:from>
    <xdr:to>
      <xdr:col>18</xdr:col>
      <xdr:colOff>492125</xdr:colOff>
      <xdr:row>39</xdr:row>
      <xdr:rowOff>54883</xdr:rowOff>
    </xdr:to>
    <xdr:sp macro="" textlink="">
      <xdr:nvSpPr>
        <xdr:cNvPr id="519" name="円/楕円 518"/>
        <xdr:cNvSpPr/>
      </xdr:nvSpPr>
      <xdr:spPr>
        <a:xfrm>
          <a:off x="12763500" y="66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46010</xdr:rowOff>
    </xdr:from>
    <xdr:ext cx="469744" cy="259045"/>
    <xdr:sp macro="" textlink="">
      <xdr:nvSpPr>
        <xdr:cNvPr id="520" name="テキスト ボックス 519"/>
        <xdr:cNvSpPr txBox="1"/>
      </xdr:nvSpPr>
      <xdr:spPr>
        <a:xfrm>
          <a:off x="12579427" y="673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71410</xdr:rowOff>
    </xdr:from>
    <xdr:to>
      <xdr:col>23</xdr:col>
      <xdr:colOff>517525</xdr:colOff>
      <xdr:row>72</xdr:row>
      <xdr:rowOff>108481</xdr:rowOff>
    </xdr:to>
    <xdr:cxnSp macro="">
      <xdr:nvCxnSpPr>
        <xdr:cNvPr id="598" name="直線コネクタ 597"/>
        <xdr:cNvCxnSpPr/>
      </xdr:nvCxnSpPr>
      <xdr:spPr>
        <a:xfrm>
          <a:off x="15481300" y="12415810"/>
          <a:ext cx="8382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71410</xdr:rowOff>
    </xdr:from>
    <xdr:to>
      <xdr:col>22</xdr:col>
      <xdr:colOff>365125</xdr:colOff>
      <xdr:row>72</xdr:row>
      <xdr:rowOff>89583</xdr:rowOff>
    </xdr:to>
    <xdr:cxnSp macro="">
      <xdr:nvCxnSpPr>
        <xdr:cNvPr id="601" name="直線コネクタ 600"/>
        <xdr:cNvCxnSpPr/>
      </xdr:nvCxnSpPr>
      <xdr:spPr>
        <a:xfrm flipV="1">
          <a:off x="14592300" y="12415810"/>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102095</xdr:rowOff>
    </xdr:from>
    <xdr:to>
      <xdr:col>21</xdr:col>
      <xdr:colOff>161925</xdr:colOff>
      <xdr:row>72</xdr:row>
      <xdr:rowOff>89583</xdr:rowOff>
    </xdr:to>
    <xdr:cxnSp macro="">
      <xdr:nvCxnSpPr>
        <xdr:cNvPr id="604" name="直線コネクタ 603"/>
        <xdr:cNvCxnSpPr/>
      </xdr:nvCxnSpPr>
      <xdr:spPr>
        <a:xfrm>
          <a:off x="13703300" y="12275045"/>
          <a:ext cx="889000" cy="1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102095</xdr:rowOff>
    </xdr:from>
    <xdr:to>
      <xdr:col>19</xdr:col>
      <xdr:colOff>644525</xdr:colOff>
      <xdr:row>71</xdr:row>
      <xdr:rowOff>119560</xdr:rowOff>
    </xdr:to>
    <xdr:cxnSp macro="">
      <xdr:nvCxnSpPr>
        <xdr:cNvPr id="607" name="直線コネクタ 606"/>
        <xdr:cNvCxnSpPr/>
      </xdr:nvCxnSpPr>
      <xdr:spPr>
        <a:xfrm flipV="1">
          <a:off x="12814300" y="12275045"/>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57681</xdr:rowOff>
    </xdr:from>
    <xdr:to>
      <xdr:col>23</xdr:col>
      <xdr:colOff>568325</xdr:colOff>
      <xdr:row>72</xdr:row>
      <xdr:rowOff>159281</xdr:rowOff>
    </xdr:to>
    <xdr:sp macro="" textlink="">
      <xdr:nvSpPr>
        <xdr:cNvPr id="617" name="円/楕円 616"/>
        <xdr:cNvSpPr/>
      </xdr:nvSpPr>
      <xdr:spPr>
        <a:xfrm>
          <a:off x="16268700" y="124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80558</xdr:rowOff>
    </xdr:from>
    <xdr:ext cx="599010" cy="259045"/>
    <xdr:sp macro="" textlink="">
      <xdr:nvSpPr>
        <xdr:cNvPr id="618" name="公債費該当値テキスト"/>
        <xdr:cNvSpPr txBox="1"/>
      </xdr:nvSpPr>
      <xdr:spPr>
        <a:xfrm>
          <a:off x="16370300" y="12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149,097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20610</xdr:rowOff>
    </xdr:from>
    <xdr:to>
      <xdr:col>22</xdr:col>
      <xdr:colOff>415925</xdr:colOff>
      <xdr:row>72</xdr:row>
      <xdr:rowOff>122210</xdr:rowOff>
    </xdr:to>
    <xdr:sp macro="" textlink="">
      <xdr:nvSpPr>
        <xdr:cNvPr id="619" name="円/楕円 618"/>
        <xdr:cNvSpPr/>
      </xdr:nvSpPr>
      <xdr:spPr>
        <a:xfrm>
          <a:off x="15430500" y="123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138737</xdr:rowOff>
    </xdr:from>
    <xdr:ext cx="599010" cy="259045"/>
    <xdr:sp macro="" textlink="">
      <xdr:nvSpPr>
        <xdr:cNvPr id="620" name="テキスト ボックス 619"/>
        <xdr:cNvSpPr txBox="1"/>
      </xdr:nvSpPr>
      <xdr:spPr>
        <a:xfrm>
          <a:off x="15181794" y="121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38783</xdr:rowOff>
    </xdr:from>
    <xdr:to>
      <xdr:col>21</xdr:col>
      <xdr:colOff>212725</xdr:colOff>
      <xdr:row>72</xdr:row>
      <xdr:rowOff>140383</xdr:rowOff>
    </xdr:to>
    <xdr:sp macro="" textlink="">
      <xdr:nvSpPr>
        <xdr:cNvPr id="621" name="円/楕円 620"/>
        <xdr:cNvSpPr/>
      </xdr:nvSpPr>
      <xdr:spPr>
        <a:xfrm>
          <a:off x="14541500" y="123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156910</xdr:rowOff>
    </xdr:from>
    <xdr:ext cx="599010" cy="259045"/>
    <xdr:sp macro="" textlink="">
      <xdr:nvSpPr>
        <xdr:cNvPr id="622" name="テキスト ボックス 621"/>
        <xdr:cNvSpPr txBox="1"/>
      </xdr:nvSpPr>
      <xdr:spPr>
        <a:xfrm>
          <a:off x="14292794" y="12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51295</xdr:rowOff>
    </xdr:from>
    <xdr:to>
      <xdr:col>20</xdr:col>
      <xdr:colOff>9525</xdr:colOff>
      <xdr:row>71</xdr:row>
      <xdr:rowOff>152895</xdr:rowOff>
    </xdr:to>
    <xdr:sp macro="" textlink="">
      <xdr:nvSpPr>
        <xdr:cNvPr id="623" name="円/楕円 622"/>
        <xdr:cNvSpPr/>
      </xdr:nvSpPr>
      <xdr:spPr>
        <a:xfrm>
          <a:off x="13652500" y="122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169422</xdr:rowOff>
    </xdr:from>
    <xdr:ext cx="599010" cy="259045"/>
    <xdr:sp macro="" textlink="">
      <xdr:nvSpPr>
        <xdr:cNvPr id="624" name="テキスト ボックス 623"/>
        <xdr:cNvSpPr txBox="1"/>
      </xdr:nvSpPr>
      <xdr:spPr>
        <a:xfrm>
          <a:off x="13403794" y="1199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172,435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68760</xdr:rowOff>
    </xdr:from>
    <xdr:to>
      <xdr:col>18</xdr:col>
      <xdr:colOff>492125</xdr:colOff>
      <xdr:row>71</xdr:row>
      <xdr:rowOff>170360</xdr:rowOff>
    </xdr:to>
    <xdr:sp macro="" textlink="">
      <xdr:nvSpPr>
        <xdr:cNvPr id="625" name="円/楕円 624"/>
        <xdr:cNvSpPr/>
      </xdr:nvSpPr>
      <xdr:spPr>
        <a:xfrm>
          <a:off x="12763500" y="1224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15437</xdr:rowOff>
    </xdr:from>
    <xdr:ext cx="599010" cy="259045"/>
    <xdr:sp macro="" textlink="">
      <xdr:nvSpPr>
        <xdr:cNvPr id="626" name="テキスト ボックス 625"/>
        <xdr:cNvSpPr txBox="1"/>
      </xdr:nvSpPr>
      <xdr:spPr>
        <a:xfrm>
          <a:off x="12514794" y="1201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0" name="テキスト ボックス 63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2" name="テキスト ボックス 64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4" name="テキスト ボックス 64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6" name="テキスト ボックス 64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157972</xdr:rowOff>
    </xdr:from>
    <xdr:to>
      <xdr:col>23</xdr:col>
      <xdr:colOff>516889</xdr:colOff>
      <xdr:row>99</xdr:row>
      <xdr:rowOff>86485</xdr:rowOff>
    </xdr:to>
    <xdr:cxnSp macro="">
      <xdr:nvCxnSpPr>
        <xdr:cNvPr id="652" name="直線コネクタ 651"/>
        <xdr:cNvCxnSpPr/>
      </xdr:nvCxnSpPr>
      <xdr:spPr>
        <a:xfrm flipV="1">
          <a:off x="16317595" y="15759922"/>
          <a:ext cx="1269" cy="1300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90312</xdr:rowOff>
    </xdr:from>
    <xdr:ext cx="378565" cy="259045"/>
    <xdr:sp macro="" textlink="">
      <xdr:nvSpPr>
        <xdr:cNvPr id="653" name="積立金最小値テキスト"/>
        <xdr:cNvSpPr txBox="1"/>
      </xdr:nvSpPr>
      <xdr:spPr>
        <a:xfrm>
          <a:off x="16370300" y="1706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86485</xdr:rowOff>
    </xdr:from>
    <xdr:to>
      <xdr:col>23</xdr:col>
      <xdr:colOff>606425</xdr:colOff>
      <xdr:row>99</xdr:row>
      <xdr:rowOff>86485</xdr:rowOff>
    </xdr:to>
    <xdr:cxnSp macro="">
      <xdr:nvCxnSpPr>
        <xdr:cNvPr id="654" name="直線コネクタ 653"/>
        <xdr:cNvCxnSpPr/>
      </xdr:nvCxnSpPr>
      <xdr:spPr>
        <a:xfrm>
          <a:off x="16230600" y="1706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104649</xdr:rowOff>
    </xdr:from>
    <xdr:ext cx="534377" cy="259045"/>
    <xdr:sp macro="" textlink="">
      <xdr:nvSpPr>
        <xdr:cNvPr id="655" name="積立金最大値テキスト"/>
        <xdr:cNvSpPr txBox="1"/>
      </xdr:nvSpPr>
      <xdr:spPr>
        <a:xfrm>
          <a:off x="16370300" y="1553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91</xdr:row>
      <xdr:rowOff>157972</xdr:rowOff>
    </xdr:from>
    <xdr:to>
      <xdr:col>23</xdr:col>
      <xdr:colOff>606425</xdr:colOff>
      <xdr:row>91</xdr:row>
      <xdr:rowOff>157972</xdr:rowOff>
    </xdr:to>
    <xdr:cxnSp macro="">
      <xdr:nvCxnSpPr>
        <xdr:cNvPr id="656" name="直線コネクタ 655"/>
        <xdr:cNvCxnSpPr/>
      </xdr:nvCxnSpPr>
      <xdr:spPr>
        <a:xfrm>
          <a:off x="16230600" y="1575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157612</xdr:rowOff>
    </xdr:from>
    <xdr:to>
      <xdr:col>23</xdr:col>
      <xdr:colOff>517525</xdr:colOff>
      <xdr:row>96</xdr:row>
      <xdr:rowOff>119828</xdr:rowOff>
    </xdr:to>
    <xdr:cxnSp macro="">
      <xdr:nvCxnSpPr>
        <xdr:cNvPr id="657" name="直線コネクタ 656"/>
        <xdr:cNvCxnSpPr/>
      </xdr:nvCxnSpPr>
      <xdr:spPr>
        <a:xfrm>
          <a:off x="15481300" y="15931012"/>
          <a:ext cx="838200" cy="64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4625</xdr:rowOff>
    </xdr:from>
    <xdr:ext cx="534377" cy="259045"/>
    <xdr:sp macro="" textlink="">
      <xdr:nvSpPr>
        <xdr:cNvPr id="658" name="積立金平均値テキスト"/>
        <xdr:cNvSpPr txBox="1"/>
      </xdr:nvSpPr>
      <xdr:spPr>
        <a:xfrm>
          <a:off x="16370300" y="1663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26198</xdr:rowOff>
    </xdr:from>
    <xdr:to>
      <xdr:col>23</xdr:col>
      <xdr:colOff>568325</xdr:colOff>
      <xdr:row>97</xdr:row>
      <xdr:rowOff>127798</xdr:rowOff>
    </xdr:to>
    <xdr:sp macro="" textlink="">
      <xdr:nvSpPr>
        <xdr:cNvPr id="659" name="フローチャート : 判断 658"/>
        <xdr:cNvSpPr/>
      </xdr:nvSpPr>
      <xdr:spPr>
        <a:xfrm>
          <a:off x="16268700" y="1665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114652</xdr:rowOff>
    </xdr:from>
    <xdr:to>
      <xdr:col>22</xdr:col>
      <xdr:colOff>365125</xdr:colOff>
      <xdr:row>92</xdr:row>
      <xdr:rowOff>157612</xdr:rowOff>
    </xdr:to>
    <xdr:cxnSp macro="">
      <xdr:nvCxnSpPr>
        <xdr:cNvPr id="660" name="直線コネクタ 659"/>
        <xdr:cNvCxnSpPr/>
      </xdr:nvCxnSpPr>
      <xdr:spPr>
        <a:xfrm>
          <a:off x="14592300" y="15545152"/>
          <a:ext cx="889000" cy="38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138212</xdr:rowOff>
    </xdr:from>
    <xdr:to>
      <xdr:col>22</xdr:col>
      <xdr:colOff>415925</xdr:colOff>
      <xdr:row>97</xdr:row>
      <xdr:rowOff>68362</xdr:rowOff>
    </xdr:to>
    <xdr:sp macro="" textlink="">
      <xdr:nvSpPr>
        <xdr:cNvPr id="661" name="フローチャート : 判断 660"/>
        <xdr:cNvSpPr/>
      </xdr:nvSpPr>
      <xdr:spPr>
        <a:xfrm>
          <a:off x="15430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59489</xdr:rowOff>
    </xdr:from>
    <xdr:ext cx="534377" cy="259045"/>
    <xdr:sp macro="" textlink="">
      <xdr:nvSpPr>
        <xdr:cNvPr id="662" name="テキスト ボックス 661"/>
        <xdr:cNvSpPr txBox="1"/>
      </xdr:nvSpPr>
      <xdr:spPr>
        <a:xfrm>
          <a:off x="15214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114652</xdr:rowOff>
    </xdr:from>
    <xdr:to>
      <xdr:col>21</xdr:col>
      <xdr:colOff>161925</xdr:colOff>
      <xdr:row>94</xdr:row>
      <xdr:rowOff>15684</xdr:rowOff>
    </xdr:to>
    <xdr:cxnSp macro="">
      <xdr:nvCxnSpPr>
        <xdr:cNvPr id="663" name="直線コネクタ 662"/>
        <xdr:cNvCxnSpPr/>
      </xdr:nvCxnSpPr>
      <xdr:spPr>
        <a:xfrm flipV="1">
          <a:off x="13703300" y="15545152"/>
          <a:ext cx="889000" cy="58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63102</xdr:rowOff>
    </xdr:from>
    <xdr:to>
      <xdr:col>21</xdr:col>
      <xdr:colOff>212725</xdr:colOff>
      <xdr:row>91</xdr:row>
      <xdr:rowOff>164702</xdr:rowOff>
    </xdr:to>
    <xdr:sp macro="" textlink="">
      <xdr:nvSpPr>
        <xdr:cNvPr id="664" name="フローチャート : 判断 663"/>
        <xdr:cNvSpPr/>
      </xdr:nvSpPr>
      <xdr:spPr>
        <a:xfrm>
          <a:off x="14541500" y="1566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155829</xdr:rowOff>
    </xdr:from>
    <xdr:ext cx="534377" cy="259045"/>
    <xdr:sp macro="" textlink="">
      <xdr:nvSpPr>
        <xdr:cNvPr id="665" name="テキスト ボックス 664"/>
        <xdr:cNvSpPr txBox="1"/>
      </xdr:nvSpPr>
      <xdr:spPr>
        <a:xfrm>
          <a:off x="14325111" y="157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15684</xdr:rowOff>
    </xdr:from>
    <xdr:to>
      <xdr:col>19</xdr:col>
      <xdr:colOff>644525</xdr:colOff>
      <xdr:row>94</xdr:row>
      <xdr:rowOff>42887</xdr:rowOff>
    </xdr:to>
    <xdr:cxnSp macro="">
      <xdr:nvCxnSpPr>
        <xdr:cNvPr id="666" name="直線コネクタ 665"/>
        <xdr:cNvCxnSpPr/>
      </xdr:nvCxnSpPr>
      <xdr:spPr>
        <a:xfrm flipV="1">
          <a:off x="12814300" y="1613198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136007</xdr:rowOff>
    </xdr:from>
    <xdr:to>
      <xdr:col>20</xdr:col>
      <xdr:colOff>9525</xdr:colOff>
      <xdr:row>96</xdr:row>
      <xdr:rowOff>66157</xdr:rowOff>
    </xdr:to>
    <xdr:sp macro="" textlink="">
      <xdr:nvSpPr>
        <xdr:cNvPr id="667" name="フローチャート : 判断 666"/>
        <xdr:cNvSpPr/>
      </xdr:nvSpPr>
      <xdr:spPr>
        <a:xfrm>
          <a:off x="13652500" y="1642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57284</xdr:rowOff>
    </xdr:from>
    <xdr:ext cx="534377" cy="259045"/>
    <xdr:sp macro="" textlink="">
      <xdr:nvSpPr>
        <xdr:cNvPr id="668" name="テキスト ボックス 667"/>
        <xdr:cNvSpPr txBox="1"/>
      </xdr:nvSpPr>
      <xdr:spPr>
        <a:xfrm>
          <a:off x="13436111" y="165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106812</xdr:rowOff>
    </xdr:from>
    <xdr:to>
      <xdr:col>18</xdr:col>
      <xdr:colOff>492125</xdr:colOff>
      <xdr:row>97</xdr:row>
      <xdr:rowOff>36962</xdr:rowOff>
    </xdr:to>
    <xdr:sp macro="" textlink="">
      <xdr:nvSpPr>
        <xdr:cNvPr id="669" name="フローチャート : 判断 668"/>
        <xdr:cNvSpPr/>
      </xdr:nvSpPr>
      <xdr:spPr>
        <a:xfrm>
          <a:off x="12763500" y="1656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28089</xdr:rowOff>
    </xdr:from>
    <xdr:ext cx="534377" cy="259045"/>
    <xdr:sp macro="" textlink="">
      <xdr:nvSpPr>
        <xdr:cNvPr id="670" name="テキスト ボックス 669"/>
        <xdr:cNvSpPr txBox="1"/>
      </xdr:nvSpPr>
      <xdr:spPr>
        <a:xfrm>
          <a:off x="12547111" y="166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69028</xdr:rowOff>
    </xdr:from>
    <xdr:to>
      <xdr:col>23</xdr:col>
      <xdr:colOff>568325</xdr:colOff>
      <xdr:row>96</xdr:row>
      <xdr:rowOff>170628</xdr:rowOff>
    </xdr:to>
    <xdr:sp macro="" textlink="">
      <xdr:nvSpPr>
        <xdr:cNvPr id="676" name="円/楕円 675"/>
        <xdr:cNvSpPr/>
      </xdr:nvSpPr>
      <xdr:spPr>
        <a:xfrm>
          <a:off x="16268700" y="165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91905</xdr:rowOff>
    </xdr:from>
    <xdr:ext cx="534377" cy="259045"/>
    <xdr:sp macro="" textlink="">
      <xdr:nvSpPr>
        <xdr:cNvPr id="677" name="積立金該当値テキスト"/>
        <xdr:cNvSpPr txBox="1"/>
      </xdr:nvSpPr>
      <xdr:spPr>
        <a:xfrm>
          <a:off x="16370300" y="1637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30,217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106812</xdr:rowOff>
    </xdr:from>
    <xdr:to>
      <xdr:col>22</xdr:col>
      <xdr:colOff>415925</xdr:colOff>
      <xdr:row>93</xdr:row>
      <xdr:rowOff>36962</xdr:rowOff>
    </xdr:to>
    <xdr:sp macro="" textlink="">
      <xdr:nvSpPr>
        <xdr:cNvPr id="678" name="円/楕円 677"/>
        <xdr:cNvSpPr/>
      </xdr:nvSpPr>
      <xdr:spPr>
        <a:xfrm>
          <a:off x="15430500" y="158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53489</xdr:rowOff>
    </xdr:from>
    <xdr:ext cx="534377" cy="259045"/>
    <xdr:sp macro="" textlink="">
      <xdr:nvSpPr>
        <xdr:cNvPr id="679" name="テキスト ボックス 678"/>
        <xdr:cNvSpPr txBox="1"/>
      </xdr:nvSpPr>
      <xdr:spPr>
        <a:xfrm>
          <a:off x="15214111" y="1565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69,903</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63852</xdr:rowOff>
    </xdr:from>
    <xdr:to>
      <xdr:col>21</xdr:col>
      <xdr:colOff>212725</xdr:colOff>
      <xdr:row>90</xdr:row>
      <xdr:rowOff>165452</xdr:rowOff>
    </xdr:to>
    <xdr:sp macro="" textlink="">
      <xdr:nvSpPr>
        <xdr:cNvPr id="680" name="円/楕円 679"/>
        <xdr:cNvSpPr/>
      </xdr:nvSpPr>
      <xdr:spPr>
        <a:xfrm>
          <a:off x="14541500" y="1549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10529</xdr:rowOff>
    </xdr:from>
    <xdr:ext cx="534377" cy="259045"/>
    <xdr:sp macro="" textlink="">
      <xdr:nvSpPr>
        <xdr:cNvPr id="681" name="テキスト ボックス 680"/>
        <xdr:cNvSpPr txBox="1"/>
      </xdr:nvSpPr>
      <xdr:spPr>
        <a:xfrm>
          <a:off x="14325111" y="152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136334</xdr:rowOff>
    </xdr:from>
    <xdr:to>
      <xdr:col>20</xdr:col>
      <xdr:colOff>9525</xdr:colOff>
      <xdr:row>94</xdr:row>
      <xdr:rowOff>66484</xdr:rowOff>
    </xdr:to>
    <xdr:sp macro="" textlink="">
      <xdr:nvSpPr>
        <xdr:cNvPr id="682" name="円/楕円 681"/>
        <xdr:cNvSpPr/>
      </xdr:nvSpPr>
      <xdr:spPr>
        <a:xfrm>
          <a:off x="13652500" y="16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83011</xdr:rowOff>
    </xdr:from>
    <xdr:ext cx="534377" cy="259045"/>
    <xdr:sp macro="" textlink="">
      <xdr:nvSpPr>
        <xdr:cNvPr id="683" name="テキスト ボックス 682"/>
        <xdr:cNvSpPr txBox="1"/>
      </xdr:nvSpPr>
      <xdr:spPr>
        <a:xfrm>
          <a:off x="13436111" y="158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163537</xdr:rowOff>
    </xdr:from>
    <xdr:to>
      <xdr:col>18</xdr:col>
      <xdr:colOff>492125</xdr:colOff>
      <xdr:row>94</xdr:row>
      <xdr:rowOff>93687</xdr:rowOff>
    </xdr:to>
    <xdr:sp macro="" textlink="">
      <xdr:nvSpPr>
        <xdr:cNvPr id="684" name="円/楕円 683"/>
        <xdr:cNvSpPr/>
      </xdr:nvSpPr>
      <xdr:spPr>
        <a:xfrm>
          <a:off x="12763500" y="161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110214</xdr:rowOff>
    </xdr:from>
    <xdr:ext cx="534377" cy="259045"/>
    <xdr:sp macro="" textlink="">
      <xdr:nvSpPr>
        <xdr:cNvPr id="685" name="テキスト ボックス 684"/>
        <xdr:cNvSpPr txBox="1"/>
      </xdr:nvSpPr>
      <xdr:spPr>
        <a:xfrm>
          <a:off x="12547111" y="158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9" name="直線コネクタ 708"/>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2"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3" name="直線コネクタ 712"/>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64389</xdr:rowOff>
    </xdr:from>
    <xdr:to>
      <xdr:col>32</xdr:col>
      <xdr:colOff>187325</xdr:colOff>
      <xdr:row>39</xdr:row>
      <xdr:rowOff>44450</xdr:rowOff>
    </xdr:to>
    <xdr:cxnSp macro="">
      <xdr:nvCxnSpPr>
        <xdr:cNvPr id="714" name="直線コネクタ 713"/>
        <xdr:cNvCxnSpPr/>
      </xdr:nvCxnSpPr>
      <xdr:spPr>
        <a:xfrm>
          <a:off x="21323300" y="6579489"/>
          <a:ext cx="838200" cy="1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5"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6" name="フローチャート : 判断 715"/>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64389</xdr:rowOff>
    </xdr:from>
    <xdr:to>
      <xdr:col>31</xdr:col>
      <xdr:colOff>34925</xdr:colOff>
      <xdr:row>39</xdr:row>
      <xdr:rowOff>44450</xdr:rowOff>
    </xdr:to>
    <xdr:cxnSp macro="">
      <xdr:nvCxnSpPr>
        <xdr:cNvPr id="717" name="直線コネクタ 716"/>
        <xdr:cNvCxnSpPr/>
      </xdr:nvCxnSpPr>
      <xdr:spPr>
        <a:xfrm flipV="1">
          <a:off x="20434300" y="6579489"/>
          <a:ext cx="889000" cy="1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8" name="フローチャート : 判断 717"/>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123842</xdr:rowOff>
    </xdr:from>
    <xdr:ext cx="469744" cy="259045"/>
    <xdr:sp macro="" textlink="">
      <xdr:nvSpPr>
        <xdr:cNvPr id="719" name="テキスト ボックス 718"/>
        <xdr:cNvSpPr txBox="1"/>
      </xdr:nvSpPr>
      <xdr:spPr>
        <a:xfrm>
          <a:off x="21088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21" name="フローチャート : 判断 720"/>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2" name="テキスト ボックス 721"/>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56388</xdr:rowOff>
    </xdr:from>
    <xdr:to>
      <xdr:col>28</xdr:col>
      <xdr:colOff>314325</xdr:colOff>
      <xdr:row>39</xdr:row>
      <xdr:rowOff>44450</xdr:rowOff>
    </xdr:to>
    <xdr:cxnSp macro="">
      <xdr:nvCxnSpPr>
        <xdr:cNvPr id="723" name="直線コネクタ 722"/>
        <xdr:cNvCxnSpPr/>
      </xdr:nvCxnSpPr>
      <xdr:spPr>
        <a:xfrm>
          <a:off x="18656300" y="6571488"/>
          <a:ext cx="889000" cy="1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4" name="フローチャート : 判断 723"/>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5" name="テキスト ボックス 724"/>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6" name="フローチャート : 判断 725"/>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7" name="テキスト ボックス 726"/>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13589</xdr:rowOff>
    </xdr:from>
    <xdr:to>
      <xdr:col>31</xdr:col>
      <xdr:colOff>85725</xdr:colOff>
      <xdr:row>38</xdr:row>
      <xdr:rowOff>115189</xdr:rowOff>
    </xdr:to>
    <xdr:sp macro="" textlink="">
      <xdr:nvSpPr>
        <xdr:cNvPr id="735" name="円/楕円 734"/>
        <xdr:cNvSpPr/>
      </xdr:nvSpPr>
      <xdr:spPr>
        <a:xfrm>
          <a:off x="21272500" y="65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131716</xdr:rowOff>
    </xdr:from>
    <xdr:ext cx="469744" cy="259045"/>
    <xdr:sp macro="" textlink="">
      <xdr:nvSpPr>
        <xdr:cNvPr id="736" name="テキスト ボックス 735"/>
        <xdr:cNvSpPr txBox="1"/>
      </xdr:nvSpPr>
      <xdr:spPr>
        <a:xfrm>
          <a:off x="21088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5588</xdr:rowOff>
    </xdr:from>
    <xdr:to>
      <xdr:col>27</xdr:col>
      <xdr:colOff>161925</xdr:colOff>
      <xdr:row>38</xdr:row>
      <xdr:rowOff>107188</xdr:rowOff>
    </xdr:to>
    <xdr:sp macro="" textlink="">
      <xdr:nvSpPr>
        <xdr:cNvPr id="741" name="円/楕円 740"/>
        <xdr:cNvSpPr/>
      </xdr:nvSpPr>
      <xdr:spPr>
        <a:xfrm>
          <a:off x="18605500" y="65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123715</xdr:rowOff>
    </xdr:from>
    <xdr:ext cx="469744" cy="259045"/>
    <xdr:sp macro="" textlink="">
      <xdr:nvSpPr>
        <xdr:cNvPr id="742" name="テキスト ボックス 741"/>
        <xdr:cNvSpPr txBox="1"/>
      </xdr:nvSpPr>
      <xdr:spPr>
        <a:xfrm>
          <a:off x="18421427"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8" name="直線コネクタ 767"/>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1"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2" name="直線コネクタ 771"/>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3" name="直線コネクタ 77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4"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5" name="フローチャート : 判断 774"/>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71937</xdr:rowOff>
    </xdr:from>
    <xdr:to>
      <xdr:col>31</xdr:col>
      <xdr:colOff>34925</xdr:colOff>
      <xdr:row>59</xdr:row>
      <xdr:rowOff>98878</xdr:rowOff>
    </xdr:to>
    <xdr:cxnSp macro="">
      <xdr:nvCxnSpPr>
        <xdr:cNvPr id="776" name="直線コネクタ 775"/>
        <xdr:cNvCxnSpPr/>
      </xdr:nvCxnSpPr>
      <xdr:spPr>
        <a:xfrm>
          <a:off x="20434300" y="10187487"/>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7" name="フローチャート : 判断 776"/>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8" name="テキスト ボックス 777"/>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71937</xdr:rowOff>
    </xdr:from>
    <xdr:to>
      <xdr:col>29</xdr:col>
      <xdr:colOff>517525</xdr:colOff>
      <xdr:row>59</xdr:row>
      <xdr:rowOff>98878</xdr:rowOff>
    </xdr:to>
    <xdr:cxnSp macro="">
      <xdr:nvCxnSpPr>
        <xdr:cNvPr id="779" name="直線コネクタ 778"/>
        <xdr:cNvCxnSpPr/>
      </xdr:nvCxnSpPr>
      <xdr:spPr>
        <a:xfrm flipV="1">
          <a:off x="19545300" y="10187487"/>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0" name="フローチャート : 判断 779"/>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1" name="テキスト ボックス 780"/>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2" name="直線コネクタ 78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3" name="フローチャート : 判断 782"/>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4" name="テキスト ボックス 783"/>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5" name="フローチャート : 判断 784"/>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6" name="テキスト ボックス 785"/>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2" name="円/楕円 79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4" name="円/楕円 79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5" name="テキスト ボックス 79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21137</xdr:rowOff>
    </xdr:from>
    <xdr:to>
      <xdr:col>29</xdr:col>
      <xdr:colOff>568325</xdr:colOff>
      <xdr:row>59</xdr:row>
      <xdr:rowOff>122737</xdr:rowOff>
    </xdr:to>
    <xdr:sp macro="" textlink="">
      <xdr:nvSpPr>
        <xdr:cNvPr id="796" name="円/楕円 795"/>
        <xdr:cNvSpPr/>
      </xdr:nvSpPr>
      <xdr:spPr>
        <a:xfrm>
          <a:off x="20383500" y="101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113864</xdr:rowOff>
    </xdr:from>
    <xdr:ext cx="378565" cy="259045"/>
    <xdr:sp macro="" textlink="">
      <xdr:nvSpPr>
        <xdr:cNvPr id="797" name="テキスト ボックス 796"/>
        <xdr:cNvSpPr txBox="1"/>
      </xdr:nvSpPr>
      <xdr:spPr>
        <a:xfrm>
          <a:off x="20245017" y="1022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8" name="円/楕円 79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9" name="テキスト ボックス 79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0" name="円/楕円 79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1" name="テキスト ボックス 800"/>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5" name="直線コネクタ 824"/>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6"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7" name="直線コネクタ 826"/>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8"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9" name="直線コネクタ 828"/>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131028</xdr:rowOff>
    </xdr:from>
    <xdr:to>
      <xdr:col>32</xdr:col>
      <xdr:colOff>187325</xdr:colOff>
      <xdr:row>74</xdr:row>
      <xdr:rowOff>156707</xdr:rowOff>
    </xdr:to>
    <xdr:cxnSp macro="">
      <xdr:nvCxnSpPr>
        <xdr:cNvPr id="830" name="直線コネクタ 829"/>
        <xdr:cNvCxnSpPr/>
      </xdr:nvCxnSpPr>
      <xdr:spPr>
        <a:xfrm>
          <a:off x="21323300" y="12646878"/>
          <a:ext cx="838200" cy="19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31"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2" name="フローチャート : 判断 831"/>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131028</xdr:rowOff>
    </xdr:from>
    <xdr:to>
      <xdr:col>31</xdr:col>
      <xdr:colOff>34925</xdr:colOff>
      <xdr:row>74</xdr:row>
      <xdr:rowOff>17079</xdr:rowOff>
    </xdr:to>
    <xdr:cxnSp macro="">
      <xdr:nvCxnSpPr>
        <xdr:cNvPr id="833" name="直線コネクタ 832"/>
        <xdr:cNvCxnSpPr/>
      </xdr:nvCxnSpPr>
      <xdr:spPr>
        <a:xfrm flipV="1">
          <a:off x="20434300" y="12646878"/>
          <a:ext cx="889000" cy="5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4" name="フローチャート : 判断 833"/>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5" name="テキスト ボックス 834"/>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17079</xdr:rowOff>
    </xdr:from>
    <xdr:to>
      <xdr:col>29</xdr:col>
      <xdr:colOff>517525</xdr:colOff>
      <xdr:row>74</xdr:row>
      <xdr:rowOff>80523</xdr:rowOff>
    </xdr:to>
    <xdr:cxnSp macro="">
      <xdr:nvCxnSpPr>
        <xdr:cNvPr id="836" name="直線コネクタ 835"/>
        <xdr:cNvCxnSpPr/>
      </xdr:nvCxnSpPr>
      <xdr:spPr>
        <a:xfrm flipV="1">
          <a:off x="19545300" y="12704379"/>
          <a:ext cx="889000" cy="6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7" name="フローチャート : 判断 836"/>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8" name="テキスト ボックス 837"/>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80523</xdr:rowOff>
    </xdr:from>
    <xdr:to>
      <xdr:col>28</xdr:col>
      <xdr:colOff>314325</xdr:colOff>
      <xdr:row>74</xdr:row>
      <xdr:rowOff>148958</xdr:rowOff>
    </xdr:to>
    <xdr:cxnSp macro="">
      <xdr:nvCxnSpPr>
        <xdr:cNvPr id="839" name="直線コネクタ 838"/>
        <xdr:cNvCxnSpPr/>
      </xdr:nvCxnSpPr>
      <xdr:spPr>
        <a:xfrm flipV="1">
          <a:off x="18656300" y="12767823"/>
          <a:ext cx="889000" cy="6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40" name="フローチャート : 判断 839"/>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41" name="テキスト ボックス 840"/>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2" name="フローチャート : 判断 841"/>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3" name="テキスト ボックス 842"/>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105907</xdr:rowOff>
    </xdr:from>
    <xdr:to>
      <xdr:col>32</xdr:col>
      <xdr:colOff>238125</xdr:colOff>
      <xdr:row>75</xdr:row>
      <xdr:rowOff>36057</xdr:rowOff>
    </xdr:to>
    <xdr:sp macro="" textlink="">
      <xdr:nvSpPr>
        <xdr:cNvPr id="849" name="円/楕円 848"/>
        <xdr:cNvSpPr/>
      </xdr:nvSpPr>
      <xdr:spPr>
        <a:xfrm>
          <a:off x="22110700" y="127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128784</xdr:rowOff>
    </xdr:from>
    <xdr:ext cx="534377" cy="259045"/>
    <xdr:sp macro="" textlink="">
      <xdr:nvSpPr>
        <xdr:cNvPr id="850" name="繰出金該当値テキスト"/>
        <xdr:cNvSpPr txBox="1"/>
      </xdr:nvSpPr>
      <xdr:spPr>
        <a:xfrm>
          <a:off x="22212300" y="126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97,768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80228</xdr:rowOff>
    </xdr:from>
    <xdr:to>
      <xdr:col>31</xdr:col>
      <xdr:colOff>85725</xdr:colOff>
      <xdr:row>74</xdr:row>
      <xdr:rowOff>10378</xdr:rowOff>
    </xdr:to>
    <xdr:sp macro="" textlink="">
      <xdr:nvSpPr>
        <xdr:cNvPr id="851" name="円/楕円 850"/>
        <xdr:cNvSpPr/>
      </xdr:nvSpPr>
      <xdr:spPr>
        <a:xfrm>
          <a:off x="21272500" y="125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26905</xdr:rowOff>
    </xdr:from>
    <xdr:ext cx="599010" cy="259045"/>
    <xdr:sp macro="" textlink="">
      <xdr:nvSpPr>
        <xdr:cNvPr id="852" name="テキスト ボックス 851"/>
        <xdr:cNvSpPr txBox="1"/>
      </xdr:nvSpPr>
      <xdr:spPr>
        <a:xfrm>
          <a:off x="21023794" y="123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137729</xdr:rowOff>
    </xdr:from>
    <xdr:to>
      <xdr:col>29</xdr:col>
      <xdr:colOff>568325</xdr:colOff>
      <xdr:row>74</xdr:row>
      <xdr:rowOff>67879</xdr:rowOff>
    </xdr:to>
    <xdr:sp macro="" textlink="">
      <xdr:nvSpPr>
        <xdr:cNvPr id="853" name="円/楕円 852"/>
        <xdr:cNvSpPr/>
      </xdr:nvSpPr>
      <xdr:spPr>
        <a:xfrm>
          <a:off x="20383500" y="126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84406</xdr:rowOff>
    </xdr:from>
    <xdr:ext cx="599010" cy="259045"/>
    <xdr:sp macro="" textlink="">
      <xdr:nvSpPr>
        <xdr:cNvPr id="854" name="テキスト ボックス 853"/>
        <xdr:cNvSpPr txBox="1"/>
      </xdr:nvSpPr>
      <xdr:spPr>
        <a:xfrm>
          <a:off x="20134794" y="124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29723</xdr:rowOff>
    </xdr:from>
    <xdr:to>
      <xdr:col>28</xdr:col>
      <xdr:colOff>365125</xdr:colOff>
      <xdr:row>74</xdr:row>
      <xdr:rowOff>131323</xdr:rowOff>
    </xdr:to>
    <xdr:sp macro="" textlink="">
      <xdr:nvSpPr>
        <xdr:cNvPr id="855" name="円/楕円 854"/>
        <xdr:cNvSpPr/>
      </xdr:nvSpPr>
      <xdr:spPr>
        <a:xfrm>
          <a:off x="19494500" y="127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147850</xdr:rowOff>
    </xdr:from>
    <xdr:ext cx="599010" cy="259045"/>
    <xdr:sp macro="" textlink="">
      <xdr:nvSpPr>
        <xdr:cNvPr id="856" name="テキスト ボックス 855"/>
        <xdr:cNvSpPr txBox="1"/>
      </xdr:nvSpPr>
      <xdr:spPr>
        <a:xfrm>
          <a:off x="19245794" y="12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98158</xdr:rowOff>
    </xdr:from>
    <xdr:to>
      <xdr:col>27</xdr:col>
      <xdr:colOff>161925</xdr:colOff>
      <xdr:row>75</xdr:row>
      <xdr:rowOff>28308</xdr:rowOff>
    </xdr:to>
    <xdr:sp macro="" textlink="">
      <xdr:nvSpPr>
        <xdr:cNvPr id="857" name="円/楕円 856"/>
        <xdr:cNvSpPr/>
      </xdr:nvSpPr>
      <xdr:spPr>
        <a:xfrm>
          <a:off x="18605500" y="127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44835</xdr:rowOff>
    </xdr:from>
    <xdr:ext cx="534377" cy="259045"/>
    <xdr:sp macro="" textlink="">
      <xdr:nvSpPr>
        <xdr:cNvPr id="858" name="テキスト ボックス 857"/>
        <xdr:cNvSpPr txBox="1"/>
      </xdr:nvSpPr>
      <xdr:spPr>
        <a:xfrm>
          <a:off x="18389111" y="125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4" name="フローチャート : 判断 893"/>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5" name="テキスト ボックス 894"/>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9" name="フローチャート : 判断 89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0" name="テキスト ボックス 89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1" name="テキスト ボックス 91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5" name="テキスト ボックス 91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町村合併後の総合支所方式により支所機能を充実していることや、公共交通システム運行経費、</a:t>
          </a:r>
          <a:r>
            <a:rPr kumimoji="1" lang="ja-JP" altLang="en-US" sz="1100" b="0" i="0" u="none" strike="noStrike" kern="0" cap="none" spc="0" normalizeH="0" baseline="0" noProof="0">
              <a:ln>
                <a:noFill/>
              </a:ln>
              <a:solidFill>
                <a:prstClr val="black"/>
              </a:solidFill>
              <a:effectLst/>
              <a:uLnTx/>
              <a:uFillTx/>
              <a:latin typeface="+mn-lt"/>
              <a:ea typeface="+mn-ea"/>
              <a:cs typeface="+mn-cs"/>
            </a:rPr>
            <a:t>文化交流センター、温水プールの建設</a:t>
          </a:r>
          <a:r>
            <a:rPr kumimoji="1" lang="ja-JP" altLang="ja-JP" sz="1100" b="0" i="0" u="none" strike="noStrike" kern="0" cap="none" spc="0" normalizeH="0" baseline="0" noProof="0">
              <a:ln>
                <a:noFill/>
              </a:ln>
              <a:solidFill>
                <a:prstClr val="black"/>
              </a:solidFill>
              <a:effectLst/>
              <a:uLnTx/>
              <a:uFillTx/>
              <a:latin typeface="+mn-lt"/>
              <a:ea typeface="+mn-ea"/>
              <a:cs typeface="+mn-cs"/>
            </a:rPr>
            <a:t>等により、人件費や物件費の支出が多額となっている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財政健全化に向け経常経費の削減に努める。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補助費等については、広域連合への分担金の予算に占める割合が高くなっている。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維持補修費については合併後の施設の統廃合等で減少傾向にあるが、施設が多いため全国平均より高い状態にある。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普通建設事業費については、総合計画に基づく大型建設事業の着手により増加傾向にある。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繰出金については、公共下水道特別会計への繰出金が多く、全国平均より高くなっている。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公債費については、繰上償還・低利借り換えを行ってきているが、建設事業・臨時財政対策債等の償還が続き、全国平均よりも高い水準にある。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11,681
11,542
476.03
11,739,563
11,348,204
263,476
7,049,799
12,572,888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141034</xdr:rowOff>
    </xdr:from>
    <xdr:to>
      <xdr:col>6</xdr:col>
      <xdr:colOff>511175</xdr:colOff>
      <xdr:row>37</xdr:row>
      <xdr:rowOff>37021</xdr:rowOff>
    </xdr:to>
    <xdr:cxnSp macro="">
      <xdr:nvCxnSpPr>
        <xdr:cNvPr id="61" name="直線コネクタ 60"/>
        <xdr:cNvCxnSpPr/>
      </xdr:nvCxnSpPr>
      <xdr:spPr>
        <a:xfrm>
          <a:off x="3797300" y="6313234"/>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141034</xdr:rowOff>
    </xdr:from>
    <xdr:to>
      <xdr:col>5</xdr:col>
      <xdr:colOff>358775</xdr:colOff>
      <xdr:row>37</xdr:row>
      <xdr:rowOff>17780</xdr:rowOff>
    </xdr:to>
    <xdr:cxnSp macro="">
      <xdr:nvCxnSpPr>
        <xdr:cNvPr id="64" name="直線コネクタ 63"/>
        <xdr:cNvCxnSpPr/>
      </xdr:nvCxnSpPr>
      <xdr:spPr>
        <a:xfrm flipV="1">
          <a:off x="2908300" y="6313234"/>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65405</xdr:rowOff>
    </xdr:from>
    <xdr:to>
      <xdr:col>4</xdr:col>
      <xdr:colOff>155575</xdr:colOff>
      <xdr:row>37</xdr:row>
      <xdr:rowOff>17780</xdr:rowOff>
    </xdr:to>
    <xdr:cxnSp macro="">
      <xdr:nvCxnSpPr>
        <xdr:cNvPr id="67" name="直線コネクタ 66"/>
        <xdr:cNvCxnSpPr/>
      </xdr:nvCxnSpPr>
      <xdr:spPr>
        <a:xfrm>
          <a:off x="2019300" y="623760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5778</xdr:rowOff>
    </xdr:from>
    <xdr:to>
      <xdr:col>2</xdr:col>
      <xdr:colOff>638175</xdr:colOff>
      <xdr:row>36</xdr:row>
      <xdr:rowOff>65405</xdr:rowOff>
    </xdr:to>
    <xdr:cxnSp macro="">
      <xdr:nvCxnSpPr>
        <xdr:cNvPr id="70" name="直線コネクタ 69"/>
        <xdr:cNvCxnSpPr/>
      </xdr:nvCxnSpPr>
      <xdr:spPr>
        <a:xfrm>
          <a:off x="1130300" y="6177978"/>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157671</xdr:rowOff>
    </xdr:from>
    <xdr:to>
      <xdr:col>6</xdr:col>
      <xdr:colOff>561975</xdr:colOff>
      <xdr:row>37</xdr:row>
      <xdr:rowOff>87821</xdr:rowOff>
    </xdr:to>
    <xdr:sp macro="" textlink="">
      <xdr:nvSpPr>
        <xdr:cNvPr id="80" name="円/楕円 79"/>
        <xdr:cNvSpPr/>
      </xdr:nvSpPr>
      <xdr:spPr>
        <a:xfrm>
          <a:off x="45847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136098</xdr:rowOff>
    </xdr:from>
    <xdr:ext cx="469744" cy="259045"/>
    <xdr:sp macro="" textlink="">
      <xdr:nvSpPr>
        <xdr:cNvPr id="81" name="議会費該当値テキスト"/>
        <xdr:cNvSpPr txBox="1"/>
      </xdr:nvSpPr>
      <xdr:spPr>
        <a:xfrm>
          <a:off x="4686300" y="63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90234</xdr:rowOff>
    </xdr:from>
    <xdr:to>
      <xdr:col>5</xdr:col>
      <xdr:colOff>409575</xdr:colOff>
      <xdr:row>37</xdr:row>
      <xdr:rowOff>20384</xdr:rowOff>
    </xdr:to>
    <xdr:sp macro="" textlink="">
      <xdr:nvSpPr>
        <xdr:cNvPr id="82" name="円/楕円 81"/>
        <xdr:cNvSpPr/>
      </xdr:nvSpPr>
      <xdr:spPr>
        <a:xfrm>
          <a:off x="3746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11511</xdr:rowOff>
    </xdr:from>
    <xdr:ext cx="469744" cy="259045"/>
    <xdr:sp macro="" textlink="">
      <xdr:nvSpPr>
        <xdr:cNvPr id="83" name="テキスト ボックス 82"/>
        <xdr:cNvSpPr txBox="1"/>
      </xdr:nvSpPr>
      <xdr:spPr>
        <a:xfrm>
          <a:off x="3562427" y="63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138430</xdr:rowOff>
    </xdr:from>
    <xdr:to>
      <xdr:col>4</xdr:col>
      <xdr:colOff>206375</xdr:colOff>
      <xdr:row>37</xdr:row>
      <xdr:rowOff>68580</xdr:rowOff>
    </xdr:to>
    <xdr:sp macro="" textlink="">
      <xdr:nvSpPr>
        <xdr:cNvPr id="84" name="円/楕円 83"/>
        <xdr:cNvSpPr/>
      </xdr:nvSpPr>
      <xdr:spPr>
        <a:xfrm>
          <a:off x="2857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59707</xdr:rowOff>
    </xdr:from>
    <xdr:ext cx="469744" cy="259045"/>
    <xdr:sp macro="" textlink="">
      <xdr:nvSpPr>
        <xdr:cNvPr id="85" name="テキスト ボックス 84"/>
        <xdr:cNvSpPr txBox="1"/>
      </xdr:nvSpPr>
      <xdr:spPr>
        <a:xfrm>
          <a:off x="2673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14605</xdr:rowOff>
    </xdr:from>
    <xdr:to>
      <xdr:col>3</xdr:col>
      <xdr:colOff>3175</xdr:colOff>
      <xdr:row>36</xdr:row>
      <xdr:rowOff>116205</xdr:rowOff>
    </xdr:to>
    <xdr:sp macro="" textlink="">
      <xdr:nvSpPr>
        <xdr:cNvPr id="86" name="円/楕円 85"/>
        <xdr:cNvSpPr/>
      </xdr:nvSpPr>
      <xdr:spPr>
        <a:xfrm>
          <a:off x="196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107332</xdr:rowOff>
    </xdr:from>
    <xdr:ext cx="469744" cy="259045"/>
    <xdr:sp macro="" textlink="">
      <xdr:nvSpPr>
        <xdr:cNvPr id="87" name="テキスト ボックス 86"/>
        <xdr:cNvSpPr txBox="1"/>
      </xdr:nvSpPr>
      <xdr:spPr>
        <a:xfrm>
          <a:off x="17844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126428</xdr:rowOff>
    </xdr:from>
    <xdr:to>
      <xdr:col>1</xdr:col>
      <xdr:colOff>485775</xdr:colOff>
      <xdr:row>36</xdr:row>
      <xdr:rowOff>56578</xdr:rowOff>
    </xdr:to>
    <xdr:sp macro="" textlink="">
      <xdr:nvSpPr>
        <xdr:cNvPr id="88" name="円/楕円 87"/>
        <xdr:cNvSpPr/>
      </xdr:nvSpPr>
      <xdr:spPr>
        <a:xfrm>
          <a:off x="1079500" y="6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47705</xdr:rowOff>
    </xdr:from>
    <xdr:ext cx="469744" cy="259045"/>
    <xdr:sp macro="" textlink="">
      <xdr:nvSpPr>
        <xdr:cNvPr id="89" name="テキスト ボックス 88"/>
        <xdr:cNvSpPr txBox="1"/>
      </xdr:nvSpPr>
      <xdr:spPr>
        <a:xfrm>
          <a:off x="895427" y="62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138689</xdr:rowOff>
    </xdr:from>
    <xdr:to>
      <xdr:col>6</xdr:col>
      <xdr:colOff>511175</xdr:colOff>
      <xdr:row>54</xdr:row>
      <xdr:rowOff>25917</xdr:rowOff>
    </xdr:to>
    <xdr:cxnSp macro="">
      <xdr:nvCxnSpPr>
        <xdr:cNvPr id="116" name="直線コネクタ 115"/>
        <xdr:cNvCxnSpPr/>
      </xdr:nvCxnSpPr>
      <xdr:spPr>
        <a:xfrm>
          <a:off x="3797300" y="9054089"/>
          <a:ext cx="838200" cy="23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93047</xdr:rowOff>
    </xdr:from>
    <xdr:to>
      <xdr:col>5</xdr:col>
      <xdr:colOff>358775</xdr:colOff>
      <xdr:row>52</xdr:row>
      <xdr:rowOff>138689</xdr:rowOff>
    </xdr:to>
    <xdr:cxnSp macro="">
      <xdr:nvCxnSpPr>
        <xdr:cNvPr id="119" name="直線コネクタ 118"/>
        <xdr:cNvCxnSpPr/>
      </xdr:nvCxnSpPr>
      <xdr:spPr>
        <a:xfrm>
          <a:off x="2908300" y="9008447"/>
          <a:ext cx="889000" cy="4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93047</xdr:rowOff>
    </xdr:from>
    <xdr:to>
      <xdr:col>4</xdr:col>
      <xdr:colOff>155575</xdr:colOff>
      <xdr:row>53</xdr:row>
      <xdr:rowOff>39459</xdr:rowOff>
    </xdr:to>
    <xdr:cxnSp macro="">
      <xdr:nvCxnSpPr>
        <xdr:cNvPr id="122" name="直線コネクタ 121"/>
        <xdr:cNvCxnSpPr/>
      </xdr:nvCxnSpPr>
      <xdr:spPr>
        <a:xfrm flipV="1">
          <a:off x="2019300" y="9008447"/>
          <a:ext cx="889000" cy="1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143286</xdr:rowOff>
    </xdr:from>
    <xdr:ext cx="599010" cy="259045"/>
    <xdr:sp macro="" textlink="">
      <xdr:nvSpPr>
        <xdr:cNvPr id="124" name="テキスト ボックス 123"/>
        <xdr:cNvSpPr txBox="1"/>
      </xdr:nvSpPr>
      <xdr:spPr>
        <a:xfrm>
          <a:off x="2608794" y="94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39459</xdr:rowOff>
    </xdr:from>
    <xdr:to>
      <xdr:col>2</xdr:col>
      <xdr:colOff>638175</xdr:colOff>
      <xdr:row>53</xdr:row>
      <xdr:rowOff>61244</xdr:rowOff>
    </xdr:to>
    <xdr:cxnSp macro="">
      <xdr:nvCxnSpPr>
        <xdr:cNvPr id="125" name="直線コネクタ 124"/>
        <xdr:cNvCxnSpPr/>
      </xdr:nvCxnSpPr>
      <xdr:spPr>
        <a:xfrm flipV="1">
          <a:off x="1130300" y="9126309"/>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146567</xdr:rowOff>
    </xdr:from>
    <xdr:to>
      <xdr:col>6</xdr:col>
      <xdr:colOff>561975</xdr:colOff>
      <xdr:row>54</xdr:row>
      <xdr:rowOff>76717</xdr:rowOff>
    </xdr:to>
    <xdr:sp macro="" textlink="">
      <xdr:nvSpPr>
        <xdr:cNvPr id="135" name="円/楕円 134"/>
        <xdr:cNvSpPr/>
      </xdr:nvSpPr>
      <xdr:spPr>
        <a:xfrm>
          <a:off x="4584700" y="923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169444</xdr:rowOff>
    </xdr:from>
    <xdr:ext cx="599010" cy="259045"/>
    <xdr:sp macro="" textlink="">
      <xdr:nvSpPr>
        <xdr:cNvPr id="136" name="総務費該当値テキスト"/>
        <xdr:cNvSpPr txBox="1"/>
      </xdr:nvSpPr>
      <xdr:spPr>
        <a:xfrm>
          <a:off x="4686300" y="908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174,887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87889</xdr:rowOff>
    </xdr:from>
    <xdr:to>
      <xdr:col>5</xdr:col>
      <xdr:colOff>409575</xdr:colOff>
      <xdr:row>53</xdr:row>
      <xdr:rowOff>18039</xdr:rowOff>
    </xdr:to>
    <xdr:sp macro="" textlink="">
      <xdr:nvSpPr>
        <xdr:cNvPr id="137" name="円/楕円 136"/>
        <xdr:cNvSpPr/>
      </xdr:nvSpPr>
      <xdr:spPr>
        <a:xfrm>
          <a:off x="3746500" y="90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34566</xdr:rowOff>
    </xdr:from>
    <xdr:ext cx="599010" cy="259045"/>
    <xdr:sp macro="" textlink="">
      <xdr:nvSpPr>
        <xdr:cNvPr id="138" name="テキスト ボックス 137"/>
        <xdr:cNvSpPr txBox="1"/>
      </xdr:nvSpPr>
      <xdr:spPr>
        <a:xfrm>
          <a:off x="3497794" y="877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225,221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42247</xdr:rowOff>
    </xdr:from>
    <xdr:to>
      <xdr:col>4</xdr:col>
      <xdr:colOff>206375</xdr:colOff>
      <xdr:row>52</xdr:row>
      <xdr:rowOff>143847</xdr:rowOff>
    </xdr:to>
    <xdr:sp macro="" textlink="">
      <xdr:nvSpPr>
        <xdr:cNvPr id="139" name="円/楕円 138"/>
        <xdr:cNvSpPr/>
      </xdr:nvSpPr>
      <xdr:spPr>
        <a:xfrm>
          <a:off x="2857500" y="89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160374</xdr:rowOff>
    </xdr:from>
    <xdr:ext cx="599010" cy="259045"/>
    <xdr:sp macro="" textlink="">
      <xdr:nvSpPr>
        <xdr:cNvPr id="140" name="テキスト ボックス 139"/>
        <xdr:cNvSpPr txBox="1"/>
      </xdr:nvSpPr>
      <xdr:spPr>
        <a:xfrm>
          <a:off x="2608794" y="873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235,204</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160109</xdr:rowOff>
    </xdr:from>
    <xdr:to>
      <xdr:col>3</xdr:col>
      <xdr:colOff>3175</xdr:colOff>
      <xdr:row>53</xdr:row>
      <xdr:rowOff>90259</xdr:rowOff>
    </xdr:to>
    <xdr:sp macro="" textlink="">
      <xdr:nvSpPr>
        <xdr:cNvPr id="141" name="円/楕円 140"/>
        <xdr:cNvSpPr/>
      </xdr:nvSpPr>
      <xdr:spPr>
        <a:xfrm>
          <a:off x="1968500" y="90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106786</xdr:rowOff>
    </xdr:from>
    <xdr:ext cx="599010" cy="259045"/>
    <xdr:sp macro="" textlink="">
      <xdr:nvSpPr>
        <xdr:cNvPr id="142" name="テキスト ボックス 141"/>
        <xdr:cNvSpPr txBox="1"/>
      </xdr:nvSpPr>
      <xdr:spPr>
        <a:xfrm>
          <a:off x="1719794" y="88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209,425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10444</xdr:rowOff>
    </xdr:from>
    <xdr:to>
      <xdr:col>1</xdr:col>
      <xdr:colOff>485775</xdr:colOff>
      <xdr:row>53</xdr:row>
      <xdr:rowOff>112044</xdr:rowOff>
    </xdr:to>
    <xdr:sp macro="" textlink="">
      <xdr:nvSpPr>
        <xdr:cNvPr id="143" name="円/楕円 142"/>
        <xdr:cNvSpPr/>
      </xdr:nvSpPr>
      <xdr:spPr>
        <a:xfrm>
          <a:off x="1079500" y="90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128571</xdr:rowOff>
    </xdr:from>
    <xdr:ext cx="599010" cy="259045"/>
    <xdr:sp macro="" textlink="">
      <xdr:nvSpPr>
        <xdr:cNvPr id="144" name="テキスト ボックス 143"/>
        <xdr:cNvSpPr txBox="1"/>
      </xdr:nvSpPr>
      <xdr:spPr>
        <a:xfrm>
          <a:off x="830794" y="887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88640</xdr:rowOff>
    </xdr:from>
    <xdr:to>
      <xdr:col>6</xdr:col>
      <xdr:colOff>511175</xdr:colOff>
      <xdr:row>76</xdr:row>
      <xdr:rowOff>49412</xdr:rowOff>
    </xdr:to>
    <xdr:cxnSp macro="">
      <xdr:nvCxnSpPr>
        <xdr:cNvPr id="172" name="直線コネクタ 171"/>
        <xdr:cNvCxnSpPr/>
      </xdr:nvCxnSpPr>
      <xdr:spPr>
        <a:xfrm flipV="1">
          <a:off x="3797300" y="12947390"/>
          <a:ext cx="838200" cy="1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49412</xdr:rowOff>
    </xdr:from>
    <xdr:to>
      <xdr:col>5</xdr:col>
      <xdr:colOff>358775</xdr:colOff>
      <xdr:row>76</xdr:row>
      <xdr:rowOff>56618</xdr:rowOff>
    </xdr:to>
    <xdr:cxnSp macro="">
      <xdr:nvCxnSpPr>
        <xdr:cNvPr id="175" name="直線コネクタ 174"/>
        <xdr:cNvCxnSpPr/>
      </xdr:nvCxnSpPr>
      <xdr:spPr>
        <a:xfrm flipV="1">
          <a:off x="2908300" y="13079612"/>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56618</xdr:rowOff>
    </xdr:from>
    <xdr:to>
      <xdr:col>4</xdr:col>
      <xdr:colOff>155575</xdr:colOff>
      <xdr:row>76</xdr:row>
      <xdr:rowOff>160530</xdr:rowOff>
    </xdr:to>
    <xdr:cxnSp macro="">
      <xdr:nvCxnSpPr>
        <xdr:cNvPr id="178" name="直線コネクタ 177"/>
        <xdr:cNvCxnSpPr/>
      </xdr:nvCxnSpPr>
      <xdr:spPr>
        <a:xfrm flipV="1">
          <a:off x="2019300" y="13086818"/>
          <a:ext cx="889000" cy="10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160530</xdr:rowOff>
    </xdr:from>
    <xdr:to>
      <xdr:col>2</xdr:col>
      <xdr:colOff>638175</xdr:colOff>
      <xdr:row>77</xdr:row>
      <xdr:rowOff>11702</xdr:rowOff>
    </xdr:to>
    <xdr:cxnSp macro="">
      <xdr:nvCxnSpPr>
        <xdr:cNvPr id="181" name="直線コネクタ 180"/>
        <xdr:cNvCxnSpPr/>
      </xdr:nvCxnSpPr>
      <xdr:spPr>
        <a:xfrm flipV="1">
          <a:off x="1130300" y="13190730"/>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37840</xdr:rowOff>
    </xdr:from>
    <xdr:to>
      <xdr:col>6</xdr:col>
      <xdr:colOff>561975</xdr:colOff>
      <xdr:row>75</xdr:row>
      <xdr:rowOff>139440</xdr:rowOff>
    </xdr:to>
    <xdr:sp macro="" textlink="">
      <xdr:nvSpPr>
        <xdr:cNvPr id="191" name="円/楕円 190"/>
        <xdr:cNvSpPr/>
      </xdr:nvSpPr>
      <xdr:spPr>
        <a:xfrm>
          <a:off x="4584700" y="12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60717</xdr:rowOff>
    </xdr:from>
    <xdr:ext cx="599010" cy="259045"/>
    <xdr:sp macro="" textlink="">
      <xdr:nvSpPr>
        <xdr:cNvPr id="192" name="民生費該当値テキスト"/>
        <xdr:cNvSpPr txBox="1"/>
      </xdr:nvSpPr>
      <xdr:spPr>
        <a:xfrm>
          <a:off x="4686300" y="1274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161,834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170062</xdr:rowOff>
    </xdr:from>
    <xdr:to>
      <xdr:col>5</xdr:col>
      <xdr:colOff>409575</xdr:colOff>
      <xdr:row>76</xdr:row>
      <xdr:rowOff>100212</xdr:rowOff>
    </xdr:to>
    <xdr:sp macro="" textlink="">
      <xdr:nvSpPr>
        <xdr:cNvPr id="193" name="円/楕円 192"/>
        <xdr:cNvSpPr/>
      </xdr:nvSpPr>
      <xdr:spPr>
        <a:xfrm>
          <a:off x="3746500" y="130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116739</xdr:rowOff>
    </xdr:from>
    <xdr:ext cx="599010" cy="259045"/>
    <xdr:sp macro="" textlink="">
      <xdr:nvSpPr>
        <xdr:cNvPr id="194" name="テキスト ボックス 193"/>
        <xdr:cNvSpPr txBox="1"/>
      </xdr:nvSpPr>
      <xdr:spPr>
        <a:xfrm>
          <a:off x="3497794" y="1280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147,374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5818</xdr:rowOff>
    </xdr:from>
    <xdr:to>
      <xdr:col>4</xdr:col>
      <xdr:colOff>206375</xdr:colOff>
      <xdr:row>76</xdr:row>
      <xdr:rowOff>107418</xdr:rowOff>
    </xdr:to>
    <xdr:sp macro="" textlink="">
      <xdr:nvSpPr>
        <xdr:cNvPr id="195" name="円/楕円 194"/>
        <xdr:cNvSpPr/>
      </xdr:nvSpPr>
      <xdr:spPr>
        <a:xfrm>
          <a:off x="2857500" y="130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123944</xdr:rowOff>
    </xdr:from>
    <xdr:ext cx="599010" cy="259045"/>
    <xdr:sp macro="" textlink="">
      <xdr:nvSpPr>
        <xdr:cNvPr id="196" name="テキスト ボックス 195"/>
        <xdr:cNvSpPr txBox="1"/>
      </xdr:nvSpPr>
      <xdr:spPr>
        <a:xfrm>
          <a:off x="2608794" y="128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109730</xdr:rowOff>
    </xdr:from>
    <xdr:to>
      <xdr:col>3</xdr:col>
      <xdr:colOff>3175</xdr:colOff>
      <xdr:row>77</xdr:row>
      <xdr:rowOff>39880</xdr:rowOff>
    </xdr:to>
    <xdr:sp macro="" textlink="">
      <xdr:nvSpPr>
        <xdr:cNvPr id="197" name="円/楕円 196"/>
        <xdr:cNvSpPr/>
      </xdr:nvSpPr>
      <xdr:spPr>
        <a:xfrm>
          <a:off x="1968500" y="13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56407</xdr:rowOff>
    </xdr:from>
    <xdr:ext cx="599010" cy="259045"/>
    <xdr:sp macro="" textlink="">
      <xdr:nvSpPr>
        <xdr:cNvPr id="198" name="テキスト ボックス 197"/>
        <xdr:cNvSpPr txBox="1"/>
      </xdr:nvSpPr>
      <xdr:spPr>
        <a:xfrm>
          <a:off x="1719794" y="1291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132352</xdr:rowOff>
    </xdr:from>
    <xdr:to>
      <xdr:col>1</xdr:col>
      <xdr:colOff>485775</xdr:colOff>
      <xdr:row>77</xdr:row>
      <xdr:rowOff>62502</xdr:rowOff>
    </xdr:to>
    <xdr:sp macro="" textlink="">
      <xdr:nvSpPr>
        <xdr:cNvPr id="199" name="円/楕円 198"/>
        <xdr:cNvSpPr/>
      </xdr:nvSpPr>
      <xdr:spPr>
        <a:xfrm>
          <a:off x="1079500" y="131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79029</xdr:rowOff>
    </xdr:from>
    <xdr:ext cx="599010" cy="259045"/>
    <xdr:sp macro="" textlink="">
      <xdr:nvSpPr>
        <xdr:cNvPr id="200" name="テキスト ボックス 199"/>
        <xdr:cNvSpPr txBox="1"/>
      </xdr:nvSpPr>
      <xdr:spPr>
        <a:xfrm>
          <a:off x="830794" y="1293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67174</xdr:rowOff>
    </xdr:from>
    <xdr:to>
      <xdr:col>6</xdr:col>
      <xdr:colOff>511175</xdr:colOff>
      <xdr:row>97</xdr:row>
      <xdr:rowOff>54789</xdr:rowOff>
    </xdr:to>
    <xdr:cxnSp macro="">
      <xdr:nvCxnSpPr>
        <xdr:cNvPr id="227" name="直線コネクタ 226"/>
        <xdr:cNvCxnSpPr/>
      </xdr:nvCxnSpPr>
      <xdr:spPr>
        <a:xfrm flipV="1">
          <a:off x="3797300" y="16526374"/>
          <a:ext cx="838200" cy="1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54789</xdr:rowOff>
    </xdr:from>
    <xdr:to>
      <xdr:col>5</xdr:col>
      <xdr:colOff>358775</xdr:colOff>
      <xdr:row>97</xdr:row>
      <xdr:rowOff>55269</xdr:rowOff>
    </xdr:to>
    <xdr:cxnSp macro="">
      <xdr:nvCxnSpPr>
        <xdr:cNvPr id="230" name="直線コネクタ 229"/>
        <xdr:cNvCxnSpPr/>
      </xdr:nvCxnSpPr>
      <xdr:spPr>
        <a:xfrm flipV="1">
          <a:off x="2908300" y="1668543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55269</xdr:rowOff>
    </xdr:from>
    <xdr:to>
      <xdr:col>4</xdr:col>
      <xdr:colOff>155575</xdr:colOff>
      <xdr:row>97</xdr:row>
      <xdr:rowOff>76753</xdr:rowOff>
    </xdr:to>
    <xdr:cxnSp macro="">
      <xdr:nvCxnSpPr>
        <xdr:cNvPr id="233" name="直線コネクタ 232"/>
        <xdr:cNvCxnSpPr/>
      </xdr:nvCxnSpPr>
      <xdr:spPr>
        <a:xfrm flipV="1">
          <a:off x="2019300" y="16685919"/>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76753</xdr:rowOff>
    </xdr:from>
    <xdr:to>
      <xdr:col>2</xdr:col>
      <xdr:colOff>638175</xdr:colOff>
      <xdr:row>97</xdr:row>
      <xdr:rowOff>84607</xdr:rowOff>
    </xdr:to>
    <xdr:cxnSp macro="">
      <xdr:nvCxnSpPr>
        <xdr:cNvPr id="236" name="直線コネクタ 235"/>
        <xdr:cNvCxnSpPr/>
      </xdr:nvCxnSpPr>
      <xdr:spPr>
        <a:xfrm flipV="1">
          <a:off x="1130300" y="16707403"/>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16374</xdr:rowOff>
    </xdr:from>
    <xdr:to>
      <xdr:col>6</xdr:col>
      <xdr:colOff>561975</xdr:colOff>
      <xdr:row>96</xdr:row>
      <xdr:rowOff>117974</xdr:rowOff>
    </xdr:to>
    <xdr:sp macro="" textlink="">
      <xdr:nvSpPr>
        <xdr:cNvPr id="246" name="円/楕円 245"/>
        <xdr:cNvSpPr/>
      </xdr:nvSpPr>
      <xdr:spPr>
        <a:xfrm>
          <a:off x="4584700" y="164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39251</xdr:rowOff>
    </xdr:from>
    <xdr:ext cx="534377" cy="259045"/>
    <xdr:sp macro="" textlink="">
      <xdr:nvSpPr>
        <xdr:cNvPr id="247" name="衛生費該当値テキスト"/>
        <xdr:cNvSpPr txBox="1"/>
      </xdr:nvSpPr>
      <xdr:spPr>
        <a:xfrm>
          <a:off x="4686300" y="163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3989</xdr:rowOff>
    </xdr:from>
    <xdr:to>
      <xdr:col>5</xdr:col>
      <xdr:colOff>409575</xdr:colOff>
      <xdr:row>97</xdr:row>
      <xdr:rowOff>105589</xdr:rowOff>
    </xdr:to>
    <xdr:sp macro="" textlink="">
      <xdr:nvSpPr>
        <xdr:cNvPr id="248" name="円/楕円 247"/>
        <xdr:cNvSpPr/>
      </xdr:nvSpPr>
      <xdr:spPr>
        <a:xfrm>
          <a:off x="3746500" y="166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122116</xdr:rowOff>
    </xdr:from>
    <xdr:ext cx="534377" cy="259045"/>
    <xdr:sp macro="" textlink="">
      <xdr:nvSpPr>
        <xdr:cNvPr id="249" name="テキスト ボックス 248"/>
        <xdr:cNvSpPr txBox="1"/>
      </xdr:nvSpPr>
      <xdr:spPr>
        <a:xfrm>
          <a:off x="3530111" y="164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4469</xdr:rowOff>
    </xdr:from>
    <xdr:to>
      <xdr:col>4</xdr:col>
      <xdr:colOff>206375</xdr:colOff>
      <xdr:row>97</xdr:row>
      <xdr:rowOff>106069</xdr:rowOff>
    </xdr:to>
    <xdr:sp macro="" textlink="">
      <xdr:nvSpPr>
        <xdr:cNvPr id="250" name="円/楕円 249"/>
        <xdr:cNvSpPr/>
      </xdr:nvSpPr>
      <xdr:spPr>
        <a:xfrm>
          <a:off x="2857500" y="16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122596</xdr:rowOff>
    </xdr:from>
    <xdr:ext cx="534377" cy="259045"/>
    <xdr:sp macro="" textlink="">
      <xdr:nvSpPr>
        <xdr:cNvPr id="251" name="テキスト ボックス 250"/>
        <xdr:cNvSpPr txBox="1"/>
      </xdr:nvSpPr>
      <xdr:spPr>
        <a:xfrm>
          <a:off x="2641111" y="164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25953</xdr:rowOff>
    </xdr:from>
    <xdr:to>
      <xdr:col>3</xdr:col>
      <xdr:colOff>3175</xdr:colOff>
      <xdr:row>97</xdr:row>
      <xdr:rowOff>127553</xdr:rowOff>
    </xdr:to>
    <xdr:sp macro="" textlink="">
      <xdr:nvSpPr>
        <xdr:cNvPr id="252" name="円/楕円 251"/>
        <xdr:cNvSpPr/>
      </xdr:nvSpPr>
      <xdr:spPr>
        <a:xfrm>
          <a:off x="1968500" y="166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144080</xdr:rowOff>
    </xdr:from>
    <xdr:ext cx="534377" cy="259045"/>
    <xdr:sp macro="" textlink="">
      <xdr:nvSpPr>
        <xdr:cNvPr id="253" name="テキスト ボックス 252"/>
        <xdr:cNvSpPr txBox="1"/>
      </xdr:nvSpPr>
      <xdr:spPr>
        <a:xfrm>
          <a:off x="1752111" y="164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33807</xdr:rowOff>
    </xdr:from>
    <xdr:to>
      <xdr:col>1</xdr:col>
      <xdr:colOff>485775</xdr:colOff>
      <xdr:row>97</xdr:row>
      <xdr:rowOff>135407</xdr:rowOff>
    </xdr:to>
    <xdr:sp macro="" textlink="">
      <xdr:nvSpPr>
        <xdr:cNvPr id="254" name="円/楕円 253"/>
        <xdr:cNvSpPr/>
      </xdr:nvSpPr>
      <xdr:spPr>
        <a:xfrm>
          <a:off x="1079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151934</xdr:rowOff>
    </xdr:from>
    <xdr:ext cx="534377" cy="259045"/>
    <xdr:sp macro="" textlink="">
      <xdr:nvSpPr>
        <xdr:cNvPr id="255" name="テキスト ボックス 254"/>
        <xdr:cNvSpPr txBox="1"/>
      </xdr:nvSpPr>
      <xdr:spPr>
        <a:xfrm>
          <a:off x="863111" y="16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158968</xdr:rowOff>
    </xdr:from>
    <xdr:to>
      <xdr:col>15</xdr:col>
      <xdr:colOff>180975</xdr:colOff>
      <xdr:row>33</xdr:row>
      <xdr:rowOff>71773</xdr:rowOff>
    </xdr:to>
    <xdr:cxnSp macro="">
      <xdr:nvCxnSpPr>
        <xdr:cNvPr id="286" name="直線コネクタ 285"/>
        <xdr:cNvCxnSpPr/>
      </xdr:nvCxnSpPr>
      <xdr:spPr>
        <a:xfrm flipV="1">
          <a:off x="9639300" y="5302468"/>
          <a:ext cx="838200" cy="4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7"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71773</xdr:rowOff>
    </xdr:from>
    <xdr:to>
      <xdr:col>14</xdr:col>
      <xdr:colOff>28575</xdr:colOff>
      <xdr:row>33</xdr:row>
      <xdr:rowOff>150804</xdr:rowOff>
    </xdr:to>
    <xdr:cxnSp macro="">
      <xdr:nvCxnSpPr>
        <xdr:cNvPr id="289" name="直線コネクタ 288"/>
        <xdr:cNvCxnSpPr/>
      </xdr:nvCxnSpPr>
      <xdr:spPr>
        <a:xfrm flipV="1">
          <a:off x="8750300" y="5729623"/>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150804</xdr:rowOff>
    </xdr:from>
    <xdr:to>
      <xdr:col>12</xdr:col>
      <xdr:colOff>511175</xdr:colOff>
      <xdr:row>34</xdr:row>
      <xdr:rowOff>40422</xdr:rowOff>
    </xdr:to>
    <xdr:cxnSp macro="">
      <xdr:nvCxnSpPr>
        <xdr:cNvPr id="292" name="直線コネクタ 291"/>
        <xdr:cNvCxnSpPr/>
      </xdr:nvCxnSpPr>
      <xdr:spPr>
        <a:xfrm flipV="1">
          <a:off x="7861300" y="5808654"/>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33690</xdr:rowOff>
    </xdr:from>
    <xdr:ext cx="378565" cy="259045"/>
    <xdr:sp macro="" textlink="">
      <xdr:nvSpPr>
        <xdr:cNvPr id="294" name="テキスト ボックス 293"/>
        <xdr:cNvSpPr txBox="1"/>
      </xdr:nvSpPr>
      <xdr:spPr>
        <a:xfrm>
          <a:off x="8561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39443</xdr:rowOff>
    </xdr:from>
    <xdr:to>
      <xdr:col>11</xdr:col>
      <xdr:colOff>307975</xdr:colOff>
      <xdr:row>34</xdr:row>
      <xdr:rowOff>40422</xdr:rowOff>
    </xdr:to>
    <xdr:cxnSp macro="">
      <xdr:nvCxnSpPr>
        <xdr:cNvPr id="295" name="直線コネクタ 294"/>
        <xdr:cNvCxnSpPr/>
      </xdr:nvCxnSpPr>
      <xdr:spPr>
        <a:xfrm>
          <a:off x="6972300" y="586874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153215</xdr:rowOff>
    </xdr:from>
    <xdr:ext cx="469744" cy="259045"/>
    <xdr:sp macro="" textlink="">
      <xdr:nvSpPr>
        <xdr:cNvPr id="297" name="テキスト ボックス 296"/>
        <xdr:cNvSpPr txBox="1"/>
      </xdr:nvSpPr>
      <xdr:spPr>
        <a:xfrm>
          <a:off x="7626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149949</xdr:rowOff>
    </xdr:from>
    <xdr:ext cx="469744" cy="259045"/>
    <xdr:sp macro="" textlink="">
      <xdr:nvSpPr>
        <xdr:cNvPr id="299" name="テキスト ボックス 298"/>
        <xdr:cNvSpPr txBox="1"/>
      </xdr:nvSpPr>
      <xdr:spPr>
        <a:xfrm>
          <a:off x="6737427" y="61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108168</xdr:rowOff>
    </xdr:from>
    <xdr:to>
      <xdr:col>15</xdr:col>
      <xdr:colOff>231775</xdr:colOff>
      <xdr:row>31</xdr:row>
      <xdr:rowOff>38318</xdr:rowOff>
    </xdr:to>
    <xdr:sp macro="" textlink="">
      <xdr:nvSpPr>
        <xdr:cNvPr id="305" name="円/楕円 304"/>
        <xdr:cNvSpPr/>
      </xdr:nvSpPr>
      <xdr:spPr>
        <a:xfrm>
          <a:off x="10426700" y="52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61195</xdr:rowOff>
    </xdr:from>
    <xdr:ext cx="469744" cy="259045"/>
    <xdr:sp macro="" textlink="">
      <xdr:nvSpPr>
        <xdr:cNvPr id="306" name="労働費該当値テキスト"/>
        <xdr:cNvSpPr txBox="1"/>
      </xdr:nvSpPr>
      <xdr:spPr>
        <a:xfrm>
          <a:off x="10528300" y="52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20973</xdr:rowOff>
    </xdr:from>
    <xdr:to>
      <xdr:col>14</xdr:col>
      <xdr:colOff>79375</xdr:colOff>
      <xdr:row>33</xdr:row>
      <xdr:rowOff>122573</xdr:rowOff>
    </xdr:to>
    <xdr:sp macro="" textlink="">
      <xdr:nvSpPr>
        <xdr:cNvPr id="307" name="円/楕円 306"/>
        <xdr:cNvSpPr/>
      </xdr:nvSpPr>
      <xdr:spPr>
        <a:xfrm>
          <a:off x="9588500" y="56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139100</xdr:rowOff>
    </xdr:from>
    <xdr:ext cx="469744" cy="259045"/>
    <xdr:sp macro="" textlink="">
      <xdr:nvSpPr>
        <xdr:cNvPr id="308" name="テキスト ボックス 307"/>
        <xdr:cNvSpPr txBox="1"/>
      </xdr:nvSpPr>
      <xdr:spPr>
        <a:xfrm>
          <a:off x="9404427" y="545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100004</xdr:rowOff>
    </xdr:from>
    <xdr:to>
      <xdr:col>12</xdr:col>
      <xdr:colOff>561975</xdr:colOff>
      <xdr:row>34</xdr:row>
      <xdr:rowOff>30154</xdr:rowOff>
    </xdr:to>
    <xdr:sp macro="" textlink="">
      <xdr:nvSpPr>
        <xdr:cNvPr id="309" name="円/楕円 308"/>
        <xdr:cNvSpPr/>
      </xdr:nvSpPr>
      <xdr:spPr>
        <a:xfrm>
          <a:off x="86995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46681</xdr:rowOff>
    </xdr:from>
    <xdr:ext cx="469744" cy="259045"/>
    <xdr:sp macro="" textlink="">
      <xdr:nvSpPr>
        <xdr:cNvPr id="310" name="テキスト ボックス 309"/>
        <xdr:cNvSpPr txBox="1"/>
      </xdr:nvSpPr>
      <xdr:spPr>
        <a:xfrm>
          <a:off x="8515427" y="55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161072</xdr:rowOff>
    </xdr:from>
    <xdr:to>
      <xdr:col>11</xdr:col>
      <xdr:colOff>358775</xdr:colOff>
      <xdr:row>34</xdr:row>
      <xdr:rowOff>91222</xdr:rowOff>
    </xdr:to>
    <xdr:sp macro="" textlink="">
      <xdr:nvSpPr>
        <xdr:cNvPr id="311" name="円/楕円 310"/>
        <xdr:cNvSpPr/>
      </xdr:nvSpPr>
      <xdr:spPr>
        <a:xfrm>
          <a:off x="7810500" y="58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107749</xdr:rowOff>
    </xdr:from>
    <xdr:ext cx="469744" cy="259045"/>
    <xdr:sp macro="" textlink="">
      <xdr:nvSpPr>
        <xdr:cNvPr id="312" name="テキスト ボックス 311"/>
        <xdr:cNvSpPr txBox="1"/>
      </xdr:nvSpPr>
      <xdr:spPr>
        <a:xfrm>
          <a:off x="7626427" y="559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160093</xdr:rowOff>
    </xdr:from>
    <xdr:to>
      <xdr:col>10</xdr:col>
      <xdr:colOff>155575</xdr:colOff>
      <xdr:row>34</xdr:row>
      <xdr:rowOff>90243</xdr:rowOff>
    </xdr:to>
    <xdr:sp macro="" textlink="">
      <xdr:nvSpPr>
        <xdr:cNvPr id="313" name="円/楕円 312"/>
        <xdr:cNvSpPr/>
      </xdr:nvSpPr>
      <xdr:spPr>
        <a:xfrm>
          <a:off x="6921500" y="58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106770</xdr:rowOff>
    </xdr:from>
    <xdr:ext cx="469744" cy="259045"/>
    <xdr:sp macro="" textlink="">
      <xdr:nvSpPr>
        <xdr:cNvPr id="314" name="テキスト ボックス 313"/>
        <xdr:cNvSpPr txBox="1"/>
      </xdr:nvSpPr>
      <xdr:spPr>
        <a:xfrm>
          <a:off x="6737427" y="5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62090</xdr:rowOff>
    </xdr:from>
    <xdr:to>
      <xdr:col>15</xdr:col>
      <xdr:colOff>180975</xdr:colOff>
      <xdr:row>57</xdr:row>
      <xdr:rowOff>146741</xdr:rowOff>
    </xdr:to>
    <xdr:cxnSp macro="">
      <xdr:nvCxnSpPr>
        <xdr:cNvPr id="343" name="直線コネクタ 342"/>
        <xdr:cNvCxnSpPr/>
      </xdr:nvCxnSpPr>
      <xdr:spPr>
        <a:xfrm>
          <a:off x="9639300" y="9834740"/>
          <a:ext cx="838200" cy="8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62090</xdr:rowOff>
    </xdr:from>
    <xdr:to>
      <xdr:col>14</xdr:col>
      <xdr:colOff>28575</xdr:colOff>
      <xdr:row>57</xdr:row>
      <xdr:rowOff>79045</xdr:rowOff>
    </xdr:to>
    <xdr:cxnSp macro="">
      <xdr:nvCxnSpPr>
        <xdr:cNvPr id="346" name="直線コネクタ 345"/>
        <xdr:cNvCxnSpPr/>
      </xdr:nvCxnSpPr>
      <xdr:spPr>
        <a:xfrm flipV="1">
          <a:off x="8750300" y="9834740"/>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79045</xdr:rowOff>
    </xdr:from>
    <xdr:to>
      <xdr:col>12</xdr:col>
      <xdr:colOff>511175</xdr:colOff>
      <xdr:row>57</xdr:row>
      <xdr:rowOff>120757</xdr:rowOff>
    </xdr:to>
    <xdr:cxnSp macro="">
      <xdr:nvCxnSpPr>
        <xdr:cNvPr id="349" name="直線コネクタ 348"/>
        <xdr:cNvCxnSpPr/>
      </xdr:nvCxnSpPr>
      <xdr:spPr>
        <a:xfrm flipV="1">
          <a:off x="7861300" y="9851695"/>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120757</xdr:rowOff>
    </xdr:from>
    <xdr:to>
      <xdr:col>11</xdr:col>
      <xdr:colOff>307975</xdr:colOff>
      <xdr:row>57</xdr:row>
      <xdr:rowOff>127736</xdr:rowOff>
    </xdr:to>
    <xdr:cxnSp macro="">
      <xdr:nvCxnSpPr>
        <xdr:cNvPr id="352" name="直線コネクタ 351"/>
        <xdr:cNvCxnSpPr/>
      </xdr:nvCxnSpPr>
      <xdr:spPr>
        <a:xfrm flipV="1">
          <a:off x="6972300" y="9893407"/>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95941</xdr:rowOff>
    </xdr:from>
    <xdr:to>
      <xdr:col>15</xdr:col>
      <xdr:colOff>231775</xdr:colOff>
      <xdr:row>58</xdr:row>
      <xdr:rowOff>26091</xdr:rowOff>
    </xdr:to>
    <xdr:sp macro="" textlink="">
      <xdr:nvSpPr>
        <xdr:cNvPr id="362" name="円/楕円 361"/>
        <xdr:cNvSpPr/>
      </xdr:nvSpPr>
      <xdr:spPr>
        <a:xfrm>
          <a:off x="10426700" y="98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118818</xdr:rowOff>
    </xdr:from>
    <xdr:ext cx="534377" cy="259045"/>
    <xdr:sp macro="" textlink="">
      <xdr:nvSpPr>
        <xdr:cNvPr id="363" name="農林水産業費該当値テキスト"/>
        <xdr:cNvSpPr txBox="1"/>
      </xdr:nvSpPr>
      <xdr:spPr>
        <a:xfrm>
          <a:off x="10528300" y="97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11290</xdr:rowOff>
    </xdr:from>
    <xdr:to>
      <xdr:col>14</xdr:col>
      <xdr:colOff>79375</xdr:colOff>
      <xdr:row>57</xdr:row>
      <xdr:rowOff>112890</xdr:rowOff>
    </xdr:to>
    <xdr:sp macro="" textlink="">
      <xdr:nvSpPr>
        <xdr:cNvPr id="364" name="円/楕円 363"/>
        <xdr:cNvSpPr/>
      </xdr:nvSpPr>
      <xdr:spPr>
        <a:xfrm>
          <a:off x="9588500" y="97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129417</xdr:rowOff>
    </xdr:from>
    <xdr:ext cx="534377" cy="259045"/>
    <xdr:sp macro="" textlink="">
      <xdr:nvSpPr>
        <xdr:cNvPr id="365" name="テキスト ボックス 364"/>
        <xdr:cNvSpPr txBox="1"/>
      </xdr:nvSpPr>
      <xdr:spPr>
        <a:xfrm>
          <a:off x="9372111" y="95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28245</xdr:rowOff>
    </xdr:from>
    <xdr:to>
      <xdr:col>12</xdr:col>
      <xdr:colOff>561975</xdr:colOff>
      <xdr:row>57</xdr:row>
      <xdr:rowOff>129845</xdr:rowOff>
    </xdr:to>
    <xdr:sp macro="" textlink="">
      <xdr:nvSpPr>
        <xdr:cNvPr id="366" name="円/楕円 365"/>
        <xdr:cNvSpPr/>
      </xdr:nvSpPr>
      <xdr:spPr>
        <a:xfrm>
          <a:off x="8699500" y="98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146372</xdr:rowOff>
    </xdr:from>
    <xdr:ext cx="534377" cy="259045"/>
    <xdr:sp macro="" textlink="">
      <xdr:nvSpPr>
        <xdr:cNvPr id="367" name="テキスト ボックス 366"/>
        <xdr:cNvSpPr txBox="1"/>
      </xdr:nvSpPr>
      <xdr:spPr>
        <a:xfrm>
          <a:off x="8483111" y="95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69957</xdr:rowOff>
    </xdr:from>
    <xdr:to>
      <xdr:col>11</xdr:col>
      <xdr:colOff>358775</xdr:colOff>
      <xdr:row>58</xdr:row>
      <xdr:rowOff>107</xdr:rowOff>
    </xdr:to>
    <xdr:sp macro="" textlink="">
      <xdr:nvSpPr>
        <xdr:cNvPr id="368" name="円/楕円 367"/>
        <xdr:cNvSpPr/>
      </xdr:nvSpPr>
      <xdr:spPr>
        <a:xfrm>
          <a:off x="7810500" y="98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16634</xdr:rowOff>
    </xdr:from>
    <xdr:ext cx="534377" cy="259045"/>
    <xdr:sp macro="" textlink="">
      <xdr:nvSpPr>
        <xdr:cNvPr id="369" name="テキスト ボックス 368"/>
        <xdr:cNvSpPr txBox="1"/>
      </xdr:nvSpPr>
      <xdr:spPr>
        <a:xfrm>
          <a:off x="7594111" y="96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76936</xdr:rowOff>
    </xdr:from>
    <xdr:to>
      <xdr:col>10</xdr:col>
      <xdr:colOff>155575</xdr:colOff>
      <xdr:row>58</xdr:row>
      <xdr:rowOff>7086</xdr:rowOff>
    </xdr:to>
    <xdr:sp macro="" textlink="">
      <xdr:nvSpPr>
        <xdr:cNvPr id="370" name="円/楕円 369"/>
        <xdr:cNvSpPr/>
      </xdr:nvSpPr>
      <xdr:spPr>
        <a:xfrm>
          <a:off x="6921500" y="98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23613</xdr:rowOff>
    </xdr:from>
    <xdr:ext cx="534377" cy="259045"/>
    <xdr:sp macro="" textlink="">
      <xdr:nvSpPr>
        <xdr:cNvPr id="371" name="テキスト ボックス 370"/>
        <xdr:cNvSpPr txBox="1"/>
      </xdr:nvSpPr>
      <xdr:spPr>
        <a:xfrm>
          <a:off x="6705111" y="96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16736</xdr:rowOff>
    </xdr:from>
    <xdr:to>
      <xdr:col>15</xdr:col>
      <xdr:colOff>180975</xdr:colOff>
      <xdr:row>71</xdr:row>
      <xdr:rowOff>170310</xdr:rowOff>
    </xdr:to>
    <xdr:cxnSp macro="">
      <xdr:nvCxnSpPr>
        <xdr:cNvPr id="398" name="直線コネクタ 397"/>
        <xdr:cNvCxnSpPr/>
      </xdr:nvCxnSpPr>
      <xdr:spPr>
        <a:xfrm flipV="1">
          <a:off x="9639300" y="12018236"/>
          <a:ext cx="838200" cy="3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170310</xdr:rowOff>
    </xdr:from>
    <xdr:to>
      <xdr:col>14</xdr:col>
      <xdr:colOff>28575</xdr:colOff>
      <xdr:row>73</xdr:row>
      <xdr:rowOff>21903</xdr:rowOff>
    </xdr:to>
    <xdr:cxnSp macro="">
      <xdr:nvCxnSpPr>
        <xdr:cNvPr id="401" name="直線コネクタ 400"/>
        <xdr:cNvCxnSpPr/>
      </xdr:nvCxnSpPr>
      <xdr:spPr>
        <a:xfrm flipV="1">
          <a:off x="8750300" y="12343260"/>
          <a:ext cx="889000" cy="19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70869</xdr:rowOff>
    </xdr:from>
    <xdr:to>
      <xdr:col>12</xdr:col>
      <xdr:colOff>511175</xdr:colOff>
      <xdr:row>73</xdr:row>
      <xdr:rowOff>21903</xdr:rowOff>
    </xdr:to>
    <xdr:cxnSp macro="">
      <xdr:nvCxnSpPr>
        <xdr:cNvPr id="404" name="直線コネクタ 403"/>
        <xdr:cNvCxnSpPr/>
      </xdr:nvCxnSpPr>
      <xdr:spPr>
        <a:xfrm>
          <a:off x="7861300" y="12415269"/>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70869</xdr:rowOff>
    </xdr:from>
    <xdr:to>
      <xdr:col>11</xdr:col>
      <xdr:colOff>307975</xdr:colOff>
      <xdr:row>74</xdr:row>
      <xdr:rowOff>52375</xdr:rowOff>
    </xdr:to>
    <xdr:cxnSp macro="">
      <xdr:nvCxnSpPr>
        <xdr:cNvPr id="407" name="直線コネクタ 406"/>
        <xdr:cNvCxnSpPr/>
      </xdr:nvCxnSpPr>
      <xdr:spPr>
        <a:xfrm flipV="1">
          <a:off x="6972300" y="12415269"/>
          <a:ext cx="889000" cy="3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137386</xdr:rowOff>
    </xdr:from>
    <xdr:to>
      <xdr:col>15</xdr:col>
      <xdr:colOff>231775</xdr:colOff>
      <xdr:row>70</xdr:row>
      <xdr:rowOff>67536</xdr:rowOff>
    </xdr:to>
    <xdr:sp macro="" textlink="">
      <xdr:nvSpPr>
        <xdr:cNvPr id="417" name="円/楕円 416"/>
        <xdr:cNvSpPr/>
      </xdr:nvSpPr>
      <xdr:spPr>
        <a:xfrm>
          <a:off x="10426700" y="119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90413</xdr:rowOff>
    </xdr:from>
    <xdr:ext cx="534377" cy="259045"/>
    <xdr:sp macro="" textlink="">
      <xdr:nvSpPr>
        <xdr:cNvPr id="418" name="商工費該当値テキスト"/>
        <xdr:cNvSpPr txBox="1"/>
      </xdr:nvSpPr>
      <xdr:spPr>
        <a:xfrm>
          <a:off x="10528300" y="119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65,379</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119510</xdr:rowOff>
    </xdr:from>
    <xdr:to>
      <xdr:col>14</xdr:col>
      <xdr:colOff>79375</xdr:colOff>
      <xdr:row>72</xdr:row>
      <xdr:rowOff>49660</xdr:rowOff>
    </xdr:to>
    <xdr:sp macro="" textlink="">
      <xdr:nvSpPr>
        <xdr:cNvPr id="419" name="円/楕円 418"/>
        <xdr:cNvSpPr/>
      </xdr:nvSpPr>
      <xdr:spPr>
        <a:xfrm>
          <a:off x="9588500" y="122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66187</xdr:rowOff>
    </xdr:from>
    <xdr:ext cx="534377" cy="259045"/>
    <xdr:sp macro="" textlink="">
      <xdr:nvSpPr>
        <xdr:cNvPr id="420" name="テキスト ボックス 419"/>
        <xdr:cNvSpPr txBox="1"/>
      </xdr:nvSpPr>
      <xdr:spPr>
        <a:xfrm>
          <a:off x="9372111" y="120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142553</xdr:rowOff>
    </xdr:from>
    <xdr:to>
      <xdr:col>12</xdr:col>
      <xdr:colOff>561975</xdr:colOff>
      <xdr:row>73</xdr:row>
      <xdr:rowOff>72703</xdr:rowOff>
    </xdr:to>
    <xdr:sp macro="" textlink="">
      <xdr:nvSpPr>
        <xdr:cNvPr id="421" name="円/楕円 420"/>
        <xdr:cNvSpPr/>
      </xdr:nvSpPr>
      <xdr:spPr>
        <a:xfrm>
          <a:off x="8699500" y="124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89230</xdr:rowOff>
    </xdr:from>
    <xdr:ext cx="534377" cy="259045"/>
    <xdr:sp macro="" textlink="">
      <xdr:nvSpPr>
        <xdr:cNvPr id="422" name="テキスト ボックス 421"/>
        <xdr:cNvSpPr txBox="1"/>
      </xdr:nvSpPr>
      <xdr:spPr>
        <a:xfrm>
          <a:off x="8483111" y="1226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42,653</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20069</xdr:rowOff>
    </xdr:from>
    <xdr:to>
      <xdr:col>11</xdr:col>
      <xdr:colOff>358775</xdr:colOff>
      <xdr:row>72</xdr:row>
      <xdr:rowOff>121669</xdr:rowOff>
    </xdr:to>
    <xdr:sp macro="" textlink="">
      <xdr:nvSpPr>
        <xdr:cNvPr id="423" name="円/楕円 422"/>
        <xdr:cNvSpPr/>
      </xdr:nvSpPr>
      <xdr:spPr>
        <a:xfrm>
          <a:off x="7810500" y="123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138196</xdr:rowOff>
    </xdr:from>
    <xdr:ext cx="534377" cy="259045"/>
    <xdr:sp macro="" textlink="">
      <xdr:nvSpPr>
        <xdr:cNvPr id="424" name="テキスト ボックス 423"/>
        <xdr:cNvSpPr txBox="1"/>
      </xdr:nvSpPr>
      <xdr:spPr>
        <a:xfrm>
          <a:off x="7594111" y="1213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1575</xdr:rowOff>
    </xdr:from>
    <xdr:to>
      <xdr:col>10</xdr:col>
      <xdr:colOff>155575</xdr:colOff>
      <xdr:row>74</xdr:row>
      <xdr:rowOff>103175</xdr:rowOff>
    </xdr:to>
    <xdr:sp macro="" textlink="">
      <xdr:nvSpPr>
        <xdr:cNvPr id="425" name="円/楕円 424"/>
        <xdr:cNvSpPr/>
      </xdr:nvSpPr>
      <xdr:spPr>
        <a:xfrm>
          <a:off x="6921500" y="126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119702</xdr:rowOff>
    </xdr:from>
    <xdr:ext cx="534377" cy="259045"/>
    <xdr:sp macro="" textlink="">
      <xdr:nvSpPr>
        <xdr:cNvPr id="426" name="テキスト ボックス 425"/>
        <xdr:cNvSpPr txBox="1"/>
      </xdr:nvSpPr>
      <xdr:spPr>
        <a:xfrm>
          <a:off x="6705111" y="124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39655</xdr:rowOff>
    </xdr:from>
    <xdr:to>
      <xdr:col>15</xdr:col>
      <xdr:colOff>180975</xdr:colOff>
      <xdr:row>96</xdr:row>
      <xdr:rowOff>120817</xdr:rowOff>
    </xdr:to>
    <xdr:cxnSp macro="">
      <xdr:nvCxnSpPr>
        <xdr:cNvPr id="453" name="直線コネクタ 452"/>
        <xdr:cNvCxnSpPr/>
      </xdr:nvCxnSpPr>
      <xdr:spPr>
        <a:xfrm>
          <a:off x="9639300" y="16498855"/>
          <a:ext cx="838200" cy="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83369</xdr:rowOff>
    </xdr:from>
    <xdr:to>
      <xdr:col>14</xdr:col>
      <xdr:colOff>28575</xdr:colOff>
      <xdr:row>96</xdr:row>
      <xdr:rowOff>39655</xdr:rowOff>
    </xdr:to>
    <xdr:cxnSp macro="">
      <xdr:nvCxnSpPr>
        <xdr:cNvPr id="456" name="直線コネクタ 455"/>
        <xdr:cNvCxnSpPr/>
      </xdr:nvCxnSpPr>
      <xdr:spPr>
        <a:xfrm>
          <a:off x="8750300" y="16371119"/>
          <a:ext cx="889000" cy="1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83369</xdr:rowOff>
    </xdr:from>
    <xdr:to>
      <xdr:col>12</xdr:col>
      <xdr:colOff>511175</xdr:colOff>
      <xdr:row>96</xdr:row>
      <xdr:rowOff>51953</xdr:rowOff>
    </xdr:to>
    <xdr:cxnSp macro="">
      <xdr:nvCxnSpPr>
        <xdr:cNvPr id="459" name="直線コネクタ 458"/>
        <xdr:cNvCxnSpPr/>
      </xdr:nvCxnSpPr>
      <xdr:spPr>
        <a:xfrm flipV="1">
          <a:off x="7861300" y="16371119"/>
          <a:ext cx="889000" cy="14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51953</xdr:rowOff>
    </xdr:from>
    <xdr:to>
      <xdr:col>11</xdr:col>
      <xdr:colOff>307975</xdr:colOff>
      <xdr:row>96</xdr:row>
      <xdr:rowOff>61826</xdr:rowOff>
    </xdr:to>
    <xdr:cxnSp macro="">
      <xdr:nvCxnSpPr>
        <xdr:cNvPr id="462" name="直線コネクタ 461"/>
        <xdr:cNvCxnSpPr/>
      </xdr:nvCxnSpPr>
      <xdr:spPr>
        <a:xfrm flipV="1">
          <a:off x="6972300" y="16511153"/>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70017</xdr:rowOff>
    </xdr:from>
    <xdr:to>
      <xdr:col>15</xdr:col>
      <xdr:colOff>231775</xdr:colOff>
      <xdr:row>97</xdr:row>
      <xdr:rowOff>167</xdr:rowOff>
    </xdr:to>
    <xdr:sp macro="" textlink="">
      <xdr:nvSpPr>
        <xdr:cNvPr id="472" name="円/楕円 471"/>
        <xdr:cNvSpPr/>
      </xdr:nvSpPr>
      <xdr:spPr>
        <a:xfrm>
          <a:off x="10426700" y="165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92894</xdr:rowOff>
    </xdr:from>
    <xdr:ext cx="534377" cy="259045"/>
    <xdr:sp macro="" textlink="">
      <xdr:nvSpPr>
        <xdr:cNvPr id="473" name="土木費該当値テキスト"/>
        <xdr:cNvSpPr txBox="1"/>
      </xdr:nvSpPr>
      <xdr:spPr>
        <a:xfrm>
          <a:off x="10528300" y="163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160305</xdr:rowOff>
    </xdr:from>
    <xdr:to>
      <xdr:col>14</xdr:col>
      <xdr:colOff>79375</xdr:colOff>
      <xdr:row>96</xdr:row>
      <xdr:rowOff>90455</xdr:rowOff>
    </xdr:to>
    <xdr:sp macro="" textlink="">
      <xdr:nvSpPr>
        <xdr:cNvPr id="474" name="円/楕円 473"/>
        <xdr:cNvSpPr/>
      </xdr:nvSpPr>
      <xdr:spPr>
        <a:xfrm>
          <a:off x="9588500" y="16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106982</xdr:rowOff>
    </xdr:from>
    <xdr:ext cx="534377" cy="259045"/>
    <xdr:sp macro="" textlink="">
      <xdr:nvSpPr>
        <xdr:cNvPr id="475" name="テキスト ボックス 474"/>
        <xdr:cNvSpPr txBox="1"/>
      </xdr:nvSpPr>
      <xdr:spPr>
        <a:xfrm>
          <a:off x="9372111" y="162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32569</xdr:rowOff>
    </xdr:from>
    <xdr:to>
      <xdr:col>12</xdr:col>
      <xdr:colOff>561975</xdr:colOff>
      <xdr:row>95</xdr:row>
      <xdr:rowOff>134169</xdr:rowOff>
    </xdr:to>
    <xdr:sp macro="" textlink="">
      <xdr:nvSpPr>
        <xdr:cNvPr id="476" name="円/楕円 475"/>
        <xdr:cNvSpPr/>
      </xdr:nvSpPr>
      <xdr:spPr>
        <a:xfrm>
          <a:off x="8699500" y="163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150696</xdr:rowOff>
    </xdr:from>
    <xdr:ext cx="599010" cy="259045"/>
    <xdr:sp macro="" textlink="">
      <xdr:nvSpPr>
        <xdr:cNvPr id="477" name="テキスト ボックス 476"/>
        <xdr:cNvSpPr txBox="1"/>
      </xdr:nvSpPr>
      <xdr:spPr>
        <a:xfrm>
          <a:off x="8450794" y="160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1153</xdr:rowOff>
    </xdr:from>
    <xdr:to>
      <xdr:col>11</xdr:col>
      <xdr:colOff>358775</xdr:colOff>
      <xdr:row>96</xdr:row>
      <xdr:rowOff>102753</xdr:rowOff>
    </xdr:to>
    <xdr:sp macro="" textlink="">
      <xdr:nvSpPr>
        <xdr:cNvPr id="478" name="円/楕円 477"/>
        <xdr:cNvSpPr/>
      </xdr:nvSpPr>
      <xdr:spPr>
        <a:xfrm>
          <a:off x="7810500" y="164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119280</xdr:rowOff>
    </xdr:from>
    <xdr:ext cx="534377" cy="259045"/>
    <xdr:sp macro="" textlink="">
      <xdr:nvSpPr>
        <xdr:cNvPr id="479" name="テキスト ボックス 478"/>
        <xdr:cNvSpPr txBox="1"/>
      </xdr:nvSpPr>
      <xdr:spPr>
        <a:xfrm>
          <a:off x="7594111" y="162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11026</xdr:rowOff>
    </xdr:from>
    <xdr:to>
      <xdr:col>10</xdr:col>
      <xdr:colOff>155575</xdr:colOff>
      <xdr:row>96</xdr:row>
      <xdr:rowOff>112626</xdr:rowOff>
    </xdr:to>
    <xdr:sp macro="" textlink="">
      <xdr:nvSpPr>
        <xdr:cNvPr id="480" name="円/楕円 479"/>
        <xdr:cNvSpPr/>
      </xdr:nvSpPr>
      <xdr:spPr>
        <a:xfrm>
          <a:off x="6921500" y="164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129153</xdr:rowOff>
    </xdr:from>
    <xdr:ext cx="534377" cy="259045"/>
    <xdr:sp macro="" textlink="">
      <xdr:nvSpPr>
        <xdr:cNvPr id="481" name="テキスト ボックス 480"/>
        <xdr:cNvSpPr txBox="1"/>
      </xdr:nvSpPr>
      <xdr:spPr>
        <a:xfrm>
          <a:off x="6705111" y="162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109362</xdr:rowOff>
    </xdr:from>
    <xdr:to>
      <xdr:col>23</xdr:col>
      <xdr:colOff>517525</xdr:colOff>
      <xdr:row>36</xdr:row>
      <xdr:rowOff>138541</xdr:rowOff>
    </xdr:to>
    <xdr:cxnSp macro="">
      <xdr:nvCxnSpPr>
        <xdr:cNvPr id="512" name="直線コネクタ 511"/>
        <xdr:cNvCxnSpPr/>
      </xdr:nvCxnSpPr>
      <xdr:spPr>
        <a:xfrm flipV="1">
          <a:off x="15481300" y="6281562"/>
          <a:ext cx="838200" cy="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138541</xdr:rowOff>
    </xdr:from>
    <xdr:to>
      <xdr:col>22</xdr:col>
      <xdr:colOff>365125</xdr:colOff>
      <xdr:row>36</xdr:row>
      <xdr:rowOff>166446</xdr:rowOff>
    </xdr:to>
    <xdr:cxnSp macro="">
      <xdr:nvCxnSpPr>
        <xdr:cNvPr id="515" name="直線コネクタ 514"/>
        <xdr:cNvCxnSpPr/>
      </xdr:nvCxnSpPr>
      <xdr:spPr>
        <a:xfrm flipV="1">
          <a:off x="14592300" y="6310741"/>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166446</xdr:rowOff>
    </xdr:from>
    <xdr:to>
      <xdr:col>21</xdr:col>
      <xdr:colOff>161925</xdr:colOff>
      <xdr:row>37</xdr:row>
      <xdr:rowOff>7030</xdr:rowOff>
    </xdr:to>
    <xdr:cxnSp macro="">
      <xdr:nvCxnSpPr>
        <xdr:cNvPr id="518" name="直線コネクタ 517"/>
        <xdr:cNvCxnSpPr/>
      </xdr:nvCxnSpPr>
      <xdr:spPr>
        <a:xfrm flipV="1">
          <a:off x="13703300" y="6338646"/>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70336</xdr:rowOff>
    </xdr:from>
    <xdr:to>
      <xdr:col>19</xdr:col>
      <xdr:colOff>644525</xdr:colOff>
      <xdr:row>37</xdr:row>
      <xdr:rowOff>7030</xdr:rowOff>
    </xdr:to>
    <xdr:cxnSp macro="">
      <xdr:nvCxnSpPr>
        <xdr:cNvPr id="521" name="直線コネクタ 520"/>
        <xdr:cNvCxnSpPr/>
      </xdr:nvCxnSpPr>
      <xdr:spPr>
        <a:xfrm>
          <a:off x="12814300" y="6242536"/>
          <a:ext cx="889000" cy="1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5" name="テキスト ボックス 524"/>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58562</xdr:rowOff>
    </xdr:from>
    <xdr:to>
      <xdr:col>23</xdr:col>
      <xdr:colOff>568325</xdr:colOff>
      <xdr:row>36</xdr:row>
      <xdr:rowOff>160162</xdr:rowOff>
    </xdr:to>
    <xdr:sp macro="" textlink="">
      <xdr:nvSpPr>
        <xdr:cNvPr id="531" name="円/楕円 530"/>
        <xdr:cNvSpPr/>
      </xdr:nvSpPr>
      <xdr:spPr>
        <a:xfrm>
          <a:off x="16268700" y="62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81439</xdr:rowOff>
    </xdr:from>
    <xdr:ext cx="534377" cy="259045"/>
    <xdr:sp macro="" textlink="">
      <xdr:nvSpPr>
        <xdr:cNvPr id="532" name="消防費該当値テキスト"/>
        <xdr:cNvSpPr txBox="1"/>
      </xdr:nvSpPr>
      <xdr:spPr>
        <a:xfrm>
          <a:off x="16370300" y="608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87741</xdr:rowOff>
    </xdr:from>
    <xdr:to>
      <xdr:col>22</xdr:col>
      <xdr:colOff>415925</xdr:colOff>
      <xdr:row>37</xdr:row>
      <xdr:rowOff>17891</xdr:rowOff>
    </xdr:to>
    <xdr:sp macro="" textlink="">
      <xdr:nvSpPr>
        <xdr:cNvPr id="533" name="円/楕円 532"/>
        <xdr:cNvSpPr/>
      </xdr:nvSpPr>
      <xdr:spPr>
        <a:xfrm>
          <a:off x="15430500" y="6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34418</xdr:rowOff>
    </xdr:from>
    <xdr:ext cx="534377" cy="259045"/>
    <xdr:sp macro="" textlink="">
      <xdr:nvSpPr>
        <xdr:cNvPr id="534" name="テキスト ボックス 533"/>
        <xdr:cNvSpPr txBox="1"/>
      </xdr:nvSpPr>
      <xdr:spPr>
        <a:xfrm>
          <a:off x="15214111" y="60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115646</xdr:rowOff>
    </xdr:from>
    <xdr:to>
      <xdr:col>21</xdr:col>
      <xdr:colOff>212725</xdr:colOff>
      <xdr:row>37</xdr:row>
      <xdr:rowOff>45796</xdr:rowOff>
    </xdr:to>
    <xdr:sp macro="" textlink="">
      <xdr:nvSpPr>
        <xdr:cNvPr id="535" name="円/楕円 534"/>
        <xdr:cNvSpPr/>
      </xdr:nvSpPr>
      <xdr:spPr>
        <a:xfrm>
          <a:off x="14541500" y="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36923</xdr:rowOff>
    </xdr:from>
    <xdr:ext cx="534377" cy="259045"/>
    <xdr:sp macro="" textlink="">
      <xdr:nvSpPr>
        <xdr:cNvPr id="536" name="テキスト ボックス 535"/>
        <xdr:cNvSpPr txBox="1"/>
      </xdr:nvSpPr>
      <xdr:spPr>
        <a:xfrm>
          <a:off x="14325111"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127680</xdr:rowOff>
    </xdr:from>
    <xdr:to>
      <xdr:col>20</xdr:col>
      <xdr:colOff>9525</xdr:colOff>
      <xdr:row>37</xdr:row>
      <xdr:rowOff>57830</xdr:rowOff>
    </xdr:to>
    <xdr:sp macro="" textlink="">
      <xdr:nvSpPr>
        <xdr:cNvPr id="537" name="円/楕円 536"/>
        <xdr:cNvSpPr/>
      </xdr:nvSpPr>
      <xdr:spPr>
        <a:xfrm>
          <a:off x="13652500" y="6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48957</xdr:rowOff>
    </xdr:from>
    <xdr:ext cx="534377" cy="259045"/>
    <xdr:sp macro="" textlink="">
      <xdr:nvSpPr>
        <xdr:cNvPr id="538" name="テキスト ボックス 537"/>
        <xdr:cNvSpPr txBox="1"/>
      </xdr:nvSpPr>
      <xdr:spPr>
        <a:xfrm>
          <a:off x="13436111" y="63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19536</xdr:rowOff>
    </xdr:from>
    <xdr:to>
      <xdr:col>18</xdr:col>
      <xdr:colOff>492125</xdr:colOff>
      <xdr:row>36</xdr:row>
      <xdr:rowOff>121136</xdr:rowOff>
    </xdr:to>
    <xdr:sp macro="" textlink="">
      <xdr:nvSpPr>
        <xdr:cNvPr id="539" name="円/楕円 538"/>
        <xdr:cNvSpPr/>
      </xdr:nvSpPr>
      <xdr:spPr>
        <a:xfrm>
          <a:off x="12763500" y="61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137663</xdr:rowOff>
    </xdr:from>
    <xdr:ext cx="534377" cy="259045"/>
    <xdr:sp macro="" textlink="">
      <xdr:nvSpPr>
        <xdr:cNvPr id="540" name="テキスト ボックス 539"/>
        <xdr:cNvSpPr txBox="1"/>
      </xdr:nvSpPr>
      <xdr:spPr>
        <a:xfrm>
          <a:off x="12547111" y="59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17673</xdr:rowOff>
    </xdr:from>
    <xdr:to>
      <xdr:col>23</xdr:col>
      <xdr:colOff>517525</xdr:colOff>
      <xdr:row>55</xdr:row>
      <xdr:rowOff>167562</xdr:rowOff>
    </xdr:to>
    <xdr:cxnSp macro="">
      <xdr:nvCxnSpPr>
        <xdr:cNvPr id="567" name="直線コネクタ 566"/>
        <xdr:cNvCxnSpPr/>
      </xdr:nvCxnSpPr>
      <xdr:spPr>
        <a:xfrm flipV="1">
          <a:off x="15481300" y="9275973"/>
          <a:ext cx="838200" cy="3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167562</xdr:rowOff>
    </xdr:from>
    <xdr:to>
      <xdr:col>22</xdr:col>
      <xdr:colOff>365125</xdr:colOff>
      <xdr:row>57</xdr:row>
      <xdr:rowOff>19438</xdr:rowOff>
    </xdr:to>
    <xdr:cxnSp macro="">
      <xdr:nvCxnSpPr>
        <xdr:cNvPr id="570" name="直線コネクタ 569"/>
        <xdr:cNvCxnSpPr/>
      </xdr:nvCxnSpPr>
      <xdr:spPr>
        <a:xfrm flipV="1">
          <a:off x="14592300" y="9597312"/>
          <a:ext cx="889000" cy="19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19438</xdr:rowOff>
    </xdr:from>
    <xdr:to>
      <xdr:col>21</xdr:col>
      <xdr:colOff>161925</xdr:colOff>
      <xdr:row>57</xdr:row>
      <xdr:rowOff>55928</xdr:rowOff>
    </xdr:to>
    <xdr:cxnSp macro="">
      <xdr:nvCxnSpPr>
        <xdr:cNvPr id="573" name="直線コネクタ 572"/>
        <xdr:cNvCxnSpPr/>
      </xdr:nvCxnSpPr>
      <xdr:spPr>
        <a:xfrm flipV="1">
          <a:off x="13703300" y="9792088"/>
          <a:ext cx="889000" cy="3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23045</xdr:rowOff>
    </xdr:from>
    <xdr:to>
      <xdr:col>19</xdr:col>
      <xdr:colOff>644525</xdr:colOff>
      <xdr:row>57</xdr:row>
      <xdr:rowOff>55928</xdr:rowOff>
    </xdr:to>
    <xdr:cxnSp macro="">
      <xdr:nvCxnSpPr>
        <xdr:cNvPr id="576" name="直線コネクタ 575"/>
        <xdr:cNvCxnSpPr/>
      </xdr:nvCxnSpPr>
      <xdr:spPr>
        <a:xfrm>
          <a:off x="12814300" y="9795695"/>
          <a:ext cx="889000" cy="3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138323</xdr:rowOff>
    </xdr:from>
    <xdr:to>
      <xdr:col>23</xdr:col>
      <xdr:colOff>568325</xdr:colOff>
      <xdr:row>54</xdr:row>
      <xdr:rowOff>68473</xdr:rowOff>
    </xdr:to>
    <xdr:sp macro="" textlink="">
      <xdr:nvSpPr>
        <xdr:cNvPr id="586" name="円/楕円 585"/>
        <xdr:cNvSpPr/>
      </xdr:nvSpPr>
      <xdr:spPr>
        <a:xfrm>
          <a:off x="16268700" y="92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161200</xdr:rowOff>
    </xdr:from>
    <xdr:ext cx="599010" cy="259045"/>
    <xdr:sp macro="" textlink="">
      <xdr:nvSpPr>
        <xdr:cNvPr id="587" name="教育費該当値テキスト"/>
        <xdr:cNvSpPr txBox="1"/>
      </xdr:nvSpPr>
      <xdr:spPr>
        <a:xfrm>
          <a:off x="16370300" y="907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116762</xdr:rowOff>
    </xdr:from>
    <xdr:to>
      <xdr:col>22</xdr:col>
      <xdr:colOff>415925</xdr:colOff>
      <xdr:row>56</xdr:row>
      <xdr:rowOff>46912</xdr:rowOff>
    </xdr:to>
    <xdr:sp macro="" textlink="">
      <xdr:nvSpPr>
        <xdr:cNvPr id="588" name="円/楕円 587"/>
        <xdr:cNvSpPr/>
      </xdr:nvSpPr>
      <xdr:spPr>
        <a:xfrm>
          <a:off x="15430500" y="95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63439</xdr:rowOff>
    </xdr:from>
    <xdr:ext cx="599010" cy="259045"/>
    <xdr:sp macro="" textlink="">
      <xdr:nvSpPr>
        <xdr:cNvPr id="589" name="テキスト ボックス 588"/>
        <xdr:cNvSpPr txBox="1"/>
      </xdr:nvSpPr>
      <xdr:spPr>
        <a:xfrm>
          <a:off x="15181794" y="932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140088</xdr:rowOff>
    </xdr:from>
    <xdr:to>
      <xdr:col>21</xdr:col>
      <xdr:colOff>212725</xdr:colOff>
      <xdr:row>57</xdr:row>
      <xdr:rowOff>70238</xdr:rowOff>
    </xdr:to>
    <xdr:sp macro="" textlink="">
      <xdr:nvSpPr>
        <xdr:cNvPr id="590" name="円/楕円 589"/>
        <xdr:cNvSpPr/>
      </xdr:nvSpPr>
      <xdr:spPr>
        <a:xfrm>
          <a:off x="14541500" y="97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86765</xdr:rowOff>
    </xdr:from>
    <xdr:ext cx="534377" cy="259045"/>
    <xdr:sp macro="" textlink="">
      <xdr:nvSpPr>
        <xdr:cNvPr id="591" name="テキスト ボックス 590"/>
        <xdr:cNvSpPr txBox="1"/>
      </xdr:nvSpPr>
      <xdr:spPr>
        <a:xfrm>
          <a:off x="14325111" y="95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5128</xdr:rowOff>
    </xdr:from>
    <xdr:to>
      <xdr:col>20</xdr:col>
      <xdr:colOff>9525</xdr:colOff>
      <xdr:row>57</xdr:row>
      <xdr:rowOff>106728</xdr:rowOff>
    </xdr:to>
    <xdr:sp macro="" textlink="">
      <xdr:nvSpPr>
        <xdr:cNvPr id="592" name="円/楕円 591"/>
        <xdr:cNvSpPr/>
      </xdr:nvSpPr>
      <xdr:spPr>
        <a:xfrm>
          <a:off x="13652500" y="97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97855</xdr:rowOff>
    </xdr:from>
    <xdr:ext cx="534377" cy="259045"/>
    <xdr:sp macro="" textlink="">
      <xdr:nvSpPr>
        <xdr:cNvPr id="593" name="テキスト ボックス 592"/>
        <xdr:cNvSpPr txBox="1"/>
      </xdr:nvSpPr>
      <xdr:spPr>
        <a:xfrm>
          <a:off x="13436111" y="987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143695</xdr:rowOff>
    </xdr:from>
    <xdr:to>
      <xdr:col>18</xdr:col>
      <xdr:colOff>492125</xdr:colOff>
      <xdr:row>57</xdr:row>
      <xdr:rowOff>73845</xdr:rowOff>
    </xdr:to>
    <xdr:sp macro="" textlink="">
      <xdr:nvSpPr>
        <xdr:cNvPr id="594" name="円/楕円 593"/>
        <xdr:cNvSpPr/>
      </xdr:nvSpPr>
      <xdr:spPr>
        <a:xfrm>
          <a:off x="12763500" y="97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90372</xdr:rowOff>
    </xdr:from>
    <xdr:ext cx="534377" cy="259045"/>
    <xdr:sp macro="" textlink="">
      <xdr:nvSpPr>
        <xdr:cNvPr id="595" name="テキスト ボックス 594"/>
        <xdr:cNvSpPr txBox="1"/>
      </xdr:nvSpPr>
      <xdr:spPr>
        <a:xfrm>
          <a:off x="12547111" y="95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28905</xdr:rowOff>
    </xdr:from>
    <xdr:to>
      <xdr:col>23</xdr:col>
      <xdr:colOff>517525</xdr:colOff>
      <xdr:row>79</xdr:row>
      <xdr:rowOff>44450</xdr:rowOff>
    </xdr:to>
    <xdr:cxnSp macro="">
      <xdr:nvCxnSpPr>
        <xdr:cNvPr id="624" name="直線コネクタ 623"/>
        <xdr:cNvCxnSpPr/>
      </xdr:nvCxnSpPr>
      <xdr:spPr>
        <a:xfrm flipV="1">
          <a:off x="15481300" y="135734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40239</xdr:rowOff>
    </xdr:from>
    <xdr:to>
      <xdr:col>22</xdr:col>
      <xdr:colOff>365125</xdr:colOff>
      <xdr:row>79</xdr:row>
      <xdr:rowOff>44450</xdr:rowOff>
    </xdr:to>
    <xdr:cxnSp macro="">
      <xdr:nvCxnSpPr>
        <xdr:cNvPr id="627" name="直線コネクタ 626"/>
        <xdr:cNvCxnSpPr/>
      </xdr:nvCxnSpPr>
      <xdr:spPr>
        <a:xfrm>
          <a:off x="14592300" y="1358478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168675</xdr:rowOff>
    </xdr:from>
    <xdr:to>
      <xdr:col>21</xdr:col>
      <xdr:colOff>161925</xdr:colOff>
      <xdr:row>79</xdr:row>
      <xdr:rowOff>40239</xdr:rowOff>
    </xdr:to>
    <xdr:cxnSp macro="">
      <xdr:nvCxnSpPr>
        <xdr:cNvPr id="630" name="直線コネクタ 629"/>
        <xdr:cNvCxnSpPr/>
      </xdr:nvCxnSpPr>
      <xdr:spPr>
        <a:xfrm>
          <a:off x="13703300" y="13541775"/>
          <a:ext cx="889000" cy="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168675</xdr:rowOff>
    </xdr:from>
    <xdr:to>
      <xdr:col>19</xdr:col>
      <xdr:colOff>644525</xdr:colOff>
      <xdr:row>79</xdr:row>
      <xdr:rowOff>4083</xdr:rowOff>
    </xdr:to>
    <xdr:cxnSp macro="">
      <xdr:nvCxnSpPr>
        <xdr:cNvPr id="633" name="直線コネクタ 632"/>
        <xdr:cNvCxnSpPr/>
      </xdr:nvCxnSpPr>
      <xdr:spPr>
        <a:xfrm flipV="1">
          <a:off x="12814300" y="135417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149555</xdr:rowOff>
    </xdr:from>
    <xdr:to>
      <xdr:col>23</xdr:col>
      <xdr:colOff>568325</xdr:colOff>
      <xdr:row>79</xdr:row>
      <xdr:rowOff>79705</xdr:rowOff>
    </xdr:to>
    <xdr:sp macro="" textlink="">
      <xdr:nvSpPr>
        <xdr:cNvPr id="643" name="円/楕円 642"/>
        <xdr:cNvSpPr/>
      </xdr:nvSpPr>
      <xdr:spPr>
        <a:xfrm>
          <a:off x="16268700" y="135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160889</xdr:rowOff>
    </xdr:from>
    <xdr:to>
      <xdr:col>21</xdr:col>
      <xdr:colOff>212725</xdr:colOff>
      <xdr:row>79</xdr:row>
      <xdr:rowOff>91039</xdr:rowOff>
    </xdr:to>
    <xdr:sp macro="" textlink="">
      <xdr:nvSpPr>
        <xdr:cNvPr id="647" name="円/楕円 646"/>
        <xdr:cNvSpPr/>
      </xdr:nvSpPr>
      <xdr:spPr>
        <a:xfrm>
          <a:off x="14541500" y="135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82166</xdr:rowOff>
    </xdr:from>
    <xdr:ext cx="378565" cy="259045"/>
    <xdr:sp macro="" textlink="">
      <xdr:nvSpPr>
        <xdr:cNvPr id="648" name="テキスト ボックス 647"/>
        <xdr:cNvSpPr txBox="1"/>
      </xdr:nvSpPr>
      <xdr:spPr>
        <a:xfrm>
          <a:off x="14403017" y="13626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117875</xdr:rowOff>
    </xdr:from>
    <xdr:to>
      <xdr:col>20</xdr:col>
      <xdr:colOff>9525</xdr:colOff>
      <xdr:row>79</xdr:row>
      <xdr:rowOff>48025</xdr:rowOff>
    </xdr:to>
    <xdr:sp macro="" textlink="">
      <xdr:nvSpPr>
        <xdr:cNvPr id="649" name="円/楕円 648"/>
        <xdr:cNvSpPr/>
      </xdr:nvSpPr>
      <xdr:spPr>
        <a:xfrm>
          <a:off x="13652500" y="134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39152</xdr:rowOff>
    </xdr:from>
    <xdr:ext cx="469744" cy="259045"/>
    <xdr:sp macro="" textlink="">
      <xdr:nvSpPr>
        <xdr:cNvPr id="650" name="テキスト ボックス 649"/>
        <xdr:cNvSpPr txBox="1"/>
      </xdr:nvSpPr>
      <xdr:spPr>
        <a:xfrm>
          <a:off x="13468427" y="1358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124733</xdr:rowOff>
    </xdr:from>
    <xdr:to>
      <xdr:col>18</xdr:col>
      <xdr:colOff>492125</xdr:colOff>
      <xdr:row>79</xdr:row>
      <xdr:rowOff>54883</xdr:rowOff>
    </xdr:to>
    <xdr:sp macro="" textlink="">
      <xdr:nvSpPr>
        <xdr:cNvPr id="651" name="円/楕円 650"/>
        <xdr:cNvSpPr/>
      </xdr:nvSpPr>
      <xdr:spPr>
        <a:xfrm>
          <a:off x="12763500" y="134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46010</xdr:rowOff>
    </xdr:from>
    <xdr:ext cx="469744" cy="259045"/>
    <xdr:sp macro="" textlink="">
      <xdr:nvSpPr>
        <xdr:cNvPr id="652" name="テキスト ボックス 651"/>
        <xdr:cNvSpPr txBox="1"/>
      </xdr:nvSpPr>
      <xdr:spPr>
        <a:xfrm>
          <a:off x="12579427" y="1359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71410</xdr:rowOff>
    </xdr:from>
    <xdr:to>
      <xdr:col>23</xdr:col>
      <xdr:colOff>517525</xdr:colOff>
      <xdr:row>92</xdr:row>
      <xdr:rowOff>108480</xdr:rowOff>
    </xdr:to>
    <xdr:cxnSp macro="">
      <xdr:nvCxnSpPr>
        <xdr:cNvPr id="681" name="直線コネクタ 680"/>
        <xdr:cNvCxnSpPr/>
      </xdr:nvCxnSpPr>
      <xdr:spPr>
        <a:xfrm>
          <a:off x="15481300" y="15844810"/>
          <a:ext cx="8382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71410</xdr:rowOff>
    </xdr:from>
    <xdr:to>
      <xdr:col>22</xdr:col>
      <xdr:colOff>365125</xdr:colOff>
      <xdr:row>92</xdr:row>
      <xdr:rowOff>89576</xdr:rowOff>
    </xdr:to>
    <xdr:cxnSp macro="">
      <xdr:nvCxnSpPr>
        <xdr:cNvPr id="684" name="直線コネクタ 683"/>
        <xdr:cNvCxnSpPr/>
      </xdr:nvCxnSpPr>
      <xdr:spPr>
        <a:xfrm flipV="1">
          <a:off x="14592300" y="15844810"/>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102095</xdr:rowOff>
    </xdr:from>
    <xdr:to>
      <xdr:col>21</xdr:col>
      <xdr:colOff>161925</xdr:colOff>
      <xdr:row>92</xdr:row>
      <xdr:rowOff>89576</xdr:rowOff>
    </xdr:to>
    <xdr:cxnSp macro="">
      <xdr:nvCxnSpPr>
        <xdr:cNvPr id="687" name="直線コネクタ 686"/>
        <xdr:cNvCxnSpPr/>
      </xdr:nvCxnSpPr>
      <xdr:spPr>
        <a:xfrm>
          <a:off x="13703300" y="15704045"/>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9" name="テキスト ボックス 688"/>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102095</xdr:rowOff>
    </xdr:from>
    <xdr:to>
      <xdr:col>19</xdr:col>
      <xdr:colOff>644525</xdr:colOff>
      <xdr:row>91</xdr:row>
      <xdr:rowOff>119560</xdr:rowOff>
    </xdr:to>
    <xdr:cxnSp macro="">
      <xdr:nvCxnSpPr>
        <xdr:cNvPr id="690" name="直線コネクタ 689"/>
        <xdr:cNvCxnSpPr/>
      </xdr:nvCxnSpPr>
      <xdr:spPr>
        <a:xfrm flipV="1">
          <a:off x="12814300" y="15704045"/>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2" name="テキスト ボックス 691"/>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57680</xdr:rowOff>
    </xdr:from>
    <xdr:to>
      <xdr:col>23</xdr:col>
      <xdr:colOff>568325</xdr:colOff>
      <xdr:row>92</xdr:row>
      <xdr:rowOff>159280</xdr:rowOff>
    </xdr:to>
    <xdr:sp macro="" textlink="">
      <xdr:nvSpPr>
        <xdr:cNvPr id="700" name="円/楕円 699"/>
        <xdr:cNvSpPr/>
      </xdr:nvSpPr>
      <xdr:spPr>
        <a:xfrm>
          <a:off x="16268700" y="158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80557</xdr:rowOff>
    </xdr:from>
    <xdr:ext cx="599010" cy="259045"/>
    <xdr:sp macro="" textlink="">
      <xdr:nvSpPr>
        <xdr:cNvPr id="701" name="公債費該当値テキスト"/>
        <xdr:cNvSpPr txBox="1"/>
      </xdr:nvSpPr>
      <xdr:spPr>
        <a:xfrm>
          <a:off x="16370300" y="1568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149,097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20610</xdr:rowOff>
    </xdr:from>
    <xdr:to>
      <xdr:col>22</xdr:col>
      <xdr:colOff>415925</xdr:colOff>
      <xdr:row>92</xdr:row>
      <xdr:rowOff>122210</xdr:rowOff>
    </xdr:to>
    <xdr:sp macro="" textlink="">
      <xdr:nvSpPr>
        <xdr:cNvPr id="702" name="円/楕円 701"/>
        <xdr:cNvSpPr/>
      </xdr:nvSpPr>
      <xdr:spPr>
        <a:xfrm>
          <a:off x="15430500" y="157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138737</xdr:rowOff>
    </xdr:from>
    <xdr:ext cx="599010" cy="259045"/>
    <xdr:sp macro="" textlink="">
      <xdr:nvSpPr>
        <xdr:cNvPr id="703" name="テキスト ボックス 702"/>
        <xdr:cNvSpPr txBox="1"/>
      </xdr:nvSpPr>
      <xdr:spPr>
        <a:xfrm>
          <a:off x="15181794" y="1556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38776</xdr:rowOff>
    </xdr:from>
    <xdr:to>
      <xdr:col>21</xdr:col>
      <xdr:colOff>212725</xdr:colOff>
      <xdr:row>92</xdr:row>
      <xdr:rowOff>140376</xdr:rowOff>
    </xdr:to>
    <xdr:sp macro="" textlink="">
      <xdr:nvSpPr>
        <xdr:cNvPr id="704" name="円/楕円 703"/>
        <xdr:cNvSpPr/>
      </xdr:nvSpPr>
      <xdr:spPr>
        <a:xfrm>
          <a:off x="14541500" y="1581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156903</xdr:rowOff>
    </xdr:from>
    <xdr:ext cx="599010" cy="259045"/>
    <xdr:sp macro="" textlink="">
      <xdr:nvSpPr>
        <xdr:cNvPr id="705" name="テキスト ボックス 704"/>
        <xdr:cNvSpPr txBox="1"/>
      </xdr:nvSpPr>
      <xdr:spPr>
        <a:xfrm>
          <a:off x="14292794" y="1558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51295</xdr:rowOff>
    </xdr:from>
    <xdr:to>
      <xdr:col>20</xdr:col>
      <xdr:colOff>9525</xdr:colOff>
      <xdr:row>91</xdr:row>
      <xdr:rowOff>152895</xdr:rowOff>
    </xdr:to>
    <xdr:sp macro="" textlink="">
      <xdr:nvSpPr>
        <xdr:cNvPr id="706" name="円/楕円 705"/>
        <xdr:cNvSpPr/>
      </xdr:nvSpPr>
      <xdr:spPr>
        <a:xfrm>
          <a:off x="13652500" y="156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169422</xdr:rowOff>
    </xdr:from>
    <xdr:ext cx="599010" cy="259045"/>
    <xdr:sp macro="" textlink="">
      <xdr:nvSpPr>
        <xdr:cNvPr id="707" name="テキスト ボックス 706"/>
        <xdr:cNvSpPr txBox="1"/>
      </xdr:nvSpPr>
      <xdr:spPr>
        <a:xfrm>
          <a:off x="13403794" y="1542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172,435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68760</xdr:rowOff>
    </xdr:from>
    <xdr:to>
      <xdr:col>18</xdr:col>
      <xdr:colOff>492125</xdr:colOff>
      <xdr:row>91</xdr:row>
      <xdr:rowOff>170360</xdr:rowOff>
    </xdr:to>
    <xdr:sp macro="" textlink="">
      <xdr:nvSpPr>
        <xdr:cNvPr id="708" name="円/楕円 707"/>
        <xdr:cNvSpPr/>
      </xdr:nvSpPr>
      <xdr:spPr>
        <a:xfrm>
          <a:off x="12763500" y="156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15437</xdr:rowOff>
    </xdr:from>
    <xdr:ext cx="599010" cy="259045"/>
    <xdr:sp macro="" textlink="">
      <xdr:nvSpPr>
        <xdr:cNvPr id="709" name="テキスト ボックス 708"/>
        <xdr:cNvSpPr txBox="1"/>
      </xdr:nvSpPr>
      <xdr:spPr>
        <a:xfrm>
          <a:off x="12514794" y="1544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総務費が全国平均より高いのは、３支所の維持管理費による。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労働費が全国平均より高いのは、福祉企業センターの運営費による。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商工費が全国平均より高いのは、合併前旧町村単位に設置されている観光施設の維持管理費による。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教育費は、社会教育施設の建設事業により増加した。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公債費が全国平均より高いのは、</a:t>
          </a:r>
          <a:r>
            <a:rPr kumimoji="1" lang="ja-JP" altLang="ja-JP" sz="1200" b="0" i="0" u="none" strike="noStrike" kern="0" cap="none" spc="0" normalizeH="0" baseline="0" noProof="0">
              <a:ln>
                <a:noFill/>
              </a:ln>
              <a:solidFill>
                <a:prstClr val="black"/>
              </a:solidFill>
              <a:effectLst/>
              <a:uLnTx/>
              <a:uFillTx/>
              <a:latin typeface="+mn-lt"/>
              <a:ea typeface="+mn-ea"/>
              <a:cs typeface="+mn-cs"/>
            </a:rPr>
            <a:t>合併前旧町村</a:t>
          </a:r>
          <a:r>
            <a:rPr kumimoji="1" lang="ja-JP" altLang="en-US" sz="1200" b="0" i="0" u="none" strike="noStrike" kern="0" cap="none" spc="0" normalizeH="0" baseline="0" noProof="0">
              <a:ln>
                <a:noFill/>
              </a:ln>
              <a:solidFill>
                <a:prstClr val="black"/>
              </a:solidFill>
              <a:effectLst/>
              <a:uLnTx/>
              <a:uFillTx/>
              <a:latin typeface="+mn-lt"/>
              <a:ea typeface="+mn-ea"/>
              <a:cs typeface="+mn-cs"/>
            </a:rPr>
            <a:t>によるインフラ整備の償還が終了していないことによる。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公債費負担等の財政健全化については、</a:t>
          </a:r>
          <a:r>
            <a:rPr kumimoji="0" lang="ja-JP" altLang="en-US" sz="1200" b="0" i="0" u="none" strike="noStrike" kern="0" cap="none" spc="0" normalizeH="0" baseline="0" noProof="0">
              <a:ln>
                <a:noFill/>
              </a:ln>
              <a:solidFill>
                <a:prstClr val="black"/>
              </a:solidFill>
              <a:effectLst/>
              <a:uLnTx/>
              <a:uFillTx/>
              <a:latin typeface="+mn-lt"/>
              <a:ea typeface="+mn-ea"/>
              <a:cs typeface="+mn-cs"/>
            </a:rPr>
            <a:t>合併以後、</a:t>
          </a:r>
          <a:r>
            <a:rPr kumimoji="0" lang="ja-JP" altLang="ja-JP" sz="1200" b="0" i="0" u="none" strike="noStrike" kern="0" cap="none" spc="0" normalizeH="0" baseline="0" noProof="0">
              <a:ln>
                <a:noFill/>
              </a:ln>
              <a:solidFill>
                <a:prstClr val="black"/>
              </a:solidFill>
              <a:effectLst/>
              <a:uLnTx/>
              <a:uFillTx/>
              <a:latin typeface="+mn-lt"/>
              <a:ea typeface="+mn-ea"/>
              <a:cs typeface="+mn-cs"/>
            </a:rPr>
            <a:t>繰上償還</a:t>
          </a:r>
          <a:r>
            <a:rPr kumimoji="0" lang="ja-JP" altLang="en-US" sz="1200" b="0" i="0" u="none" strike="noStrike" kern="0" cap="none" spc="0" normalizeH="0" baseline="0" noProof="0">
              <a:ln>
                <a:noFill/>
              </a:ln>
              <a:solidFill>
                <a:prstClr val="black"/>
              </a:solidFill>
              <a:effectLst/>
              <a:uLnTx/>
              <a:uFillTx/>
              <a:latin typeface="+mn-lt"/>
              <a:ea typeface="+mn-ea"/>
              <a:cs typeface="+mn-cs"/>
            </a:rPr>
            <a:t>や</a:t>
          </a:r>
          <a:r>
            <a:rPr kumimoji="0" lang="ja-JP" altLang="ja-JP" sz="1200" b="0" i="0" u="none" strike="noStrike" kern="0" cap="none" spc="0" normalizeH="0" baseline="0" noProof="0">
              <a:ln>
                <a:noFill/>
              </a:ln>
              <a:solidFill>
                <a:prstClr val="black"/>
              </a:solidFill>
              <a:effectLst/>
              <a:uLnTx/>
              <a:uFillTx/>
              <a:latin typeface="+mn-lt"/>
              <a:ea typeface="+mn-ea"/>
              <a:cs typeface="+mn-cs"/>
            </a:rPr>
            <a:t>低利への借換え</a:t>
          </a:r>
          <a:r>
            <a:rPr kumimoji="0" lang="ja-JP" altLang="en-US" sz="1200" b="0" i="0" u="none" strike="noStrike" kern="0" cap="none" spc="0" normalizeH="0" baseline="0" noProof="0">
              <a:ln>
                <a:noFill/>
              </a:ln>
              <a:solidFill>
                <a:prstClr val="black"/>
              </a:solidFill>
              <a:effectLst/>
              <a:uLnTx/>
              <a:uFillTx/>
              <a:latin typeface="+mn-lt"/>
              <a:ea typeface="+mn-ea"/>
              <a:cs typeface="+mn-cs"/>
            </a:rPr>
            <a:t>を実施したため、公債費は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標準財政規模に対する財政調整基金残高の比率は、積極的な基金積立により毎年増加している。実質収支は黒字であるが、控除対象である翌年度に繰り越す財源は年により変動が大きい。基金</a:t>
          </a:r>
          <a:r>
            <a:rPr kumimoji="1" lang="ja-JP" altLang="en-US" sz="1100">
              <a:solidFill>
                <a:schemeClr val="dk1"/>
              </a:solidFill>
              <a:effectLst/>
              <a:latin typeface="+mn-lt"/>
              <a:ea typeface="+mn-ea"/>
              <a:cs typeface="+mn-cs"/>
            </a:rPr>
            <a:t>の適切な積立と積極的な充当を行う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特別会計の黒字比率が低く、さらに一般会計からの繰出金により運営しているため、経費節減や料金見直し等による健全化を図り、一般会計の負担軽減を目指す。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11739563</v>
      </c>
      <c r="BO4" s="411"/>
      <c r="BP4" s="411"/>
      <c r="BQ4" s="411"/>
      <c r="BR4" s="411"/>
      <c r="BS4" s="411"/>
      <c r="BT4" s="411"/>
      <c r="BU4" s="412"/>
      <c r="BV4" s="410">
        <v>11194968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2.6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11348204</v>
      </c>
      <c r="BO5" s="416"/>
      <c r="BP5" s="416"/>
      <c r="BQ5" s="416"/>
      <c r="BR5" s="416"/>
      <c r="BS5" s="416"/>
      <c r="BT5" s="416"/>
      <c r="BU5" s="417"/>
      <c r="BV5" s="415">
        <v>10955760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78.2</v>
      </c>
      <c r="CU5" s="386"/>
      <c r="CV5" s="386"/>
      <c r="CW5" s="386"/>
      <c r="CX5" s="386"/>
      <c r="CY5" s="386"/>
      <c r="CZ5" s="386"/>
      <c r="DA5" s="387"/>
      <c r="DB5" s="385">
        <v>77.2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391359</v>
      </c>
      <c r="BO6" s="416"/>
      <c r="BP6" s="416"/>
      <c r="BQ6" s="416"/>
      <c r="BR6" s="416"/>
      <c r="BS6" s="416"/>
      <c r="BT6" s="416"/>
      <c r="BU6" s="417"/>
      <c r="BV6" s="415">
        <v>239208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81.5</v>
      </c>
      <c r="CU6" s="562"/>
      <c r="CV6" s="562"/>
      <c r="CW6" s="562"/>
      <c r="CX6" s="562"/>
      <c r="CY6" s="562"/>
      <c r="CZ6" s="562"/>
      <c r="DA6" s="563"/>
      <c r="DB6" s="561">
        <v>81.400000000000006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127883</v>
      </c>
      <c r="BO7" s="416"/>
      <c r="BP7" s="416"/>
      <c r="BQ7" s="416"/>
      <c r="BR7" s="416"/>
      <c r="BS7" s="416"/>
      <c r="BT7" s="416"/>
      <c r="BU7" s="417"/>
      <c r="BV7" s="415">
        <v>48334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7049799</v>
      </c>
      <c r="CU7" s="416"/>
      <c r="CV7" s="416"/>
      <c r="CW7" s="416"/>
      <c r="CX7" s="416"/>
      <c r="CY7" s="416"/>
      <c r="CZ7" s="416"/>
      <c r="DA7" s="417"/>
      <c r="DB7" s="415">
        <v>7311859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263476</v>
      </c>
      <c r="BO8" s="416"/>
      <c r="BP8" s="416"/>
      <c r="BQ8" s="416"/>
      <c r="BR8" s="416"/>
      <c r="BS8" s="416"/>
      <c r="BT8" s="416"/>
      <c r="BU8" s="417"/>
      <c r="BV8" s="415">
        <v>190874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0.28000000000000003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11826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72602</v>
      </c>
      <c r="BO9" s="416"/>
      <c r="BP9" s="416"/>
      <c r="BQ9" s="416"/>
      <c r="BR9" s="416"/>
      <c r="BS9" s="416"/>
      <c r="BT9" s="416"/>
      <c r="BU9" s="417"/>
      <c r="BV9" s="415">
        <v>-9170</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21.2</v>
      </c>
      <c r="CU9" s="386"/>
      <c r="CV9" s="386"/>
      <c r="CW9" s="386"/>
      <c r="CX9" s="386"/>
      <c r="CY9" s="386"/>
      <c r="CZ9" s="386"/>
      <c r="DA9" s="387"/>
      <c r="DB9" s="385">
        <v>21.4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12743</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304051</v>
      </c>
      <c r="BO10" s="416"/>
      <c r="BP10" s="416"/>
      <c r="BQ10" s="416"/>
      <c r="BR10" s="416"/>
      <c r="BS10" s="416"/>
      <c r="BT10" s="416"/>
      <c r="BU10" s="417"/>
      <c r="BV10" s="415">
        <v>624581</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v>199425</v>
      </c>
      <c r="BO11" s="416"/>
      <c r="BP11" s="416"/>
      <c r="BQ11" s="416"/>
      <c r="BR11" s="416"/>
      <c r="BS11" s="416"/>
      <c r="BT11" s="416"/>
      <c r="BU11" s="417"/>
      <c r="BV11" s="415">
        <v>216875</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11681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v>100000</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11542</v>
      </c>
      <c r="S13" s="517"/>
      <c r="T13" s="517"/>
      <c r="U13" s="517"/>
      <c r="V13" s="518"/>
      <c r="W13" s="504" t="s">
        <v>125</v>
      </c>
      <c r="X13" s="428"/>
      <c r="Y13" s="428"/>
      <c r="Z13" s="428"/>
      <c r="AA13" s="428"/>
      <c r="AB13" s="429"/>
      <c r="AC13" s="391">
        <v>496</v>
      </c>
      <c r="AD13" s="392"/>
      <c r="AE13" s="392"/>
      <c r="AF13" s="392"/>
      <c r="AG13" s="393"/>
      <c r="AH13" s="391">
        <v>550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576078</v>
      </c>
      <c r="BO13" s="416"/>
      <c r="BP13" s="416"/>
      <c r="BQ13" s="416"/>
      <c r="BR13" s="416"/>
      <c r="BS13" s="416"/>
      <c r="BT13" s="416"/>
      <c r="BU13" s="417"/>
      <c r="BV13" s="415">
        <v>732286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4.7</v>
      </c>
      <c r="CU13" s="386"/>
      <c r="CV13" s="386"/>
      <c r="CW13" s="386"/>
      <c r="CX13" s="386"/>
      <c r="CY13" s="386"/>
      <c r="CZ13" s="386"/>
      <c r="DA13" s="387"/>
      <c r="DB13" s="385">
        <v>5.3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11931</v>
      </c>
      <c r="S14" s="517"/>
      <c r="T14" s="517"/>
      <c r="U14" s="517"/>
      <c r="V14" s="518"/>
      <c r="W14" s="519"/>
      <c r="X14" s="431"/>
      <c r="Y14" s="431"/>
      <c r="Z14" s="431"/>
      <c r="AA14" s="431"/>
      <c r="AB14" s="432"/>
      <c r="AC14" s="509">
        <v>8.1999999999999993</v>
      </c>
      <c r="AD14" s="510"/>
      <c r="AE14" s="510"/>
      <c r="AF14" s="510"/>
      <c r="AG14" s="511"/>
      <c r="AH14" s="509">
        <v>8.6999999999999993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11785</v>
      </c>
      <c r="S15" s="517"/>
      <c r="T15" s="517"/>
      <c r="U15" s="517"/>
      <c r="V15" s="518"/>
      <c r="W15" s="504" t="s">
        <v>132</v>
      </c>
      <c r="X15" s="428"/>
      <c r="Y15" s="428"/>
      <c r="Z15" s="428"/>
      <c r="AA15" s="428"/>
      <c r="AB15" s="429"/>
      <c r="AC15" s="391">
        <v>1352</v>
      </c>
      <c r="AD15" s="392"/>
      <c r="AE15" s="392"/>
      <c r="AF15" s="392"/>
      <c r="AG15" s="393"/>
      <c r="AH15" s="391">
        <v>1440</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1600589</v>
      </c>
      <c r="BO15" s="411"/>
      <c r="BP15" s="411"/>
      <c r="BQ15" s="411"/>
      <c r="BR15" s="411"/>
      <c r="BS15" s="411"/>
      <c r="BT15" s="411"/>
      <c r="BU15" s="412"/>
      <c r="BV15" s="410">
        <v>1577746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22.3</v>
      </c>
      <c r="AD16" s="510"/>
      <c r="AE16" s="510"/>
      <c r="AF16" s="510"/>
      <c r="AG16" s="511"/>
      <c r="AH16" s="509">
        <v>22.7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5746919</v>
      </c>
      <c r="BO16" s="416"/>
      <c r="BP16" s="416"/>
      <c r="BQ16" s="416"/>
      <c r="BR16" s="416"/>
      <c r="BS16" s="416"/>
      <c r="BT16" s="416"/>
      <c r="BU16" s="417"/>
      <c r="BV16" s="415">
        <v>5605676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4215</v>
      </c>
      <c r="AD17" s="392"/>
      <c r="AE17" s="392"/>
      <c r="AF17" s="392"/>
      <c r="AG17" s="393"/>
      <c r="AH17" s="391">
        <v>4352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2016143</v>
      </c>
      <c r="BO17" s="416"/>
      <c r="BP17" s="416"/>
      <c r="BQ17" s="416"/>
      <c r="BR17" s="416"/>
      <c r="BS17" s="416"/>
      <c r="BT17" s="416"/>
      <c r="BU17" s="417"/>
      <c r="BV17" s="415">
        <v>1985622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476.03</v>
      </c>
      <c r="M18" s="480"/>
      <c r="N18" s="480"/>
      <c r="O18" s="480"/>
      <c r="P18" s="480"/>
      <c r="Q18" s="480"/>
      <c r="R18" s="481"/>
      <c r="S18" s="481"/>
      <c r="T18" s="481"/>
      <c r="U18" s="481"/>
      <c r="V18" s="482"/>
      <c r="W18" s="496"/>
      <c r="X18" s="497"/>
      <c r="Y18" s="497"/>
      <c r="Z18" s="497"/>
      <c r="AA18" s="497"/>
      <c r="AB18" s="505"/>
      <c r="AC18" s="379">
        <v>69.5</v>
      </c>
      <c r="AD18" s="380"/>
      <c r="AE18" s="380"/>
      <c r="AF18" s="380"/>
      <c r="AG18" s="483"/>
      <c r="AH18" s="379">
        <v>68.599999999999994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5699852</v>
      </c>
      <c r="BO18" s="416"/>
      <c r="BP18" s="416"/>
      <c r="BQ18" s="416"/>
      <c r="BR18" s="416"/>
      <c r="BS18" s="416"/>
      <c r="BT18" s="416"/>
      <c r="BU18" s="417"/>
      <c r="BV18" s="415">
        <v>5893794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8063026</v>
      </c>
      <c r="BO19" s="416"/>
      <c r="BP19" s="416"/>
      <c r="BQ19" s="416"/>
      <c r="BR19" s="416"/>
      <c r="BS19" s="416"/>
      <c r="BT19" s="416"/>
      <c r="BU19" s="417"/>
      <c r="BV19" s="415">
        <v>8493214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4942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12572888</v>
      </c>
      <c r="BO23" s="416"/>
      <c r="BP23" s="416"/>
      <c r="BQ23" s="416"/>
      <c r="BR23" s="416"/>
      <c r="BS23" s="416"/>
      <c r="BT23" s="416"/>
      <c r="BU23" s="417"/>
      <c r="BV23" s="415">
        <v>12161785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6960</v>
      </c>
      <c r="R24" s="392"/>
      <c r="S24" s="392"/>
      <c r="T24" s="392"/>
      <c r="U24" s="392"/>
      <c r="V24" s="393"/>
      <c r="W24" s="457"/>
      <c r="X24" s="448"/>
      <c r="Y24" s="449"/>
      <c r="Z24" s="388" t="s">
        <v>155</v>
      </c>
      <c r="AA24" s="389"/>
      <c r="AB24" s="389"/>
      <c r="AC24" s="389"/>
      <c r="AD24" s="389"/>
      <c r="AE24" s="389"/>
      <c r="AF24" s="389"/>
      <c r="AG24" s="390"/>
      <c r="AH24" s="391">
        <v>162</v>
      </c>
      <c r="AI24" s="392"/>
      <c r="AJ24" s="392"/>
      <c r="AK24" s="392"/>
      <c r="AL24" s="393"/>
      <c r="AM24" s="391">
        <v>524718</v>
      </c>
      <c r="AN24" s="392"/>
      <c r="AO24" s="392"/>
      <c r="AP24" s="392"/>
      <c r="AQ24" s="392"/>
      <c r="AR24" s="393"/>
      <c r="AS24" s="391">
        <v>3239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9133638</v>
      </c>
      <c r="BO24" s="416"/>
      <c r="BP24" s="416"/>
      <c r="BQ24" s="416"/>
      <c r="BR24" s="416"/>
      <c r="BS24" s="416"/>
      <c r="BT24" s="416"/>
      <c r="BU24" s="417"/>
      <c r="BV24" s="415">
        <v>9664081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5970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5400</v>
      </c>
      <c r="BO25" s="411"/>
      <c r="BP25" s="411"/>
      <c r="BQ25" s="411"/>
      <c r="BR25" s="411"/>
      <c r="BS25" s="411"/>
      <c r="BT25" s="411"/>
      <c r="BU25" s="412"/>
      <c r="BV25" s="410">
        <v>865810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5480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2570</v>
      </c>
      <c r="R27" s="392"/>
      <c r="S27" s="392"/>
      <c r="T27" s="392"/>
      <c r="U27" s="392"/>
      <c r="V27" s="393"/>
      <c r="W27" s="457"/>
      <c r="X27" s="448"/>
      <c r="Y27" s="449"/>
      <c r="Z27" s="388" t="s">
        <v>165</v>
      </c>
      <c r="AA27" s="389"/>
      <c r="AB27" s="389"/>
      <c r="AC27" s="389"/>
      <c r="AD27" s="389"/>
      <c r="AE27" s="389"/>
      <c r="AF27" s="389"/>
      <c r="AG27" s="390"/>
      <c r="AH27" s="391">
        <v>5</v>
      </c>
      <c r="AI27" s="392"/>
      <c r="AJ27" s="392"/>
      <c r="AK27" s="392"/>
      <c r="AL27" s="393"/>
      <c r="AM27" s="391">
        <v>15360</v>
      </c>
      <c r="AN27" s="392"/>
      <c r="AO27" s="392"/>
      <c r="AP27" s="392"/>
      <c r="AQ27" s="392"/>
      <c r="AR27" s="393"/>
      <c r="AS27" s="391">
        <v>3072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1760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5306009</v>
      </c>
      <c r="BO28" s="411"/>
      <c r="BP28" s="411"/>
      <c r="BQ28" s="411"/>
      <c r="BR28" s="411"/>
      <c r="BS28" s="411"/>
      <c r="BT28" s="411"/>
      <c r="BU28" s="412"/>
      <c r="BV28" s="410">
        <v>4901958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12</v>
      </c>
      <c r="M29" s="392"/>
      <c r="N29" s="392"/>
      <c r="O29" s="392"/>
      <c r="P29" s="393"/>
      <c r="Q29" s="391">
        <v>1550</v>
      </c>
      <c r="R29" s="392"/>
      <c r="S29" s="392"/>
      <c r="T29" s="392"/>
      <c r="U29" s="392"/>
      <c r="V29" s="393"/>
      <c r="W29" s="458"/>
      <c r="X29" s="459"/>
      <c r="Y29" s="460"/>
      <c r="Z29" s="388" t="s">
        <v>172</v>
      </c>
      <c r="AA29" s="389"/>
      <c r="AB29" s="389"/>
      <c r="AC29" s="389"/>
      <c r="AD29" s="389"/>
      <c r="AE29" s="389"/>
      <c r="AF29" s="389"/>
      <c r="AG29" s="390"/>
      <c r="AH29" s="391">
        <v>167</v>
      </c>
      <c r="AI29" s="392"/>
      <c r="AJ29" s="392"/>
      <c r="AK29" s="392"/>
      <c r="AL29" s="393"/>
      <c r="AM29" s="391">
        <v>540078</v>
      </c>
      <c r="AN29" s="392"/>
      <c r="AO29" s="392"/>
      <c r="AP29" s="392"/>
      <c r="AQ29" s="392"/>
      <c r="AR29" s="393"/>
      <c r="AS29" s="391">
        <v>3234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141595</v>
      </c>
      <c r="BO29" s="416"/>
      <c r="BP29" s="416"/>
      <c r="BQ29" s="416"/>
      <c r="BR29" s="416"/>
      <c r="BS29" s="416"/>
      <c r="BT29" s="416"/>
      <c r="BU29" s="417"/>
      <c r="BV29" s="415">
        <v>141559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2883251</v>
      </c>
      <c r="BO30" s="419"/>
      <c r="BP30" s="419"/>
      <c r="BQ30" s="419"/>
      <c r="BR30" s="419"/>
      <c r="BS30" s="419"/>
      <c r="BT30" s="419"/>
      <c r="BU30" s="420"/>
      <c r="BV30" s="418">
        <v>2987787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簡易水道等特別会計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木曽広域連合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開田高原振興公社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診療所特別会計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公共下水道特別会計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まちづくり木曽福島</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集落排水等特別会計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　（一般会計（下水道））</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　（介護保険特別会計）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長野県後期高齢者医療広域連合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　（後期高齢者医療事業会計）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長野県地方税滞納整理機構</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中信地域町村交通災害共済事務組合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長野県市町村自治振興組合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3" t="s">
        <v>526</v>
      </c>
      <c r="D34" s="1183"/>
      <c r="E34" s="1184"/>
      <c r="F34" s="32">
        <v>0.04</v>
      </c>
      <c r="G34" s="33">
        <v>0.05</v>
      </c>
      <c r="H34" s="33">
        <v>7.0000000000000007E-2</v>
      </c>
      <c r="I34" s="33" t="s">
        <v>527</v>
      </c>
      <c r="J34" s="34" t="s">
        <v>527</v>
      </c>
      <c r="K34" s="22"/>
      <c r="L34" s="22"/>
      <c r="M34" s="22"/>
      <c r="N34" s="22"/>
      <c r="O34" s="22"/>
      <c r="P34" s="22"/>
    </row>
    <row r="35" spans="1:16" ht="39" customHeight="1" x14ac:dyDescent="0.15">
      <c r="A35" s="22"/>
      <c r="B35" s="35"/>
      <c r="C35" s="1177" t="s">
        <v>528</v>
      </c>
      <c r="D35" s="1178"/>
      <c r="E35" s="1179"/>
      <c r="F35" s="36">
        <v>2.5099999999999998</v>
      </c>
      <c r="G35" s="37">
        <v>2.54</v>
      </c>
      <c r="H35" s="37">
        <v>2.64</v>
      </c>
      <c r="I35" s="37">
        <v>2.67</v>
      </c>
      <c r="J35" s="38">
        <v>3.8</v>
      </c>
      <c r="K35" s="22"/>
      <c r="L35" s="22"/>
      <c r="M35" s="22"/>
      <c r="N35" s="22"/>
      <c r="O35" s="22"/>
      <c r="P35" s="22"/>
    </row>
    <row r="36" spans="1:16" ht="39" customHeight="1" x14ac:dyDescent="0.15">
      <c r="A36" s="22"/>
      <c r="B36" s="35"/>
      <c r="C36" s="1177" t="s">
        <v>529</v>
      </c>
      <c r="D36" s="1178"/>
      <c r="E36" s="1179"/>
      <c r="F36" s="36">
        <v>0.63</v>
      </c>
      <c r="G36" s="37">
        <v>0.76</v>
      </c>
      <c r="H36" s="37">
        <v>0.92</v>
      </c>
      <c r="I36" s="37">
        <v>1.1200000000000001</v>
      </c>
      <c r="J36" s="38">
        <v>1.28</v>
      </c>
      <c r="K36" s="22"/>
      <c r="L36" s="22"/>
      <c r="M36" s="22"/>
      <c r="N36" s="22"/>
      <c r="O36" s="22"/>
      <c r="P36" s="22"/>
    </row>
    <row r="37" spans="1:16" ht="39" customHeight="1" x14ac:dyDescent="0.15">
      <c r="A37" s="22"/>
      <c r="B37" s="35"/>
      <c r="C37" s="1177" t="s">
        <v>530</v>
      </c>
      <c r="D37" s="1178"/>
      <c r="E37" s="1179"/>
      <c r="F37" s="36">
        <v>0.94</v>
      </c>
      <c r="G37" s="37">
        <v>1.25</v>
      </c>
      <c r="H37" s="37">
        <v>1.1499999999999999</v>
      </c>
      <c r="I37" s="37">
        <v>0.33</v>
      </c>
      <c r="J37" s="38">
        <v>0.53</v>
      </c>
      <c r="K37" s="22"/>
      <c r="L37" s="22"/>
      <c r="M37" s="22"/>
      <c r="N37" s="22"/>
      <c r="O37" s="22"/>
      <c r="P37" s="22"/>
    </row>
    <row r="38" spans="1:16" ht="39" customHeight="1" x14ac:dyDescent="0.15">
      <c r="A38" s="22"/>
      <c r="B38" s="35"/>
      <c r="C38" s="1177" t="s">
        <v>531</v>
      </c>
      <c r="D38" s="1178"/>
      <c r="E38" s="1179"/>
      <c r="F38" s="36">
        <v>7.0000000000000007E-2</v>
      </c>
      <c r="G38" s="37">
        <v>0.06</v>
      </c>
      <c r="H38" s="37">
        <v>7.0000000000000007E-2</v>
      </c>
      <c r="I38" s="37">
        <v>0.1</v>
      </c>
      <c r="J38" s="38">
        <v>0.1</v>
      </c>
      <c r="K38" s="22"/>
      <c r="L38" s="22"/>
      <c r="M38" s="22"/>
      <c r="N38" s="22"/>
      <c r="O38" s="22"/>
      <c r="P38" s="22"/>
    </row>
    <row r="39" spans="1:16" ht="39" customHeight="1" x14ac:dyDescent="0.15">
      <c r="A39" s="22"/>
      <c r="B39" s="35"/>
      <c r="C39" s="1177" t="s">
        <v>532</v>
      </c>
      <c r="D39" s="1178"/>
      <c r="E39" s="1179"/>
      <c r="F39" s="36">
        <v>0.05</v>
      </c>
      <c r="G39" s="37">
        <v>0.05</v>
      </c>
      <c r="H39" s="37">
        <v>7.0000000000000007E-2</v>
      </c>
      <c r="I39" s="37">
        <v>0.08</v>
      </c>
      <c r="J39" s="38">
        <v>7.0000000000000007E-2</v>
      </c>
      <c r="K39" s="22"/>
      <c r="L39" s="22"/>
      <c r="M39" s="22"/>
      <c r="N39" s="22"/>
      <c r="O39" s="22"/>
      <c r="P39" s="22"/>
    </row>
    <row r="40" spans="1:16" ht="39" customHeight="1" x14ac:dyDescent="0.15">
      <c r="A40" s="22"/>
      <c r="B40" s="35"/>
      <c r="C40" s="1177" t="s">
        <v>533</v>
      </c>
      <c r="D40" s="1178"/>
      <c r="E40" s="1179"/>
      <c r="F40" s="36">
        <v>0.04</v>
      </c>
      <c r="G40" s="37">
        <v>0.03</v>
      </c>
      <c r="H40" s="37">
        <v>0.03</v>
      </c>
      <c r="I40" s="37">
        <v>0.04</v>
      </c>
      <c r="J40" s="38">
        <v>0.06</v>
      </c>
      <c r="K40" s="22"/>
      <c r="L40" s="22"/>
      <c r="M40" s="22"/>
      <c r="N40" s="22"/>
      <c r="O40" s="22"/>
      <c r="P40" s="22"/>
    </row>
    <row r="41" spans="1:16" ht="39" customHeight="1" x14ac:dyDescent="0.15">
      <c r="A41" s="22"/>
      <c r="B41" s="35"/>
      <c r="C41" s="1177" t="s">
        <v>534</v>
      </c>
      <c r="D41" s="1178"/>
      <c r="E41" s="1179"/>
      <c r="F41" s="36">
        <v>0.01</v>
      </c>
      <c r="G41" s="37">
        <v>0.01</v>
      </c>
      <c r="H41" s="37">
        <v>0.02</v>
      </c>
      <c r="I41" s="37">
        <v>0.04</v>
      </c>
      <c r="J41" s="38">
        <v>0.05</v>
      </c>
      <c r="K41" s="22"/>
      <c r="L41" s="22"/>
      <c r="M41" s="22"/>
      <c r="N41" s="22"/>
      <c r="O41" s="22"/>
      <c r="P41" s="22"/>
    </row>
    <row r="42" spans="1:16" ht="39" customHeight="1" x14ac:dyDescent="0.15">
      <c r="A42" s="22"/>
      <c r="B42" s="39"/>
      <c r="C42" s="1177" t="s">
        <v>535</v>
      </c>
      <c r="D42" s="1178"/>
      <c r="E42" s="1179"/>
      <c r="F42" s="36" t="s">
        <v>481</v>
      </c>
      <c r="G42" s="37" t="s">
        <v>481</v>
      </c>
      <c r="H42" s="37" t="s">
        <v>481</v>
      </c>
      <c r="I42" s="37" t="s">
        <v>481</v>
      </c>
      <c r="J42" s="38" t="s">
        <v>481</v>
      </c>
      <c r="K42" s="22"/>
      <c r="L42" s="22"/>
      <c r="M42" s="22"/>
      <c r="N42" s="22"/>
      <c r="O42" s="22"/>
      <c r="P42" s="22"/>
    </row>
    <row r="43" spans="1:16" ht="39" customHeight="1" thickBot="1" x14ac:dyDescent="0.2">
      <c r="A43" s="22"/>
      <c r="B43" s="40"/>
      <c r="C43" s="1180" t="s">
        <v>536</v>
      </c>
      <c r="D43" s="1181"/>
      <c r="E43" s="1182"/>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1755</v>
      </c>
      <c r="L45" s="60">
        <v>1738</v>
      </c>
      <c r="M45" s="60">
        <v>1661</v>
      </c>
      <c r="N45" s="60">
        <v>1629</v>
      </c>
      <c r="O45" s="61">
        <v>1562</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481</v>
      </c>
      <c r="L46" s="64" t="s">
        <v>481</v>
      </c>
      <c r="M46" s="64" t="s">
        <v>481</v>
      </c>
      <c r="N46" s="64" t="s">
        <v>481</v>
      </c>
      <c r="O46" s="65" t="s">
        <v>481</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481</v>
      </c>
      <c r="L47" s="64" t="s">
        <v>481</v>
      </c>
      <c r="M47" s="64" t="s">
        <v>481</v>
      </c>
      <c r="N47" s="64" t="s">
        <v>481</v>
      </c>
      <c r="O47" s="65" t="s">
        <v>481</v>
      </c>
      <c r="P47" s="48"/>
      <c r="Q47" s="48"/>
      <c r="R47" s="48"/>
      <c r="S47" s="48"/>
      <c r="T47" s="48"/>
      <c r="U47" s="48"/>
    </row>
    <row r="48" spans="1:21" ht="30.75" customHeight="1" x14ac:dyDescent="0.15">
      <c r="A48" s="48"/>
      <c r="B48" s="1195"/>
      <c r="C48" s="1196"/>
      <c r="D48" s="62"/>
      <c r="E48" s="1187" t="s">
        <v>15</v>
      </c>
      <c r="F48" s="1187"/>
      <c r="G48" s="1187"/>
      <c r="H48" s="1187"/>
      <c r="I48" s="1187"/>
      <c r="J48" s="1188"/>
      <c r="K48" s="63">
        <v>441</v>
      </c>
      <c r="L48" s="64">
        <v>456</v>
      </c>
      <c r="M48" s="64">
        <v>479</v>
      </c>
      <c r="N48" s="64">
        <v>441</v>
      </c>
      <c r="O48" s="65">
        <v>402</v>
      </c>
      <c r="P48" s="48"/>
      <c r="Q48" s="48"/>
      <c r="R48" s="48"/>
      <c r="S48" s="48"/>
      <c r="T48" s="48"/>
      <c r="U48" s="48"/>
    </row>
    <row r="49" spans="1:21" ht="30.75" customHeight="1" x14ac:dyDescent="0.15">
      <c r="A49" s="48"/>
      <c r="B49" s="1195"/>
      <c r="C49" s="1196"/>
      <c r="D49" s="62"/>
      <c r="E49" s="1187" t="s">
        <v>16</v>
      </c>
      <c r="F49" s="1187"/>
      <c r="G49" s="1187"/>
      <c r="H49" s="1187"/>
      <c r="I49" s="1187"/>
      <c r="J49" s="1188"/>
      <c r="K49" s="63">
        <v>41</v>
      </c>
      <c r="L49" s="64">
        <v>33</v>
      </c>
      <c r="M49" s="64">
        <v>35</v>
      </c>
      <c r="N49" s="64">
        <v>34</v>
      </c>
      <c r="O49" s="65">
        <v>47</v>
      </c>
      <c r="P49" s="48"/>
      <c r="Q49" s="48"/>
      <c r="R49" s="48"/>
      <c r="S49" s="48"/>
      <c r="T49" s="48"/>
      <c r="U49" s="48"/>
    </row>
    <row r="50" spans="1:21" ht="30.75" customHeight="1" x14ac:dyDescent="0.15">
      <c r="A50" s="48"/>
      <c r="B50" s="1195"/>
      <c r="C50" s="1196"/>
      <c r="D50" s="62"/>
      <c r="E50" s="1187" t="s">
        <v>17</v>
      </c>
      <c r="F50" s="1187"/>
      <c r="G50" s="1187"/>
      <c r="H50" s="1187"/>
      <c r="I50" s="1187"/>
      <c r="J50" s="1188"/>
      <c r="K50" s="63">
        <v>33</v>
      </c>
      <c r="L50" s="64">
        <v>30</v>
      </c>
      <c r="M50" s="64">
        <v>30</v>
      </c>
      <c r="N50" s="64">
        <v>30</v>
      </c>
      <c r="O50" s="65" t="s">
        <v>481</v>
      </c>
      <c r="P50" s="48"/>
      <c r="Q50" s="48"/>
      <c r="R50" s="48"/>
      <c r="S50" s="48"/>
      <c r="T50" s="48"/>
      <c r="U50" s="48"/>
    </row>
    <row r="51" spans="1:21" ht="30.75" customHeight="1" x14ac:dyDescent="0.15">
      <c r="A51" s="48"/>
      <c r="B51" s="1197"/>
      <c r="C51" s="1198"/>
      <c r="D51" s="66"/>
      <c r="E51" s="1187" t="s">
        <v>18</v>
      </c>
      <c r="F51" s="1187"/>
      <c r="G51" s="1187"/>
      <c r="H51" s="1187"/>
      <c r="I51" s="1187"/>
      <c r="J51" s="1188"/>
      <c r="K51" s="63">
        <v>1</v>
      </c>
      <c r="L51" s="64">
        <v>1</v>
      </c>
      <c r="M51" s="64">
        <v>1</v>
      </c>
      <c r="N51" s="64">
        <v>1</v>
      </c>
      <c r="O51" s="65">
        <v>1</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1888</v>
      </c>
      <c r="L52" s="64">
        <v>1934</v>
      </c>
      <c r="M52" s="64">
        <v>1936</v>
      </c>
      <c r="N52" s="64">
        <v>1848</v>
      </c>
      <c r="O52" s="65">
        <v>1792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383</v>
      </c>
      <c r="L53" s="69">
        <v>324</v>
      </c>
      <c r="M53" s="69">
        <v>270</v>
      </c>
      <c r="N53" s="69">
        <v>287</v>
      </c>
      <c r="O53" s="70">
        <v>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3" t="s">
        <v>24</v>
      </c>
      <c r="C41" s="1214"/>
      <c r="D41" s="81"/>
      <c r="E41" s="1215" t="s">
        <v>25</v>
      </c>
      <c r="F41" s="1215"/>
      <c r="G41" s="1215"/>
      <c r="H41" s="1216"/>
      <c r="I41" s="82">
        <v>13950</v>
      </c>
      <c r="J41" s="83">
        <v>13222</v>
      </c>
      <c r="K41" s="83">
        <v>12836</v>
      </c>
      <c r="L41" s="83">
        <v>12417</v>
      </c>
      <c r="M41" s="84">
        <v>12911</v>
      </c>
    </row>
    <row r="42" spans="2:13" ht="27.75" customHeight="1" x14ac:dyDescent="0.15">
      <c r="B42" s="1203"/>
      <c r="C42" s="1204"/>
      <c r="D42" s="85"/>
      <c r="E42" s="1207" t="s">
        <v>26</v>
      </c>
      <c r="F42" s="1207"/>
      <c r="G42" s="1207"/>
      <c r="H42" s="1208"/>
      <c r="I42" s="86">
        <v>179</v>
      </c>
      <c r="J42" s="87">
        <v>119</v>
      </c>
      <c r="K42" s="87">
        <v>60</v>
      </c>
      <c r="L42" s="87" t="s">
        <v>481</v>
      </c>
      <c r="M42" s="88" t="s">
        <v>481</v>
      </c>
    </row>
    <row r="43" spans="2:13" ht="27.75" customHeight="1" x14ac:dyDescent="0.15">
      <c r="B43" s="1203"/>
      <c r="C43" s="1204"/>
      <c r="D43" s="85"/>
      <c r="E43" s="1207" t="s">
        <v>27</v>
      </c>
      <c r="F43" s="1207"/>
      <c r="G43" s="1207"/>
      <c r="H43" s="1208"/>
      <c r="I43" s="86">
        <v>6047</v>
      </c>
      <c r="J43" s="87">
        <v>5821</v>
      </c>
      <c r="K43" s="87">
        <v>5822</v>
      </c>
      <c r="L43" s="87">
        <v>5609</v>
      </c>
      <c r="M43" s="88">
        <v>5289</v>
      </c>
    </row>
    <row r="44" spans="2:13" ht="27.75" customHeight="1" x14ac:dyDescent="0.15">
      <c r="B44" s="1203"/>
      <c r="C44" s="1204"/>
      <c r="D44" s="85"/>
      <c r="E44" s="1207" t="s">
        <v>28</v>
      </c>
      <c r="F44" s="1207"/>
      <c r="G44" s="1207"/>
      <c r="H44" s="1208"/>
      <c r="I44" s="86">
        <v>291</v>
      </c>
      <c r="J44" s="87">
        <v>469</v>
      </c>
      <c r="K44" s="87">
        <v>437</v>
      </c>
      <c r="L44" s="87">
        <v>405</v>
      </c>
      <c r="M44" s="88">
        <v>375</v>
      </c>
    </row>
    <row r="45" spans="2:13" ht="27.75" customHeight="1" x14ac:dyDescent="0.15">
      <c r="B45" s="1203"/>
      <c r="C45" s="1204"/>
      <c r="D45" s="85"/>
      <c r="E45" s="1207" t="s">
        <v>29</v>
      </c>
      <c r="F45" s="1207"/>
      <c r="G45" s="1207"/>
      <c r="H45" s="1208"/>
      <c r="I45" s="86">
        <v>2077</v>
      </c>
      <c r="J45" s="87">
        <v>1921</v>
      </c>
      <c r="K45" s="87">
        <v>1912</v>
      </c>
      <c r="L45" s="87">
        <v>1880</v>
      </c>
      <c r="M45" s="88">
        <v>1882</v>
      </c>
    </row>
    <row r="46" spans="2:13" ht="27.75" customHeight="1" x14ac:dyDescent="0.15">
      <c r="B46" s="1203"/>
      <c r="C46" s="1204"/>
      <c r="D46" s="89"/>
      <c r="E46" s="1207" t="s">
        <v>30</v>
      </c>
      <c r="F46" s="1207"/>
      <c r="G46" s="1207"/>
      <c r="H46" s="1208"/>
      <c r="I46" s="86" t="s">
        <v>481</v>
      </c>
      <c r="J46" s="87" t="s">
        <v>481</v>
      </c>
      <c r="K46" s="87" t="s">
        <v>481</v>
      </c>
      <c r="L46" s="87" t="s">
        <v>481</v>
      </c>
      <c r="M46" s="88" t="s">
        <v>481</v>
      </c>
    </row>
    <row r="47" spans="2:13" ht="27.75" customHeight="1" x14ac:dyDescent="0.15">
      <c r="B47" s="1203"/>
      <c r="C47" s="1204"/>
      <c r="D47" s="90"/>
      <c r="E47" s="1217" t="s">
        <v>31</v>
      </c>
      <c r="F47" s="1218"/>
      <c r="G47" s="1218"/>
      <c r="H47" s="1219"/>
      <c r="I47" s="86" t="s">
        <v>481</v>
      </c>
      <c r="J47" s="87" t="s">
        <v>481</v>
      </c>
      <c r="K47" s="87" t="s">
        <v>481</v>
      </c>
      <c r="L47" s="87" t="s">
        <v>481</v>
      </c>
      <c r="M47" s="88" t="s">
        <v>481</v>
      </c>
    </row>
    <row r="48" spans="2:13" ht="27.75" customHeight="1" x14ac:dyDescent="0.15">
      <c r="B48" s="1203"/>
      <c r="C48" s="1204"/>
      <c r="D48" s="85"/>
      <c r="E48" s="1207" t="s">
        <v>32</v>
      </c>
      <c r="F48" s="1207"/>
      <c r="G48" s="1207"/>
      <c r="H48" s="1208"/>
      <c r="I48" s="86" t="s">
        <v>481</v>
      </c>
      <c r="J48" s="87" t="s">
        <v>481</v>
      </c>
      <c r="K48" s="87" t="s">
        <v>481</v>
      </c>
      <c r="L48" s="87" t="s">
        <v>481</v>
      </c>
      <c r="M48" s="88" t="s">
        <v>481</v>
      </c>
    </row>
    <row r="49" spans="2:13" ht="27.75" customHeight="1" x14ac:dyDescent="0.15">
      <c r="B49" s="1205"/>
      <c r="C49" s="1206"/>
      <c r="D49" s="85"/>
      <c r="E49" s="1207" t="s">
        <v>33</v>
      </c>
      <c r="F49" s="1207"/>
      <c r="G49" s="1207"/>
      <c r="H49" s="1208"/>
      <c r="I49" s="86" t="s">
        <v>481</v>
      </c>
      <c r="J49" s="87" t="s">
        <v>481</v>
      </c>
      <c r="K49" s="87" t="s">
        <v>481</v>
      </c>
      <c r="L49" s="87" t="s">
        <v>481</v>
      </c>
      <c r="M49" s="88" t="s">
        <v>481</v>
      </c>
    </row>
    <row r="50" spans="2:13" ht="27.75" customHeight="1" x14ac:dyDescent="0.15">
      <c r="B50" s="1201" t="s">
        <v>34</v>
      </c>
      <c r="C50" s="1202"/>
      <c r="D50" s="91"/>
      <c r="E50" s="1207" t="s">
        <v>35</v>
      </c>
      <c r="F50" s="1207"/>
      <c r="G50" s="1207"/>
      <c r="H50" s="1208"/>
      <c r="I50" s="86">
        <v>4152</v>
      </c>
      <c r="J50" s="87">
        <v>4824</v>
      </c>
      <c r="K50" s="87">
        <v>5563</v>
      </c>
      <c r="L50" s="87">
        <v>6249</v>
      </c>
      <c r="M50" s="88">
        <v>6594</v>
      </c>
    </row>
    <row r="51" spans="2:13" ht="27.75" customHeight="1" x14ac:dyDescent="0.15">
      <c r="B51" s="1203"/>
      <c r="C51" s="1204"/>
      <c r="D51" s="85"/>
      <c r="E51" s="1207" t="s">
        <v>36</v>
      </c>
      <c r="F51" s="1207"/>
      <c r="G51" s="1207"/>
      <c r="H51" s="1208"/>
      <c r="I51" s="86">
        <v>522</v>
      </c>
      <c r="J51" s="87">
        <v>313</v>
      </c>
      <c r="K51" s="87">
        <v>71</v>
      </c>
      <c r="L51" s="87">
        <v>35</v>
      </c>
      <c r="M51" s="88">
        <v>139</v>
      </c>
    </row>
    <row r="52" spans="2:13" ht="27.75" customHeight="1" x14ac:dyDescent="0.15">
      <c r="B52" s="1205"/>
      <c r="C52" s="1206"/>
      <c r="D52" s="85"/>
      <c r="E52" s="1207" t="s">
        <v>37</v>
      </c>
      <c r="F52" s="1207"/>
      <c r="G52" s="1207"/>
      <c r="H52" s="1208"/>
      <c r="I52" s="86">
        <v>16809</v>
      </c>
      <c r="J52" s="87">
        <v>16297</v>
      </c>
      <c r="K52" s="87">
        <v>15721</v>
      </c>
      <c r="L52" s="87">
        <v>15166</v>
      </c>
      <c r="M52" s="88">
        <v>15202</v>
      </c>
    </row>
    <row r="53" spans="2:13" ht="27.75" customHeight="1" thickBot="1" x14ac:dyDescent="0.2">
      <c r="B53" s="1209" t="s">
        <v>38</v>
      </c>
      <c r="C53" s="1210"/>
      <c r="D53" s="92"/>
      <c r="E53" s="1211" t="s">
        <v>39</v>
      </c>
      <c r="F53" s="1211"/>
      <c r="G53" s="1211"/>
      <c r="H53" s="1212"/>
      <c r="I53" s="93">
        <v>1061</v>
      </c>
      <c r="J53" s="94">
        <v>118</v>
      </c>
      <c r="K53" s="94">
        <v>-288</v>
      </c>
      <c r="L53" s="94">
        <v>-1140</v>
      </c>
      <c r="M53" s="95">
        <v>-1478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34" t="s">
        <v>571</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3"/>
      <c r="H50" s="1244"/>
      <c r="I50" s="1244"/>
      <c r="J50" s="1245"/>
      <c r="K50" s="356" t="s">
        <v>521</v>
      </c>
      <c r="L50" s="356" t="s">
        <v>522</v>
      </c>
      <c r="M50" s="356" t="s">
        <v>523</v>
      </c>
      <c r="N50" s="356" t="s">
        <v>524</v>
      </c>
      <c r="O50" s="356" t="s">
        <v>525</v>
      </c>
    </row>
    <row r="51" spans="1:17" x14ac:dyDescent="0.15">
      <c r="B51" s="250"/>
      <c r="C51" s="246"/>
      <c r="D51" s="246"/>
      <c r="E51" s="246"/>
      <c r="F51" s="246"/>
      <c r="G51" s="1246" t="s">
        <v>564</v>
      </c>
      <c r="H51" s="1247"/>
      <c r="I51" s="1252" t="s">
        <v>565</v>
      </c>
      <c r="J51" s="1252"/>
      <c r="K51" s="1254"/>
      <c r="L51" s="1254"/>
      <c r="M51" s="1254"/>
      <c r="N51" s="1220"/>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570</v>
      </c>
      <c r="J53" s="1232"/>
      <c r="K53" s="1255"/>
      <c r="L53" s="1255"/>
      <c r="M53" s="1255"/>
      <c r="N53" s="1224">
        <v>54.4</v>
      </c>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566</v>
      </c>
      <c r="H55" s="1227"/>
      <c r="I55" s="1232" t="s">
        <v>565</v>
      </c>
      <c r="J55" s="1232"/>
      <c r="K55" s="1254"/>
      <c r="L55" s="1254"/>
      <c r="M55" s="1254"/>
      <c r="N55" s="1220">
        <v>13.1</v>
      </c>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570</v>
      </c>
      <c r="J57" s="1222"/>
      <c r="K57" s="1255"/>
      <c r="L57" s="1255"/>
      <c r="M57" s="1255"/>
      <c r="N57" s="1224">
        <v>53.4</v>
      </c>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4" t="s">
        <v>572</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3"/>
      <c r="H72" s="1244"/>
      <c r="I72" s="1244"/>
      <c r="J72" s="1245"/>
      <c r="K72" s="356" t="s">
        <v>521</v>
      </c>
      <c r="L72" s="356" t="s">
        <v>522</v>
      </c>
      <c r="M72" s="356" t="s">
        <v>523</v>
      </c>
      <c r="N72" s="356" t="s">
        <v>524</v>
      </c>
      <c r="O72" s="356" t="s">
        <v>525</v>
      </c>
    </row>
    <row r="73" spans="2:30" x14ac:dyDescent="0.15">
      <c r="B73" s="250"/>
      <c r="C73" s="246"/>
      <c r="D73" s="246"/>
      <c r="E73" s="246"/>
      <c r="F73" s="246"/>
      <c r="G73" s="1246" t="s">
        <v>564</v>
      </c>
      <c r="H73" s="1247"/>
      <c r="I73" s="1252" t="s">
        <v>565</v>
      </c>
      <c r="J73" s="1252"/>
      <c r="K73" s="1233">
        <v>18.899999999999999</v>
      </c>
      <c r="L73" s="1233">
        <v>2.1</v>
      </c>
      <c r="M73" s="1220"/>
      <c r="N73" s="1220"/>
      <c r="O73" s="1220"/>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569</v>
      </c>
      <c r="J75" s="1232"/>
      <c r="K75" s="1224">
        <v>8.6</v>
      </c>
      <c r="L75" s="1224">
        <v>6.7</v>
      </c>
      <c r="M75" s="1224">
        <v>5.8</v>
      </c>
      <c r="N75" s="1224">
        <v>5.3</v>
      </c>
      <c r="O75" s="1224">
        <v>4.7</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566</v>
      </c>
      <c r="H77" s="1227"/>
      <c r="I77" s="1232" t="s">
        <v>565</v>
      </c>
      <c r="J77" s="1232"/>
      <c r="K77" s="1233">
        <v>29.4</v>
      </c>
      <c r="L77" s="1233">
        <v>18.899999999999999</v>
      </c>
      <c r="M77" s="1220">
        <v>10.199999999999999</v>
      </c>
      <c r="N77" s="1220">
        <v>13.1</v>
      </c>
      <c r="O77" s="1220">
        <v>0</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569</v>
      </c>
      <c r="J79" s="1222"/>
      <c r="K79" s="1223">
        <v>10.9</v>
      </c>
      <c r="L79" s="1223">
        <v>10.1</v>
      </c>
      <c r="M79" s="1223">
        <v>9.1</v>
      </c>
      <c r="N79" s="1223">
        <v>8.9</v>
      </c>
      <c r="O79" s="1223">
        <v>7.9</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102497</v>
      </c>
      <c r="E3" s="118"/>
      <c r="F3" s="119">
        <v>66496</v>
      </c>
      <c r="G3" s="120"/>
      <c r="H3" s="121"/>
    </row>
    <row r="4" spans="1:8" x14ac:dyDescent="0.15">
      <c r="A4" s="122"/>
      <c r="B4" s="123"/>
      <c r="C4" s="124"/>
      <c r="D4" s="125">
        <v>76794</v>
      </c>
      <c r="E4" s="126"/>
      <c r="F4" s="127">
        <v>36530</v>
      </c>
      <c r="G4" s="128"/>
      <c r="H4" s="129"/>
    </row>
    <row r="5" spans="1:8" x14ac:dyDescent="0.15">
      <c r="A5" s="110" t="s">
        <v>515</v>
      </c>
      <c r="B5" s="115"/>
      <c r="C5" s="116"/>
      <c r="D5" s="117">
        <v>112007</v>
      </c>
      <c r="E5" s="118"/>
      <c r="F5" s="119">
        <v>82748</v>
      </c>
      <c r="G5" s="120"/>
      <c r="H5" s="121"/>
    </row>
    <row r="6" spans="1:8" x14ac:dyDescent="0.15">
      <c r="A6" s="122"/>
      <c r="B6" s="123"/>
      <c r="C6" s="124"/>
      <c r="D6" s="125">
        <v>76508</v>
      </c>
      <c r="E6" s="126"/>
      <c r="F6" s="127">
        <v>44732</v>
      </c>
      <c r="G6" s="128"/>
      <c r="H6" s="129"/>
    </row>
    <row r="7" spans="1:8" x14ac:dyDescent="0.15">
      <c r="A7" s="110" t="s">
        <v>516</v>
      </c>
      <c r="B7" s="115"/>
      <c r="C7" s="116"/>
      <c r="D7" s="117">
        <v>116260</v>
      </c>
      <c r="E7" s="118"/>
      <c r="F7" s="119">
        <v>91837</v>
      </c>
      <c r="G7" s="120"/>
      <c r="H7" s="121"/>
    </row>
    <row r="8" spans="1:8" x14ac:dyDescent="0.15">
      <c r="A8" s="122"/>
      <c r="B8" s="123"/>
      <c r="C8" s="124"/>
      <c r="D8" s="125">
        <v>78092</v>
      </c>
      <c r="E8" s="126"/>
      <c r="F8" s="127">
        <v>54439</v>
      </c>
      <c r="G8" s="128"/>
      <c r="H8" s="129"/>
    </row>
    <row r="9" spans="1:8" x14ac:dyDescent="0.15">
      <c r="A9" s="110" t="s">
        <v>517</v>
      </c>
      <c r="B9" s="115"/>
      <c r="C9" s="116"/>
      <c r="D9" s="117">
        <v>141230</v>
      </c>
      <c r="E9" s="118"/>
      <c r="F9" s="119">
        <v>75972</v>
      </c>
      <c r="G9" s="120"/>
      <c r="H9" s="121"/>
    </row>
    <row r="10" spans="1:8" x14ac:dyDescent="0.15">
      <c r="A10" s="122"/>
      <c r="B10" s="123"/>
      <c r="C10" s="124"/>
      <c r="D10" s="125">
        <v>77527</v>
      </c>
      <c r="E10" s="126"/>
      <c r="F10" s="127">
        <v>40712</v>
      </c>
      <c r="G10" s="128"/>
      <c r="H10" s="129"/>
    </row>
    <row r="11" spans="1:8" x14ac:dyDescent="0.15">
      <c r="A11" s="110" t="s">
        <v>518</v>
      </c>
      <c r="B11" s="115"/>
      <c r="C11" s="116"/>
      <c r="D11" s="117">
        <v>224694</v>
      </c>
      <c r="E11" s="118"/>
      <c r="F11" s="119">
        <v>79466</v>
      </c>
      <c r="G11" s="120"/>
      <c r="H11" s="121"/>
    </row>
    <row r="12" spans="1:8" x14ac:dyDescent="0.15">
      <c r="A12" s="122"/>
      <c r="B12" s="123"/>
      <c r="C12" s="130"/>
      <c r="D12" s="125">
        <v>92621</v>
      </c>
      <c r="E12" s="126"/>
      <c r="F12" s="127">
        <v>44645</v>
      </c>
      <c r="G12" s="128"/>
      <c r="H12" s="129"/>
    </row>
    <row r="13" spans="1:8" x14ac:dyDescent="0.15">
      <c r="A13" s="110"/>
      <c r="B13" s="115"/>
      <c r="C13" s="131"/>
      <c r="D13" s="132">
        <v>139338</v>
      </c>
      <c r="E13" s="133"/>
      <c r="F13" s="134">
        <v>79304</v>
      </c>
      <c r="G13" s="135"/>
      <c r="H13" s="121"/>
    </row>
    <row r="14" spans="1:8" x14ac:dyDescent="0.15">
      <c r="A14" s="122"/>
      <c r="B14" s="123"/>
      <c r="C14" s="124"/>
      <c r="D14" s="125">
        <v>80308</v>
      </c>
      <c r="E14" s="126"/>
      <c r="F14" s="127">
        <v>44212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2.5499999999999998</v>
      </c>
      <c r="C19" s="136">
        <f>ROUND(VALUE(SUBSTITUTE(実質収支比率等に係る経年分析!G$48,"▲","-")),2)</f>
        <v>2.6</v>
      </c>
      <c r="D19" s="136">
        <f>ROUND(VALUE(SUBSTITUTE(実質収支比率等に係る経年分析!H$48,"▲","-")),2)</f>
        <v>2.73</v>
      </c>
      <c r="E19" s="136">
        <f>ROUND(VALUE(SUBSTITUTE(実質収支比率等に係る経年分析!I$48,"▲","-")),2)</f>
        <v>2.61</v>
      </c>
      <c r="F19" s="136">
        <f>ROUND(VALUE(SUBSTITUTE(実質収支比率等に係る経年分析!J$48,"▲","-")),2)</f>
        <v>3.74</v>
      </c>
    </row>
    <row r="20" spans="1:11" x14ac:dyDescent="0.15">
      <c r="A20" s="136" t="s">
        <v>44</v>
      </c>
      <c r="B20" s="136">
        <f>ROUND(VALUE(SUBSTITUTE(実質収支比率等に係る経年分析!F$47,"▲","-")),2)</f>
        <v>44.73</v>
      </c>
      <c r="C20" s="136">
        <f>ROUND(VALUE(SUBSTITUTE(実質収支比率等に係る経年分析!G$47,"▲","-")),2)</f>
        <v>51.8</v>
      </c>
      <c r="D20" s="136">
        <f>ROUND(VALUE(SUBSTITUTE(実質収支比率等に係る経年分析!H$47,"▲","-")),2)</f>
        <v>58.29</v>
      </c>
      <c r="E20" s="136">
        <f>ROUND(VALUE(SUBSTITUTE(実質収支比率等に係る経年分析!I$47,"▲","-")),2)</f>
        <v>67.040000000000006</v>
      </c>
      <c r="F20" s="136">
        <f>ROUND(VALUE(SUBSTITUTE(実質収支比率等に係る経年分析!J$47,"▲","-")),2)</f>
        <v>75.260000000000005</v>
      </c>
    </row>
    <row r="21" spans="1:11" x14ac:dyDescent="0.15">
      <c r="A21" s="136" t="s">
        <v>45</v>
      </c>
      <c r="B21" s="136">
        <f>IF(ISNUMBER(VALUE(SUBSTITUTE(実質収支比率等に係る経年分析!F$49,"▲","-"))),ROUND(VALUE(SUBSTITUTE(実質収支比率等に係る経年分析!F$49,"▲","-")),2),NA())</f>
        <v>11.6</v>
      </c>
      <c r="C21" s="136">
        <f>IF(ISNUMBER(VALUE(SUBSTITUTE(実質収支比率等に係る経年分析!G$49,"▲","-"))),ROUND(VALUE(SUBSTITUTE(実質収支比率等に係る経年分析!G$49,"▲","-")),2),NA())</f>
        <v>10.81</v>
      </c>
      <c r="D21" s="136">
        <f>IF(ISNUMBER(VALUE(SUBSTITUTE(実質収支比率等に係る経年分析!H$49,"▲","-"))),ROUND(VALUE(SUBSTITUTE(実質収支比率等に係る経年分析!H$49,"▲","-")),2),NA())</f>
        <v>7.39</v>
      </c>
      <c r="E21" s="136">
        <f>IF(ISNUMBER(VALUE(SUBSTITUTE(実質収支比率等に係る経年分析!I$49,"▲","-"))),ROUND(VALUE(SUBSTITUTE(実質収支比率等に係る経年分析!I$49,"▲","-")),2),NA())</f>
        <v>10.02</v>
      </c>
      <c r="F21" s="136">
        <f>IF(ISNUMBER(VALUE(SUBSTITUTE(実質収支比率等に係る経年分析!J$49,"▲","-"))),ROUND(VALUE(SUBSTITUTE(実質収支比率等に係る経年分析!J$49,"▲","-")),2),NA())</f>
        <v>8.17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集落排水等特別会計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公共下水道特別会計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簡易水道等特別会計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1.1499999999999999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2.5099999999999998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v>
      </c>
    </row>
    <row r="36" spans="1:16" x14ac:dyDescent="0.15">
      <c r="A36" s="137" t="str">
        <f>IF(連結実質赤字比率に係る赤字・黒字の構成分析!C$34="",NA(),連結実質赤字比率に係る赤字・黒字の構成分析!C$34)</f>
        <v>診療所特別会計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7.0000000000000007E-2</v>
      </c>
      <c r="H36" s="137">
        <f>IF(ROUND(VALUE(SUBSTITUTE(連結実質赤字比率に係る赤字・黒字の構成分析!I$34,"▲", "-")), 2) &lt; 0, ABS(ROUND(VALUE(SUBSTITUTE(連結実質赤字比率に係る赤字・黒字の構成分析!I$34,"▲", "-")), 2)), NA())</f>
        <v>0.06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0.06</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1888</v>
      </c>
      <c r="E42" s="138"/>
      <c r="F42" s="138"/>
      <c r="G42" s="138">
        <f>'実質公債費比率（分子）の構造'!L$52</f>
        <v>1934</v>
      </c>
      <c r="H42" s="138"/>
      <c r="I42" s="138"/>
      <c r="J42" s="138">
        <f>'実質公債費比率（分子）の構造'!M$52</f>
        <v>1936</v>
      </c>
      <c r="K42" s="138"/>
      <c r="L42" s="138"/>
      <c r="M42" s="138">
        <f>'実質公債費比率（分子）の構造'!N$52</f>
        <v>1848</v>
      </c>
      <c r="N42" s="138"/>
      <c r="O42" s="138"/>
      <c r="P42" s="138">
        <f>'実質公債費比率（分子）の構造'!O$52</f>
        <v>1792</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54</v>
      </c>
      <c r="B44" s="138">
        <f>'実質公債費比率（分子）の構造'!K$50</f>
        <v>33</v>
      </c>
      <c r="C44" s="138"/>
      <c r="D44" s="138"/>
      <c r="E44" s="138">
        <f>'実質公債費比率（分子）の構造'!L$50</f>
        <v>30</v>
      </c>
      <c r="F44" s="138"/>
      <c r="G44" s="138"/>
      <c r="H44" s="138">
        <f>'実質公債費比率（分子）の構造'!M$50</f>
        <v>30</v>
      </c>
      <c r="I44" s="138"/>
      <c r="J44" s="138"/>
      <c r="K44" s="138">
        <f>'実質公債費比率（分子）の構造'!N$50</f>
        <v>30</v>
      </c>
      <c r="L44" s="138"/>
      <c r="M44" s="138"/>
      <c r="N44" s="138" t="str">
        <f>'実質公債費比率（分子）の構造'!O$50</f>
        <v>-</v>
      </c>
      <c r="O44" s="138"/>
      <c r="P44" s="138"/>
    </row>
    <row r="45" spans="1:16" x14ac:dyDescent="0.15">
      <c r="A45" s="138" t="s">
        <v>55</v>
      </c>
      <c r="B45" s="138">
        <f>'実質公債費比率（分子）の構造'!K$49</f>
        <v>41</v>
      </c>
      <c r="C45" s="138"/>
      <c r="D45" s="138"/>
      <c r="E45" s="138">
        <f>'実質公債費比率（分子）の構造'!L$49</f>
        <v>33</v>
      </c>
      <c r="F45" s="138"/>
      <c r="G45" s="138"/>
      <c r="H45" s="138">
        <f>'実質公債費比率（分子）の構造'!M$49</f>
        <v>35</v>
      </c>
      <c r="I45" s="138"/>
      <c r="J45" s="138"/>
      <c r="K45" s="138">
        <f>'実質公債費比率（分子）の構造'!N$49</f>
        <v>34</v>
      </c>
      <c r="L45" s="138"/>
      <c r="M45" s="138"/>
      <c r="N45" s="138">
        <f>'実質公債費比率（分子）の構造'!O$49</f>
        <v>47</v>
      </c>
      <c r="O45" s="138"/>
      <c r="P45" s="138"/>
    </row>
    <row r="46" spans="1:16" x14ac:dyDescent="0.15">
      <c r="A46" s="138" t="s">
        <v>56</v>
      </c>
      <c r="B46" s="138">
        <f>'実質公債費比率（分子）の構造'!K$48</f>
        <v>441</v>
      </c>
      <c r="C46" s="138"/>
      <c r="D46" s="138"/>
      <c r="E46" s="138">
        <f>'実質公債費比率（分子）の構造'!L$48</f>
        <v>456</v>
      </c>
      <c r="F46" s="138"/>
      <c r="G46" s="138"/>
      <c r="H46" s="138">
        <f>'実質公債費比率（分子）の構造'!M$48</f>
        <v>479</v>
      </c>
      <c r="I46" s="138"/>
      <c r="J46" s="138"/>
      <c r="K46" s="138">
        <f>'実質公債費比率（分子）の構造'!N$48</f>
        <v>441</v>
      </c>
      <c r="L46" s="138"/>
      <c r="M46" s="138"/>
      <c r="N46" s="138">
        <f>'実質公債費比率（分子）の構造'!O$48</f>
        <v>402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1755</v>
      </c>
      <c r="C49" s="138"/>
      <c r="D49" s="138"/>
      <c r="E49" s="138">
        <f>'実質公債費比率（分子）の構造'!L$45</f>
        <v>1738</v>
      </c>
      <c r="F49" s="138"/>
      <c r="G49" s="138"/>
      <c r="H49" s="138">
        <f>'実質公債費比率（分子）の構造'!M$45</f>
        <v>1661</v>
      </c>
      <c r="I49" s="138"/>
      <c r="J49" s="138"/>
      <c r="K49" s="138">
        <f>'実質公債費比率（分子）の構造'!N$45</f>
        <v>1629</v>
      </c>
      <c r="L49" s="138"/>
      <c r="M49" s="138"/>
      <c r="N49" s="138">
        <f>'実質公債費比率（分子）の構造'!O$45</f>
        <v>1562</v>
      </c>
      <c r="O49" s="138"/>
      <c r="P49" s="138"/>
    </row>
    <row r="50" spans="1:16" x14ac:dyDescent="0.15">
      <c r="A50" s="138" t="s">
        <v>60</v>
      </c>
      <c r="B50" s="138" t="e">
        <f>NA()</f>
        <v>#N/A</v>
      </c>
      <c r="C50" s="138">
        <f>IF(ISNUMBER('実質公債費比率（分子）の構造'!K$53),'実質公債費比率（分子）の構造'!K$53,NA())</f>
        <v>383</v>
      </c>
      <c r="D50" s="138" t="e">
        <f>NA()</f>
        <v>#N/A</v>
      </c>
      <c r="E50" s="138" t="e">
        <f>NA()</f>
        <v>#N/A</v>
      </c>
      <c r="F50" s="138">
        <f>IF(ISNUMBER('実質公債費比率（分子）の構造'!L$53),'実質公債費比率（分子）の構造'!L$53,NA())</f>
        <v>324</v>
      </c>
      <c r="G50" s="138" t="e">
        <f>NA()</f>
        <v>#N/A</v>
      </c>
      <c r="H50" s="138" t="e">
        <f>NA()</f>
        <v>#N/A</v>
      </c>
      <c r="I50" s="138">
        <f>IF(ISNUMBER('実質公債費比率（分子）の構造'!M$53),'実質公債費比率（分子）の構造'!M$53,NA())</f>
        <v>270</v>
      </c>
      <c r="J50" s="138" t="e">
        <f>NA()</f>
        <v>#N/A</v>
      </c>
      <c r="K50" s="138" t="e">
        <f>NA()</f>
        <v>#N/A</v>
      </c>
      <c r="L50" s="138">
        <f>IF(ISNUMBER('実質公債費比率（分子）の構造'!N$53),'実質公債費比率（分子）の構造'!N$53,NA())</f>
        <v>287</v>
      </c>
      <c r="M50" s="138" t="e">
        <f>NA()</f>
        <v>#N/A</v>
      </c>
      <c r="N50" s="138" t="e">
        <f>NA()</f>
        <v>#N/A</v>
      </c>
      <c r="O50" s="138">
        <f>IF(ISNUMBER('実質公債費比率（分子）の構造'!O$53),'実質公債費比率（分子）の構造'!O$53,NA())</f>
        <v>220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16809</v>
      </c>
      <c r="E56" s="137"/>
      <c r="F56" s="137"/>
      <c r="G56" s="137">
        <f>'将来負担比率（分子）の構造'!J$52</f>
        <v>16297</v>
      </c>
      <c r="H56" s="137"/>
      <c r="I56" s="137"/>
      <c r="J56" s="137">
        <f>'将来負担比率（分子）の構造'!K$52</f>
        <v>15721</v>
      </c>
      <c r="K56" s="137"/>
      <c r="L56" s="137"/>
      <c r="M56" s="137">
        <f>'将来負担比率（分子）の構造'!L$52</f>
        <v>15166</v>
      </c>
      <c r="N56" s="137"/>
      <c r="O56" s="137"/>
      <c r="P56" s="137">
        <f>'将来負担比率（分子）の構造'!M$52</f>
        <v>15202</v>
      </c>
    </row>
    <row r="57" spans="1:16" x14ac:dyDescent="0.15">
      <c r="A57" s="137" t="s">
        <v>36</v>
      </c>
      <c r="B57" s="137"/>
      <c r="C57" s="137"/>
      <c r="D57" s="137">
        <f>'将来負担比率（分子）の構造'!I$51</f>
        <v>522</v>
      </c>
      <c r="E57" s="137"/>
      <c r="F57" s="137"/>
      <c r="G57" s="137">
        <f>'将来負担比率（分子）の構造'!J$51</f>
        <v>313</v>
      </c>
      <c r="H57" s="137"/>
      <c r="I57" s="137"/>
      <c r="J57" s="137">
        <f>'将来負担比率（分子）の構造'!K$51</f>
        <v>71</v>
      </c>
      <c r="K57" s="137"/>
      <c r="L57" s="137"/>
      <c r="M57" s="137">
        <f>'将来負担比率（分子）の構造'!L$51</f>
        <v>35</v>
      </c>
      <c r="N57" s="137"/>
      <c r="O57" s="137"/>
      <c r="P57" s="137">
        <f>'将来負担比率（分子）の構造'!M$51</f>
        <v>139</v>
      </c>
    </row>
    <row r="58" spans="1:16" x14ac:dyDescent="0.15">
      <c r="A58" s="137" t="s">
        <v>35</v>
      </c>
      <c r="B58" s="137"/>
      <c r="C58" s="137"/>
      <c r="D58" s="137">
        <f>'将来負担比率（分子）の構造'!I$50</f>
        <v>4152</v>
      </c>
      <c r="E58" s="137"/>
      <c r="F58" s="137"/>
      <c r="G58" s="137">
        <f>'将来負担比率（分子）の構造'!J$50</f>
        <v>4824</v>
      </c>
      <c r="H58" s="137"/>
      <c r="I58" s="137"/>
      <c r="J58" s="137">
        <f>'将来負担比率（分子）の構造'!K$50</f>
        <v>5563</v>
      </c>
      <c r="K58" s="137"/>
      <c r="L58" s="137"/>
      <c r="M58" s="137">
        <f>'将来負担比率（分子）の構造'!L$50</f>
        <v>6249</v>
      </c>
      <c r="N58" s="137"/>
      <c r="O58" s="137"/>
      <c r="P58" s="137">
        <f>'将来負担比率（分子）の構造'!M$50</f>
        <v>6594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2077</v>
      </c>
      <c r="C62" s="137"/>
      <c r="D62" s="137"/>
      <c r="E62" s="137">
        <f>'将来負担比率（分子）の構造'!J$45</f>
        <v>1921</v>
      </c>
      <c r="F62" s="137"/>
      <c r="G62" s="137"/>
      <c r="H62" s="137">
        <f>'将来負担比率（分子）の構造'!K$45</f>
        <v>1912</v>
      </c>
      <c r="I62" s="137"/>
      <c r="J62" s="137"/>
      <c r="K62" s="137">
        <f>'将来負担比率（分子）の構造'!L$45</f>
        <v>1880</v>
      </c>
      <c r="L62" s="137"/>
      <c r="M62" s="137"/>
      <c r="N62" s="137">
        <f>'将来負担比率（分子）の構造'!M$45</f>
        <v>1882</v>
      </c>
      <c r="O62" s="137"/>
      <c r="P62" s="137"/>
    </row>
    <row r="63" spans="1:16" x14ac:dyDescent="0.15">
      <c r="A63" s="137" t="s">
        <v>28</v>
      </c>
      <c r="B63" s="137">
        <f>'将来負担比率（分子）の構造'!I$44</f>
        <v>291</v>
      </c>
      <c r="C63" s="137"/>
      <c r="D63" s="137"/>
      <c r="E63" s="137">
        <f>'将来負担比率（分子）の構造'!J$44</f>
        <v>469</v>
      </c>
      <c r="F63" s="137"/>
      <c r="G63" s="137"/>
      <c r="H63" s="137">
        <f>'将来負担比率（分子）の構造'!K$44</f>
        <v>437</v>
      </c>
      <c r="I63" s="137"/>
      <c r="J63" s="137"/>
      <c r="K63" s="137">
        <f>'将来負担比率（分子）の構造'!L$44</f>
        <v>405</v>
      </c>
      <c r="L63" s="137"/>
      <c r="M63" s="137"/>
      <c r="N63" s="137">
        <f>'将来負担比率（分子）の構造'!M$44</f>
        <v>375</v>
      </c>
      <c r="O63" s="137"/>
      <c r="P63" s="137"/>
    </row>
    <row r="64" spans="1:16" x14ac:dyDescent="0.15">
      <c r="A64" s="137" t="s">
        <v>27</v>
      </c>
      <c r="B64" s="137">
        <f>'将来負担比率（分子）の構造'!I$43</f>
        <v>6047</v>
      </c>
      <c r="C64" s="137"/>
      <c r="D64" s="137"/>
      <c r="E64" s="137">
        <f>'将来負担比率（分子）の構造'!J$43</f>
        <v>5821</v>
      </c>
      <c r="F64" s="137"/>
      <c r="G64" s="137"/>
      <c r="H64" s="137">
        <f>'将来負担比率（分子）の構造'!K$43</f>
        <v>5822</v>
      </c>
      <c r="I64" s="137"/>
      <c r="J64" s="137"/>
      <c r="K64" s="137">
        <f>'将来負担比率（分子）の構造'!L$43</f>
        <v>5609</v>
      </c>
      <c r="L64" s="137"/>
      <c r="M64" s="137"/>
      <c r="N64" s="137">
        <f>'将来負担比率（分子）の構造'!M$43</f>
        <v>5289</v>
      </c>
      <c r="O64" s="137"/>
      <c r="P64" s="137"/>
    </row>
    <row r="65" spans="1:16" x14ac:dyDescent="0.15">
      <c r="A65" s="137" t="s">
        <v>26</v>
      </c>
      <c r="B65" s="137">
        <f>'将来負担比率（分子）の構造'!I$42</f>
        <v>179</v>
      </c>
      <c r="C65" s="137"/>
      <c r="D65" s="137"/>
      <c r="E65" s="137">
        <f>'将来負担比率（分子）の構造'!J$42</f>
        <v>119</v>
      </c>
      <c r="F65" s="137"/>
      <c r="G65" s="137"/>
      <c r="H65" s="137">
        <f>'将来負担比率（分子）の構造'!K$42</f>
        <v>60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13950</v>
      </c>
      <c r="C66" s="137"/>
      <c r="D66" s="137"/>
      <c r="E66" s="137">
        <f>'将来負担比率（分子）の構造'!J$41</f>
        <v>13222</v>
      </c>
      <c r="F66" s="137"/>
      <c r="G66" s="137"/>
      <c r="H66" s="137">
        <f>'将来負担比率（分子）の構造'!K$41</f>
        <v>12836</v>
      </c>
      <c r="I66" s="137"/>
      <c r="J66" s="137"/>
      <c r="K66" s="137">
        <f>'将来負担比率（分子）の構造'!L$41</f>
        <v>12417</v>
      </c>
      <c r="L66" s="137"/>
      <c r="M66" s="137"/>
      <c r="N66" s="137">
        <f>'将来負担比率（分子）の構造'!M$41</f>
        <v>12911</v>
      </c>
      <c r="O66" s="137"/>
      <c r="P66" s="137"/>
    </row>
    <row r="67" spans="1:16" x14ac:dyDescent="0.15">
      <c r="A67" s="137" t="s">
        <v>64</v>
      </c>
      <c r="B67" s="137" t="e">
        <f>NA()</f>
        <v>#N/A</v>
      </c>
      <c r="C67" s="137">
        <f>IF(ISNUMBER('将来負担比率（分子）の構造'!I$53), IF('将来負担比率（分子）の構造'!I$53 &lt; 0, 0, '将来負担比率（分子）の構造'!I$53), NA())</f>
        <v>1061</v>
      </c>
      <c r="D67" s="137" t="e">
        <f>NA()</f>
        <v>#N/A</v>
      </c>
      <c r="E67" s="137" t="e">
        <f>NA()</f>
        <v>#N/A</v>
      </c>
      <c r="F67" s="137">
        <f>IF(ISNUMBER('将来負担比率（分子）の構造'!J$53), IF('将来負担比率（分子）の構造'!J$53 &lt; 0, 0, '将来負担比率（分子）の構造'!J$53), NA())</f>
        <v>118</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1715374</v>
      </c>
      <c r="S5" s="671"/>
      <c r="T5" s="671"/>
      <c r="U5" s="671"/>
      <c r="V5" s="671"/>
      <c r="W5" s="671"/>
      <c r="X5" s="671"/>
      <c r="Y5" s="718"/>
      <c r="Z5" s="731">
        <v>14.6</v>
      </c>
      <c r="AA5" s="731"/>
      <c r="AB5" s="731"/>
      <c r="AC5" s="731"/>
      <c r="AD5" s="732">
        <v>1715374</v>
      </c>
      <c r="AE5" s="732"/>
      <c r="AF5" s="732"/>
      <c r="AG5" s="732"/>
      <c r="AH5" s="732"/>
      <c r="AI5" s="732"/>
      <c r="AJ5" s="732"/>
      <c r="AK5" s="732"/>
      <c r="AL5" s="719">
        <v>24.5</v>
      </c>
      <c r="AM5" s="688"/>
      <c r="AN5" s="688"/>
      <c r="AO5" s="720"/>
      <c r="AP5" s="707" t="s">
        <v>211</v>
      </c>
      <c r="AQ5" s="708"/>
      <c r="AR5" s="708"/>
      <c r="AS5" s="708"/>
      <c r="AT5" s="708"/>
      <c r="AU5" s="708"/>
      <c r="AV5" s="708"/>
      <c r="AW5" s="708"/>
      <c r="AX5" s="708"/>
      <c r="AY5" s="708"/>
      <c r="AZ5" s="708"/>
      <c r="BA5" s="708"/>
      <c r="BB5" s="708"/>
      <c r="BC5" s="708"/>
      <c r="BD5" s="708"/>
      <c r="BE5" s="708"/>
      <c r="BF5" s="709"/>
      <c r="BG5" s="620">
        <v>1691143</v>
      </c>
      <c r="BH5" s="621"/>
      <c r="BI5" s="621"/>
      <c r="BJ5" s="621"/>
      <c r="BK5" s="621"/>
      <c r="BL5" s="621"/>
      <c r="BM5" s="621"/>
      <c r="BN5" s="622"/>
      <c r="BO5" s="673">
        <v>98.6</v>
      </c>
      <c r="BP5" s="673"/>
      <c r="BQ5" s="673"/>
      <c r="BR5" s="673"/>
      <c r="BS5" s="674">
        <v>107143</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121645</v>
      </c>
      <c r="S6" s="621"/>
      <c r="T6" s="621"/>
      <c r="U6" s="621"/>
      <c r="V6" s="621"/>
      <c r="W6" s="621"/>
      <c r="X6" s="621"/>
      <c r="Y6" s="622"/>
      <c r="Z6" s="673">
        <v>1</v>
      </c>
      <c r="AA6" s="673"/>
      <c r="AB6" s="673"/>
      <c r="AC6" s="673"/>
      <c r="AD6" s="674">
        <v>121645</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1691143</v>
      </c>
      <c r="BH6" s="621"/>
      <c r="BI6" s="621"/>
      <c r="BJ6" s="621"/>
      <c r="BK6" s="621"/>
      <c r="BL6" s="621"/>
      <c r="BM6" s="621"/>
      <c r="BN6" s="622"/>
      <c r="BO6" s="673">
        <v>98.6</v>
      </c>
      <c r="BP6" s="673"/>
      <c r="BQ6" s="673"/>
      <c r="BR6" s="673"/>
      <c r="BS6" s="674">
        <v>107143</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68200</v>
      </c>
      <c r="CS6" s="621"/>
      <c r="CT6" s="621"/>
      <c r="CU6" s="621"/>
      <c r="CV6" s="621"/>
      <c r="CW6" s="621"/>
      <c r="CX6" s="621"/>
      <c r="CY6" s="622"/>
      <c r="CZ6" s="673">
        <v>0.6</v>
      </c>
      <c r="DA6" s="673"/>
      <c r="DB6" s="673"/>
      <c r="DC6" s="673"/>
      <c r="DD6" s="626" t="s">
        <v>218</v>
      </c>
      <c r="DE6" s="621"/>
      <c r="DF6" s="621"/>
      <c r="DG6" s="621"/>
      <c r="DH6" s="621"/>
      <c r="DI6" s="621"/>
      <c r="DJ6" s="621"/>
      <c r="DK6" s="621"/>
      <c r="DL6" s="621"/>
      <c r="DM6" s="621"/>
      <c r="DN6" s="621"/>
      <c r="DO6" s="621"/>
      <c r="DP6" s="622"/>
      <c r="DQ6" s="626">
        <v>68200</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1332</v>
      </c>
      <c r="S7" s="621"/>
      <c r="T7" s="621"/>
      <c r="U7" s="621"/>
      <c r="V7" s="621"/>
      <c r="W7" s="621"/>
      <c r="X7" s="621"/>
      <c r="Y7" s="622"/>
      <c r="Z7" s="673">
        <v>0</v>
      </c>
      <c r="AA7" s="673"/>
      <c r="AB7" s="673"/>
      <c r="AC7" s="673"/>
      <c r="AD7" s="674">
        <v>1332</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670400</v>
      </c>
      <c r="BH7" s="621"/>
      <c r="BI7" s="621"/>
      <c r="BJ7" s="621"/>
      <c r="BK7" s="621"/>
      <c r="BL7" s="621"/>
      <c r="BM7" s="621"/>
      <c r="BN7" s="622"/>
      <c r="BO7" s="673">
        <v>39.1</v>
      </c>
      <c r="BP7" s="673"/>
      <c r="BQ7" s="673"/>
      <c r="BR7" s="673"/>
      <c r="BS7" s="674">
        <v>37045</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2042851</v>
      </c>
      <c r="CS7" s="621"/>
      <c r="CT7" s="621"/>
      <c r="CU7" s="621"/>
      <c r="CV7" s="621"/>
      <c r="CW7" s="621"/>
      <c r="CX7" s="621"/>
      <c r="CY7" s="622"/>
      <c r="CZ7" s="673">
        <v>18</v>
      </c>
      <c r="DA7" s="673"/>
      <c r="DB7" s="673"/>
      <c r="DC7" s="673"/>
      <c r="DD7" s="626">
        <v>186674</v>
      </c>
      <c r="DE7" s="621"/>
      <c r="DF7" s="621"/>
      <c r="DG7" s="621"/>
      <c r="DH7" s="621"/>
      <c r="DI7" s="621"/>
      <c r="DJ7" s="621"/>
      <c r="DK7" s="621"/>
      <c r="DL7" s="621"/>
      <c r="DM7" s="621"/>
      <c r="DN7" s="621"/>
      <c r="DO7" s="621"/>
      <c r="DP7" s="622"/>
      <c r="DQ7" s="626">
        <v>1810558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4094</v>
      </c>
      <c r="S8" s="621"/>
      <c r="T8" s="621"/>
      <c r="U8" s="621"/>
      <c r="V8" s="621"/>
      <c r="W8" s="621"/>
      <c r="X8" s="621"/>
      <c r="Y8" s="622"/>
      <c r="Z8" s="673">
        <v>0</v>
      </c>
      <c r="AA8" s="673"/>
      <c r="AB8" s="673"/>
      <c r="AC8" s="673"/>
      <c r="AD8" s="674">
        <v>4094</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24331</v>
      </c>
      <c r="BH8" s="621"/>
      <c r="BI8" s="621"/>
      <c r="BJ8" s="621"/>
      <c r="BK8" s="621"/>
      <c r="BL8" s="621"/>
      <c r="BM8" s="621"/>
      <c r="BN8" s="622"/>
      <c r="BO8" s="673">
        <v>1.4</v>
      </c>
      <c r="BP8" s="673"/>
      <c r="BQ8" s="673"/>
      <c r="BR8" s="673"/>
      <c r="BS8" s="626" t="s">
        <v>114</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1890379</v>
      </c>
      <c r="CS8" s="621"/>
      <c r="CT8" s="621"/>
      <c r="CU8" s="621"/>
      <c r="CV8" s="621"/>
      <c r="CW8" s="621"/>
      <c r="CX8" s="621"/>
      <c r="CY8" s="622"/>
      <c r="CZ8" s="673">
        <v>16.7</v>
      </c>
      <c r="DA8" s="673"/>
      <c r="DB8" s="673"/>
      <c r="DC8" s="673"/>
      <c r="DD8" s="626">
        <v>89729</v>
      </c>
      <c r="DE8" s="621"/>
      <c r="DF8" s="621"/>
      <c r="DG8" s="621"/>
      <c r="DH8" s="621"/>
      <c r="DI8" s="621"/>
      <c r="DJ8" s="621"/>
      <c r="DK8" s="621"/>
      <c r="DL8" s="621"/>
      <c r="DM8" s="621"/>
      <c r="DN8" s="621"/>
      <c r="DO8" s="621"/>
      <c r="DP8" s="622"/>
      <c r="DQ8" s="626">
        <v>1142403</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2364</v>
      </c>
      <c r="S9" s="621"/>
      <c r="T9" s="621"/>
      <c r="U9" s="621"/>
      <c r="V9" s="621"/>
      <c r="W9" s="621"/>
      <c r="X9" s="621"/>
      <c r="Y9" s="622"/>
      <c r="Z9" s="673">
        <v>0</v>
      </c>
      <c r="AA9" s="673"/>
      <c r="AB9" s="673"/>
      <c r="AC9" s="673"/>
      <c r="AD9" s="674">
        <v>2364</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460344</v>
      </c>
      <c r="BH9" s="621"/>
      <c r="BI9" s="621"/>
      <c r="BJ9" s="621"/>
      <c r="BK9" s="621"/>
      <c r="BL9" s="621"/>
      <c r="BM9" s="621"/>
      <c r="BN9" s="622"/>
      <c r="BO9" s="673">
        <v>26.8</v>
      </c>
      <c r="BP9" s="673"/>
      <c r="BQ9" s="673"/>
      <c r="BR9" s="673"/>
      <c r="BS9" s="626" t="s">
        <v>114</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1061374</v>
      </c>
      <c r="CS9" s="621"/>
      <c r="CT9" s="621"/>
      <c r="CU9" s="621"/>
      <c r="CV9" s="621"/>
      <c r="CW9" s="621"/>
      <c r="CX9" s="621"/>
      <c r="CY9" s="622"/>
      <c r="CZ9" s="673">
        <v>9.4</v>
      </c>
      <c r="DA9" s="673"/>
      <c r="DB9" s="673"/>
      <c r="DC9" s="673"/>
      <c r="DD9" s="626">
        <v>157379</v>
      </c>
      <c r="DE9" s="621"/>
      <c r="DF9" s="621"/>
      <c r="DG9" s="621"/>
      <c r="DH9" s="621"/>
      <c r="DI9" s="621"/>
      <c r="DJ9" s="621"/>
      <c r="DK9" s="621"/>
      <c r="DL9" s="621"/>
      <c r="DM9" s="621"/>
      <c r="DN9" s="621"/>
      <c r="DO9" s="621"/>
      <c r="DP9" s="622"/>
      <c r="DQ9" s="626">
        <v>548261</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233349</v>
      </c>
      <c r="S10" s="621"/>
      <c r="T10" s="621"/>
      <c r="U10" s="621"/>
      <c r="V10" s="621"/>
      <c r="W10" s="621"/>
      <c r="X10" s="621"/>
      <c r="Y10" s="622"/>
      <c r="Z10" s="673">
        <v>2</v>
      </c>
      <c r="AA10" s="673"/>
      <c r="AB10" s="673"/>
      <c r="AC10" s="673"/>
      <c r="AD10" s="674">
        <v>233349</v>
      </c>
      <c r="AE10" s="674"/>
      <c r="AF10" s="674"/>
      <c r="AG10" s="674"/>
      <c r="AH10" s="674"/>
      <c r="AI10" s="674"/>
      <c r="AJ10" s="674"/>
      <c r="AK10" s="674"/>
      <c r="AL10" s="643">
        <v>3.3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84725</v>
      </c>
      <c r="BH10" s="621"/>
      <c r="BI10" s="621"/>
      <c r="BJ10" s="621"/>
      <c r="BK10" s="621"/>
      <c r="BL10" s="621"/>
      <c r="BM10" s="621"/>
      <c r="BN10" s="622"/>
      <c r="BO10" s="673">
        <v>4.9000000000000004</v>
      </c>
      <c r="BP10" s="673"/>
      <c r="BQ10" s="673"/>
      <c r="BR10" s="673"/>
      <c r="BS10" s="626">
        <v>17047</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53041</v>
      </c>
      <c r="CS10" s="621"/>
      <c r="CT10" s="621"/>
      <c r="CU10" s="621"/>
      <c r="CV10" s="621"/>
      <c r="CW10" s="621"/>
      <c r="CX10" s="621"/>
      <c r="CY10" s="622"/>
      <c r="CZ10" s="673">
        <v>0.5</v>
      </c>
      <c r="DA10" s="673"/>
      <c r="DB10" s="673"/>
      <c r="DC10" s="673"/>
      <c r="DD10" s="626" t="s">
        <v>114</v>
      </c>
      <c r="DE10" s="621"/>
      <c r="DF10" s="621"/>
      <c r="DG10" s="621"/>
      <c r="DH10" s="621"/>
      <c r="DI10" s="621"/>
      <c r="DJ10" s="621"/>
      <c r="DK10" s="621"/>
      <c r="DL10" s="621"/>
      <c r="DM10" s="621"/>
      <c r="DN10" s="621"/>
      <c r="DO10" s="621"/>
      <c r="DP10" s="622"/>
      <c r="DQ10" s="626">
        <v>8667</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30065</v>
      </c>
      <c r="S11" s="621"/>
      <c r="T11" s="621"/>
      <c r="U11" s="621"/>
      <c r="V11" s="621"/>
      <c r="W11" s="621"/>
      <c r="X11" s="621"/>
      <c r="Y11" s="622"/>
      <c r="Z11" s="673">
        <v>0.3</v>
      </c>
      <c r="AA11" s="673"/>
      <c r="AB11" s="673"/>
      <c r="AC11" s="673"/>
      <c r="AD11" s="674">
        <v>30065</v>
      </c>
      <c r="AE11" s="674"/>
      <c r="AF11" s="674"/>
      <c r="AG11" s="674"/>
      <c r="AH11" s="674"/>
      <c r="AI11" s="674"/>
      <c r="AJ11" s="674"/>
      <c r="AK11" s="674"/>
      <c r="AL11" s="643">
        <v>0.4</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101000</v>
      </c>
      <c r="BH11" s="621"/>
      <c r="BI11" s="621"/>
      <c r="BJ11" s="621"/>
      <c r="BK11" s="621"/>
      <c r="BL11" s="621"/>
      <c r="BM11" s="621"/>
      <c r="BN11" s="622"/>
      <c r="BO11" s="673">
        <v>5.9</v>
      </c>
      <c r="BP11" s="673"/>
      <c r="BQ11" s="673"/>
      <c r="BR11" s="673"/>
      <c r="BS11" s="626">
        <v>19998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368845</v>
      </c>
      <c r="CS11" s="621"/>
      <c r="CT11" s="621"/>
      <c r="CU11" s="621"/>
      <c r="CV11" s="621"/>
      <c r="CW11" s="621"/>
      <c r="CX11" s="621"/>
      <c r="CY11" s="622"/>
      <c r="CZ11" s="673">
        <v>3.3</v>
      </c>
      <c r="DA11" s="673"/>
      <c r="DB11" s="673"/>
      <c r="DC11" s="673"/>
      <c r="DD11" s="626">
        <v>112036</v>
      </c>
      <c r="DE11" s="621"/>
      <c r="DF11" s="621"/>
      <c r="DG11" s="621"/>
      <c r="DH11" s="621"/>
      <c r="DI11" s="621"/>
      <c r="DJ11" s="621"/>
      <c r="DK11" s="621"/>
      <c r="DL11" s="621"/>
      <c r="DM11" s="621"/>
      <c r="DN11" s="621"/>
      <c r="DO11" s="621"/>
      <c r="DP11" s="622"/>
      <c r="DQ11" s="626">
        <v>244890</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899187</v>
      </c>
      <c r="BH12" s="621"/>
      <c r="BI12" s="621"/>
      <c r="BJ12" s="621"/>
      <c r="BK12" s="621"/>
      <c r="BL12" s="621"/>
      <c r="BM12" s="621"/>
      <c r="BN12" s="622"/>
      <c r="BO12" s="673">
        <v>52.4</v>
      </c>
      <c r="BP12" s="673"/>
      <c r="BQ12" s="673"/>
      <c r="BR12" s="673"/>
      <c r="BS12" s="626">
        <v>70098</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763697</v>
      </c>
      <c r="CS12" s="621"/>
      <c r="CT12" s="621"/>
      <c r="CU12" s="621"/>
      <c r="CV12" s="621"/>
      <c r="CW12" s="621"/>
      <c r="CX12" s="621"/>
      <c r="CY12" s="622"/>
      <c r="CZ12" s="673">
        <v>6.7</v>
      </c>
      <c r="DA12" s="673"/>
      <c r="DB12" s="673"/>
      <c r="DC12" s="673"/>
      <c r="DD12" s="626">
        <v>288420</v>
      </c>
      <c r="DE12" s="621"/>
      <c r="DF12" s="621"/>
      <c r="DG12" s="621"/>
      <c r="DH12" s="621"/>
      <c r="DI12" s="621"/>
      <c r="DJ12" s="621"/>
      <c r="DK12" s="621"/>
      <c r="DL12" s="621"/>
      <c r="DM12" s="621"/>
      <c r="DN12" s="621"/>
      <c r="DO12" s="621"/>
      <c r="DP12" s="622"/>
      <c r="DQ12" s="626">
        <v>452468</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21925</v>
      </c>
      <c r="S13" s="621"/>
      <c r="T13" s="621"/>
      <c r="U13" s="621"/>
      <c r="V13" s="621"/>
      <c r="W13" s="621"/>
      <c r="X13" s="621"/>
      <c r="Y13" s="622"/>
      <c r="Z13" s="673">
        <v>0.2</v>
      </c>
      <c r="AA13" s="673"/>
      <c r="AB13" s="673"/>
      <c r="AC13" s="673"/>
      <c r="AD13" s="674">
        <v>21925</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874845</v>
      </c>
      <c r="BH13" s="621"/>
      <c r="BI13" s="621"/>
      <c r="BJ13" s="621"/>
      <c r="BK13" s="621"/>
      <c r="BL13" s="621"/>
      <c r="BM13" s="621"/>
      <c r="BN13" s="622"/>
      <c r="BO13" s="673">
        <v>51</v>
      </c>
      <c r="BP13" s="673"/>
      <c r="BQ13" s="673"/>
      <c r="BR13" s="673"/>
      <c r="BS13" s="626">
        <v>70098</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924314</v>
      </c>
      <c r="CS13" s="621"/>
      <c r="CT13" s="621"/>
      <c r="CU13" s="621"/>
      <c r="CV13" s="621"/>
      <c r="CW13" s="621"/>
      <c r="CX13" s="621"/>
      <c r="CY13" s="622"/>
      <c r="CZ13" s="673">
        <v>8.1</v>
      </c>
      <c r="DA13" s="673"/>
      <c r="DB13" s="673"/>
      <c r="DC13" s="673"/>
      <c r="DD13" s="626">
        <v>367420</v>
      </c>
      <c r="DE13" s="621"/>
      <c r="DF13" s="621"/>
      <c r="DG13" s="621"/>
      <c r="DH13" s="621"/>
      <c r="DI13" s="621"/>
      <c r="DJ13" s="621"/>
      <c r="DK13" s="621"/>
      <c r="DL13" s="621"/>
      <c r="DM13" s="621"/>
      <c r="DN13" s="621"/>
      <c r="DO13" s="621"/>
      <c r="DP13" s="622"/>
      <c r="DQ13" s="626">
        <v>649787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37111</v>
      </c>
      <c r="BH14" s="621"/>
      <c r="BI14" s="621"/>
      <c r="BJ14" s="621"/>
      <c r="BK14" s="621"/>
      <c r="BL14" s="621"/>
      <c r="BM14" s="621"/>
      <c r="BN14" s="622"/>
      <c r="BO14" s="673">
        <v>2.2000000000000002</v>
      </c>
      <c r="BP14" s="673"/>
      <c r="BQ14" s="673"/>
      <c r="BR14" s="673"/>
      <c r="BS14" s="626" t="s">
        <v>114</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360458</v>
      </c>
      <c r="CS14" s="621"/>
      <c r="CT14" s="621"/>
      <c r="CU14" s="621"/>
      <c r="CV14" s="621"/>
      <c r="CW14" s="621"/>
      <c r="CX14" s="621"/>
      <c r="CY14" s="622"/>
      <c r="CZ14" s="673">
        <v>3.2</v>
      </c>
      <c r="DA14" s="673"/>
      <c r="DB14" s="673"/>
      <c r="DC14" s="673"/>
      <c r="DD14" s="626">
        <v>22594</v>
      </c>
      <c r="DE14" s="621"/>
      <c r="DF14" s="621"/>
      <c r="DG14" s="621"/>
      <c r="DH14" s="621"/>
      <c r="DI14" s="621"/>
      <c r="DJ14" s="621"/>
      <c r="DK14" s="621"/>
      <c r="DL14" s="621"/>
      <c r="DM14" s="621"/>
      <c r="DN14" s="621"/>
      <c r="DO14" s="621"/>
      <c r="DP14" s="622"/>
      <c r="DQ14" s="626">
        <v>316608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2222</v>
      </c>
      <c r="S15" s="621"/>
      <c r="T15" s="621"/>
      <c r="U15" s="621"/>
      <c r="V15" s="621"/>
      <c r="W15" s="621"/>
      <c r="X15" s="621"/>
      <c r="Y15" s="622"/>
      <c r="Z15" s="673">
        <v>0</v>
      </c>
      <c r="AA15" s="673"/>
      <c r="AB15" s="673"/>
      <c r="AC15" s="673"/>
      <c r="AD15" s="674">
        <v>2222</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84417</v>
      </c>
      <c r="BH15" s="621"/>
      <c r="BI15" s="621"/>
      <c r="BJ15" s="621"/>
      <c r="BK15" s="621"/>
      <c r="BL15" s="621"/>
      <c r="BM15" s="621"/>
      <c r="BN15" s="622"/>
      <c r="BO15" s="673">
        <v>4.9000000000000004</v>
      </c>
      <c r="BP15" s="673"/>
      <c r="BQ15" s="673"/>
      <c r="BR15" s="673"/>
      <c r="BS15" s="626" t="s">
        <v>114</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2063920</v>
      </c>
      <c r="CS15" s="621"/>
      <c r="CT15" s="621"/>
      <c r="CU15" s="621"/>
      <c r="CV15" s="621"/>
      <c r="CW15" s="621"/>
      <c r="CX15" s="621"/>
      <c r="CY15" s="622"/>
      <c r="CZ15" s="673">
        <v>18.2</v>
      </c>
      <c r="DA15" s="673"/>
      <c r="DB15" s="673"/>
      <c r="DC15" s="673"/>
      <c r="DD15" s="626">
        <v>1400394</v>
      </c>
      <c r="DE15" s="621"/>
      <c r="DF15" s="621"/>
      <c r="DG15" s="621"/>
      <c r="DH15" s="621"/>
      <c r="DI15" s="621"/>
      <c r="DJ15" s="621"/>
      <c r="DK15" s="621"/>
      <c r="DL15" s="621"/>
      <c r="DM15" s="621"/>
      <c r="DN15" s="621"/>
      <c r="DO15" s="621"/>
      <c r="DP15" s="622"/>
      <c r="DQ15" s="626">
        <v>715675</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5251465</v>
      </c>
      <c r="S16" s="621"/>
      <c r="T16" s="621"/>
      <c r="U16" s="621"/>
      <c r="V16" s="621"/>
      <c r="W16" s="621"/>
      <c r="X16" s="621"/>
      <c r="Y16" s="622"/>
      <c r="Z16" s="673">
        <v>44.7</v>
      </c>
      <c r="AA16" s="673"/>
      <c r="AB16" s="673"/>
      <c r="AC16" s="673"/>
      <c r="AD16" s="674">
        <v>4738734</v>
      </c>
      <c r="AE16" s="674"/>
      <c r="AF16" s="674"/>
      <c r="AG16" s="674"/>
      <c r="AH16" s="674"/>
      <c r="AI16" s="674"/>
      <c r="AJ16" s="674"/>
      <c r="AK16" s="674"/>
      <c r="AL16" s="643">
        <v>67.7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28</v>
      </c>
      <c r="BH16" s="621"/>
      <c r="BI16" s="621"/>
      <c r="BJ16" s="621"/>
      <c r="BK16" s="621"/>
      <c r="BL16" s="621"/>
      <c r="BM16" s="621"/>
      <c r="BN16" s="622"/>
      <c r="BO16" s="673">
        <v>0</v>
      </c>
      <c r="BP16" s="673"/>
      <c r="BQ16" s="673"/>
      <c r="BR16" s="673"/>
      <c r="BS16" s="626" t="s">
        <v>114</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9528</v>
      </c>
      <c r="CS16" s="621"/>
      <c r="CT16" s="621"/>
      <c r="CU16" s="621"/>
      <c r="CV16" s="621"/>
      <c r="CW16" s="621"/>
      <c r="CX16" s="621"/>
      <c r="CY16" s="622"/>
      <c r="CZ16" s="673">
        <v>0.1</v>
      </c>
      <c r="DA16" s="673"/>
      <c r="DB16" s="673"/>
      <c r="DC16" s="673"/>
      <c r="DD16" s="626" t="s">
        <v>114</v>
      </c>
      <c r="DE16" s="621"/>
      <c r="DF16" s="621"/>
      <c r="DG16" s="621"/>
      <c r="DH16" s="621"/>
      <c r="DI16" s="621"/>
      <c r="DJ16" s="621"/>
      <c r="DK16" s="621"/>
      <c r="DL16" s="621"/>
      <c r="DM16" s="621"/>
      <c r="DN16" s="621"/>
      <c r="DO16" s="621"/>
      <c r="DP16" s="622"/>
      <c r="DQ16" s="626">
        <v>2145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4738734</v>
      </c>
      <c r="S17" s="621"/>
      <c r="T17" s="621"/>
      <c r="U17" s="621"/>
      <c r="V17" s="621"/>
      <c r="W17" s="621"/>
      <c r="X17" s="621"/>
      <c r="Y17" s="622"/>
      <c r="Z17" s="673">
        <v>40.4</v>
      </c>
      <c r="AA17" s="673"/>
      <c r="AB17" s="673"/>
      <c r="AC17" s="673"/>
      <c r="AD17" s="674">
        <v>4738734</v>
      </c>
      <c r="AE17" s="674"/>
      <c r="AF17" s="674"/>
      <c r="AG17" s="674"/>
      <c r="AH17" s="674"/>
      <c r="AI17" s="674"/>
      <c r="AJ17" s="674"/>
      <c r="AK17" s="674"/>
      <c r="AL17" s="643">
        <v>67.7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1741597</v>
      </c>
      <c r="CS17" s="621"/>
      <c r="CT17" s="621"/>
      <c r="CU17" s="621"/>
      <c r="CV17" s="621"/>
      <c r="CW17" s="621"/>
      <c r="CX17" s="621"/>
      <c r="CY17" s="622"/>
      <c r="CZ17" s="673">
        <v>15.3</v>
      </c>
      <c r="DA17" s="673"/>
      <c r="DB17" s="673"/>
      <c r="DC17" s="673"/>
      <c r="DD17" s="626" t="s">
        <v>114</v>
      </c>
      <c r="DE17" s="621"/>
      <c r="DF17" s="621"/>
      <c r="DG17" s="621"/>
      <c r="DH17" s="621"/>
      <c r="DI17" s="621"/>
      <c r="DJ17" s="621"/>
      <c r="DK17" s="621"/>
      <c r="DL17" s="621"/>
      <c r="DM17" s="621"/>
      <c r="DN17" s="621"/>
      <c r="DO17" s="621"/>
      <c r="DP17" s="622"/>
      <c r="DQ17" s="626">
        <v>1712005</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512731</v>
      </c>
      <c r="S18" s="621"/>
      <c r="T18" s="621"/>
      <c r="U18" s="621"/>
      <c r="V18" s="621"/>
      <c r="W18" s="621"/>
      <c r="X18" s="621"/>
      <c r="Y18" s="622"/>
      <c r="Z18" s="673">
        <v>4.4000000000000004</v>
      </c>
      <c r="AA18" s="673"/>
      <c r="AB18" s="673"/>
      <c r="AC18" s="673"/>
      <c r="AD18" s="674" t="s">
        <v>114</v>
      </c>
      <c r="AE18" s="674"/>
      <c r="AF18" s="674"/>
      <c r="AG18" s="674"/>
      <c r="AH18" s="674"/>
      <c r="AI18" s="674"/>
      <c r="AJ18" s="674"/>
      <c r="AK18" s="674"/>
      <c r="AL18" s="643" t="s">
        <v>114</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24231</v>
      </c>
      <c r="BH19" s="621"/>
      <c r="BI19" s="621"/>
      <c r="BJ19" s="621"/>
      <c r="BK19" s="621"/>
      <c r="BL19" s="621"/>
      <c r="BM19" s="621"/>
      <c r="BN19" s="622"/>
      <c r="BO19" s="673">
        <v>1.4</v>
      </c>
      <c r="BP19" s="673"/>
      <c r="BQ19" s="673"/>
      <c r="BR19" s="673"/>
      <c r="BS19" s="626" t="s">
        <v>114</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7383835</v>
      </c>
      <c r="S20" s="621"/>
      <c r="T20" s="621"/>
      <c r="U20" s="621"/>
      <c r="V20" s="621"/>
      <c r="W20" s="621"/>
      <c r="X20" s="621"/>
      <c r="Y20" s="622"/>
      <c r="Z20" s="673">
        <v>62.9</v>
      </c>
      <c r="AA20" s="673"/>
      <c r="AB20" s="673"/>
      <c r="AC20" s="673"/>
      <c r="AD20" s="674">
        <v>6871104</v>
      </c>
      <c r="AE20" s="674"/>
      <c r="AF20" s="674"/>
      <c r="AG20" s="674"/>
      <c r="AH20" s="674"/>
      <c r="AI20" s="674"/>
      <c r="AJ20" s="674"/>
      <c r="AK20" s="674"/>
      <c r="AL20" s="643">
        <v>98.2</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24231</v>
      </c>
      <c r="BH20" s="621"/>
      <c r="BI20" s="621"/>
      <c r="BJ20" s="621"/>
      <c r="BK20" s="621"/>
      <c r="BL20" s="621"/>
      <c r="BM20" s="621"/>
      <c r="BN20" s="622"/>
      <c r="BO20" s="673">
        <v>1.4</v>
      </c>
      <c r="BP20" s="673"/>
      <c r="BQ20" s="673"/>
      <c r="BR20" s="673"/>
      <c r="BS20" s="626" t="s">
        <v>114</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11348204</v>
      </c>
      <c r="CS20" s="621"/>
      <c r="CT20" s="621"/>
      <c r="CU20" s="621"/>
      <c r="CV20" s="621"/>
      <c r="CW20" s="621"/>
      <c r="CX20" s="621"/>
      <c r="CY20" s="622"/>
      <c r="CZ20" s="673">
        <v>100</v>
      </c>
      <c r="DA20" s="673"/>
      <c r="DB20" s="673"/>
      <c r="DC20" s="673"/>
      <c r="DD20" s="626">
        <v>2624646</v>
      </c>
      <c r="DE20" s="621"/>
      <c r="DF20" s="621"/>
      <c r="DG20" s="621"/>
      <c r="DH20" s="621"/>
      <c r="DI20" s="621"/>
      <c r="DJ20" s="621"/>
      <c r="DK20" s="621"/>
      <c r="DL20" s="621"/>
      <c r="DM20" s="621"/>
      <c r="DN20" s="621"/>
      <c r="DO20" s="621"/>
      <c r="DP20" s="622"/>
      <c r="DQ20" s="626">
        <v>7671667</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1811</v>
      </c>
      <c r="S21" s="621"/>
      <c r="T21" s="621"/>
      <c r="U21" s="621"/>
      <c r="V21" s="621"/>
      <c r="W21" s="621"/>
      <c r="X21" s="621"/>
      <c r="Y21" s="622"/>
      <c r="Z21" s="673">
        <v>0</v>
      </c>
      <c r="AA21" s="673"/>
      <c r="AB21" s="673"/>
      <c r="AC21" s="673"/>
      <c r="AD21" s="674">
        <v>1811</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24231</v>
      </c>
      <c r="BH21" s="621"/>
      <c r="BI21" s="621"/>
      <c r="BJ21" s="621"/>
      <c r="BK21" s="621"/>
      <c r="BL21" s="621"/>
      <c r="BM21" s="621"/>
      <c r="BN21" s="622"/>
      <c r="BO21" s="673">
        <v>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12382</v>
      </c>
      <c r="S22" s="621"/>
      <c r="T22" s="621"/>
      <c r="U22" s="621"/>
      <c r="V22" s="621"/>
      <c r="W22" s="621"/>
      <c r="X22" s="621"/>
      <c r="Y22" s="622"/>
      <c r="Z22" s="673">
        <v>0.1</v>
      </c>
      <c r="AA22" s="673"/>
      <c r="AB22" s="673"/>
      <c r="AC22" s="673"/>
      <c r="AD22" s="674" t="s">
        <v>114</v>
      </c>
      <c r="AE22" s="674"/>
      <c r="AF22" s="674"/>
      <c r="AG22" s="674"/>
      <c r="AH22" s="674"/>
      <c r="AI22" s="674"/>
      <c r="AJ22" s="674"/>
      <c r="AK22" s="674"/>
      <c r="AL22" s="643" t="s">
        <v>114</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212296</v>
      </c>
      <c r="S23" s="621"/>
      <c r="T23" s="621"/>
      <c r="U23" s="621"/>
      <c r="V23" s="621"/>
      <c r="W23" s="621"/>
      <c r="X23" s="621"/>
      <c r="Y23" s="622"/>
      <c r="Z23" s="673">
        <v>1.8</v>
      </c>
      <c r="AA23" s="673"/>
      <c r="AB23" s="673"/>
      <c r="AC23" s="673"/>
      <c r="AD23" s="674">
        <v>7421</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14707</v>
      </c>
      <c r="S24" s="621"/>
      <c r="T24" s="621"/>
      <c r="U24" s="621"/>
      <c r="V24" s="621"/>
      <c r="W24" s="621"/>
      <c r="X24" s="621"/>
      <c r="Y24" s="622"/>
      <c r="Z24" s="673">
        <v>0.1</v>
      </c>
      <c r="AA24" s="673"/>
      <c r="AB24" s="673"/>
      <c r="AC24" s="673"/>
      <c r="AD24" s="674" t="s">
        <v>114</v>
      </c>
      <c r="AE24" s="674"/>
      <c r="AF24" s="674"/>
      <c r="AG24" s="674"/>
      <c r="AH24" s="674"/>
      <c r="AI24" s="674"/>
      <c r="AJ24" s="674"/>
      <c r="AK24" s="674"/>
      <c r="AL24" s="643" t="s">
        <v>114</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3471297</v>
      </c>
      <c r="CS24" s="671"/>
      <c r="CT24" s="671"/>
      <c r="CU24" s="671"/>
      <c r="CV24" s="671"/>
      <c r="CW24" s="671"/>
      <c r="CX24" s="671"/>
      <c r="CY24" s="718"/>
      <c r="CZ24" s="722">
        <v>30.6</v>
      </c>
      <c r="DA24" s="723"/>
      <c r="DB24" s="723"/>
      <c r="DC24" s="724"/>
      <c r="DD24" s="717">
        <v>3100494</v>
      </c>
      <c r="DE24" s="671"/>
      <c r="DF24" s="671"/>
      <c r="DG24" s="671"/>
      <c r="DH24" s="671"/>
      <c r="DI24" s="671"/>
      <c r="DJ24" s="671"/>
      <c r="DK24" s="718"/>
      <c r="DL24" s="717">
        <v>2914888</v>
      </c>
      <c r="DM24" s="671"/>
      <c r="DN24" s="671"/>
      <c r="DO24" s="671"/>
      <c r="DP24" s="671"/>
      <c r="DQ24" s="671"/>
      <c r="DR24" s="671"/>
      <c r="DS24" s="671"/>
      <c r="DT24" s="671"/>
      <c r="DU24" s="671"/>
      <c r="DV24" s="718"/>
      <c r="DW24" s="719">
        <v>40</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844144</v>
      </c>
      <c r="S25" s="621"/>
      <c r="T25" s="621"/>
      <c r="U25" s="621"/>
      <c r="V25" s="621"/>
      <c r="W25" s="621"/>
      <c r="X25" s="621"/>
      <c r="Y25" s="622"/>
      <c r="Z25" s="673">
        <v>7.2</v>
      </c>
      <c r="AA25" s="673"/>
      <c r="AB25" s="673"/>
      <c r="AC25" s="673"/>
      <c r="AD25" s="674" t="s">
        <v>114</v>
      </c>
      <c r="AE25" s="674"/>
      <c r="AF25" s="674"/>
      <c r="AG25" s="674"/>
      <c r="AH25" s="674"/>
      <c r="AI25" s="674"/>
      <c r="AJ25" s="674"/>
      <c r="AK25" s="674"/>
      <c r="AL25" s="643" t="s">
        <v>114</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1325756</v>
      </c>
      <c r="CS25" s="639"/>
      <c r="CT25" s="639"/>
      <c r="CU25" s="639"/>
      <c r="CV25" s="639"/>
      <c r="CW25" s="639"/>
      <c r="CX25" s="639"/>
      <c r="CY25" s="640"/>
      <c r="CZ25" s="623">
        <v>11.7</v>
      </c>
      <c r="DA25" s="641"/>
      <c r="DB25" s="641"/>
      <c r="DC25" s="642"/>
      <c r="DD25" s="626">
        <v>1186499</v>
      </c>
      <c r="DE25" s="639"/>
      <c r="DF25" s="639"/>
      <c r="DG25" s="639"/>
      <c r="DH25" s="639"/>
      <c r="DI25" s="639"/>
      <c r="DJ25" s="639"/>
      <c r="DK25" s="640"/>
      <c r="DL25" s="626">
        <v>1174628</v>
      </c>
      <c r="DM25" s="639"/>
      <c r="DN25" s="639"/>
      <c r="DO25" s="639"/>
      <c r="DP25" s="639"/>
      <c r="DQ25" s="639"/>
      <c r="DR25" s="639"/>
      <c r="DS25" s="639"/>
      <c r="DT25" s="639"/>
      <c r="DU25" s="639"/>
      <c r="DV25" s="640"/>
      <c r="DW25" s="643">
        <v>16.100000000000001</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911734</v>
      </c>
      <c r="CS26" s="621"/>
      <c r="CT26" s="621"/>
      <c r="CU26" s="621"/>
      <c r="CV26" s="621"/>
      <c r="CW26" s="621"/>
      <c r="CX26" s="621"/>
      <c r="CY26" s="622"/>
      <c r="CZ26" s="623">
        <v>8</v>
      </c>
      <c r="DA26" s="641"/>
      <c r="DB26" s="641"/>
      <c r="DC26" s="642"/>
      <c r="DD26" s="626">
        <v>775632</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481736</v>
      </c>
      <c r="S27" s="621"/>
      <c r="T27" s="621"/>
      <c r="U27" s="621"/>
      <c r="V27" s="621"/>
      <c r="W27" s="621"/>
      <c r="X27" s="621"/>
      <c r="Y27" s="622"/>
      <c r="Z27" s="673">
        <v>4.0999999999999996</v>
      </c>
      <c r="AA27" s="673"/>
      <c r="AB27" s="673"/>
      <c r="AC27" s="673"/>
      <c r="AD27" s="674" t="s">
        <v>114</v>
      </c>
      <c r="AE27" s="674"/>
      <c r="AF27" s="674"/>
      <c r="AG27" s="674"/>
      <c r="AH27" s="674"/>
      <c r="AI27" s="674"/>
      <c r="AJ27" s="674"/>
      <c r="AK27" s="674"/>
      <c r="AL27" s="643" t="s">
        <v>114</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1715374</v>
      </c>
      <c r="BH27" s="621"/>
      <c r="BI27" s="621"/>
      <c r="BJ27" s="621"/>
      <c r="BK27" s="621"/>
      <c r="BL27" s="621"/>
      <c r="BM27" s="621"/>
      <c r="BN27" s="622"/>
      <c r="BO27" s="673">
        <v>100</v>
      </c>
      <c r="BP27" s="673"/>
      <c r="BQ27" s="673"/>
      <c r="BR27" s="673"/>
      <c r="BS27" s="626">
        <v>107143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403944</v>
      </c>
      <c r="CS27" s="639"/>
      <c r="CT27" s="639"/>
      <c r="CU27" s="639"/>
      <c r="CV27" s="639"/>
      <c r="CW27" s="639"/>
      <c r="CX27" s="639"/>
      <c r="CY27" s="640"/>
      <c r="CZ27" s="623">
        <v>3.6</v>
      </c>
      <c r="DA27" s="641"/>
      <c r="DB27" s="641"/>
      <c r="DC27" s="642"/>
      <c r="DD27" s="626">
        <v>201990</v>
      </c>
      <c r="DE27" s="639"/>
      <c r="DF27" s="639"/>
      <c r="DG27" s="639"/>
      <c r="DH27" s="639"/>
      <c r="DI27" s="639"/>
      <c r="DJ27" s="639"/>
      <c r="DK27" s="640"/>
      <c r="DL27" s="626">
        <v>198576</v>
      </c>
      <c r="DM27" s="639"/>
      <c r="DN27" s="639"/>
      <c r="DO27" s="639"/>
      <c r="DP27" s="639"/>
      <c r="DQ27" s="639"/>
      <c r="DR27" s="639"/>
      <c r="DS27" s="639"/>
      <c r="DT27" s="639"/>
      <c r="DU27" s="639"/>
      <c r="DV27" s="640"/>
      <c r="DW27" s="643">
        <v>2.7</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134710</v>
      </c>
      <c r="S28" s="621"/>
      <c r="T28" s="621"/>
      <c r="U28" s="621"/>
      <c r="V28" s="621"/>
      <c r="W28" s="621"/>
      <c r="X28" s="621"/>
      <c r="Y28" s="622"/>
      <c r="Z28" s="673">
        <v>1.1000000000000001</v>
      </c>
      <c r="AA28" s="673"/>
      <c r="AB28" s="673"/>
      <c r="AC28" s="673"/>
      <c r="AD28" s="674">
        <v>109709</v>
      </c>
      <c r="AE28" s="674"/>
      <c r="AF28" s="674"/>
      <c r="AG28" s="674"/>
      <c r="AH28" s="674"/>
      <c r="AI28" s="674"/>
      <c r="AJ28" s="674"/>
      <c r="AK28" s="674"/>
      <c r="AL28" s="643">
        <v>1.6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1741597</v>
      </c>
      <c r="CS28" s="621"/>
      <c r="CT28" s="621"/>
      <c r="CU28" s="621"/>
      <c r="CV28" s="621"/>
      <c r="CW28" s="621"/>
      <c r="CX28" s="621"/>
      <c r="CY28" s="622"/>
      <c r="CZ28" s="623">
        <v>15.3</v>
      </c>
      <c r="DA28" s="641"/>
      <c r="DB28" s="641"/>
      <c r="DC28" s="642"/>
      <c r="DD28" s="626">
        <v>1712005</v>
      </c>
      <c r="DE28" s="621"/>
      <c r="DF28" s="621"/>
      <c r="DG28" s="621"/>
      <c r="DH28" s="621"/>
      <c r="DI28" s="621"/>
      <c r="DJ28" s="621"/>
      <c r="DK28" s="622"/>
      <c r="DL28" s="626">
        <v>1541684</v>
      </c>
      <c r="DM28" s="621"/>
      <c r="DN28" s="621"/>
      <c r="DO28" s="621"/>
      <c r="DP28" s="621"/>
      <c r="DQ28" s="621"/>
      <c r="DR28" s="621"/>
      <c r="DS28" s="621"/>
      <c r="DT28" s="621"/>
      <c r="DU28" s="621"/>
      <c r="DV28" s="622"/>
      <c r="DW28" s="643">
        <v>21.1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24865</v>
      </c>
      <c r="S29" s="621"/>
      <c r="T29" s="621"/>
      <c r="U29" s="621"/>
      <c r="V29" s="621"/>
      <c r="W29" s="621"/>
      <c r="X29" s="621"/>
      <c r="Y29" s="622"/>
      <c r="Z29" s="673">
        <v>0.2</v>
      </c>
      <c r="AA29" s="673"/>
      <c r="AB29" s="673"/>
      <c r="AC29" s="673"/>
      <c r="AD29" s="674" t="s">
        <v>114</v>
      </c>
      <c r="AE29" s="674"/>
      <c r="AF29" s="674"/>
      <c r="AG29" s="674"/>
      <c r="AH29" s="674"/>
      <c r="AI29" s="674"/>
      <c r="AJ29" s="674"/>
      <c r="AK29" s="674"/>
      <c r="AL29" s="643" t="s">
        <v>114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1740616</v>
      </c>
      <c r="CS29" s="639"/>
      <c r="CT29" s="639"/>
      <c r="CU29" s="639"/>
      <c r="CV29" s="639"/>
      <c r="CW29" s="639"/>
      <c r="CX29" s="639"/>
      <c r="CY29" s="640"/>
      <c r="CZ29" s="623">
        <v>15.3</v>
      </c>
      <c r="DA29" s="641"/>
      <c r="DB29" s="641"/>
      <c r="DC29" s="642"/>
      <c r="DD29" s="626">
        <v>1711024</v>
      </c>
      <c r="DE29" s="639"/>
      <c r="DF29" s="639"/>
      <c r="DG29" s="639"/>
      <c r="DH29" s="639"/>
      <c r="DI29" s="639"/>
      <c r="DJ29" s="639"/>
      <c r="DK29" s="640"/>
      <c r="DL29" s="626">
        <v>1540703</v>
      </c>
      <c r="DM29" s="639"/>
      <c r="DN29" s="639"/>
      <c r="DO29" s="639"/>
      <c r="DP29" s="639"/>
      <c r="DQ29" s="639"/>
      <c r="DR29" s="639"/>
      <c r="DS29" s="639"/>
      <c r="DT29" s="639"/>
      <c r="DU29" s="639"/>
      <c r="DV29" s="640"/>
      <c r="DW29" s="643">
        <v>21.1</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153415</v>
      </c>
      <c r="S30" s="621"/>
      <c r="T30" s="621"/>
      <c r="U30" s="621"/>
      <c r="V30" s="621"/>
      <c r="W30" s="621"/>
      <c r="X30" s="621"/>
      <c r="Y30" s="622"/>
      <c r="Z30" s="673">
        <v>1.3</v>
      </c>
      <c r="AA30" s="673"/>
      <c r="AB30" s="673"/>
      <c r="AC30" s="673"/>
      <c r="AD30" s="674" t="s">
        <v>114</v>
      </c>
      <c r="AE30" s="674"/>
      <c r="AF30" s="674"/>
      <c r="AG30" s="674"/>
      <c r="AH30" s="674"/>
      <c r="AI30" s="674"/>
      <c r="AJ30" s="674"/>
      <c r="AK30" s="674"/>
      <c r="AL30" s="643" t="s">
        <v>114</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98.4</v>
      </c>
      <c r="BH30" s="687"/>
      <c r="BI30" s="687"/>
      <c r="BJ30" s="687"/>
      <c r="BK30" s="687"/>
      <c r="BL30" s="687"/>
      <c r="BM30" s="688">
        <v>88.9</v>
      </c>
      <c r="BN30" s="687"/>
      <c r="BO30" s="687"/>
      <c r="BP30" s="687"/>
      <c r="BQ30" s="689"/>
      <c r="BR30" s="686">
        <v>98.2</v>
      </c>
      <c r="BS30" s="687"/>
      <c r="BT30" s="687"/>
      <c r="BU30" s="687"/>
      <c r="BV30" s="687"/>
      <c r="BW30" s="687"/>
      <c r="BX30" s="688">
        <v>89</v>
      </c>
      <c r="BY30" s="687"/>
      <c r="BZ30" s="687"/>
      <c r="CA30" s="687"/>
      <c r="CB30" s="689"/>
      <c r="CD30" s="692"/>
      <c r="CE30" s="693"/>
      <c r="CF30" s="657" t="s">
        <v>294</v>
      </c>
      <c r="CG30" s="654"/>
      <c r="CH30" s="654"/>
      <c r="CI30" s="654"/>
      <c r="CJ30" s="654"/>
      <c r="CK30" s="654"/>
      <c r="CL30" s="654"/>
      <c r="CM30" s="654"/>
      <c r="CN30" s="654"/>
      <c r="CO30" s="654"/>
      <c r="CP30" s="654"/>
      <c r="CQ30" s="655"/>
      <c r="CR30" s="620">
        <v>1636719</v>
      </c>
      <c r="CS30" s="621"/>
      <c r="CT30" s="621"/>
      <c r="CU30" s="621"/>
      <c r="CV30" s="621"/>
      <c r="CW30" s="621"/>
      <c r="CX30" s="621"/>
      <c r="CY30" s="622"/>
      <c r="CZ30" s="623">
        <v>14.4</v>
      </c>
      <c r="DA30" s="641"/>
      <c r="DB30" s="641"/>
      <c r="DC30" s="642"/>
      <c r="DD30" s="626">
        <v>1608591</v>
      </c>
      <c r="DE30" s="621"/>
      <c r="DF30" s="621"/>
      <c r="DG30" s="621"/>
      <c r="DH30" s="621"/>
      <c r="DI30" s="621"/>
      <c r="DJ30" s="621"/>
      <c r="DK30" s="622"/>
      <c r="DL30" s="626">
        <v>1439886</v>
      </c>
      <c r="DM30" s="621"/>
      <c r="DN30" s="621"/>
      <c r="DO30" s="621"/>
      <c r="DP30" s="621"/>
      <c r="DQ30" s="621"/>
      <c r="DR30" s="621"/>
      <c r="DS30" s="621"/>
      <c r="DT30" s="621"/>
      <c r="DU30" s="621"/>
      <c r="DV30" s="622"/>
      <c r="DW30" s="643">
        <v>19.8</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139208</v>
      </c>
      <c r="S31" s="621"/>
      <c r="T31" s="621"/>
      <c r="U31" s="621"/>
      <c r="V31" s="621"/>
      <c r="W31" s="621"/>
      <c r="X31" s="621"/>
      <c r="Y31" s="622"/>
      <c r="Z31" s="673">
        <v>1.2</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99.7</v>
      </c>
      <c r="BH31" s="639"/>
      <c r="BI31" s="639"/>
      <c r="BJ31" s="639"/>
      <c r="BK31" s="639"/>
      <c r="BL31" s="639"/>
      <c r="BM31" s="675">
        <v>98.4</v>
      </c>
      <c r="BN31" s="685"/>
      <c r="BO31" s="685"/>
      <c r="BP31" s="685"/>
      <c r="BQ31" s="649"/>
      <c r="BR31" s="684">
        <v>99.7</v>
      </c>
      <c r="BS31" s="639"/>
      <c r="BT31" s="639"/>
      <c r="BU31" s="639"/>
      <c r="BV31" s="639"/>
      <c r="BW31" s="639"/>
      <c r="BX31" s="675">
        <v>97.9</v>
      </c>
      <c r="BY31" s="685"/>
      <c r="BZ31" s="685"/>
      <c r="CA31" s="685"/>
      <c r="CB31" s="649"/>
      <c r="CD31" s="692"/>
      <c r="CE31" s="693"/>
      <c r="CF31" s="657" t="s">
        <v>298</v>
      </c>
      <c r="CG31" s="654"/>
      <c r="CH31" s="654"/>
      <c r="CI31" s="654"/>
      <c r="CJ31" s="654"/>
      <c r="CK31" s="654"/>
      <c r="CL31" s="654"/>
      <c r="CM31" s="654"/>
      <c r="CN31" s="654"/>
      <c r="CO31" s="654"/>
      <c r="CP31" s="654"/>
      <c r="CQ31" s="655"/>
      <c r="CR31" s="620">
        <v>103897</v>
      </c>
      <c r="CS31" s="639"/>
      <c r="CT31" s="639"/>
      <c r="CU31" s="639"/>
      <c r="CV31" s="639"/>
      <c r="CW31" s="639"/>
      <c r="CX31" s="639"/>
      <c r="CY31" s="640"/>
      <c r="CZ31" s="623">
        <v>0.9</v>
      </c>
      <c r="DA31" s="641"/>
      <c r="DB31" s="641"/>
      <c r="DC31" s="642"/>
      <c r="DD31" s="626">
        <v>102433</v>
      </c>
      <c r="DE31" s="639"/>
      <c r="DF31" s="639"/>
      <c r="DG31" s="639"/>
      <c r="DH31" s="639"/>
      <c r="DI31" s="639"/>
      <c r="DJ31" s="639"/>
      <c r="DK31" s="640"/>
      <c r="DL31" s="626">
        <v>100817</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288632</v>
      </c>
      <c r="S32" s="621"/>
      <c r="T32" s="621"/>
      <c r="U32" s="621"/>
      <c r="V32" s="621"/>
      <c r="W32" s="621"/>
      <c r="X32" s="621"/>
      <c r="Y32" s="622"/>
      <c r="Z32" s="673">
        <v>2.5</v>
      </c>
      <c r="AA32" s="673"/>
      <c r="AB32" s="673"/>
      <c r="AC32" s="673"/>
      <c r="AD32" s="674">
        <v>4560</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97.1</v>
      </c>
      <c r="BH32" s="605"/>
      <c r="BI32" s="605"/>
      <c r="BJ32" s="605"/>
      <c r="BK32" s="605"/>
      <c r="BL32" s="605"/>
      <c r="BM32" s="668">
        <v>81.2</v>
      </c>
      <c r="BN32" s="605"/>
      <c r="BO32" s="605"/>
      <c r="BP32" s="605"/>
      <c r="BQ32" s="662"/>
      <c r="BR32" s="683">
        <v>96.8</v>
      </c>
      <c r="BS32" s="605"/>
      <c r="BT32" s="605"/>
      <c r="BU32" s="605"/>
      <c r="BV32" s="605"/>
      <c r="BW32" s="605"/>
      <c r="BX32" s="668">
        <v>81.5</v>
      </c>
      <c r="BY32" s="605"/>
      <c r="BZ32" s="605"/>
      <c r="CA32" s="605"/>
      <c r="CB32" s="662"/>
      <c r="CD32" s="694"/>
      <c r="CE32" s="695"/>
      <c r="CF32" s="657" t="s">
        <v>301</v>
      </c>
      <c r="CG32" s="654"/>
      <c r="CH32" s="654"/>
      <c r="CI32" s="654"/>
      <c r="CJ32" s="654"/>
      <c r="CK32" s="654"/>
      <c r="CL32" s="654"/>
      <c r="CM32" s="654"/>
      <c r="CN32" s="654"/>
      <c r="CO32" s="654"/>
      <c r="CP32" s="654"/>
      <c r="CQ32" s="655"/>
      <c r="CR32" s="620">
        <v>981</v>
      </c>
      <c r="CS32" s="621"/>
      <c r="CT32" s="621"/>
      <c r="CU32" s="621"/>
      <c r="CV32" s="621"/>
      <c r="CW32" s="621"/>
      <c r="CX32" s="621"/>
      <c r="CY32" s="622"/>
      <c r="CZ32" s="623">
        <v>0</v>
      </c>
      <c r="DA32" s="641"/>
      <c r="DB32" s="641"/>
      <c r="DC32" s="642"/>
      <c r="DD32" s="626">
        <v>981</v>
      </c>
      <c r="DE32" s="621"/>
      <c r="DF32" s="621"/>
      <c r="DG32" s="621"/>
      <c r="DH32" s="621"/>
      <c r="DI32" s="621"/>
      <c r="DJ32" s="621"/>
      <c r="DK32" s="622"/>
      <c r="DL32" s="626">
        <v>981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2047822</v>
      </c>
      <c r="S33" s="621"/>
      <c r="T33" s="621"/>
      <c r="U33" s="621"/>
      <c r="V33" s="621"/>
      <c r="W33" s="621"/>
      <c r="X33" s="621"/>
      <c r="Y33" s="622"/>
      <c r="Z33" s="673">
        <v>17.399999999999999</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5242733</v>
      </c>
      <c r="CS33" s="639"/>
      <c r="CT33" s="639"/>
      <c r="CU33" s="639"/>
      <c r="CV33" s="639"/>
      <c r="CW33" s="639"/>
      <c r="CX33" s="639"/>
      <c r="CY33" s="640"/>
      <c r="CZ33" s="623">
        <v>46.2</v>
      </c>
      <c r="DA33" s="641"/>
      <c r="DB33" s="641"/>
      <c r="DC33" s="642"/>
      <c r="DD33" s="626">
        <v>3962889</v>
      </c>
      <c r="DE33" s="639"/>
      <c r="DF33" s="639"/>
      <c r="DG33" s="639"/>
      <c r="DH33" s="639"/>
      <c r="DI33" s="639"/>
      <c r="DJ33" s="639"/>
      <c r="DK33" s="640"/>
      <c r="DL33" s="626">
        <v>2784964</v>
      </c>
      <c r="DM33" s="639"/>
      <c r="DN33" s="639"/>
      <c r="DO33" s="639"/>
      <c r="DP33" s="639"/>
      <c r="DQ33" s="639"/>
      <c r="DR33" s="639"/>
      <c r="DS33" s="639"/>
      <c r="DT33" s="639"/>
      <c r="DU33" s="639"/>
      <c r="DV33" s="640"/>
      <c r="DW33" s="643">
        <v>38.200000000000003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1596928</v>
      </c>
      <c r="CS34" s="621"/>
      <c r="CT34" s="621"/>
      <c r="CU34" s="621"/>
      <c r="CV34" s="621"/>
      <c r="CW34" s="621"/>
      <c r="CX34" s="621"/>
      <c r="CY34" s="622"/>
      <c r="CZ34" s="623">
        <v>14.1</v>
      </c>
      <c r="DA34" s="641"/>
      <c r="DB34" s="641"/>
      <c r="DC34" s="642"/>
      <c r="DD34" s="626">
        <v>1240850</v>
      </c>
      <c r="DE34" s="621"/>
      <c r="DF34" s="621"/>
      <c r="DG34" s="621"/>
      <c r="DH34" s="621"/>
      <c r="DI34" s="621"/>
      <c r="DJ34" s="621"/>
      <c r="DK34" s="622"/>
      <c r="DL34" s="626">
        <v>871181</v>
      </c>
      <c r="DM34" s="621"/>
      <c r="DN34" s="621"/>
      <c r="DO34" s="621"/>
      <c r="DP34" s="621"/>
      <c r="DQ34" s="621"/>
      <c r="DR34" s="621"/>
      <c r="DS34" s="621"/>
      <c r="DT34" s="621"/>
      <c r="DU34" s="621"/>
      <c r="DV34" s="622"/>
      <c r="DW34" s="643">
        <v>12</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294922</v>
      </c>
      <c r="S35" s="621"/>
      <c r="T35" s="621"/>
      <c r="U35" s="621"/>
      <c r="V35" s="621"/>
      <c r="W35" s="621"/>
      <c r="X35" s="621"/>
      <c r="Y35" s="622"/>
      <c r="Z35" s="673">
        <v>2.5</v>
      </c>
      <c r="AA35" s="673"/>
      <c r="AB35" s="673"/>
      <c r="AC35" s="673"/>
      <c r="AD35" s="674" t="s">
        <v>114</v>
      </c>
      <c r="AE35" s="674"/>
      <c r="AF35" s="674"/>
      <c r="AG35" s="674"/>
      <c r="AH35" s="674"/>
      <c r="AI35" s="674"/>
      <c r="AJ35" s="674"/>
      <c r="AK35" s="674"/>
      <c r="AL35" s="643" t="s">
        <v>114</v>
      </c>
      <c r="AM35" s="675"/>
      <c r="AN35" s="675"/>
      <c r="AO35" s="676"/>
      <c r="AP35" s="188"/>
      <c r="AQ35" s="677" t="s">
        <v>309</v>
      </c>
      <c r="AR35" s="678"/>
      <c r="AS35" s="678"/>
      <c r="AT35" s="678"/>
      <c r="AU35" s="678"/>
      <c r="AV35" s="678"/>
      <c r="AW35" s="678"/>
      <c r="AX35" s="678"/>
      <c r="AY35" s="679"/>
      <c r="AZ35" s="670">
        <v>1142023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37816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153176</v>
      </c>
      <c r="CS35" s="639"/>
      <c r="CT35" s="639"/>
      <c r="CU35" s="639"/>
      <c r="CV35" s="639"/>
      <c r="CW35" s="639"/>
      <c r="CX35" s="639"/>
      <c r="CY35" s="640"/>
      <c r="CZ35" s="623">
        <v>1.3</v>
      </c>
      <c r="DA35" s="641"/>
      <c r="DB35" s="641"/>
      <c r="DC35" s="642"/>
      <c r="DD35" s="626">
        <v>142678</v>
      </c>
      <c r="DE35" s="639"/>
      <c r="DF35" s="639"/>
      <c r="DG35" s="639"/>
      <c r="DH35" s="639"/>
      <c r="DI35" s="639"/>
      <c r="DJ35" s="639"/>
      <c r="DK35" s="640"/>
      <c r="DL35" s="626">
        <v>115577</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11739563</v>
      </c>
      <c r="S36" s="661"/>
      <c r="T36" s="661"/>
      <c r="U36" s="661"/>
      <c r="V36" s="661"/>
      <c r="W36" s="661"/>
      <c r="X36" s="661"/>
      <c r="Y36" s="664"/>
      <c r="Z36" s="665">
        <v>100</v>
      </c>
      <c r="AA36" s="665"/>
      <c r="AB36" s="665"/>
      <c r="AC36" s="665"/>
      <c r="AD36" s="666">
        <v>6994605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446195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15993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1997640</v>
      </c>
      <c r="CS36" s="621"/>
      <c r="CT36" s="621"/>
      <c r="CU36" s="621"/>
      <c r="CV36" s="621"/>
      <c r="CW36" s="621"/>
      <c r="CX36" s="621"/>
      <c r="CY36" s="622"/>
      <c r="CZ36" s="623">
        <v>17.600000000000001</v>
      </c>
      <c r="DA36" s="641"/>
      <c r="DB36" s="641"/>
      <c r="DC36" s="642"/>
      <c r="DD36" s="626">
        <v>1240934</v>
      </c>
      <c r="DE36" s="621"/>
      <c r="DF36" s="621"/>
      <c r="DG36" s="621"/>
      <c r="DH36" s="621"/>
      <c r="DI36" s="621"/>
      <c r="DJ36" s="621"/>
      <c r="DK36" s="622"/>
      <c r="DL36" s="626">
        <v>1049479</v>
      </c>
      <c r="DM36" s="621"/>
      <c r="DN36" s="621"/>
      <c r="DO36" s="621"/>
      <c r="DP36" s="621"/>
      <c r="DQ36" s="621"/>
      <c r="DR36" s="621"/>
      <c r="DS36" s="621"/>
      <c r="DT36" s="621"/>
      <c r="DU36" s="621"/>
      <c r="DV36" s="622"/>
      <c r="DW36" s="643">
        <v>14.4</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108600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1690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1008390</v>
      </c>
      <c r="CS37" s="639"/>
      <c r="CT37" s="639"/>
      <c r="CU37" s="639"/>
      <c r="CV37" s="639"/>
      <c r="CW37" s="639"/>
      <c r="CX37" s="639"/>
      <c r="CY37" s="640"/>
      <c r="CZ37" s="623">
        <v>8.9</v>
      </c>
      <c r="DA37" s="641"/>
      <c r="DB37" s="641"/>
      <c r="DC37" s="642"/>
      <c r="DD37" s="626">
        <v>719808</v>
      </c>
      <c r="DE37" s="639"/>
      <c r="DF37" s="639"/>
      <c r="DG37" s="639"/>
      <c r="DH37" s="639"/>
      <c r="DI37" s="639"/>
      <c r="DJ37" s="639"/>
      <c r="DK37" s="640"/>
      <c r="DL37" s="626">
        <v>640552</v>
      </c>
      <c r="DM37" s="639"/>
      <c r="DN37" s="639"/>
      <c r="DO37" s="639"/>
      <c r="DP37" s="639"/>
      <c r="DQ37" s="639"/>
      <c r="DR37" s="639"/>
      <c r="DS37" s="639"/>
      <c r="DT37" s="639"/>
      <c r="DU37" s="639"/>
      <c r="DV37" s="640"/>
      <c r="DW37" s="643">
        <v>8.8000000000000007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44500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2573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1142023</v>
      </c>
      <c r="CS38" s="621"/>
      <c r="CT38" s="621"/>
      <c r="CU38" s="621"/>
      <c r="CV38" s="621"/>
      <c r="CW38" s="621"/>
      <c r="CX38" s="621"/>
      <c r="CY38" s="622"/>
      <c r="CZ38" s="623">
        <v>10.1</v>
      </c>
      <c r="DA38" s="641"/>
      <c r="DB38" s="641"/>
      <c r="DC38" s="642"/>
      <c r="DD38" s="626">
        <v>1038427</v>
      </c>
      <c r="DE38" s="621"/>
      <c r="DF38" s="621"/>
      <c r="DG38" s="621"/>
      <c r="DH38" s="621"/>
      <c r="DI38" s="621"/>
      <c r="DJ38" s="621"/>
      <c r="DK38" s="622"/>
      <c r="DL38" s="626">
        <v>748727</v>
      </c>
      <c r="DM38" s="621"/>
      <c r="DN38" s="621"/>
      <c r="DO38" s="621"/>
      <c r="DP38" s="621"/>
      <c r="DQ38" s="621"/>
      <c r="DR38" s="621"/>
      <c r="DS38" s="621"/>
      <c r="DT38" s="621"/>
      <c r="DU38" s="621"/>
      <c r="DV38" s="622"/>
      <c r="DW38" s="643">
        <v>10.3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7217</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352966</v>
      </c>
      <c r="CS39" s="639"/>
      <c r="CT39" s="639"/>
      <c r="CU39" s="639"/>
      <c r="CV39" s="639"/>
      <c r="CW39" s="639"/>
      <c r="CX39" s="639"/>
      <c r="CY39" s="640"/>
      <c r="CZ39" s="623">
        <v>3.1</v>
      </c>
      <c r="DA39" s="641"/>
      <c r="DB39" s="641"/>
      <c r="DC39" s="642"/>
      <c r="DD39" s="626">
        <v>300000</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97627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326</v>
      </c>
      <c r="CS40" s="621"/>
      <c r="CT40" s="621"/>
      <c r="CU40" s="621"/>
      <c r="CV40" s="621"/>
      <c r="CW40" s="621"/>
      <c r="CX40" s="621"/>
      <c r="CY40" s="622"/>
      <c r="CZ40" s="623" t="s">
        <v>326</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437884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330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2634174</v>
      </c>
      <c r="CS42" s="621"/>
      <c r="CT42" s="621"/>
      <c r="CU42" s="621"/>
      <c r="CV42" s="621"/>
      <c r="CW42" s="621"/>
      <c r="CX42" s="621"/>
      <c r="CY42" s="622"/>
      <c r="CZ42" s="623">
        <v>23.2</v>
      </c>
      <c r="DA42" s="624"/>
      <c r="DB42" s="624"/>
      <c r="DC42" s="625"/>
      <c r="DD42" s="626">
        <v>608284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75097</v>
      </c>
      <c r="CS43" s="639"/>
      <c r="CT43" s="639"/>
      <c r="CU43" s="639"/>
      <c r="CV43" s="639"/>
      <c r="CW43" s="639"/>
      <c r="CX43" s="639"/>
      <c r="CY43" s="640"/>
      <c r="CZ43" s="623">
        <v>0.7</v>
      </c>
      <c r="DA43" s="641"/>
      <c r="DB43" s="641"/>
      <c r="DC43" s="642"/>
      <c r="DD43" s="626">
        <v>73226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2624646</v>
      </c>
      <c r="CS44" s="621"/>
      <c r="CT44" s="621"/>
      <c r="CU44" s="621"/>
      <c r="CV44" s="621"/>
      <c r="CW44" s="621"/>
      <c r="CX44" s="621"/>
      <c r="CY44" s="622"/>
      <c r="CZ44" s="623">
        <v>23.1</v>
      </c>
      <c r="DA44" s="624"/>
      <c r="DB44" s="624"/>
      <c r="DC44" s="625"/>
      <c r="DD44" s="626">
        <v>606139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1528178</v>
      </c>
      <c r="CS45" s="639"/>
      <c r="CT45" s="639"/>
      <c r="CU45" s="639"/>
      <c r="CV45" s="639"/>
      <c r="CW45" s="639"/>
      <c r="CX45" s="639"/>
      <c r="CY45" s="640"/>
      <c r="CZ45" s="623">
        <v>13.5</v>
      </c>
      <c r="DA45" s="641"/>
      <c r="DB45" s="641"/>
      <c r="DC45" s="642"/>
      <c r="DD45" s="626">
        <v>93865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1081910</v>
      </c>
      <c r="CS46" s="621"/>
      <c r="CT46" s="621"/>
      <c r="CU46" s="621"/>
      <c r="CV46" s="621"/>
      <c r="CW46" s="621"/>
      <c r="CX46" s="621"/>
      <c r="CY46" s="622"/>
      <c r="CZ46" s="623">
        <v>9.5</v>
      </c>
      <c r="DA46" s="624"/>
      <c r="DB46" s="624"/>
      <c r="DC46" s="625"/>
      <c r="DD46" s="626">
        <v>509129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9528</v>
      </c>
      <c r="CS47" s="639"/>
      <c r="CT47" s="639"/>
      <c r="CU47" s="639"/>
      <c r="CV47" s="639"/>
      <c r="CW47" s="639"/>
      <c r="CX47" s="639"/>
      <c r="CY47" s="640"/>
      <c r="CZ47" s="623">
        <v>0.1</v>
      </c>
      <c r="DA47" s="641"/>
      <c r="DB47" s="641"/>
      <c r="DC47" s="642"/>
      <c r="DD47" s="626">
        <v>2145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11348204</v>
      </c>
      <c r="CS49" s="605"/>
      <c r="CT49" s="605"/>
      <c r="CU49" s="605"/>
      <c r="CV49" s="605"/>
      <c r="CW49" s="605"/>
      <c r="CX49" s="605"/>
      <c r="CY49" s="606"/>
      <c r="CZ49" s="607">
        <v>100</v>
      </c>
      <c r="DA49" s="608"/>
      <c r="DB49" s="608"/>
      <c r="DC49" s="609"/>
      <c r="DD49" s="610">
        <v>7671667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346</v>
      </c>
      <c r="DK2" s="1141"/>
      <c r="DL2" s="1141"/>
      <c r="DM2" s="1141"/>
      <c r="DN2" s="1141"/>
      <c r="DO2" s="1142"/>
      <c r="DP2" s="202"/>
      <c r="DQ2" s="1140" t="s">
        <v>347</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3"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8" t="s">
        <v>364</v>
      </c>
      <c r="DH5" s="1129"/>
      <c r="DI5" s="1129"/>
      <c r="DJ5" s="1129"/>
      <c r="DK5" s="1130"/>
      <c r="DL5" s="1128" t="s">
        <v>365</v>
      </c>
      <c r="DM5" s="1129"/>
      <c r="DN5" s="1129"/>
      <c r="DO5" s="1129"/>
      <c r="DP5" s="1130"/>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4">
        <v>11493</v>
      </c>
      <c r="R7" s="1135"/>
      <c r="S7" s="1135"/>
      <c r="T7" s="1135"/>
      <c r="U7" s="1135"/>
      <c r="V7" s="1135">
        <v>11097</v>
      </c>
      <c r="W7" s="1135"/>
      <c r="X7" s="1135"/>
      <c r="Y7" s="1135"/>
      <c r="Z7" s="1135"/>
      <c r="AA7" s="1135">
        <v>396</v>
      </c>
      <c r="AB7" s="1135"/>
      <c r="AC7" s="1135"/>
      <c r="AD7" s="1135"/>
      <c r="AE7" s="1136"/>
      <c r="AF7" s="1137">
        <v>268</v>
      </c>
      <c r="AG7" s="1138"/>
      <c r="AH7" s="1138"/>
      <c r="AI7" s="1138"/>
      <c r="AJ7" s="1139"/>
      <c r="AK7" s="1120" t="s">
        <v>554</v>
      </c>
      <c r="AL7" s="1121"/>
      <c r="AM7" s="1121"/>
      <c r="AN7" s="1121"/>
      <c r="AO7" s="1121"/>
      <c r="AP7" s="1121">
        <v>12792</v>
      </c>
      <c r="AQ7" s="1121"/>
      <c r="AR7" s="1121"/>
      <c r="AS7" s="1121"/>
      <c r="AT7" s="1121"/>
      <c r="AU7" s="1122"/>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550</v>
      </c>
      <c r="BT7" s="1126"/>
      <c r="BU7" s="1126"/>
      <c r="BV7" s="1126"/>
      <c r="BW7" s="1126"/>
      <c r="BX7" s="1126"/>
      <c r="BY7" s="1126"/>
      <c r="BZ7" s="1126"/>
      <c r="CA7" s="1126"/>
      <c r="CB7" s="1126"/>
      <c r="CC7" s="1126"/>
      <c r="CD7" s="1126"/>
      <c r="CE7" s="1126"/>
      <c r="CF7" s="1126"/>
      <c r="CG7" s="1127"/>
      <c r="CH7" s="1117">
        <v>2</v>
      </c>
      <c r="CI7" s="1118"/>
      <c r="CJ7" s="1118"/>
      <c r="CK7" s="1118"/>
      <c r="CL7" s="1119"/>
      <c r="CM7" s="1117">
        <v>32</v>
      </c>
      <c r="CN7" s="1118"/>
      <c r="CO7" s="1118"/>
      <c r="CP7" s="1118"/>
      <c r="CQ7" s="1119"/>
      <c r="CR7" s="1117">
        <v>50</v>
      </c>
      <c r="CS7" s="1118"/>
      <c r="CT7" s="1118"/>
      <c r="CU7" s="1118"/>
      <c r="CV7" s="1119"/>
      <c r="CW7" s="1117" t="s">
        <v>551</v>
      </c>
      <c r="CX7" s="1118"/>
      <c r="CY7" s="1118"/>
      <c r="CZ7" s="1118"/>
      <c r="DA7" s="1119"/>
      <c r="DB7" s="1117" t="s">
        <v>481</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5"/>
      <c r="DW7" s="1123"/>
      <c r="DX7" s="1123"/>
      <c r="DY7" s="1123"/>
      <c r="DZ7" s="1124"/>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247</v>
      </c>
      <c r="R8" s="1073"/>
      <c r="S8" s="1073"/>
      <c r="T8" s="1073"/>
      <c r="U8" s="1073"/>
      <c r="V8" s="1073">
        <v>251</v>
      </c>
      <c r="W8" s="1073"/>
      <c r="X8" s="1073"/>
      <c r="Y8" s="1073"/>
      <c r="Z8" s="1073"/>
      <c r="AA8" s="1073">
        <v>-4</v>
      </c>
      <c r="AB8" s="1073"/>
      <c r="AC8" s="1073"/>
      <c r="AD8" s="1073"/>
      <c r="AE8" s="1074"/>
      <c r="AF8" s="1048">
        <v>-4</v>
      </c>
      <c r="AG8" s="1049"/>
      <c r="AH8" s="1049"/>
      <c r="AI8" s="1049"/>
      <c r="AJ8" s="1050"/>
      <c r="AK8" s="1115" t="s">
        <v>555</v>
      </c>
      <c r="AL8" s="1116"/>
      <c r="AM8" s="1116"/>
      <c r="AN8" s="1116"/>
      <c r="AO8" s="1116"/>
      <c r="AP8" s="1116">
        <v>118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549</v>
      </c>
      <c r="BT8" s="1044"/>
      <c r="BU8" s="1044"/>
      <c r="BV8" s="1044"/>
      <c r="BW8" s="1044"/>
      <c r="BX8" s="1044"/>
      <c r="BY8" s="1044"/>
      <c r="BZ8" s="1044"/>
      <c r="CA8" s="1044"/>
      <c r="CB8" s="1044"/>
      <c r="CC8" s="1044"/>
      <c r="CD8" s="1044"/>
      <c r="CE8" s="1044"/>
      <c r="CF8" s="1044"/>
      <c r="CG8" s="1045"/>
      <c r="CH8" s="1018">
        <v>3</v>
      </c>
      <c r="CI8" s="1019"/>
      <c r="CJ8" s="1019"/>
      <c r="CK8" s="1019"/>
      <c r="CL8" s="1020"/>
      <c r="CM8" s="1018">
        <v>35</v>
      </c>
      <c r="CN8" s="1019"/>
      <c r="CO8" s="1019"/>
      <c r="CP8" s="1019"/>
      <c r="CQ8" s="1020"/>
      <c r="CR8" s="1018">
        <v>56</v>
      </c>
      <c r="CS8" s="1019"/>
      <c r="CT8" s="1019"/>
      <c r="CU8" s="1019"/>
      <c r="CV8" s="1020"/>
      <c r="CW8" s="1018" t="s">
        <v>551</v>
      </c>
      <c r="CX8" s="1019"/>
      <c r="CY8" s="1019"/>
      <c r="CZ8" s="1019"/>
      <c r="DA8" s="1020"/>
      <c r="DB8" s="1018" t="s">
        <v>481</v>
      </c>
      <c r="DC8" s="1019"/>
      <c r="DD8" s="1019"/>
      <c r="DE8" s="1019"/>
      <c r="DF8" s="1020"/>
      <c r="DG8" s="1018" t="s">
        <v>481</v>
      </c>
      <c r="DH8" s="1019"/>
      <c r="DI8" s="1019"/>
      <c r="DJ8" s="1019"/>
      <c r="DK8" s="1020"/>
      <c r="DL8" s="1018" t="s">
        <v>481</v>
      </c>
      <c r="DM8" s="1019"/>
      <c r="DN8" s="1019"/>
      <c r="DO8" s="1019"/>
      <c r="DP8" s="1020"/>
      <c r="DQ8" s="1018" t="s">
        <v>481</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f>+Q7+Q8</f>
        <v>11740</v>
      </c>
      <c r="R23" s="1098"/>
      <c r="S23" s="1098"/>
      <c r="T23" s="1098"/>
      <c r="U23" s="1098"/>
      <c r="V23" s="1098">
        <f t="shared" ref="V23" si="0">+V7+V8</f>
        <v>11348</v>
      </c>
      <c r="W23" s="1098"/>
      <c r="X23" s="1098"/>
      <c r="Y23" s="1098"/>
      <c r="Z23" s="1098"/>
      <c r="AA23" s="1098">
        <f t="shared" ref="AA23" si="1">+AA7+AA8</f>
        <v>392</v>
      </c>
      <c r="AB23" s="1098"/>
      <c r="AC23" s="1098"/>
      <c r="AD23" s="1098"/>
      <c r="AE23" s="1099"/>
      <c r="AF23" s="1100">
        <v>263</v>
      </c>
      <c r="AG23" s="1098"/>
      <c r="AH23" s="1098"/>
      <c r="AI23" s="1098"/>
      <c r="AJ23" s="1101"/>
      <c r="AK23" s="1102"/>
      <c r="AL23" s="1103"/>
      <c r="AM23" s="1103"/>
      <c r="AN23" s="1103"/>
      <c r="AO23" s="1103"/>
      <c r="AP23" s="1098">
        <f>+AP7+AP8</f>
        <v>12910</v>
      </c>
      <c r="AQ23" s="1098"/>
      <c r="AR23" s="1098"/>
      <c r="AS23" s="1098"/>
      <c r="AT23" s="1098"/>
      <c r="AU23" s="1104"/>
      <c r="AV23" s="1104"/>
      <c r="AW23" s="1104"/>
      <c r="AX23" s="1104"/>
      <c r="AY23" s="1105"/>
      <c r="AZ23" s="1094" t="s">
        <v>537</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1430</v>
      </c>
      <c r="R28" s="1083"/>
      <c r="S28" s="1083"/>
      <c r="T28" s="1083"/>
      <c r="U28" s="1083"/>
      <c r="V28" s="1083">
        <v>1392</v>
      </c>
      <c r="W28" s="1083"/>
      <c r="X28" s="1083"/>
      <c r="Y28" s="1083"/>
      <c r="Z28" s="1083"/>
      <c r="AA28" s="1083">
        <v>38</v>
      </c>
      <c r="AB28" s="1083"/>
      <c r="AC28" s="1083"/>
      <c r="AD28" s="1083"/>
      <c r="AE28" s="1084"/>
      <c r="AF28" s="1085">
        <v>38</v>
      </c>
      <c r="AG28" s="1083"/>
      <c r="AH28" s="1083"/>
      <c r="AI28" s="1083"/>
      <c r="AJ28" s="1086"/>
      <c r="AK28" s="1087">
        <v>98</v>
      </c>
      <c r="AL28" s="1075"/>
      <c r="AM28" s="1075"/>
      <c r="AN28" s="1075"/>
      <c r="AO28" s="1075"/>
      <c r="AP28" s="1075" t="s">
        <v>552</v>
      </c>
      <c r="AQ28" s="1075"/>
      <c r="AR28" s="1075"/>
      <c r="AS28" s="1075"/>
      <c r="AT28" s="1075"/>
      <c r="AU28" s="1075" t="s">
        <v>481</v>
      </c>
      <c r="AV28" s="1075"/>
      <c r="AW28" s="1075"/>
      <c r="AX28" s="1075"/>
      <c r="AY28" s="1075"/>
      <c r="AZ28" s="1076" t="s">
        <v>481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175</v>
      </c>
      <c r="R29" s="1073"/>
      <c r="S29" s="1073"/>
      <c r="T29" s="1073"/>
      <c r="U29" s="1073"/>
      <c r="V29" s="1073">
        <v>171</v>
      </c>
      <c r="W29" s="1073"/>
      <c r="X29" s="1073"/>
      <c r="Y29" s="1073"/>
      <c r="Z29" s="1073"/>
      <c r="AA29" s="1073">
        <v>5</v>
      </c>
      <c r="AB29" s="1073"/>
      <c r="AC29" s="1073"/>
      <c r="AD29" s="1073"/>
      <c r="AE29" s="1074"/>
      <c r="AF29" s="1048">
        <v>5</v>
      </c>
      <c r="AG29" s="1049"/>
      <c r="AH29" s="1049"/>
      <c r="AI29" s="1049"/>
      <c r="AJ29" s="1050"/>
      <c r="AK29" s="1009">
        <v>47</v>
      </c>
      <c r="AL29" s="1000"/>
      <c r="AM29" s="1000"/>
      <c r="AN29" s="1000"/>
      <c r="AO29" s="1000"/>
      <c r="AP29" s="1000" t="s">
        <v>481</v>
      </c>
      <c r="AQ29" s="1000"/>
      <c r="AR29" s="1000"/>
      <c r="AS29" s="1000"/>
      <c r="AT29" s="1000"/>
      <c r="AU29" s="1000" t="s">
        <v>481</v>
      </c>
      <c r="AV29" s="1000"/>
      <c r="AW29" s="1000"/>
      <c r="AX29" s="1000"/>
      <c r="AY29" s="1000"/>
      <c r="AZ29" s="1071" t="s">
        <v>481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181</v>
      </c>
      <c r="R30" s="1073"/>
      <c r="S30" s="1073"/>
      <c r="T30" s="1073"/>
      <c r="U30" s="1073"/>
      <c r="V30" s="1073">
        <v>166</v>
      </c>
      <c r="W30" s="1073"/>
      <c r="X30" s="1073"/>
      <c r="Y30" s="1073"/>
      <c r="Z30" s="1073"/>
      <c r="AA30" s="1073">
        <v>15</v>
      </c>
      <c r="AB30" s="1073"/>
      <c r="AC30" s="1073"/>
      <c r="AD30" s="1073"/>
      <c r="AE30" s="1074"/>
      <c r="AF30" s="1048">
        <v>90</v>
      </c>
      <c r="AG30" s="1049"/>
      <c r="AH30" s="1049"/>
      <c r="AI30" s="1049"/>
      <c r="AJ30" s="1050"/>
      <c r="AK30" s="1009" t="s">
        <v>481</v>
      </c>
      <c r="AL30" s="1000"/>
      <c r="AM30" s="1000"/>
      <c r="AN30" s="1000"/>
      <c r="AO30" s="1000"/>
      <c r="AP30" s="1000">
        <v>1145</v>
      </c>
      <c r="AQ30" s="1000"/>
      <c r="AR30" s="1000"/>
      <c r="AS30" s="1000"/>
      <c r="AT30" s="1000"/>
      <c r="AU30" s="1000" t="s">
        <v>481</v>
      </c>
      <c r="AV30" s="1000"/>
      <c r="AW30" s="1000"/>
      <c r="AX30" s="1000"/>
      <c r="AY30" s="1000"/>
      <c r="AZ30" s="1071" t="s">
        <v>481</v>
      </c>
      <c r="BA30" s="1071"/>
      <c r="BB30" s="1071"/>
      <c r="BC30" s="1071"/>
      <c r="BD30" s="1071"/>
      <c r="BE30" s="1061" t="s">
        <v>385</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384</v>
      </c>
      <c r="R31" s="1073"/>
      <c r="S31" s="1073"/>
      <c r="T31" s="1073"/>
      <c r="U31" s="1073"/>
      <c r="V31" s="1073">
        <v>376</v>
      </c>
      <c r="W31" s="1073"/>
      <c r="X31" s="1073"/>
      <c r="Y31" s="1073"/>
      <c r="Z31" s="1073"/>
      <c r="AA31" s="1073">
        <v>8</v>
      </c>
      <c r="AB31" s="1073"/>
      <c r="AC31" s="1073"/>
      <c r="AD31" s="1073"/>
      <c r="AE31" s="1074"/>
      <c r="AF31" s="1048">
        <v>8</v>
      </c>
      <c r="AG31" s="1049"/>
      <c r="AH31" s="1049"/>
      <c r="AI31" s="1049"/>
      <c r="AJ31" s="1050"/>
      <c r="AK31" s="1009">
        <v>109</v>
      </c>
      <c r="AL31" s="1000"/>
      <c r="AM31" s="1000"/>
      <c r="AN31" s="1000"/>
      <c r="AO31" s="1000"/>
      <c r="AP31" s="1000">
        <v>1672</v>
      </c>
      <c r="AQ31" s="1000"/>
      <c r="AR31" s="1000"/>
      <c r="AS31" s="1000"/>
      <c r="AT31" s="1000"/>
      <c r="AU31" s="1000">
        <v>676</v>
      </c>
      <c r="AV31" s="1000"/>
      <c r="AW31" s="1000"/>
      <c r="AX31" s="1000"/>
      <c r="AY31" s="1000"/>
      <c r="AZ31" s="1071" t="s">
        <v>481</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755</v>
      </c>
      <c r="R32" s="1073"/>
      <c r="S32" s="1073"/>
      <c r="T32" s="1073"/>
      <c r="U32" s="1073"/>
      <c r="V32" s="1073">
        <v>760</v>
      </c>
      <c r="W32" s="1073"/>
      <c r="X32" s="1073"/>
      <c r="Y32" s="1073"/>
      <c r="Z32" s="1073"/>
      <c r="AA32" s="1073">
        <v>5</v>
      </c>
      <c r="AB32" s="1073"/>
      <c r="AC32" s="1073"/>
      <c r="AD32" s="1073"/>
      <c r="AE32" s="1074"/>
      <c r="AF32" s="1048">
        <v>5</v>
      </c>
      <c r="AG32" s="1049"/>
      <c r="AH32" s="1049"/>
      <c r="AI32" s="1049"/>
      <c r="AJ32" s="1050"/>
      <c r="AK32" s="1009">
        <v>329</v>
      </c>
      <c r="AL32" s="1000"/>
      <c r="AM32" s="1000"/>
      <c r="AN32" s="1000"/>
      <c r="AO32" s="1000"/>
      <c r="AP32" s="1000">
        <v>5283</v>
      </c>
      <c r="AQ32" s="1000"/>
      <c r="AR32" s="1000"/>
      <c r="AS32" s="1000"/>
      <c r="AT32" s="1000"/>
      <c r="AU32" s="1000">
        <v>4110</v>
      </c>
      <c r="AV32" s="1000"/>
      <c r="AW32" s="1000"/>
      <c r="AX32" s="1000"/>
      <c r="AY32" s="1000"/>
      <c r="AZ32" s="1071" t="s">
        <v>481</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112</v>
      </c>
      <c r="R33" s="1073"/>
      <c r="S33" s="1073"/>
      <c r="T33" s="1073"/>
      <c r="U33" s="1073"/>
      <c r="V33" s="1073">
        <v>116</v>
      </c>
      <c r="W33" s="1073"/>
      <c r="X33" s="1073"/>
      <c r="Y33" s="1073"/>
      <c r="Z33" s="1073"/>
      <c r="AA33" s="1073">
        <v>4</v>
      </c>
      <c r="AB33" s="1073"/>
      <c r="AC33" s="1073"/>
      <c r="AD33" s="1073"/>
      <c r="AE33" s="1074"/>
      <c r="AF33" s="1048">
        <v>4</v>
      </c>
      <c r="AG33" s="1049"/>
      <c r="AH33" s="1049"/>
      <c r="AI33" s="1049"/>
      <c r="AJ33" s="1050"/>
      <c r="AK33" s="1009">
        <v>76</v>
      </c>
      <c r="AL33" s="1000"/>
      <c r="AM33" s="1000"/>
      <c r="AN33" s="1000"/>
      <c r="AO33" s="1000"/>
      <c r="AP33" s="1000">
        <v>504</v>
      </c>
      <c r="AQ33" s="1000"/>
      <c r="AR33" s="1000"/>
      <c r="AS33" s="1000"/>
      <c r="AT33" s="1000"/>
      <c r="AU33" s="1000">
        <v>504</v>
      </c>
      <c r="AV33" s="1000"/>
      <c r="AW33" s="1000"/>
      <c r="AX33" s="1000"/>
      <c r="AY33" s="1000"/>
      <c r="AZ33" s="1071" t="s">
        <v>481</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538</v>
      </c>
      <c r="C34" s="1067"/>
      <c r="D34" s="1067"/>
      <c r="E34" s="1067"/>
      <c r="F34" s="1067"/>
      <c r="G34" s="1067"/>
      <c r="H34" s="1067"/>
      <c r="I34" s="1067"/>
      <c r="J34" s="1067"/>
      <c r="K34" s="1067"/>
      <c r="L34" s="1067"/>
      <c r="M34" s="1067"/>
      <c r="N34" s="1067"/>
      <c r="O34" s="1067"/>
      <c r="P34" s="1068"/>
      <c r="Q34" s="1072">
        <v>178</v>
      </c>
      <c r="R34" s="1073"/>
      <c r="S34" s="1073"/>
      <c r="T34" s="1073"/>
      <c r="U34" s="1073"/>
      <c r="V34" s="1073">
        <v>178</v>
      </c>
      <c r="W34" s="1073"/>
      <c r="X34" s="1073"/>
      <c r="Y34" s="1073"/>
      <c r="Z34" s="1073"/>
      <c r="AA34" s="1073" t="s">
        <v>481</v>
      </c>
      <c r="AB34" s="1073"/>
      <c r="AC34" s="1073"/>
      <c r="AD34" s="1073"/>
      <c r="AE34" s="1074"/>
      <c r="AF34" s="1048" t="s">
        <v>481</v>
      </c>
      <c r="AG34" s="1049"/>
      <c r="AH34" s="1049"/>
      <c r="AI34" s="1049"/>
      <c r="AJ34" s="1050"/>
      <c r="AK34" s="1009" t="s">
        <v>481</v>
      </c>
      <c r="AL34" s="1000"/>
      <c r="AM34" s="1000"/>
      <c r="AN34" s="1000"/>
      <c r="AO34" s="1000"/>
      <c r="AP34" s="1000">
        <v>303</v>
      </c>
      <c r="AQ34" s="1000"/>
      <c r="AR34" s="1000"/>
      <c r="AS34" s="1000"/>
      <c r="AT34" s="1000"/>
      <c r="AU34" s="1000">
        <v>303</v>
      </c>
      <c r="AV34" s="1000"/>
      <c r="AW34" s="1000"/>
      <c r="AX34" s="1000"/>
      <c r="AY34" s="1000"/>
      <c r="AZ34" s="1071" t="s">
        <v>481</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150</v>
      </c>
      <c r="AG63" s="988"/>
      <c r="AH63" s="988"/>
      <c r="AI63" s="988"/>
      <c r="AJ63" s="1059"/>
      <c r="AK63" s="1060"/>
      <c r="AL63" s="992"/>
      <c r="AM63" s="992"/>
      <c r="AN63" s="992"/>
      <c r="AO63" s="992"/>
      <c r="AP63" s="988">
        <f>+AP30+AP31+AP32+AP33+AP34</f>
        <v>8907</v>
      </c>
      <c r="AQ63" s="988"/>
      <c r="AR63" s="988"/>
      <c r="AS63" s="988"/>
      <c r="AT63" s="988"/>
      <c r="AU63" s="988">
        <f>+AU31+AU32+AU33+AU34</f>
        <v>5593</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4018</v>
      </c>
      <c r="R69" s="1000"/>
      <c r="S69" s="1000"/>
      <c r="T69" s="1000"/>
      <c r="U69" s="1000"/>
      <c r="V69" s="1000">
        <v>3950</v>
      </c>
      <c r="W69" s="1000"/>
      <c r="X69" s="1000"/>
      <c r="Y69" s="1000"/>
      <c r="Z69" s="1000"/>
      <c r="AA69" s="1000">
        <v>68</v>
      </c>
      <c r="AB69" s="1000"/>
      <c r="AC69" s="1000"/>
      <c r="AD69" s="1000"/>
      <c r="AE69" s="1000"/>
      <c r="AF69" s="1000">
        <v>69</v>
      </c>
      <c r="AG69" s="1000"/>
      <c r="AH69" s="1000"/>
      <c r="AI69" s="1000"/>
      <c r="AJ69" s="1000"/>
      <c r="AK69" s="1000">
        <v>39</v>
      </c>
      <c r="AL69" s="1000"/>
      <c r="AM69" s="1000"/>
      <c r="AN69" s="1000"/>
      <c r="AO69" s="1000"/>
      <c r="AP69" s="1000">
        <v>700</v>
      </c>
      <c r="AQ69" s="1000"/>
      <c r="AR69" s="1000"/>
      <c r="AS69" s="1000"/>
      <c r="AT69" s="1000"/>
      <c r="AU69" s="1000">
        <v>373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556</v>
      </c>
      <c r="C70" s="1004"/>
      <c r="D70" s="1004"/>
      <c r="E70" s="1004"/>
      <c r="F70" s="1004"/>
      <c r="G70" s="1004"/>
      <c r="H70" s="1004"/>
      <c r="I70" s="1004"/>
      <c r="J70" s="1004"/>
      <c r="K70" s="1004"/>
      <c r="L70" s="1004"/>
      <c r="M70" s="1004"/>
      <c r="N70" s="1004"/>
      <c r="O70" s="1004"/>
      <c r="P70" s="1005"/>
      <c r="Q70" s="1006">
        <v>79</v>
      </c>
      <c r="R70" s="1000"/>
      <c r="S70" s="1000"/>
      <c r="T70" s="1000"/>
      <c r="U70" s="1000"/>
      <c r="V70" s="1000">
        <v>75</v>
      </c>
      <c r="W70" s="1000"/>
      <c r="X70" s="1000"/>
      <c r="Y70" s="1000"/>
      <c r="Z70" s="1000"/>
      <c r="AA70" s="1000">
        <v>4</v>
      </c>
      <c r="AB70" s="1000"/>
      <c r="AC70" s="1000"/>
      <c r="AD70" s="1000"/>
      <c r="AE70" s="1000"/>
      <c r="AF70" s="1000" t="s">
        <v>558</v>
      </c>
      <c r="AG70" s="1000"/>
      <c r="AH70" s="1000"/>
      <c r="AI70" s="1000"/>
      <c r="AJ70" s="1000"/>
      <c r="AK70" s="1000" t="s">
        <v>558</v>
      </c>
      <c r="AL70" s="1000"/>
      <c r="AM70" s="1000"/>
      <c r="AN70" s="1000"/>
      <c r="AO70" s="1000"/>
      <c r="AP70" s="1000" t="s">
        <v>558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7">
        <v>4032</v>
      </c>
      <c r="R71" s="1008"/>
      <c r="S71" s="1008"/>
      <c r="T71" s="1008"/>
      <c r="U71" s="1009"/>
      <c r="V71" s="1010">
        <v>3905</v>
      </c>
      <c r="W71" s="1008"/>
      <c r="X71" s="1008"/>
      <c r="Y71" s="1008"/>
      <c r="Z71" s="1009"/>
      <c r="AA71" s="1010">
        <v>127</v>
      </c>
      <c r="AB71" s="1008"/>
      <c r="AC71" s="1008"/>
      <c r="AD71" s="1008"/>
      <c r="AE71" s="1009"/>
      <c r="AF71" s="1010">
        <v>127</v>
      </c>
      <c r="AG71" s="1008"/>
      <c r="AH71" s="1008"/>
      <c r="AI71" s="1008"/>
      <c r="AJ71" s="1009"/>
      <c r="AK71" s="1010">
        <v>5</v>
      </c>
      <c r="AL71" s="1008"/>
      <c r="AM71" s="1008"/>
      <c r="AN71" s="1008"/>
      <c r="AO71" s="1009"/>
      <c r="AP71" s="1010" t="s">
        <v>557</v>
      </c>
      <c r="AQ71" s="1008"/>
      <c r="AR71" s="1008"/>
      <c r="AS71" s="1008"/>
      <c r="AT71" s="1009"/>
      <c r="AU71" s="1010" t="s">
        <v>558</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7"/>
      <c r="R72" s="1008"/>
      <c r="S72" s="1008"/>
      <c r="T72" s="1008"/>
      <c r="U72" s="1009"/>
      <c r="V72" s="1010"/>
      <c r="W72" s="1008"/>
      <c r="X72" s="1008"/>
      <c r="Y72" s="1008"/>
      <c r="Z72" s="1009"/>
      <c r="AA72" s="1010"/>
      <c r="AB72" s="1008"/>
      <c r="AC72" s="1008"/>
      <c r="AD72" s="1008"/>
      <c r="AE72" s="1009"/>
      <c r="AF72" s="1010"/>
      <c r="AG72" s="1008"/>
      <c r="AH72" s="1008"/>
      <c r="AI72" s="1008"/>
      <c r="AJ72" s="1009"/>
      <c r="AK72" s="1010"/>
      <c r="AL72" s="1008"/>
      <c r="AM72" s="1008"/>
      <c r="AN72" s="1008"/>
      <c r="AO72" s="1009"/>
      <c r="AP72" s="1010"/>
      <c r="AQ72" s="1008"/>
      <c r="AR72" s="1008"/>
      <c r="AS72" s="1008"/>
      <c r="AT72" s="1009"/>
      <c r="AU72" s="1010"/>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7">
        <v>2125</v>
      </c>
      <c r="R73" s="1008"/>
      <c r="S73" s="1008"/>
      <c r="T73" s="1008"/>
      <c r="U73" s="1009"/>
      <c r="V73" s="1010">
        <v>2067</v>
      </c>
      <c r="W73" s="1008"/>
      <c r="X73" s="1008"/>
      <c r="Y73" s="1008"/>
      <c r="Z73" s="1009"/>
      <c r="AA73" s="1010">
        <v>58</v>
      </c>
      <c r="AB73" s="1008"/>
      <c r="AC73" s="1008"/>
      <c r="AD73" s="1008"/>
      <c r="AE73" s="1009"/>
      <c r="AF73" s="1010">
        <v>58</v>
      </c>
      <c r="AG73" s="1008"/>
      <c r="AH73" s="1008"/>
      <c r="AI73" s="1008"/>
      <c r="AJ73" s="1009"/>
      <c r="AK73" s="1010">
        <v>125</v>
      </c>
      <c r="AL73" s="1008"/>
      <c r="AM73" s="1008"/>
      <c r="AN73" s="1008"/>
      <c r="AO73" s="1009"/>
      <c r="AP73" s="1010" t="s">
        <v>481</v>
      </c>
      <c r="AQ73" s="1008"/>
      <c r="AR73" s="1008"/>
      <c r="AS73" s="1008"/>
      <c r="AT73" s="1009"/>
      <c r="AU73" s="1010" t="s">
        <v>481</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559</v>
      </c>
      <c r="C74" s="1004"/>
      <c r="D74" s="1004"/>
      <c r="E74" s="1004"/>
      <c r="F74" s="1004"/>
      <c r="G74" s="1004"/>
      <c r="H74" s="1004"/>
      <c r="I74" s="1004"/>
      <c r="J74" s="1004"/>
      <c r="K74" s="1004"/>
      <c r="L74" s="1004"/>
      <c r="M74" s="1004"/>
      <c r="N74" s="1004"/>
      <c r="O74" s="1004"/>
      <c r="P74" s="1005"/>
      <c r="Q74" s="1007">
        <v>273707</v>
      </c>
      <c r="R74" s="1008"/>
      <c r="S74" s="1008"/>
      <c r="T74" s="1008"/>
      <c r="U74" s="1009"/>
      <c r="V74" s="1010">
        <v>260942</v>
      </c>
      <c r="W74" s="1008"/>
      <c r="X74" s="1008"/>
      <c r="Y74" s="1008"/>
      <c r="Z74" s="1009"/>
      <c r="AA74" s="1010">
        <v>12765</v>
      </c>
      <c r="AB74" s="1008"/>
      <c r="AC74" s="1008"/>
      <c r="AD74" s="1008"/>
      <c r="AE74" s="1009"/>
      <c r="AF74" s="1010">
        <v>12765</v>
      </c>
      <c r="AG74" s="1008"/>
      <c r="AH74" s="1008"/>
      <c r="AI74" s="1008"/>
      <c r="AJ74" s="1009"/>
      <c r="AK74" s="1010">
        <v>1788</v>
      </c>
      <c r="AL74" s="1008"/>
      <c r="AM74" s="1008"/>
      <c r="AN74" s="1008"/>
      <c r="AO74" s="1009"/>
      <c r="AP74" s="1010" t="s">
        <v>481</v>
      </c>
      <c r="AQ74" s="1008"/>
      <c r="AR74" s="1008"/>
      <c r="AS74" s="1008"/>
      <c r="AT74" s="1009"/>
      <c r="AU74" s="1010" t="s">
        <v>481</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193</v>
      </c>
      <c r="R75" s="1008"/>
      <c r="S75" s="1008"/>
      <c r="T75" s="1008"/>
      <c r="U75" s="1009"/>
      <c r="V75" s="1010">
        <v>181</v>
      </c>
      <c r="W75" s="1008"/>
      <c r="X75" s="1008"/>
      <c r="Y75" s="1008"/>
      <c r="Z75" s="1009"/>
      <c r="AA75" s="1010">
        <v>12</v>
      </c>
      <c r="AB75" s="1008"/>
      <c r="AC75" s="1008"/>
      <c r="AD75" s="1008"/>
      <c r="AE75" s="1009"/>
      <c r="AF75" s="1010">
        <v>12</v>
      </c>
      <c r="AG75" s="1008"/>
      <c r="AH75" s="1008"/>
      <c r="AI75" s="1008"/>
      <c r="AJ75" s="1009"/>
      <c r="AK75" s="1010" t="s">
        <v>558</v>
      </c>
      <c r="AL75" s="1008"/>
      <c r="AM75" s="1008"/>
      <c r="AN75" s="1008"/>
      <c r="AO75" s="1009"/>
      <c r="AP75" s="1010" t="s">
        <v>481</v>
      </c>
      <c r="AQ75" s="1008"/>
      <c r="AR75" s="1008"/>
      <c r="AS75" s="1008"/>
      <c r="AT75" s="1009"/>
      <c r="AU75" s="1010" t="s">
        <v>481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56</v>
      </c>
      <c r="R76" s="1008"/>
      <c r="S76" s="1008"/>
      <c r="T76" s="1008"/>
      <c r="U76" s="1009"/>
      <c r="V76" s="1010">
        <v>50</v>
      </c>
      <c r="W76" s="1008"/>
      <c r="X76" s="1008"/>
      <c r="Y76" s="1008"/>
      <c r="Z76" s="1009"/>
      <c r="AA76" s="1010">
        <v>6</v>
      </c>
      <c r="AB76" s="1008"/>
      <c r="AC76" s="1008"/>
      <c r="AD76" s="1008"/>
      <c r="AE76" s="1009"/>
      <c r="AF76" s="1010">
        <v>3</v>
      </c>
      <c r="AG76" s="1008"/>
      <c r="AH76" s="1008"/>
      <c r="AI76" s="1008"/>
      <c r="AJ76" s="1009"/>
      <c r="AK76" s="1010">
        <v>17</v>
      </c>
      <c r="AL76" s="1008"/>
      <c r="AM76" s="1008"/>
      <c r="AN76" s="1008"/>
      <c r="AO76" s="1009"/>
      <c r="AP76" s="1010" t="s">
        <v>481</v>
      </c>
      <c r="AQ76" s="1008"/>
      <c r="AR76" s="1008"/>
      <c r="AS76" s="1008"/>
      <c r="AT76" s="1009"/>
      <c r="AU76" s="1010" t="s">
        <v>481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545</v>
      </c>
      <c r="C77" s="1004"/>
      <c r="D77" s="1004"/>
      <c r="E77" s="1004"/>
      <c r="F77" s="1004"/>
      <c r="G77" s="1004"/>
      <c r="H77" s="1004"/>
      <c r="I77" s="1004"/>
      <c r="J77" s="1004"/>
      <c r="K77" s="1004"/>
      <c r="L77" s="1004"/>
      <c r="M77" s="1004"/>
      <c r="N77" s="1004"/>
      <c r="O77" s="1004"/>
      <c r="P77" s="1005"/>
      <c r="Q77" s="1007">
        <v>455</v>
      </c>
      <c r="R77" s="1008"/>
      <c r="S77" s="1008"/>
      <c r="T77" s="1008"/>
      <c r="U77" s="1009"/>
      <c r="V77" s="1010">
        <v>429</v>
      </c>
      <c r="W77" s="1008"/>
      <c r="X77" s="1008"/>
      <c r="Y77" s="1008"/>
      <c r="Z77" s="1009"/>
      <c r="AA77" s="1010">
        <v>26</v>
      </c>
      <c r="AB77" s="1008"/>
      <c r="AC77" s="1008"/>
      <c r="AD77" s="1008"/>
      <c r="AE77" s="1009"/>
      <c r="AF77" s="1010">
        <v>26</v>
      </c>
      <c r="AG77" s="1008"/>
      <c r="AH77" s="1008"/>
      <c r="AI77" s="1008"/>
      <c r="AJ77" s="1009"/>
      <c r="AK77" s="1010" t="s">
        <v>558</v>
      </c>
      <c r="AL77" s="1008"/>
      <c r="AM77" s="1008"/>
      <c r="AN77" s="1008"/>
      <c r="AO77" s="1009"/>
      <c r="AP77" s="1010" t="s">
        <v>558</v>
      </c>
      <c r="AQ77" s="1008"/>
      <c r="AR77" s="1008"/>
      <c r="AS77" s="1008"/>
      <c r="AT77" s="1009"/>
      <c r="AU77" s="1010" t="s">
        <v>558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7"/>
      <c r="R78" s="1008"/>
      <c r="S78" s="1008"/>
      <c r="T78" s="1008"/>
      <c r="U78" s="1009"/>
      <c r="V78" s="1010"/>
      <c r="W78" s="1008"/>
      <c r="X78" s="1008"/>
      <c r="Y78" s="1008"/>
      <c r="Z78" s="1009"/>
      <c r="AA78" s="1010"/>
      <c r="AB78" s="1008"/>
      <c r="AC78" s="1008"/>
      <c r="AD78" s="1008"/>
      <c r="AE78" s="1009"/>
      <c r="AF78" s="1010"/>
      <c r="AG78" s="1008"/>
      <c r="AH78" s="1008"/>
      <c r="AI78" s="1008"/>
      <c r="AJ78" s="1009"/>
      <c r="AK78" s="1010"/>
      <c r="AL78" s="1008"/>
      <c r="AM78" s="1008"/>
      <c r="AN78" s="1008"/>
      <c r="AO78" s="1009"/>
      <c r="AP78" s="1010"/>
      <c r="AQ78" s="1008"/>
      <c r="AR78" s="1008"/>
      <c r="AS78" s="1008"/>
      <c r="AT78" s="1009"/>
      <c r="AU78" s="1010"/>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540</v>
      </c>
      <c r="C79" s="1004"/>
      <c r="D79" s="1004"/>
      <c r="E79" s="1004"/>
      <c r="F79" s="1004"/>
      <c r="G79" s="1004"/>
      <c r="H79" s="1004"/>
      <c r="I79" s="1004"/>
      <c r="J79" s="1004"/>
      <c r="K79" s="1004"/>
      <c r="L79" s="1004"/>
      <c r="M79" s="1004"/>
      <c r="N79" s="1004"/>
      <c r="O79" s="1004"/>
      <c r="P79" s="1005"/>
      <c r="Q79" s="1007">
        <v>6977</v>
      </c>
      <c r="R79" s="1008"/>
      <c r="S79" s="1008"/>
      <c r="T79" s="1008"/>
      <c r="U79" s="1009"/>
      <c r="V79" s="1010">
        <v>6240</v>
      </c>
      <c r="W79" s="1008"/>
      <c r="X79" s="1008"/>
      <c r="Y79" s="1008"/>
      <c r="Z79" s="1009"/>
      <c r="AA79" s="1010">
        <v>737</v>
      </c>
      <c r="AB79" s="1008"/>
      <c r="AC79" s="1008"/>
      <c r="AD79" s="1008"/>
      <c r="AE79" s="1009"/>
      <c r="AF79" s="1010">
        <v>737</v>
      </c>
      <c r="AG79" s="1008"/>
      <c r="AH79" s="1008"/>
      <c r="AI79" s="1008"/>
      <c r="AJ79" s="1009"/>
      <c r="AK79" s="1010">
        <v>630</v>
      </c>
      <c r="AL79" s="1008"/>
      <c r="AM79" s="1008"/>
      <c r="AN79" s="1008"/>
      <c r="AO79" s="1009"/>
      <c r="AP79" s="1010" t="s">
        <v>481</v>
      </c>
      <c r="AQ79" s="1008"/>
      <c r="AR79" s="1008"/>
      <c r="AS79" s="1008"/>
      <c r="AT79" s="1009"/>
      <c r="AU79" s="1010" t="s">
        <v>481</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547</v>
      </c>
      <c r="C80" s="1004"/>
      <c r="D80" s="1004"/>
      <c r="E80" s="1004"/>
      <c r="F80" s="1004"/>
      <c r="G80" s="1004"/>
      <c r="H80" s="1004"/>
      <c r="I80" s="1004"/>
      <c r="J80" s="1004"/>
      <c r="K80" s="1004"/>
      <c r="L80" s="1004"/>
      <c r="M80" s="1004"/>
      <c r="N80" s="1004"/>
      <c r="O80" s="1004"/>
      <c r="P80" s="1005"/>
      <c r="Q80" s="1007">
        <v>15</v>
      </c>
      <c r="R80" s="1008"/>
      <c r="S80" s="1008"/>
      <c r="T80" s="1008"/>
      <c r="U80" s="1009"/>
      <c r="V80" s="1010">
        <v>13</v>
      </c>
      <c r="W80" s="1008"/>
      <c r="X80" s="1008"/>
      <c r="Y80" s="1008"/>
      <c r="Z80" s="1009"/>
      <c r="AA80" s="1010">
        <v>2</v>
      </c>
      <c r="AB80" s="1008"/>
      <c r="AC80" s="1008"/>
      <c r="AD80" s="1008"/>
      <c r="AE80" s="1009"/>
      <c r="AF80" s="1010">
        <v>2</v>
      </c>
      <c r="AG80" s="1008"/>
      <c r="AH80" s="1008"/>
      <c r="AI80" s="1008"/>
      <c r="AJ80" s="1009"/>
      <c r="AK80" s="1010">
        <v>9</v>
      </c>
      <c r="AL80" s="1008"/>
      <c r="AM80" s="1008"/>
      <c r="AN80" s="1008"/>
      <c r="AO80" s="1009"/>
      <c r="AP80" s="1010" t="s">
        <v>557</v>
      </c>
      <c r="AQ80" s="1008"/>
      <c r="AR80" s="1008"/>
      <c r="AS80" s="1008"/>
      <c r="AT80" s="1009"/>
      <c r="AU80" s="1010" t="s">
        <v>558</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548</v>
      </c>
      <c r="C81" s="1004"/>
      <c r="D81" s="1004"/>
      <c r="E81" s="1004"/>
      <c r="F81" s="1004"/>
      <c r="G81" s="1004"/>
      <c r="H81" s="1004"/>
      <c r="I81" s="1004"/>
      <c r="J81" s="1004"/>
      <c r="K81" s="1004"/>
      <c r="L81" s="1004"/>
      <c r="M81" s="1004"/>
      <c r="N81" s="1004"/>
      <c r="O81" s="1004"/>
      <c r="P81" s="1005"/>
      <c r="Q81" s="1007">
        <v>4729</v>
      </c>
      <c r="R81" s="1008"/>
      <c r="S81" s="1008"/>
      <c r="T81" s="1008"/>
      <c r="U81" s="1009"/>
      <c r="V81" s="1010">
        <v>4677</v>
      </c>
      <c r="W81" s="1008"/>
      <c r="X81" s="1008"/>
      <c r="Y81" s="1008"/>
      <c r="Z81" s="1009"/>
      <c r="AA81" s="1010">
        <v>52</v>
      </c>
      <c r="AB81" s="1008"/>
      <c r="AC81" s="1008"/>
      <c r="AD81" s="1008"/>
      <c r="AE81" s="1009"/>
      <c r="AF81" s="1010">
        <v>52</v>
      </c>
      <c r="AG81" s="1008"/>
      <c r="AH81" s="1008"/>
      <c r="AI81" s="1008"/>
      <c r="AJ81" s="1009"/>
      <c r="AK81" s="1010">
        <v>147</v>
      </c>
      <c r="AL81" s="1008"/>
      <c r="AM81" s="1008"/>
      <c r="AN81" s="1008"/>
      <c r="AO81" s="1009"/>
      <c r="AP81" s="1010">
        <v>228</v>
      </c>
      <c r="AQ81" s="1008"/>
      <c r="AR81" s="1008"/>
      <c r="AS81" s="1008"/>
      <c r="AT81" s="1009"/>
      <c r="AU81" s="1010">
        <v>2</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+AF69+AF71+AF73+AF74+AF75+AF76+AF77+AF79+AF80+AF81</f>
        <v>13851</v>
      </c>
      <c r="AG88" s="988"/>
      <c r="AH88" s="988"/>
      <c r="AI88" s="988"/>
      <c r="AJ88" s="988"/>
      <c r="AK88" s="992"/>
      <c r="AL88" s="992"/>
      <c r="AM88" s="992"/>
      <c r="AN88" s="992"/>
      <c r="AO88" s="992"/>
      <c r="AP88" s="988">
        <f>+AP69+AP81</f>
        <v>928</v>
      </c>
      <c r="AQ88" s="988"/>
      <c r="AR88" s="988"/>
      <c r="AS88" s="988"/>
      <c r="AT88" s="988"/>
      <c r="AU88" s="988">
        <f>+AU69+AU81</f>
        <v>375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+CR7+CR8</f>
        <v>106</v>
      </c>
      <c r="CS102" s="980"/>
      <c r="CT102" s="980"/>
      <c r="CU102" s="980"/>
      <c r="CV102" s="981"/>
      <c r="CW102" s="979" t="s">
        <v>553</v>
      </c>
      <c r="CX102" s="980"/>
      <c r="CY102" s="980"/>
      <c r="CZ102" s="980"/>
      <c r="DA102" s="981"/>
      <c r="DB102" s="979" t="s">
        <v>481</v>
      </c>
      <c r="DC102" s="980"/>
      <c r="DD102" s="980"/>
      <c r="DE102" s="980"/>
      <c r="DF102" s="981"/>
      <c r="DG102" s="979" t="s">
        <v>481</v>
      </c>
      <c r="DH102" s="980"/>
      <c r="DI102" s="980"/>
      <c r="DJ102" s="980"/>
      <c r="DK102" s="981"/>
      <c r="DL102" s="979" t="s">
        <v>481</v>
      </c>
      <c r="DM102" s="980"/>
      <c r="DN102" s="980"/>
      <c r="DO102" s="980"/>
      <c r="DP102" s="981"/>
      <c r="DQ102" s="979" t="s">
        <v>481</v>
      </c>
      <c r="DR102" s="980"/>
      <c r="DS102" s="980"/>
      <c r="DT102" s="980"/>
      <c r="DU102" s="981"/>
      <c r="DV102" s="962" t="s">
        <v>481</v>
      </c>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1660568</v>
      </c>
      <c r="AB110" s="916"/>
      <c r="AC110" s="916"/>
      <c r="AD110" s="916"/>
      <c r="AE110" s="917"/>
      <c r="AF110" s="918">
        <v>1629287</v>
      </c>
      <c r="AG110" s="916"/>
      <c r="AH110" s="916"/>
      <c r="AI110" s="916"/>
      <c r="AJ110" s="917"/>
      <c r="AK110" s="918">
        <v>1562007</v>
      </c>
      <c r="AL110" s="916"/>
      <c r="AM110" s="916"/>
      <c r="AN110" s="916"/>
      <c r="AO110" s="917"/>
      <c r="AP110" s="919">
        <v>29.5</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12836111</v>
      </c>
      <c r="BR110" s="863"/>
      <c r="BS110" s="863"/>
      <c r="BT110" s="863"/>
      <c r="BU110" s="863"/>
      <c r="BV110" s="863">
        <v>12417021</v>
      </c>
      <c r="BW110" s="863"/>
      <c r="BX110" s="863"/>
      <c r="BY110" s="863"/>
      <c r="BZ110" s="863"/>
      <c r="CA110" s="863">
        <v>12910942</v>
      </c>
      <c r="CB110" s="863"/>
      <c r="CC110" s="863"/>
      <c r="CD110" s="863"/>
      <c r="CE110" s="863"/>
      <c r="CF110" s="887">
        <v>244.2</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411</v>
      </c>
      <c r="DH110" s="863"/>
      <c r="DI110" s="863"/>
      <c r="DJ110" s="863"/>
      <c r="DK110" s="863"/>
      <c r="DL110" s="863" t="s">
        <v>411</v>
      </c>
      <c r="DM110" s="863"/>
      <c r="DN110" s="863"/>
      <c r="DO110" s="863"/>
      <c r="DP110" s="863"/>
      <c r="DQ110" s="863" t="s">
        <v>411</v>
      </c>
      <c r="DR110" s="863"/>
      <c r="DS110" s="863"/>
      <c r="DT110" s="863"/>
      <c r="DU110" s="863"/>
      <c r="DV110" s="864" t="s">
        <v>411</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411</v>
      </c>
      <c r="AB111" s="944"/>
      <c r="AC111" s="944"/>
      <c r="AD111" s="944"/>
      <c r="AE111" s="945"/>
      <c r="AF111" s="946" t="s">
        <v>411</v>
      </c>
      <c r="AG111" s="944"/>
      <c r="AH111" s="944"/>
      <c r="AI111" s="944"/>
      <c r="AJ111" s="945"/>
      <c r="AK111" s="946" t="s">
        <v>411</v>
      </c>
      <c r="AL111" s="944"/>
      <c r="AM111" s="944"/>
      <c r="AN111" s="944"/>
      <c r="AO111" s="945"/>
      <c r="AP111" s="947" t="s">
        <v>411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59500</v>
      </c>
      <c r="BR111" s="835"/>
      <c r="BS111" s="835"/>
      <c r="BT111" s="835"/>
      <c r="BU111" s="835"/>
      <c r="BV111" s="835" t="s">
        <v>411</v>
      </c>
      <c r="BW111" s="835"/>
      <c r="BX111" s="835"/>
      <c r="BY111" s="835"/>
      <c r="BZ111" s="835"/>
      <c r="CA111" s="835" t="s">
        <v>411</v>
      </c>
      <c r="CB111" s="835"/>
      <c r="CC111" s="835"/>
      <c r="CD111" s="835"/>
      <c r="CE111" s="835"/>
      <c r="CF111" s="896" t="s">
        <v>411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411</v>
      </c>
      <c r="DH111" s="835"/>
      <c r="DI111" s="835"/>
      <c r="DJ111" s="835"/>
      <c r="DK111" s="835"/>
      <c r="DL111" s="835" t="s">
        <v>411</v>
      </c>
      <c r="DM111" s="835"/>
      <c r="DN111" s="835"/>
      <c r="DO111" s="835"/>
      <c r="DP111" s="835"/>
      <c r="DQ111" s="835" t="s">
        <v>411</v>
      </c>
      <c r="DR111" s="835"/>
      <c r="DS111" s="835"/>
      <c r="DT111" s="835"/>
      <c r="DU111" s="835"/>
      <c r="DV111" s="812" t="s">
        <v>411</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5822233</v>
      </c>
      <c r="BR112" s="835"/>
      <c r="BS112" s="835"/>
      <c r="BT112" s="835"/>
      <c r="BU112" s="835"/>
      <c r="BV112" s="835">
        <v>5608647</v>
      </c>
      <c r="BW112" s="835"/>
      <c r="BX112" s="835"/>
      <c r="BY112" s="835"/>
      <c r="BZ112" s="835"/>
      <c r="CA112" s="835">
        <v>5288661</v>
      </c>
      <c r="CB112" s="835"/>
      <c r="CC112" s="835"/>
      <c r="CD112" s="835"/>
      <c r="CE112" s="835"/>
      <c r="CF112" s="896">
        <v>100</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478805</v>
      </c>
      <c r="AB113" s="944"/>
      <c r="AC113" s="944"/>
      <c r="AD113" s="944"/>
      <c r="AE113" s="945"/>
      <c r="AF113" s="946">
        <v>440827</v>
      </c>
      <c r="AG113" s="944"/>
      <c r="AH113" s="944"/>
      <c r="AI113" s="944"/>
      <c r="AJ113" s="945"/>
      <c r="AK113" s="946">
        <v>402057</v>
      </c>
      <c r="AL113" s="944"/>
      <c r="AM113" s="944"/>
      <c r="AN113" s="944"/>
      <c r="AO113" s="945"/>
      <c r="AP113" s="947">
        <v>7.6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436686</v>
      </c>
      <c r="BR113" s="835"/>
      <c r="BS113" s="835"/>
      <c r="BT113" s="835"/>
      <c r="BU113" s="835"/>
      <c r="BV113" s="835">
        <v>404676</v>
      </c>
      <c r="BW113" s="835"/>
      <c r="BX113" s="835"/>
      <c r="BY113" s="835"/>
      <c r="BZ113" s="835"/>
      <c r="CA113" s="835">
        <v>375425</v>
      </c>
      <c r="CB113" s="835"/>
      <c r="CC113" s="835"/>
      <c r="CD113" s="835"/>
      <c r="CE113" s="835"/>
      <c r="CF113" s="896">
        <v>7.1</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34810</v>
      </c>
      <c r="AB114" s="798"/>
      <c r="AC114" s="798"/>
      <c r="AD114" s="798"/>
      <c r="AE114" s="799"/>
      <c r="AF114" s="800">
        <v>33921</v>
      </c>
      <c r="AG114" s="798"/>
      <c r="AH114" s="798"/>
      <c r="AI114" s="798"/>
      <c r="AJ114" s="799"/>
      <c r="AK114" s="800">
        <v>46683</v>
      </c>
      <c r="AL114" s="798"/>
      <c r="AM114" s="798"/>
      <c r="AN114" s="798"/>
      <c r="AO114" s="799"/>
      <c r="AP114" s="845">
        <v>0.9</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1911641</v>
      </c>
      <c r="BR114" s="835"/>
      <c r="BS114" s="835"/>
      <c r="BT114" s="835"/>
      <c r="BU114" s="835"/>
      <c r="BV114" s="835">
        <v>1880369</v>
      </c>
      <c r="BW114" s="835"/>
      <c r="BX114" s="835"/>
      <c r="BY114" s="835"/>
      <c r="BZ114" s="835"/>
      <c r="CA114" s="835">
        <v>1881710</v>
      </c>
      <c r="CB114" s="835"/>
      <c r="CC114" s="835"/>
      <c r="CD114" s="835"/>
      <c r="CE114" s="835"/>
      <c r="CF114" s="896">
        <v>35.6</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30138</v>
      </c>
      <c r="AB115" s="944"/>
      <c r="AC115" s="944"/>
      <c r="AD115" s="944"/>
      <c r="AE115" s="945"/>
      <c r="AF115" s="946">
        <v>30138</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826</v>
      </c>
      <c r="AB116" s="798"/>
      <c r="AC116" s="798"/>
      <c r="AD116" s="798"/>
      <c r="AE116" s="799"/>
      <c r="AF116" s="800">
        <v>702</v>
      </c>
      <c r="AG116" s="798"/>
      <c r="AH116" s="798"/>
      <c r="AI116" s="798"/>
      <c r="AJ116" s="799"/>
      <c r="AK116" s="800">
        <v>981</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2205147</v>
      </c>
      <c r="AB117" s="930"/>
      <c r="AC117" s="930"/>
      <c r="AD117" s="930"/>
      <c r="AE117" s="931"/>
      <c r="AF117" s="932">
        <v>2134875</v>
      </c>
      <c r="AG117" s="930"/>
      <c r="AH117" s="930"/>
      <c r="AI117" s="930"/>
      <c r="AJ117" s="931"/>
      <c r="AK117" s="932">
        <v>2011728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436</v>
      </c>
      <c r="BP119" s="899"/>
      <c r="BQ119" s="903">
        <v>21066171</v>
      </c>
      <c r="BR119" s="866"/>
      <c r="BS119" s="866"/>
      <c r="BT119" s="866"/>
      <c r="BU119" s="866"/>
      <c r="BV119" s="866">
        <v>20310713</v>
      </c>
      <c r="BW119" s="866"/>
      <c r="BX119" s="866"/>
      <c r="BY119" s="866"/>
      <c r="BZ119" s="866"/>
      <c r="CA119" s="866">
        <v>20456738</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59500</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5562709</v>
      </c>
      <c r="BR120" s="863"/>
      <c r="BS120" s="863"/>
      <c r="BT120" s="863"/>
      <c r="BU120" s="863"/>
      <c r="BV120" s="863">
        <v>6248888</v>
      </c>
      <c r="BW120" s="863"/>
      <c r="BX120" s="863"/>
      <c r="BY120" s="863"/>
      <c r="BZ120" s="863"/>
      <c r="CA120" s="863">
        <v>6594402</v>
      </c>
      <c r="CB120" s="863"/>
      <c r="CC120" s="863"/>
      <c r="CD120" s="863"/>
      <c r="CE120" s="863"/>
      <c r="CF120" s="887">
        <v>124.7</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4782197</v>
      </c>
      <c r="DH120" s="863"/>
      <c r="DI120" s="863"/>
      <c r="DJ120" s="863"/>
      <c r="DK120" s="863"/>
      <c r="DL120" s="863">
        <v>4375611</v>
      </c>
      <c r="DM120" s="863"/>
      <c r="DN120" s="863"/>
      <c r="DO120" s="863"/>
      <c r="DP120" s="863"/>
      <c r="DQ120" s="863">
        <v>4110012</v>
      </c>
      <c r="DR120" s="863"/>
      <c r="DS120" s="863"/>
      <c r="DT120" s="863"/>
      <c r="DU120" s="863"/>
      <c r="DV120" s="864">
        <v>77.7</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70806</v>
      </c>
      <c r="BR121" s="835"/>
      <c r="BS121" s="835"/>
      <c r="BT121" s="835"/>
      <c r="BU121" s="835"/>
      <c r="BV121" s="835">
        <v>35452</v>
      </c>
      <c r="BW121" s="835"/>
      <c r="BX121" s="835"/>
      <c r="BY121" s="835"/>
      <c r="BZ121" s="835"/>
      <c r="CA121" s="835">
        <v>139148</v>
      </c>
      <c r="CB121" s="835"/>
      <c r="CC121" s="835"/>
      <c r="CD121" s="835"/>
      <c r="CE121" s="835"/>
      <c r="CF121" s="896">
        <v>2.6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456868</v>
      </c>
      <c r="DH121" s="835"/>
      <c r="DI121" s="835"/>
      <c r="DJ121" s="835"/>
      <c r="DK121" s="835"/>
      <c r="DL121" s="835">
        <v>696937</v>
      </c>
      <c r="DM121" s="835"/>
      <c r="DN121" s="835"/>
      <c r="DO121" s="835"/>
      <c r="DP121" s="835"/>
      <c r="DQ121" s="835">
        <v>675563</v>
      </c>
      <c r="DR121" s="835"/>
      <c r="DS121" s="835"/>
      <c r="DT121" s="835"/>
      <c r="DU121" s="835"/>
      <c r="DV121" s="812">
        <v>12.8</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15720575</v>
      </c>
      <c r="BR122" s="866"/>
      <c r="BS122" s="866"/>
      <c r="BT122" s="866"/>
      <c r="BU122" s="866"/>
      <c r="BV122" s="866">
        <v>15166409</v>
      </c>
      <c r="BW122" s="866"/>
      <c r="BX122" s="866"/>
      <c r="BY122" s="866"/>
      <c r="BZ122" s="866"/>
      <c r="CA122" s="866">
        <v>15201630</v>
      </c>
      <c r="CB122" s="866"/>
      <c r="CC122" s="866"/>
      <c r="CD122" s="866"/>
      <c r="CE122" s="866"/>
      <c r="CF122" s="867">
        <v>287.5</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583168</v>
      </c>
      <c r="DH122" s="835"/>
      <c r="DI122" s="835"/>
      <c r="DJ122" s="835"/>
      <c r="DK122" s="835"/>
      <c r="DL122" s="835">
        <v>536099</v>
      </c>
      <c r="DM122" s="835"/>
      <c r="DN122" s="835"/>
      <c r="DO122" s="835"/>
      <c r="DP122" s="835"/>
      <c r="DQ122" s="835">
        <v>503086</v>
      </c>
      <c r="DR122" s="835"/>
      <c r="DS122" s="835"/>
      <c r="DT122" s="835"/>
      <c r="DU122" s="835"/>
      <c r="DV122" s="812">
        <v>9.5</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21354090</v>
      </c>
      <c r="BR123" s="854"/>
      <c r="BS123" s="854"/>
      <c r="BT123" s="854"/>
      <c r="BU123" s="854"/>
      <c r="BV123" s="854">
        <v>21450749</v>
      </c>
      <c r="BW123" s="854"/>
      <c r="BX123" s="854"/>
      <c r="BY123" s="854"/>
      <c r="BZ123" s="854"/>
      <c r="CA123" s="854">
        <v>21935180</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114</v>
      </c>
      <c r="BR124" s="852"/>
      <c r="BS124" s="852"/>
      <c r="BT124" s="852"/>
      <c r="BU124" s="852"/>
      <c r="BV124" s="852" t="s">
        <v>114</v>
      </c>
      <c r="BW124" s="852"/>
      <c r="BX124" s="852"/>
      <c r="BY124" s="852"/>
      <c r="BZ124" s="852"/>
      <c r="CA124" s="852" t="s">
        <v>114</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26882</v>
      </c>
      <c r="AB126" s="798"/>
      <c r="AC126" s="798"/>
      <c r="AD126" s="798"/>
      <c r="AE126" s="799"/>
      <c r="AF126" s="800">
        <v>27221</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3256</v>
      </c>
      <c r="AB127" s="798"/>
      <c r="AC127" s="798"/>
      <c r="AD127" s="798"/>
      <c r="AE127" s="799"/>
      <c r="AF127" s="800">
        <v>2917</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86151</v>
      </c>
      <c r="AB128" s="819"/>
      <c r="AC128" s="819"/>
      <c r="AD128" s="819"/>
      <c r="AE128" s="820"/>
      <c r="AF128" s="821">
        <v>22963</v>
      </c>
      <c r="AG128" s="819"/>
      <c r="AH128" s="819"/>
      <c r="AI128" s="819"/>
      <c r="AJ128" s="820"/>
      <c r="AK128" s="821">
        <v>29592</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114</v>
      </c>
      <c r="BG128" s="805"/>
      <c r="BH128" s="805"/>
      <c r="BI128" s="805"/>
      <c r="BJ128" s="805"/>
      <c r="BK128" s="805"/>
      <c r="BL128" s="828"/>
      <c r="BM128" s="804">
        <v>14.03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7337744</v>
      </c>
      <c r="AB129" s="798"/>
      <c r="AC129" s="798"/>
      <c r="AD129" s="798"/>
      <c r="AE129" s="799"/>
      <c r="AF129" s="800">
        <v>7311859</v>
      </c>
      <c r="AG129" s="798"/>
      <c r="AH129" s="798"/>
      <c r="AI129" s="798"/>
      <c r="AJ129" s="799"/>
      <c r="AK129" s="800">
        <v>7049799</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114</v>
      </c>
      <c r="BG129" s="788"/>
      <c r="BH129" s="788"/>
      <c r="BI129" s="788"/>
      <c r="BJ129" s="788"/>
      <c r="BK129" s="788"/>
      <c r="BL129" s="789"/>
      <c r="BM129" s="787">
        <v>19.03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1849228</v>
      </c>
      <c r="AB130" s="798"/>
      <c r="AC130" s="798"/>
      <c r="AD130" s="798"/>
      <c r="AE130" s="799"/>
      <c r="AF130" s="800">
        <v>1824201</v>
      </c>
      <c r="AG130" s="798"/>
      <c r="AH130" s="798"/>
      <c r="AI130" s="798"/>
      <c r="AJ130" s="799"/>
      <c r="AK130" s="800">
        <v>1762076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4.7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5488516</v>
      </c>
      <c r="AB131" s="781"/>
      <c r="AC131" s="781"/>
      <c r="AD131" s="781"/>
      <c r="AE131" s="782"/>
      <c r="AF131" s="783">
        <v>5487658</v>
      </c>
      <c r="AG131" s="781"/>
      <c r="AH131" s="781"/>
      <c r="AI131" s="781"/>
      <c r="AJ131" s="782"/>
      <c r="AK131" s="783">
        <v>5287723</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411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4.9151355299999997</v>
      </c>
      <c r="AB132" s="761"/>
      <c r="AC132" s="761"/>
      <c r="AD132" s="761"/>
      <c r="AE132" s="762"/>
      <c r="AF132" s="763">
        <v>5.2428740999999999</v>
      </c>
      <c r="AG132" s="761"/>
      <c r="AH132" s="761"/>
      <c r="AI132" s="761"/>
      <c r="AJ132" s="762"/>
      <c r="AK132" s="763">
        <v>4.1617157330000003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5.8</v>
      </c>
      <c r="AB133" s="740"/>
      <c r="AC133" s="740"/>
      <c r="AD133" s="740"/>
      <c r="AE133" s="741"/>
      <c r="AF133" s="739">
        <v>5.3</v>
      </c>
      <c r="AG133" s="740"/>
      <c r="AH133" s="740"/>
      <c r="AI133" s="740"/>
      <c r="AJ133" s="741"/>
      <c r="AK133" s="739">
        <v>4.7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1" t="s">
        <v>472</v>
      </c>
      <c r="L7" s="256"/>
      <c r="M7" s="257" t="s">
        <v>473</v>
      </c>
      <c r="N7" s="258"/>
    </row>
    <row r="8" spans="1:16" x14ac:dyDescent="0.15">
      <c r="A8" s="250"/>
      <c r="B8" s="246"/>
      <c r="C8" s="246"/>
      <c r="D8" s="246"/>
      <c r="E8" s="246"/>
      <c r="F8" s="246"/>
      <c r="G8" s="259"/>
      <c r="H8" s="260"/>
      <c r="I8" s="260"/>
      <c r="J8" s="261"/>
      <c r="K8" s="1152"/>
      <c r="L8" s="262" t="s">
        <v>474</v>
      </c>
      <c r="M8" s="263" t="s">
        <v>475</v>
      </c>
      <c r="N8" s="264" t="s">
        <v>476</v>
      </c>
    </row>
    <row r="9" spans="1:16" x14ac:dyDescent="0.15">
      <c r="A9" s="250"/>
      <c r="B9" s="246"/>
      <c r="C9" s="246"/>
      <c r="D9" s="246"/>
      <c r="E9" s="246"/>
      <c r="F9" s="246"/>
      <c r="G9" s="1165" t="s">
        <v>477</v>
      </c>
      <c r="H9" s="1166"/>
      <c r="I9" s="1166"/>
      <c r="J9" s="1167"/>
      <c r="K9" s="265">
        <v>1325756</v>
      </c>
      <c r="L9" s="266">
        <v>113497</v>
      </c>
      <c r="M9" s="267">
        <v>85687</v>
      </c>
      <c r="N9" s="268">
        <v>32.5</v>
      </c>
    </row>
    <row r="10" spans="1:16" x14ac:dyDescent="0.15">
      <c r="A10" s="250"/>
      <c r="B10" s="246"/>
      <c r="C10" s="246"/>
      <c r="D10" s="246"/>
      <c r="E10" s="246"/>
      <c r="F10" s="246"/>
      <c r="G10" s="1165" t="s">
        <v>478</v>
      </c>
      <c r="H10" s="1166"/>
      <c r="I10" s="1166"/>
      <c r="J10" s="1167"/>
      <c r="K10" s="269">
        <v>237030</v>
      </c>
      <c r="L10" s="270">
        <v>20292</v>
      </c>
      <c r="M10" s="271">
        <v>10096</v>
      </c>
      <c r="N10" s="272">
        <v>101</v>
      </c>
    </row>
    <row r="11" spans="1:16" ht="13.5" customHeight="1" x14ac:dyDescent="0.15">
      <c r="A11" s="250"/>
      <c r="B11" s="246"/>
      <c r="C11" s="246"/>
      <c r="D11" s="246"/>
      <c r="E11" s="246"/>
      <c r="F11" s="246"/>
      <c r="G11" s="1165" t="s">
        <v>479</v>
      </c>
      <c r="H11" s="1166"/>
      <c r="I11" s="1166"/>
      <c r="J11" s="1167"/>
      <c r="K11" s="269">
        <v>353102</v>
      </c>
      <c r="L11" s="270">
        <v>30229</v>
      </c>
      <c r="M11" s="271">
        <v>13592</v>
      </c>
      <c r="N11" s="272">
        <v>122.4</v>
      </c>
    </row>
    <row r="12" spans="1:16" ht="13.5" customHeight="1" x14ac:dyDescent="0.15">
      <c r="A12" s="250"/>
      <c r="B12" s="246"/>
      <c r="C12" s="246"/>
      <c r="D12" s="246"/>
      <c r="E12" s="246"/>
      <c r="F12" s="246"/>
      <c r="G12" s="1165" t="s">
        <v>480</v>
      </c>
      <c r="H12" s="1166"/>
      <c r="I12" s="1166"/>
      <c r="J12" s="1167"/>
      <c r="K12" s="269" t="s">
        <v>481</v>
      </c>
      <c r="L12" s="270" t="s">
        <v>481</v>
      </c>
      <c r="M12" s="271">
        <v>962</v>
      </c>
      <c r="N12" s="272" t="s">
        <v>481</v>
      </c>
    </row>
    <row r="13" spans="1:16" ht="13.5" customHeight="1" x14ac:dyDescent="0.15">
      <c r="A13" s="250"/>
      <c r="B13" s="246"/>
      <c r="C13" s="246"/>
      <c r="D13" s="246"/>
      <c r="E13" s="246"/>
      <c r="F13" s="246"/>
      <c r="G13" s="1165" t="s">
        <v>482</v>
      </c>
      <c r="H13" s="1166"/>
      <c r="I13" s="1166"/>
      <c r="J13" s="1167"/>
      <c r="K13" s="269" t="s">
        <v>481</v>
      </c>
      <c r="L13" s="270" t="s">
        <v>481</v>
      </c>
      <c r="M13" s="271">
        <v>34</v>
      </c>
      <c r="N13" s="272" t="s">
        <v>481</v>
      </c>
    </row>
    <row r="14" spans="1:16" ht="13.5" customHeight="1" x14ac:dyDescent="0.15">
      <c r="A14" s="250"/>
      <c r="B14" s="246"/>
      <c r="C14" s="246"/>
      <c r="D14" s="246"/>
      <c r="E14" s="246"/>
      <c r="F14" s="246"/>
      <c r="G14" s="1165" t="s">
        <v>483</v>
      </c>
      <c r="H14" s="1166"/>
      <c r="I14" s="1166"/>
      <c r="J14" s="1167"/>
      <c r="K14" s="269">
        <v>34974</v>
      </c>
      <c r="L14" s="270">
        <v>2994</v>
      </c>
      <c r="M14" s="271">
        <v>3922</v>
      </c>
      <c r="N14" s="272">
        <v>-23.7</v>
      </c>
    </row>
    <row r="15" spans="1:16" ht="13.5" customHeight="1" x14ac:dyDescent="0.15">
      <c r="A15" s="250"/>
      <c r="B15" s="246"/>
      <c r="C15" s="246"/>
      <c r="D15" s="246"/>
      <c r="E15" s="246"/>
      <c r="F15" s="246"/>
      <c r="G15" s="1165" t="s">
        <v>484</v>
      </c>
      <c r="H15" s="1166"/>
      <c r="I15" s="1166"/>
      <c r="J15" s="1167"/>
      <c r="K15" s="269">
        <v>75097</v>
      </c>
      <c r="L15" s="270">
        <v>6429</v>
      </c>
      <c r="M15" s="271">
        <v>1815</v>
      </c>
      <c r="N15" s="272">
        <v>254.2</v>
      </c>
    </row>
    <row r="16" spans="1:16" x14ac:dyDescent="0.15">
      <c r="A16" s="250"/>
      <c r="B16" s="246"/>
      <c r="C16" s="246"/>
      <c r="D16" s="246"/>
      <c r="E16" s="246"/>
      <c r="F16" s="246"/>
      <c r="G16" s="1168" t="s">
        <v>485</v>
      </c>
      <c r="H16" s="1169"/>
      <c r="I16" s="1169"/>
      <c r="J16" s="1170"/>
      <c r="K16" s="270">
        <v>-108853</v>
      </c>
      <c r="L16" s="270">
        <v>-9319</v>
      </c>
      <c r="M16" s="271">
        <v>-9409</v>
      </c>
      <c r="N16" s="272">
        <v>-1</v>
      </c>
    </row>
    <row r="17" spans="1:16" x14ac:dyDescent="0.15">
      <c r="A17" s="250"/>
      <c r="B17" s="246"/>
      <c r="C17" s="246"/>
      <c r="D17" s="246"/>
      <c r="E17" s="246"/>
      <c r="F17" s="246"/>
      <c r="G17" s="1168" t="s">
        <v>172</v>
      </c>
      <c r="H17" s="1169"/>
      <c r="I17" s="1169"/>
      <c r="J17" s="1170"/>
      <c r="K17" s="270">
        <v>1917106</v>
      </c>
      <c r="L17" s="270">
        <v>164122</v>
      </c>
      <c r="M17" s="271">
        <v>106699</v>
      </c>
      <c r="N17" s="272">
        <v>53.8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2" t="s">
        <v>490</v>
      </c>
      <c r="H21" s="1163"/>
      <c r="I21" s="1163"/>
      <c r="J21" s="1164"/>
      <c r="K21" s="282">
        <v>14.3</v>
      </c>
      <c r="L21" s="283">
        <v>9.99</v>
      </c>
      <c r="M21" s="284">
        <v>4.3099999999999996</v>
      </c>
      <c r="N21" s="251"/>
      <c r="O21" s="285"/>
      <c r="P21" s="281"/>
    </row>
    <row r="22" spans="1:16" s="286" customFormat="1" x14ac:dyDescent="0.15">
      <c r="A22" s="281"/>
      <c r="B22" s="251"/>
      <c r="C22" s="251"/>
      <c r="D22" s="251"/>
      <c r="E22" s="251"/>
      <c r="F22" s="251"/>
      <c r="G22" s="1162" t="s">
        <v>491</v>
      </c>
      <c r="H22" s="1163"/>
      <c r="I22" s="1163"/>
      <c r="J22" s="1164"/>
      <c r="K22" s="287">
        <v>97.3</v>
      </c>
      <c r="L22" s="288">
        <v>96.4</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1" t="s">
        <v>472</v>
      </c>
      <c r="L30" s="256"/>
      <c r="M30" s="257" t="s">
        <v>473</v>
      </c>
      <c r="N30" s="258"/>
    </row>
    <row r="31" spans="1:16" x14ac:dyDescent="0.15">
      <c r="A31" s="250"/>
      <c r="B31" s="246"/>
      <c r="C31" s="246"/>
      <c r="D31" s="246"/>
      <c r="E31" s="246"/>
      <c r="F31" s="246"/>
      <c r="G31" s="259"/>
      <c r="H31" s="260"/>
      <c r="I31" s="260"/>
      <c r="J31" s="261"/>
      <c r="K31" s="1152"/>
      <c r="L31" s="262" t="s">
        <v>474</v>
      </c>
      <c r="M31" s="263" t="s">
        <v>475</v>
      </c>
      <c r="N31" s="264" t="s">
        <v>476</v>
      </c>
    </row>
    <row r="32" spans="1:16" ht="27" customHeight="1" x14ac:dyDescent="0.15">
      <c r="A32" s="250"/>
      <c r="B32" s="246"/>
      <c r="C32" s="246"/>
      <c r="D32" s="246"/>
      <c r="E32" s="246"/>
      <c r="F32" s="246"/>
      <c r="G32" s="1153" t="s">
        <v>495</v>
      </c>
      <c r="H32" s="1154"/>
      <c r="I32" s="1154"/>
      <c r="J32" s="1155"/>
      <c r="K32" s="296">
        <v>1562007</v>
      </c>
      <c r="L32" s="296">
        <v>133722</v>
      </c>
      <c r="M32" s="297">
        <v>51894</v>
      </c>
      <c r="N32" s="298">
        <v>157.69999999999999</v>
      </c>
    </row>
    <row r="33" spans="1:16" ht="13.5" customHeight="1" x14ac:dyDescent="0.15">
      <c r="A33" s="250"/>
      <c r="B33" s="246"/>
      <c r="C33" s="246"/>
      <c r="D33" s="246"/>
      <c r="E33" s="246"/>
      <c r="F33" s="246"/>
      <c r="G33" s="1153" t="s">
        <v>496</v>
      </c>
      <c r="H33" s="1154"/>
      <c r="I33" s="1154"/>
      <c r="J33" s="1155"/>
      <c r="K33" s="296" t="s">
        <v>481</v>
      </c>
      <c r="L33" s="296" t="s">
        <v>481</v>
      </c>
      <c r="M33" s="297" t="s">
        <v>481</v>
      </c>
      <c r="N33" s="298" t="s">
        <v>481</v>
      </c>
    </row>
    <row r="34" spans="1:16" ht="27" customHeight="1" x14ac:dyDescent="0.15">
      <c r="A34" s="250"/>
      <c r="B34" s="246"/>
      <c r="C34" s="246"/>
      <c r="D34" s="246"/>
      <c r="E34" s="246"/>
      <c r="F34" s="246"/>
      <c r="G34" s="1153" t="s">
        <v>497</v>
      </c>
      <c r="H34" s="1154"/>
      <c r="I34" s="1154"/>
      <c r="J34" s="1155"/>
      <c r="K34" s="296" t="s">
        <v>481</v>
      </c>
      <c r="L34" s="296" t="s">
        <v>481</v>
      </c>
      <c r="M34" s="297">
        <v>10</v>
      </c>
      <c r="N34" s="298" t="s">
        <v>481</v>
      </c>
    </row>
    <row r="35" spans="1:16" ht="27" customHeight="1" x14ac:dyDescent="0.15">
      <c r="A35" s="250"/>
      <c r="B35" s="246"/>
      <c r="C35" s="246"/>
      <c r="D35" s="246"/>
      <c r="E35" s="246"/>
      <c r="F35" s="246"/>
      <c r="G35" s="1153" t="s">
        <v>498</v>
      </c>
      <c r="H35" s="1154"/>
      <c r="I35" s="1154"/>
      <c r="J35" s="1155"/>
      <c r="K35" s="296">
        <v>402057</v>
      </c>
      <c r="L35" s="296">
        <v>34420</v>
      </c>
      <c r="M35" s="297">
        <v>15077</v>
      </c>
      <c r="N35" s="298">
        <v>128.30000000000001</v>
      </c>
    </row>
    <row r="36" spans="1:16" ht="27" customHeight="1" x14ac:dyDescent="0.15">
      <c r="A36" s="250"/>
      <c r="B36" s="246"/>
      <c r="C36" s="246"/>
      <c r="D36" s="246"/>
      <c r="E36" s="246"/>
      <c r="F36" s="246"/>
      <c r="G36" s="1153" t="s">
        <v>499</v>
      </c>
      <c r="H36" s="1154"/>
      <c r="I36" s="1154"/>
      <c r="J36" s="1155"/>
      <c r="K36" s="296">
        <v>46683</v>
      </c>
      <c r="L36" s="296">
        <v>3996</v>
      </c>
      <c r="M36" s="297">
        <v>4066</v>
      </c>
      <c r="N36" s="298">
        <v>-1.7</v>
      </c>
    </row>
    <row r="37" spans="1:16" ht="13.5" customHeight="1" x14ac:dyDescent="0.15">
      <c r="A37" s="250"/>
      <c r="B37" s="246"/>
      <c r="C37" s="246"/>
      <c r="D37" s="246"/>
      <c r="E37" s="246"/>
      <c r="F37" s="246"/>
      <c r="G37" s="1153" t="s">
        <v>500</v>
      </c>
      <c r="H37" s="1154"/>
      <c r="I37" s="1154"/>
      <c r="J37" s="1155"/>
      <c r="K37" s="296" t="s">
        <v>481</v>
      </c>
      <c r="L37" s="296" t="s">
        <v>481</v>
      </c>
      <c r="M37" s="297">
        <v>901</v>
      </c>
      <c r="N37" s="298" t="s">
        <v>481</v>
      </c>
    </row>
    <row r="38" spans="1:16" ht="27" customHeight="1" x14ac:dyDescent="0.15">
      <c r="A38" s="250"/>
      <c r="B38" s="246"/>
      <c r="C38" s="246"/>
      <c r="D38" s="246"/>
      <c r="E38" s="246"/>
      <c r="F38" s="246"/>
      <c r="G38" s="1156" t="s">
        <v>501</v>
      </c>
      <c r="H38" s="1157"/>
      <c r="I38" s="1157"/>
      <c r="J38" s="1158"/>
      <c r="K38" s="299">
        <v>981</v>
      </c>
      <c r="L38" s="299">
        <v>84</v>
      </c>
      <c r="M38" s="300">
        <v>5</v>
      </c>
      <c r="N38" s="301">
        <v>1580</v>
      </c>
      <c r="O38" s="295"/>
    </row>
    <row r="39" spans="1:16" x14ac:dyDescent="0.15">
      <c r="A39" s="250"/>
      <c r="B39" s="246"/>
      <c r="C39" s="246"/>
      <c r="D39" s="246"/>
      <c r="E39" s="246"/>
      <c r="F39" s="246"/>
      <c r="G39" s="1156" t="s">
        <v>502</v>
      </c>
      <c r="H39" s="1157"/>
      <c r="I39" s="1157"/>
      <c r="J39" s="1158"/>
      <c r="K39" s="302">
        <v>-29592</v>
      </c>
      <c r="L39" s="302">
        <v>-2533</v>
      </c>
      <c r="M39" s="303">
        <v>-2383</v>
      </c>
      <c r="N39" s="304">
        <v>6.3</v>
      </c>
      <c r="O39" s="295"/>
    </row>
    <row r="40" spans="1:16" ht="27" customHeight="1" x14ac:dyDescent="0.15">
      <c r="A40" s="250"/>
      <c r="B40" s="246"/>
      <c r="C40" s="246"/>
      <c r="D40" s="246"/>
      <c r="E40" s="246"/>
      <c r="F40" s="246"/>
      <c r="G40" s="1153" t="s">
        <v>503</v>
      </c>
      <c r="H40" s="1154"/>
      <c r="I40" s="1154"/>
      <c r="J40" s="1155"/>
      <c r="K40" s="302">
        <v>-1762076</v>
      </c>
      <c r="L40" s="302">
        <v>-150850</v>
      </c>
      <c r="M40" s="303">
        <v>-48190</v>
      </c>
      <c r="N40" s="304">
        <v>213</v>
      </c>
      <c r="O40" s="295"/>
    </row>
    <row r="41" spans="1:16" x14ac:dyDescent="0.15">
      <c r="A41" s="250"/>
      <c r="B41" s="246"/>
      <c r="C41" s="246"/>
      <c r="D41" s="246"/>
      <c r="E41" s="246"/>
      <c r="F41" s="246"/>
      <c r="G41" s="1159" t="s">
        <v>283</v>
      </c>
      <c r="H41" s="1160"/>
      <c r="I41" s="1160"/>
      <c r="J41" s="1161"/>
      <c r="K41" s="296">
        <v>220060</v>
      </c>
      <c r="L41" s="302">
        <v>18839</v>
      </c>
      <c r="M41" s="303">
        <v>21380</v>
      </c>
      <c r="N41" s="304">
        <v>-11.9</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6" t="s">
        <v>472</v>
      </c>
      <c r="J49" s="1148" t="s">
        <v>507</v>
      </c>
      <c r="K49" s="1149"/>
      <c r="L49" s="1149"/>
      <c r="M49" s="1149"/>
      <c r="N49" s="1150"/>
    </row>
    <row r="50" spans="1:14" x14ac:dyDescent="0.15">
      <c r="A50" s="250"/>
      <c r="B50" s="246"/>
      <c r="C50" s="246"/>
      <c r="D50" s="246"/>
      <c r="E50" s="246"/>
      <c r="F50" s="246"/>
      <c r="G50" s="314"/>
      <c r="H50" s="315"/>
      <c r="I50" s="1147"/>
      <c r="J50" s="316" t="s">
        <v>508</v>
      </c>
      <c r="K50" s="317" t="s">
        <v>509</v>
      </c>
      <c r="L50" s="318" t="s">
        <v>510</v>
      </c>
      <c r="M50" s="319" t="s">
        <v>511</v>
      </c>
      <c r="N50" s="320" t="s">
        <v>512</v>
      </c>
    </row>
    <row r="51" spans="1:14" x14ac:dyDescent="0.15">
      <c r="A51" s="250"/>
      <c r="B51" s="246"/>
      <c r="C51" s="246"/>
      <c r="D51" s="246"/>
      <c r="E51" s="246"/>
      <c r="F51" s="246"/>
      <c r="G51" s="312" t="s">
        <v>513</v>
      </c>
      <c r="H51" s="313"/>
      <c r="I51" s="321">
        <v>1272915</v>
      </c>
      <c r="J51" s="322">
        <v>102497</v>
      </c>
      <c r="K51" s="323">
        <v>-9</v>
      </c>
      <c r="L51" s="324">
        <v>66496</v>
      </c>
      <c r="M51" s="325">
        <v>-6.2</v>
      </c>
      <c r="N51" s="326">
        <v>-2.8</v>
      </c>
    </row>
    <row r="52" spans="1:14" x14ac:dyDescent="0.15">
      <c r="A52" s="250"/>
      <c r="B52" s="246"/>
      <c r="C52" s="246"/>
      <c r="D52" s="246"/>
      <c r="E52" s="246"/>
      <c r="F52" s="246"/>
      <c r="G52" s="327"/>
      <c r="H52" s="328" t="s">
        <v>514</v>
      </c>
      <c r="I52" s="329">
        <v>953707</v>
      </c>
      <c r="J52" s="330">
        <v>76794</v>
      </c>
      <c r="K52" s="331">
        <v>-12.6</v>
      </c>
      <c r="L52" s="332">
        <v>36530</v>
      </c>
      <c r="M52" s="333">
        <v>-8.4</v>
      </c>
      <c r="N52" s="334">
        <v>-4.2</v>
      </c>
    </row>
    <row r="53" spans="1:14" x14ac:dyDescent="0.15">
      <c r="A53" s="250"/>
      <c r="B53" s="246"/>
      <c r="C53" s="246"/>
      <c r="D53" s="246"/>
      <c r="E53" s="246"/>
      <c r="F53" s="246"/>
      <c r="G53" s="312" t="s">
        <v>515</v>
      </c>
      <c r="H53" s="313"/>
      <c r="I53" s="321">
        <v>1378473</v>
      </c>
      <c r="J53" s="322">
        <v>112007</v>
      </c>
      <c r="K53" s="323">
        <v>9.3000000000000007</v>
      </c>
      <c r="L53" s="324">
        <v>82748</v>
      </c>
      <c r="M53" s="325">
        <v>24.4</v>
      </c>
      <c r="N53" s="326">
        <v>-15.1</v>
      </c>
    </row>
    <row r="54" spans="1:14" x14ac:dyDescent="0.15">
      <c r="A54" s="250"/>
      <c r="B54" s="246"/>
      <c r="C54" s="246"/>
      <c r="D54" s="246"/>
      <c r="E54" s="246"/>
      <c r="F54" s="246"/>
      <c r="G54" s="327"/>
      <c r="H54" s="328" t="s">
        <v>514</v>
      </c>
      <c r="I54" s="329">
        <v>941589</v>
      </c>
      <c r="J54" s="330">
        <v>76508</v>
      </c>
      <c r="K54" s="331">
        <v>-0.4</v>
      </c>
      <c r="L54" s="332">
        <v>44732</v>
      </c>
      <c r="M54" s="333">
        <v>22.5</v>
      </c>
      <c r="N54" s="334">
        <v>-22.9</v>
      </c>
    </row>
    <row r="55" spans="1:14" x14ac:dyDescent="0.15">
      <c r="A55" s="250"/>
      <c r="B55" s="246"/>
      <c r="C55" s="246"/>
      <c r="D55" s="246"/>
      <c r="E55" s="246"/>
      <c r="F55" s="246"/>
      <c r="G55" s="312" t="s">
        <v>516</v>
      </c>
      <c r="H55" s="313"/>
      <c r="I55" s="321">
        <v>1408611</v>
      </c>
      <c r="J55" s="322">
        <v>116260</v>
      </c>
      <c r="K55" s="323">
        <v>3.8</v>
      </c>
      <c r="L55" s="324">
        <v>91837</v>
      </c>
      <c r="M55" s="325">
        <v>11</v>
      </c>
      <c r="N55" s="326">
        <v>-7.2</v>
      </c>
    </row>
    <row r="56" spans="1:14" x14ac:dyDescent="0.15">
      <c r="A56" s="250"/>
      <c r="B56" s="246"/>
      <c r="C56" s="246"/>
      <c r="D56" s="246"/>
      <c r="E56" s="246"/>
      <c r="F56" s="246"/>
      <c r="G56" s="327"/>
      <c r="H56" s="328" t="s">
        <v>514</v>
      </c>
      <c r="I56" s="329">
        <v>946159</v>
      </c>
      <c r="J56" s="330">
        <v>78092</v>
      </c>
      <c r="K56" s="331">
        <v>2.1</v>
      </c>
      <c r="L56" s="332">
        <v>54439</v>
      </c>
      <c r="M56" s="333">
        <v>21.7</v>
      </c>
      <c r="N56" s="334">
        <v>-19.600000000000001</v>
      </c>
    </row>
    <row r="57" spans="1:14" x14ac:dyDescent="0.15">
      <c r="A57" s="250"/>
      <c r="B57" s="246"/>
      <c r="C57" s="246"/>
      <c r="D57" s="246"/>
      <c r="E57" s="246"/>
      <c r="F57" s="246"/>
      <c r="G57" s="312" t="s">
        <v>517</v>
      </c>
      <c r="H57" s="313"/>
      <c r="I57" s="321">
        <v>1685013</v>
      </c>
      <c r="J57" s="322">
        <v>141230</v>
      </c>
      <c r="K57" s="323">
        <v>21.5</v>
      </c>
      <c r="L57" s="324">
        <v>75972</v>
      </c>
      <c r="M57" s="325">
        <v>-17.3</v>
      </c>
      <c r="N57" s="326">
        <v>38.799999999999997</v>
      </c>
    </row>
    <row r="58" spans="1:14" x14ac:dyDescent="0.15">
      <c r="A58" s="250"/>
      <c r="B58" s="246"/>
      <c r="C58" s="246"/>
      <c r="D58" s="246"/>
      <c r="E58" s="246"/>
      <c r="F58" s="246"/>
      <c r="G58" s="327"/>
      <c r="H58" s="328" t="s">
        <v>514</v>
      </c>
      <c r="I58" s="329">
        <v>924972</v>
      </c>
      <c r="J58" s="330">
        <v>77527</v>
      </c>
      <c r="K58" s="331">
        <v>-0.7</v>
      </c>
      <c r="L58" s="332">
        <v>40712</v>
      </c>
      <c r="M58" s="333">
        <v>-25.2</v>
      </c>
      <c r="N58" s="334">
        <v>24.5</v>
      </c>
    </row>
    <row r="59" spans="1:14" x14ac:dyDescent="0.15">
      <c r="A59" s="250"/>
      <c r="B59" s="246"/>
      <c r="C59" s="246"/>
      <c r="D59" s="246"/>
      <c r="E59" s="246"/>
      <c r="F59" s="246"/>
      <c r="G59" s="312" t="s">
        <v>518</v>
      </c>
      <c r="H59" s="313"/>
      <c r="I59" s="321">
        <v>2624646</v>
      </c>
      <c r="J59" s="322">
        <v>224694</v>
      </c>
      <c r="K59" s="323">
        <v>59.1</v>
      </c>
      <c r="L59" s="324">
        <v>79466</v>
      </c>
      <c r="M59" s="325">
        <v>4.5999999999999996</v>
      </c>
      <c r="N59" s="326">
        <v>54.5</v>
      </c>
    </row>
    <row r="60" spans="1:14" x14ac:dyDescent="0.15">
      <c r="A60" s="250"/>
      <c r="B60" s="246"/>
      <c r="C60" s="246"/>
      <c r="D60" s="246"/>
      <c r="E60" s="246"/>
      <c r="F60" s="246"/>
      <c r="G60" s="327"/>
      <c r="H60" s="328" t="s">
        <v>514</v>
      </c>
      <c r="I60" s="335">
        <v>1081910</v>
      </c>
      <c r="J60" s="330">
        <v>92621</v>
      </c>
      <c r="K60" s="331">
        <v>19.5</v>
      </c>
      <c r="L60" s="332">
        <v>44645</v>
      </c>
      <c r="M60" s="333">
        <v>9.6999999999999993</v>
      </c>
      <c r="N60" s="334">
        <v>9.8000000000000007</v>
      </c>
    </row>
    <row r="61" spans="1:14" x14ac:dyDescent="0.15">
      <c r="A61" s="250"/>
      <c r="B61" s="246"/>
      <c r="C61" s="246"/>
      <c r="D61" s="246"/>
      <c r="E61" s="246"/>
      <c r="F61" s="246"/>
      <c r="G61" s="312" t="s">
        <v>519</v>
      </c>
      <c r="H61" s="336"/>
      <c r="I61" s="337">
        <v>1673932</v>
      </c>
      <c r="J61" s="338">
        <v>139338</v>
      </c>
      <c r="K61" s="339">
        <v>16.899999999999999</v>
      </c>
      <c r="L61" s="340">
        <v>79304</v>
      </c>
      <c r="M61" s="341">
        <v>3.3</v>
      </c>
      <c r="N61" s="326">
        <v>13.6</v>
      </c>
    </row>
    <row r="62" spans="1:14" x14ac:dyDescent="0.15">
      <c r="A62" s="250"/>
      <c r="B62" s="246"/>
      <c r="C62" s="246"/>
      <c r="D62" s="246"/>
      <c r="E62" s="246"/>
      <c r="F62" s="246"/>
      <c r="G62" s="327"/>
      <c r="H62" s="328" t="s">
        <v>514</v>
      </c>
      <c r="I62" s="329">
        <v>969667</v>
      </c>
      <c r="J62" s="330">
        <v>80308</v>
      </c>
      <c r="K62" s="331">
        <v>1.6</v>
      </c>
      <c r="L62" s="332">
        <v>44212</v>
      </c>
      <c r="M62" s="333">
        <v>4.0999999999999996</v>
      </c>
      <c r="N62" s="334">
        <v>-2.5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1" t="s">
        <v>3</v>
      </c>
      <c r="D47" s="1171"/>
      <c r="E47" s="1172"/>
      <c r="F47" s="11">
        <v>44.73</v>
      </c>
      <c r="G47" s="12">
        <v>51.8</v>
      </c>
      <c r="H47" s="12">
        <v>58.29</v>
      </c>
      <c r="I47" s="12">
        <v>67.040000000000006</v>
      </c>
      <c r="J47" s="13">
        <v>75.260000000000005</v>
      </c>
    </row>
    <row r="48" spans="2:10" ht="57.75" customHeight="1" x14ac:dyDescent="0.15">
      <c r="B48" s="14"/>
      <c r="C48" s="1173" t="s">
        <v>4</v>
      </c>
      <c r="D48" s="1173"/>
      <c r="E48" s="1174"/>
      <c r="F48" s="15">
        <v>2.5499999999999998</v>
      </c>
      <c r="G48" s="16">
        <v>2.6</v>
      </c>
      <c r="H48" s="16">
        <v>2.73</v>
      </c>
      <c r="I48" s="16">
        <v>2.61</v>
      </c>
      <c r="J48" s="17">
        <v>3.74</v>
      </c>
    </row>
    <row r="49" spans="2:10" ht="57.75" customHeight="1" thickBot="1" x14ac:dyDescent="0.2">
      <c r="B49" s="18"/>
      <c r="C49" s="1175" t="s">
        <v>5</v>
      </c>
      <c r="D49" s="1175"/>
      <c r="E49" s="1176"/>
      <c r="F49" s="19">
        <v>11.6</v>
      </c>
      <c r="G49" s="20">
        <v>10.81</v>
      </c>
      <c r="H49" s="20">
        <v>7.39</v>
      </c>
      <c r="I49" s="20">
        <v>10.02</v>
      </c>
      <c r="J49" s="21">
        <v>8.17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2018-10-23T01:51:39Z</cp:lastPrinted>
  <dcterms:created xsi:type="dcterms:W3CDTF">2018-01-24T05:00:42Z</dcterms:created>
  <dcterms:modified xsi:type="dcterms:W3CDTF">2018-11-05T06:16:06Z</dcterms:modified>
  <cp:category/>
</cp:coreProperties>
</file>