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30" windowWidth="16740" windowHeight="60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CW102" i="11" l="1"/>
  <c r="DG102" i="11"/>
  <c r="DQ102" i="11"/>
  <c r="CR102" i="11"/>
  <c r="AF76" i="11" l="1"/>
  <c r="AU88" i="11" l="1"/>
  <c r="AP88" i="11"/>
  <c r="AF88" i="11"/>
  <c r="AU63" i="11"/>
  <c r="AP63" i="11"/>
  <c r="BG34" i="9" l="1"/>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U38" i="9"/>
  <c r="BE37" i="9"/>
  <c r="BE36" i="9"/>
  <c r="BW35" i="9"/>
  <c r="BW36" i="9" s="1"/>
  <c r="BW37" i="9" s="1"/>
  <c r="BW38" i="9" s="1"/>
  <c r="BW39" i="9" s="1"/>
  <c r="BW40" i="9" s="1"/>
  <c r="BW41" i="9" s="1"/>
  <c r="BW42" i="9" s="1"/>
  <c r="BW43" i="9" s="1"/>
  <c r="BE35" i="9"/>
  <c r="CO34" i="9"/>
  <c r="CO35" i="9" s="1"/>
  <c r="CO36" i="9" s="1"/>
  <c r="CO37" i="9" s="1"/>
  <c r="BW34" i="9"/>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AM36" i="9" s="1"/>
  <c r="AM37" i="9" s="1"/>
  <c r="AM38" i="9" s="1"/>
  <c r="BE34" i="9" l="1"/>
</calcChain>
</file>

<file path=xl/sharedStrings.xml><?xml version="1.0" encoding="utf-8"?>
<sst xmlns="http://schemas.openxmlformats.org/spreadsheetml/2006/main" count="1063" uniqueCount="587">
  <si>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</si>
  <si>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</si>
  <si>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</si>
  <si>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</si>
  <si>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</si>
  <si>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</si>
  <si>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</si>
  <si>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</si>
  <si>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</si>
  <si>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</si>
  <si>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</si>
  <si>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</si>
  <si>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</si>
  <si>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</si>
  <si>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</si>
  <si>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</si>
  <si>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</si>
  <si>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</si>
  <si>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</si>
  <si>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</si>
  <si>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</si>
  <si>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</si>
  <si>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</si>
  <si>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</si>
  <si>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</si>
  <si>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</si>
  <si>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</si>
  <si>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</si>
  <si>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</si>
  <si>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</si>
  <si>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</si>
  <si>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</si>
  <si>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</si>
  <si>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</si>
  <si>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</si>
  <si>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</si>
  <si>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</si>
  <si>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</si>
  <si>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</si>
  <si>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</si>
  <si>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</si>
  <si>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</si>
  <si>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</si>
  <si>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</si>
  <si>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</si>
  <si>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</si>
  <si>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</si>
  <si>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</si>
  <si>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</si>
  <si>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</si>
  <si>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</si>
  <si>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</si>
  <si>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</si>
  <si>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</si>
  <si>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</si>
  <si>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</si>
  <si>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</si>
  <si>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</si>
  <si>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</si>
  <si>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</si>
  <si>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</si>
  <si>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</si>
  <si>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</si>
  <si>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</si>
  <si>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</si>
  <si>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</si>
  <si>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</si>
  <si>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</si>
  <si>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</si>
  <si>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</si>
  <si>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</si>
  <si>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</si>
  <si>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</si>
  <si>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</si>
  <si>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</si>
  <si>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</si>
  <si>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</si>
  <si>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</si>
  <si>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</si>
  <si>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</si>
  <si>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</si>
  <si>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</si>
  <si>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</si>
  <si>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</si>
  <si>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</si>
  <si>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</si>
  <si>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</si>
  <si>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</si>
  <si>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</si>
  <si>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</si>
  <si>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</si>
  <si>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</si>
  <si>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</si>
  <si>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</si>
  <si>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</si>
  <si>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</si>
  <si>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</si>
  <si>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</si>
  <si>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</si>
  <si>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</si>
  <si>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</si>
  <si>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</si>
  <si>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</si>
  <si>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</si>
  <si>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</si>
  <si>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</si>
  <si>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</si>
  <si>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</si>
  <si>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</si>
  <si>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</si>
  <si>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</si>
  <si>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</si>
  <si>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</si>
  <si>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</si>
  <si>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</si>
  <si>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</si>
  <si>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</si>
  <si>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</si>
  <si>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</si>
  <si>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</si>
  <si>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</si>
  <si>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</si>
  <si>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</si>
  <si>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</si>
  <si>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</si>
  <si>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</si>
  <si>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</si>
  <si>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</si>
  <si>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</si>
  <si>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</si>
  <si>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</si>
  <si>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</si>
  <si>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</si>
  <si>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</si>
  <si>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</si>
  <si>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</si>
  <si>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</si>
  <si>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</si>
  <si>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</si>
  <si>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</si>
  <si>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</si>
  <si>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</si>
  <si>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</si>
  <si>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</si>
  <si>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</si>
  <si>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</si>
  <si>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</si>
  <si>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</si>
  <si>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</si>
  <si>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</si>
  <si>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</si>
  <si>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</si>
  <si>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</si>
  <si>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</si>
  <si>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</si>
  <si>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</si>
  <si>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</si>
  <si>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</si>
  <si>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</si>
  <si>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</si>
  <si>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</si>
  <si>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</si>
  <si>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</si>
  <si>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</si>
  <si>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</si>
  <si>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</si>
  <si>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</si>
  <si>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</si>
  <si>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</si>
  <si>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</si>
  <si>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</si>
  <si>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</si>
  <si>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</si>
  <si>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</si>
  <si>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</si>
  <si>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</si>
  <si>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</si>
  <si>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</si>
  <si>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</si>
  <si>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</si>
  <si>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</si>
  <si>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</si>
  <si>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</si>
  <si>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</si>
  <si>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</si>
  <si>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</si>
  <si>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</si>
  <si>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</si>
  <si>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</si>
  <si>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</si>
  <si>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</si>
  <si>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</si>
  <si>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</si>
  <si>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長野県上田市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</si>
  <si>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</si>
  <si>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</si>
  <si>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</si>
  <si>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</si>
  <si>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</si>
  <si>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</si>
  <si>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</si>
  <si>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</si>
  <si>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</si>
  <si>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</si>
  <si>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</si>
  <si>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</si>
  <si>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</si>
  <si>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</si>
  <si>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</si>
  <si>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</si>
  <si>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</si>
  <si>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</si>
  <si>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</si>
  <si>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</si>
  <si>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</si>
  <si>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</si>
  <si>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</si>
  <si>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</si>
  <si>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</si>
  <si>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</si>
  <si>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</si>
  <si>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</si>
  <si>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</si>
  <si>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</si>
  <si>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</si>
  <si>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</si>
  <si>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</si>
  <si>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</si>
  <si>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</si>
  <si>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</si>
  <si>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</si>
  <si>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</si>
  <si>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</si>
  <si>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</si>
  <si>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</si>
  <si>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</si>
  <si>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</si>
  <si>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</si>
  <si>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</si>
  <si>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</si>
  <si>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</si>
  <si>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</si>
  <si>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</si>
  <si>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</si>
  <si>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</si>
  <si>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</si>
  <si>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</si>
  <si>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</si>
  <si>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</si>
  <si>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</si>
  <si>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</si>
  <si>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</si>
  <si>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</si>
  <si>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</si>
  <si>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</si>
  <si>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</si>
  <si>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</si>
  <si>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</si>
  <si>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</si>
  <si>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</si>
  <si>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</si>
  <si>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</si>
  <si>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</si>
  <si>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</si>
  <si>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</si>
  <si>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</si>
  <si>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</si>
  <si>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</si>
  <si>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</si>
  <si>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</si>
  <si>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</si>
  <si>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</si>
  <si>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</si>
  <si>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</si>
  <si>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</si>
  <si>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</si>
  <si>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</si>
  <si>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</si>
  <si>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</si>
  <si>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</si>
  <si>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</si>
  <si>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</si>
  <si>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</si>
  <si>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</si>
  <si>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</si>
  <si>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</si>
  <si>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</si>
  <si>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</si>
  <si>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</si>
  <si>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</si>
  <si>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</si>
  <si>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</si>
  <si>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</si>
  <si>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</si>
  <si>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</si>
  <si>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</si>
  <si>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</si>
  <si>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</si>
  <si>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</si>
  <si>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</si>
  <si>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</si>
  <si>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</si>
  <si>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</si>
  <si>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</si>
  <si>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</si>
  <si>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</si>
  <si>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</si>
  <si>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</si>
  <si>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</si>
  <si>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</si>
  <si>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</si>
  <si>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</si>
  <si>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</si>
  <si>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</si>
  <si>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</si>
  <si>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</si>
  <si>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</si>
  <si>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</si>
  <si>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</si>
  <si>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</si>
  <si>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</si>
  <si>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</si>
  <si>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</si>
  <si>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</si>
  <si>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</si>
  <si>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</si>
  <si>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</si>
  <si>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</si>
  <si>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</si>
  <si>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</si>
  <si>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</si>
  <si>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</si>
  <si>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</si>
  <si>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</si>
  <si>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</si>
  <si>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</si>
  <si>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</si>
  <si>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</si>
  <si>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</si>
  <si>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</si>
  <si>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</si>
  <si>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長野県上田市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</si>
  <si>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</si>
  <si>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</si>
  <si>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</si>
  <si>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</si>
  <si>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</si>
  <si>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</si>
  <si>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</si>
  <si>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</si>
  <si>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</si>
  <si>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</si>
  <si>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</si>
  <si>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</si>
  <si>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</si>
  <si>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</si>
  <si>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</si>
  <si>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</si>
  <si>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</si>
  <si>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</si>
  <si>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</si>
  <si>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</si>
  <si>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</si>
  <si>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</si>
  <si>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</si>
  <si>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</si>
  <si>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</si>
  <si>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</si>
  <si>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</si>
  <si>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</si>
  <si>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</si>
  <si>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</si>
  <si>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</si>
  <si>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</si>
  <si>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上田市水道事業会計</t>
    <phoneticPr fontId="5"/>
  </si>
  <si>
    <t>上田市公共下水道事業会計</t>
    <phoneticPr fontId="5"/>
  </si>
  <si>
    <t>上田市農業集落排水事業会計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</si>
  <si>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</si>
  <si>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</si>
  <si>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</si>
  <si>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</si>
  <si>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</si>
  <si>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</si>
  <si>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</si>
  <si>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</si>
  <si>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</si>
  <si>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</si>
  <si>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</si>
  <si>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</si>
  <si>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</si>
  <si>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</si>
  <si>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</si>
  <si>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</si>
  <si>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</si>
  <si>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</si>
  <si>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</si>
  <si>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</si>
  <si>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</si>
  <si>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</si>
  <si>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</si>
  <si>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</si>
  <si>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</si>
  <si>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</si>
  <si>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</si>
  <si>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</si>
  <si>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</si>
  <si>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</si>
  <si>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</si>
  <si>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</si>
  <si>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</si>
  <si>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</si>
  <si>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</si>
  <si>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</si>
  <si>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</si>
  <si>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</si>
  <si>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</si>
  <si>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</si>
  <si>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</si>
  <si>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</si>
  <si>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</si>
  <si>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</si>
  <si>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</si>
  <si>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</si>
  <si>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</si>
  <si>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</si>
  <si>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</si>
  <si>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</si>
  <si>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</si>
  <si>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</si>
  <si>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</si>
  <si>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</si>
  <si>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</si>
  <si>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</si>
  <si>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上田市立産婦人科病院事業会計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</si>
  <si>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</si>
  <si>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</si>
  <si>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</si>
  <si>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</si>
  <si>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</si>
  <si>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</si>
  <si>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</si>
  <si>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</si>
  <si>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</si>
  <si>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</si>
  <si>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</si>
  <si>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</si>
  <si>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</si>
  <si>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</si>
  <si>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</si>
  <si>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</si>
  <si>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</si>
  <si>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</si>
  <si>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</si>
  <si>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</si>
  <si>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</si>
  <si>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</si>
  <si>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</si>
  <si>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</si>
  <si>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</si>
  <si>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</si>
  <si>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</si>
  <si>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</si>
  <si>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</si>
  <si>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</si>
  <si>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</si>
  <si>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</si>
  <si>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</si>
  <si>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</si>
  <si>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</si>
  <si>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</si>
  <si>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</si>
  <si>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</si>
  <si>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</si>
  <si>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</si>
  <si>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</si>
  <si>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</si>
  <si>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</si>
  <si>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</si>
  <si>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</si>
  <si>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</si>
  <si>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</si>
  <si>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</si>
  <si>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</si>
  <si>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</si>
  <si>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</si>
  <si>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</si>
  <si>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</si>
  <si>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</si>
  <si>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</si>
  <si>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</si>
  <si>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</si>
  <si>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</si>
  <si>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</si>
  <si>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</si>
  <si>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</si>
  <si>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</si>
  <si>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</si>
  <si>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</si>
  <si>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</si>
  <si>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</si>
  <si>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</si>
  <si>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</si>
  <si>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</si>
  <si>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</si>
  <si>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</si>
  <si>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</si>
  <si>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</si>
  <si>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</si>
  <si>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</si>
  <si>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</si>
  <si>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</si>
  <si>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</si>
  <si>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</si>
  <si>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</si>
  <si>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</si>
  <si>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</si>
  <si>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0.63</t>
  </si>
  <si>
    <t>上田市公共下水道事業会計</t>
  </si>
  <si>
    <t>上田市水道事業会計</t>
  </si>
  <si>
    <t>一般会計</t>
  </si>
  <si>
    <t>上田市農業集落排水事業会計</t>
  </si>
  <si>
    <t>上田市市街地再開発事業特別会計</t>
  </si>
  <si>
    <t>上田市真田有線放送電話事業会計</t>
  </si>
  <si>
    <t>上田市立産婦人科病院事業会計</t>
  </si>
  <si>
    <t>上田市国民健康保険事業特別会計</t>
  </si>
  <si>
    <t>その他会計（赤字）</t>
  </si>
  <si>
    <t>その他会計（黒字）</t>
  </si>
  <si>
    <t>一般会計</t>
    <phoneticPr fontId="5"/>
  </si>
  <si>
    <t>上田市土地取得事業特別会計</t>
    <phoneticPr fontId="5"/>
  </si>
  <si>
    <t>-</t>
    <phoneticPr fontId="2"/>
  </si>
  <si>
    <t>-</t>
    <phoneticPr fontId="5"/>
  </si>
  <si>
    <t>上田市同和地区住宅新築資金等貸付事業特別会計</t>
    <phoneticPr fontId="5"/>
  </si>
  <si>
    <t>上田市社会福祉授産事業特別会計</t>
    <phoneticPr fontId="5"/>
  </si>
  <si>
    <t>上田市武石診療所事業特別会計</t>
    <phoneticPr fontId="5"/>
  </si>
  <si>
    <t>上田市国民健康保険事業特別会計</t>
    <phoneticPr fontId="5"/>
  </si>
  <si>
    <t>上田市介護保険事業特別会計</t>
    <phoneticPr fontId="5"/>
  </si>
  <si>
    <t>上田市駐車場事業特別会計</t>
    <phoneticPr fontId="5"/>
  </si>
  <si>
    <t>-</t>
    <phoneticPr fontId="2"/>
  </si>
  <si>
    <t>上田市後期高齢者医療事業特別会計</t>
    <phoneticPr fontId="5"/>
  </si>
  <si>
    <t>上田市立産婦人科病院事業会計</t>
    <phoneticPr fontId="5"/>
  </si>
  <si>
    <t>上田市真田有線放送電話事業会計</t>
    <phoneticPr fontId="5"/>
  </si>
  <si>
    <t>上田市水道事業会計</t>
    <phoneticPr fontId="5"/>
  </si>
  <si>
    <t>上田市公共下水道事業会計（公共下水道事業）</t>
    <rPh sb="13" eb="15">
      <t>コウキョウ</t>
    </rPh>
    <rPh sb="15" eb="18">
      <t>ゲスイドウ</t>
    </rPh>
    <rPh sb="18" eb="20">
      <t>ジギョウ</t>
    </rPh>
    <phoneticPr fontId="5"/>
  </si>
  <si>
    <t>上田市公共下水道事業会計（特定環境保全公共下水道事業）</t>
    <rPh sb="13" eb="15">
      <t>トクテイ</t>
    </rPh>
    <rPh sb="15" eb="17">
      <t>カンキョウ</t>
    </rPh>
    <rPh sb="17" eb="19">
      <t>ホゼン</t>
    </rPh>
    <rPh sb="19" eb="21">
      <t>コウキョウ</t>
    </rPh>
    <rPh sb="21" eb="24">
      <t>ゲスイドウ</t>
    </rPh>
    <rPh sb="24" eb="26">
      <t>ジギョウ</t>
    </rPh>
    <phoneticPr fontId="5"/>
  </si>
  <si>
    <t>上田市農業集落排水事業会計（農業集落排水事業）</t>
    <rPh sb="14" eb="16">
      <t>ノウギョウ</t>
    </rPh>
    <rPh sb="16" eb="18">
      <t>シュウラク</t>
    </rPh>
    <rPh sb="18" eb="20">
      <t>ハイスイ</t>
    </rPh>
    <rPh sb="20" eb="22">
      <t>ジギョウ</t>
    </rPh>
    <phoneticPr fontId="5"/>
  </si>
  <si>
    <t>上田市農業集落排水事業会計（小規模集合排水処理事業）</t>
    <rPh sb="14" eb="17">
      <t>ショウキボ</t>
    </rPh>
    <rPh sb="17" eb="19">
      <t>シュウゴウ</t>
    </rPh>
    <rPh sb="19" eb="21">
      <t>ハイスイ</t>
    </rPh>
    <rPh sb="21" eb="23">
      <t>ショリ</t>
    </rPh>
    <rPh sb="23" eb="25">
      <t>ジギョウ</t>
    </rPh>
    <phoneticPr fontId="5"/>
  </si>
  <si>
    <t>上田市市街地再開発事業特別会計</t>
    <phoneticPr fontId="5"/>
  </si>
  <si>
    <t>法適用企業</t>
    <phoneticPr fontId="5"/>
  </si>
  <si>
    <t>法非適用企業</t>
    <phoneticPr fontId="5"/>
  </si>
  <si>
    <t>上田地域広域連合
（一般会計）</t>
  </si>
  <si>
    <t>上田地域広域連合
（ふるさと市町村圏基金特別会計）</t>
  </si>
  <si>
    <t>-</t>
    <phoneticPr fontId="2"/>
  </si>
  <si>
    <t>-</t>
    <phoneticPr fontId="2"/>
  </si>
  <si>
    <t>上田地域広域連合
（介護保険特別会計）</t>
  </si>
  <si>
    <t>上田地域広域連合
（消防特別会計）</t>
  </si>
  <si>
    <t>上田市東御市真田共有財産組合</t>
  </si>
  <si>
    <t>青木村及び上田市共有財産組合</t>
  </si>
  <si>
    <t>上田市長和町中学校組合</t>
  </si>
  <si>
    <t>長野県後期高齢者医療広域連合
（一般会計）</t>
  </si>
  <si>
    <t>長野県後期高齢者医療広域連合
（後期高齢者医療特別会計）</t>
  </si>
  <si>
    <t>長野県市町村自治振興組合</t>
  </si>
  <si>
    <t>依田窪医療福祉事務組合
（依田窪病院事業会計）</t>
  </si>
  <si>
    <t>依田窪医療福祉事務組合（一般会計）</t>
    <rPh sb="12" eb="14">
      <t>イッパン</t>
    </rPh>
    <phoneticPr fontId="2"/>
  </si>
  <si>
    <t>依田窪医療福祉事務組合
（依田窪老人保健施設特別会計）</t>
  </si>
  <si>
    <t>依田窪医療福祉事務組合
（依田窪病院訪問看護ステーション特別会計）</t>
  </si>
  <si>
    <t>依田窪医療福祉事務組合
（居宅介護支援事業所特別会計）</t>
  </si>
  <si>
    <t>長野県民交通災害共済組合</t>
  </si>
  <si>
    <t>長野県地方税滞納整理機構</t>
    <rPh sb="0" eb="3">
      <t>ナガノケン</t>
    </rPh>
    <rPh sb="3" eb="6">
      <t>チホウゼイ</t>
    </rPh>
    <rPh sb="6" eb="8">
      <t>タイノウ</t>
    </rPh>
    <rPh sb="8" eb="10">
      <t>セイリ</t>
    </rPh>
    <rPh sb="10" eb="12">
      <t>キコウ</t>
    </rPh>
    <phoneticPr fontId="2"/>
  </si>
  <si>
    <t>上田市土地開発公社</t>
  </si>
  <si>
    <t>-</t>
    <phoneticPr fontId="5"/>
  </si>
  <si>
    <t>上田市体育協会</t>
  </si>
  <si>
    <t>上田市地域振興事業団</t>
  </si>
  <si>
    <t>丸子温泉開発(株)</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</si>
  <si>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</si>
  <si>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</si>
  <si>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</si>
  <si>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</si>
  <si>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</si>
  <si>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</si>
  <si>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</si>
  <si>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</si>
  <si>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</si>
  <si>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</si>
  <si>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</si>
  <si>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</si>
  <si>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</si>
  <si>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類似団体平均値と比較し、平成２５年度までは将来負担比率・実質公債費比率ともに高い水準であったが、平成２６年度からは実質公債費比率については、類似団体平均値よりも低くなっている。
当市の傾向としては、将来負担比率及び実質公債費比率ともに年々改善しており、これは新規起債発行を抑制するとともに、交付税措置のある起債を優先的に活用しているためである。
今後もこの傾向を維持するため、これまでの取組を継続する必要がある。</t>
    <rPh sb="0" eb="2">
      <t>ルイジ</t>
    </rPh>
    <rPh sb="2" eb="4">
      <t>ダンタイ</t>
    </rPh>
    <rPh sb="4" eb="7">
      <t>ヘイキンチ</t>
    </rPh>
    <rPh sb="8" eb="10">
      <t>ヒカク</t>
    </rPh>
    <rPh sb="12" eb="14">
      <t>ヘイセイ</t>
    </rPh>
    <rPh sb="16" eb="18">
      <t>ネンド</t>
    </rPh>
    <rPh sb="21" eb="23">
      <t>ショウライ</t>
    </rPh>
    <rPh sb="23" eb="25">
      <t>フタン</t>
    </rPh>
    <rPh sb="25" eb="27">
      <t>ヒリツ</t>
    </rPh>
    <rPh sb="28" eb="30">
      <t>ジッシツ</t>
    </rPh>
    <rPh sb="30" eb="33">
      <t>コウサイヒ</t>
    </rPh>
    <rPh sb="33" eb="35">
      <t>ヒリツ</t>
    </rPh>
    <rPh sb="38" eb="39">
      <t>タカ</t>
    </rPh>
    <rPh sb="40" eb="42">
      <t>スイジュン</t>
    </rPh>
    <rPh sb="48" eb="50">
      <t>ヘイセイ</t>
    </rPh>
    <rPh sb="52" eb="54">
      <t>ネンド</t>
    </rPh>
    <rPh sb="57" eb="59">
      <t>ジッシツ</t>
    </rPh>
    <rPh sb="59" eb="62">
      <t>コウサイヒ</t>
    </rPh>
    <rPh sb="62" eb="64">
      <t>ヒリツ</t>
    </rPh>
    <rPh sb="70" eb="72">
      <t>ルイジ</t>
    </rPh>
    <rPh sb="72" eb="74">
      <t>ダンタイ</t>
    </rPh>
    <rPh sb="74" eb="77">
      <t>ヘイキンチ</t>
    </rPh>
    <rPh sb="80" eb="81">
      <t>ヒク</t>
    </rPh>
    <rPh sb="89" eb="91">
      <t>トウシ</t>
    </rPh>
    <rPh sb="92" eb="94">
      <t>ケイコウ</t>
    </rPh>
    <rPh sb="99" eb="101">
      <t>ショウライ</t>
    </rPh>
    <rPh sb="101" eb="103">
      <t>フタン</t>
    </rPh>
    <rPh sb="103" eb="105">
      <t>ヒリツ</t>
    </rPh>
    <rPh sb="105" eb="106">
      <t>オヨ</t>
    </rPh>
    <rPh sb="107" eb="109">
      <t>ジッシツ</t>
    </rPh>
    <rPh sb="109" eb="112">
      <t>コウサイヒ</t>
    </rPh>
    <rPh sb="112" eb="114">
      <t>ヒリツ</t>
    </rPh>
    <rPh sb="117" eb="119">
      <t>ネンネン</t>
    </rPh>
    <rPh sb="119" eb="121">
      <t>カイゼン</t>
    </rPh>
    <rPh sb="129" eb="131">
      <t>シンキ</t>
    </rPh>
    <rPh sb="131" eb="133">
      <t>キサイ</t>
    </rPh>
    <rPh sb="133" eb="135">
      <t>ハッコウ</t>
    </rPh>
    <rPh sb="136" eb="138">
      <t>ヨクセイ</t>
    </rPh>
    <rPh sb="145" eb="148">
      <t>コウフゼイ</t>
    </rPh>
    <rPh sb="148" eb="150">
      <t>ソチ</t>
    </rPh>
    <rPh sb="153" eb="155">
      <t>キサイ</t>
    </rPh>
    <rPh sb="156" eb="159">
      <t>ユウセンテキ</t>
    </rPh>
    <rPh sb="160" eb="162">
      <t>カツヨウ</t>
    </rPh>
    <rPh sb="173" eb="175">
      <t>コンゴ</t>
    </rPh>
    <rPh sb="178" eb="180">
      <t>ケイコウ</t>
    </rPh>
    <rPh sb="181" eb="183">
      <t>イジ</t>
    </rPh>
    <rPh sb="193" eb="195">
      <t>トリクミ</t>
    </rPh>
    <rPh sb="196" eb="198">
      <t>ケイゾク</t>
    </rPh>
    <rPh sb="200" eb="20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</si>
</sst>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4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52496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55373</c:v>
                </c:pt>
                <c:pt idx="1">
                  <c:v>44622</c:v>
                </c:pt>
                <c:pt idx="2">
                  <c:v>79736</c:v>
                </c:pt>
                <c:pt idx="3">
                  <c:v>77443</c:v>
                </c:pt>
                <c:pt idx="4">
                  <c:v>54032</c:v>
                </c:pt>
              </c:numCache>
            </c:numRef>
          </c:val>
          <c:smooth val="0"/>
        </c:ser>
        <c:dLbls>
          <c:showLegendKey val="0"/>
          <c:showVal val="0"/>
          <c:showCatName val="0"/>
          <c:showSerName val="0"/>
          <c:showPercent val="0"/>
          <c:showBubbleSize val="0"/>
        </c:dLbls>
        <c:marker val="1"/>
        <c:smooth val="0"/>
        <c:axId val="89986560"/>
        <c:axId val="89988480"/>
      </c:lineChart>
      <c:catAx>
        <c:axId val="899865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988480"/>
        <c:crosses val="autoZero"/>
        <c:auto val="1"/>
        <c:lblAlgn val="ctr"/>
        <c:lblOffset val="100"/>
        <c:tickLblSkip val="1"/>
        <c:tickMarkSkip val="1"/>
        <c:noMultiLvlLbl val="0"/>
      </c:catAx>
      <c:valAx>
        <c:axId val="899884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986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6.72</c:v>
                </c:pt>
                <c:pt idx="1">
                  <c:v>7.8</c:v>
                </c:pt>
                <c:pt idx="2">
                  <c:v>6.37</c:v>
                </c:pt>
                <c:pt idx="3">
                  <c:v>5.0599999999999996</c:v>
                </c:pt>
                <c:pt idx="4">
                  <c:v>5.53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8.7899999999999991</c:v>
                </c:pt>
                <c:pt idx="1">
                  <c:v>9.93</c:v>
                </c:pt>
                <c:pt idx="2">
                  <c:v>9.75</c:v>
                </c:pt>
                <c:pt idx="3">
                  <c:v>9.9</c:v>
                </c:pt>
                <c:pt idx="4">
                  <c:v>10.24</c:v>
                </c:pt>
              </c:numCache>
            </c:numRef>
          </c:val>
        </c:ser>
        <c:dLbls>
          <c:showLegendKey val="0"/>
          <c:showVal val="0"/>
          <c:showCatName val="0"/>
          <c:showSerName val="0"/>
          <c:showPercent val="0"/>
          <c:showBubbleSize val="0"/>
        </c:dLbls>
        <c:gapWidth val="250"/>
        <c:overlap val="100"/>
        <c:axId val="101961728"/>
        <c:axId val="101963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-0.63</c:v>
                </c:pt>
                <c:pt idx="1">
                  <c:v>3.14</c:v>
                </c:pt>
                <c:pt idx="2">
                  <c:v>0.46</c:v>
                </c:pt>
                <c:pt idx="3">
                  <c:v>0.39</c:v>
                </c:pt>
                <c:pt idx="4">
                  <c:v>1.05</c:v>
                </c:pt>
              </c:numCache>
            </c:numRef>
          </c:val>
          <c:smooth val="0"/>
        </c:ser>
        <c:dLbls>
          <c:showLegendKey val="0"/>
          <c:showVal val="0"/>
          <c:showCatName val="0"/>
          <c:showSerName val="0"/>
          <c:showPercent val="0"/>
          <c:showBubbleSize val="0"/>
        </c:dLbls>
        <c:marker val="1"/>
        <c:smooth val="0"/>
        <c:axId val="101961728"/>
        <c:axId val="101963648"/>
      </c:lineChart>
      <c:catAx>
        <c:axId val="10196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963648"/>
        <c:crosses val="autoZero"/>
        <c:auto val="1"/>
        <c:lblAlgn val="ctr"/>
        <c:lblOffset val="100"/>
        <c:tickLblSkip val="1"/>
        <c:tickMarkSkip val="1"/>
        <c:noMultiLvlLbl val="0"/>
      </c:catAx>
      <c:valAx>
        <c:axId val="101963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96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0.93</c:v>
                </c:pt>
                <c:pt idx="2">
                  <c:v>#N/A</c:v>
                </c:pt>
                <c:pt idx="3">
                  <c:v>0.47</c:v>
                </c:pt>
                <c:pt idx="4">
                  <c:v>#N/A</c:v>
                </c:pt>
                <c:pt idx="5">
                  <c:v>0.49</c:v>
                </c:pt>
                <c:pt idx="6">
                  <c:v>#N/A</c:v>
                </c:pt>
                <c:pt idx="7">
                  <c:v>0.45</c:v>
                </c:pt>
                <c:pt idx="8">
                  <c:v>#N/A</c:v>
                </c:pt>
                <c:pt idx="9">
                  <c:v>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上田市国民健康保険事業特別会計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0.9</c:v>
                </c:pt>
                <c:pt idx="2">
                  <c:v>#N/A</c:v>
                </c:pt>
                <c:pt idx="3">
                  <c:v>0.81</c:v>
                </c:pt>
                <c:pt idx="4">
                  <c:v>#N/A</c:v>
                </c:pt>
                <c:pt idx="5">
                  <c:v>1.33</c:v>
                </c:pt>
                <c:pt idx="6">
                  <c:v>#N/A</c:v>
                </c:pt>
                <c:pt idx="7">
                  <c:v>0.81</c:v>
                </c:pt>
                <c:pt idx="8">
                  <c:v>#N/A</c:v>
                </c:pt>
                <c:pt idx="9">
                  <c:v>0.7</c:v>
                </c:pt>
              </c:numCache>
            </c:numRef>
          </c:val>
        </c:ser>
        <c:ser>
          <c:idx val="3"/>
          <c:order val="3"/>
          <c:tx>
            <c:strRef>
              <c:f>データシート!$A$30</c:f>
              <c:strCache>
                <c:ptCount val="1"/>
                <c:pt idx="0">
                  <c:v>上田市立産婦人科病院事業会計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#N/A</c:v>
                </c:pt>
                <c:pt idx="3">
                  <c:v>0.78</c:v>
                </c:pt>
                <c:pt idx="4">
                  <c:v>#N/A</c:v>
                </c:pt>
                <c:pt idx="5">
                  <c:v>0.72</c:v>
                </c:pt>
                <c:pt idx="6">
                  <c:v>#N/A</c:v>
                </c:pt>
                <c:pt idx="7">
                  <c:v>0.83</c:v>
                </c:pt>
                <c:pt idx="8">
                  <c:v>#N/A</c:v>
                </c:pt>
                <c:pt idx="9">
                  <c:v>0.73</c:v>
                </c:pt>
              </c:numCache>
            </c:numRef>
          </c:val>
        </c:ser>
        <c:ser>
          <c:idx val="4"/>
          <c:order val="4"/>
          <c:tx>
            <c:strRef>
              <c:f>データシート!$A$31</c:f>
              <c:strCache>
                <c:ptCount val="1"/>
                <c:pt idx="0">
                  <c:v>上田市真田有線放送電話事業会計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0.79</c:v>
                </c:pt>
                <c:pt idx="2">
                  <c:v>#N/A</c:v>
                </c:pt>
                <c:pt idx="3">
                  <c:v>0.82</c:v>
                </c:pt>
                <c:pt idx="4">
                  <c:v>#N/A</c:v>
                </c:pt>
                <c:pt idx="5">
                  <c:v>0.84</c:v>
                </c:pt>
                <c:pt idx="6">
                  <c:v>#N/A</c:v>
                </c:pt>
                <c:pt idx="7">
                  <c:v>0.9</c:v>
                </c:pt>
                <c:pt idx="8">
                  <c:v>#N/A</c:v>
                </c:pt>
                <c:pt idx="9">
                  <c:v>0.92</c:v>
                </c:pt>
              </c:numCache>
            </c:numRef>
          </c:val>
        </c:ser>
        <c:ser>
          <c:idx val="5"/>
          <c:order val="5"/>
          <c:tx>
            <c:strRef>
              <c:f>データシート!$A$32</c:f>
              <c:strCache>
                <c:ptCount val="1"/>
                <c:pt idx="0">
                  <c:v>上田市市街地再開発事業特別会計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1.54</c:v>
                </c:pt>
                <c:pt idx="2">
                  <c:v>#N/A</c:v>
                </c:pt>
                <c:pt idx="3">
                  <c:v>1.51</c:v>
                </c:pt>
                <c:pt idx="4">
                  <c:v>#N/A</c:v>
                </c:pt>
                <c:pt idx="5">
                  <c:v>1.44</c:v>
                </c:pt>
                <c:pt idx="6">
                  <c:v>#N/A</c:v>
                </c:pt>
                <c:pt idx="7">
                  <c:v>1.42</c:v>
                </c:pt>
                <c:pt idx="8">
                  <c:v>#N/A</c:v>
                </c:pt>
                <c:pt idx="9">
                  <c:v>1.4</c:v>
                </c:pt>
              </c:numCache>
            </c:numRef>
          </c:val>
        </c:ser>
        <c:ser>
          <c:idx val="6"/>
          <c:order val="6"/>
          <c:tx>
            <c:strRef>
              <c:f>データシート!$A$33</c:f>
              <c:strCache>
                <c:ptCount val="1"/>
                <c:pt idx="0">
                  <c:v>上田市農業集落排水事業会計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2.65</c:v>
                </c:pt>
                <c:pt idx="2">
                  <c:v>#N/A</c:v>
                </c:pt>
                <c:pt idx="3">
                  <c:v>2.79</c:v>
                </c:pt>
                <c:pt idx="4">
                  <c:v>#N/A</c:v>
                </c:pt>
                <c:pt idx="5">
                  <c:v>2.9</c:v>
                </c:pt>
                <c:pt idx="6">
                  <c:v>#N/A</c:v>
                </c:pt>
                <c:pt idx="7">
                  <c:v>3.04</c:v>
                </c:pt>
                <c:pt idx="8">
                  <c:v>#N/A</c:v>
                </c:pt>
                <c:pt idx="9">
                  <c:v>3.02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6.66</c:v>
                </c:pt>
                <c:pt idx="2">
                  <c:v>#N/A</c:v>
                </c:pt>
                <c:pt idx="3">
                  <c:v>7.74</c:v>
                </c:pt>
                <c:pt idx="4">
                  <c:v>#N/A</c:v>
                </c:pt>
                <c:pt idx="5">
                  <c:v>6.28</c:v>
                </c:pt>
                <c:pt idx="6">
                  <c:v>#N/A</c:v>
                </c:pt>
                <c:pt idx="7">
                  <c:v>5.01</c:v>
                </c:pt>
                <c:pt idx="8">
                  <c:v>#N/A</c:v>
                </c:pt>
                <c:pt idx="9">
                  <c:v>5.42</c:v>
                </c:pt>
              </c:numCache>
            </c:numRef>
          </c:val>
        </c:ser>
        <c:ser>
          <c:idx val="8"/>
          <c:order val="8"/>
          <c:tx>
            <c:strRef>
              <c:f>データシート!$A$35</c:f>
              <c:strCache>
                <c:ptCount val="1"/>
                <c:pt idx="0">
                  <c:v>上田市水道事業会計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7.54</c:v>
                </c:pt>
                <c:pt idx="2">
                  <c:v>#N/A</c:v>
                </c:pt>
                <c:pt idx="3">
                  <c:v>8.84</c:v>
                </c:pt>
                <c:pt idx="4">
                  <c:v>#N/A</c:v>
                </c:pt>
                <c:pt idx="5">
                  <c:v>9.07</c:v>
                </c:pt>
                <c:pt idx="6">
                  <c:v>#N/A</c:v>
                </c:pt>
                <c:pt idx="7">
                  <c:v>8.49</c:v>
                </c:pt>
                <c:pt idx="8">
                  <c:v>#N/A</c:v>
                </c:pt>
                <c:pt idx="9">
                  <c:v>8.39</c:v>
                </c:pt>
              </c:numCache>
            </c:numRef>
          </c:val>
        </c:ser>
        <c:ser>
          <c:idx val="9"/>
          <c:order val="9"/>
          <c:tx>
            <c:strRef>
              <c:f>データシート!$A$36</c:f>
              <c:strCache>
                <c:ptCount val="1"/>
                <c:pt idx="0">
                  <c:v>上田市公共下水道事業会計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12.85</c:v>
                </c:pt>
                <c:pt idx="2">
                  <c:v>#N/A</c:v>
                </c:pt>
                <c:pt idx="3">
                  <c:v>12.81</c:v>
                </c:pt>
                <c:pt idx="4">
                  <c:v>#N/A</c:v>
                </c:pt>
                <c:pt idx="5">
                  <c:v>12.6</c:v>
                </c:pt>
                <c:pt idx="6">
                  <c:v>#N/A</c:v>
                </c:pt>
                <c:pt idx="7">
                  <c:v>12.48</c:v>
                </c:pt>
                <c:pt idx="8">
                  <c:v>#N/A</c:v>
                </c:pt>
                <c:pt idx="9">
                  <c:v>11.61</c:v>
                </c:pt>
              </c:numCache>
            </c:numRef>
          </c:val>
        </c:ser>
        <c:dLbls>
          <c:showLegendKey val="0"/>
          <c:showVal val="0"/>
          <c:showCatName val="0"/>
          <c:showSerName val="0"/>
          <c:showPercent val="0"/>
          <c:showBubbleSize val="0"/>
        </c:dLbls>
        <c:gapWidth val="150"/>
        <c:overlap val="100"/>
        <c:axId val="102397824"/>
        <c:axId val="102399360"/>
      </c:barChart>
      <c:catAx>
        <c:axId val="10239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399360"/>
        <c:crosses val="autoZero"/>
        <c:auto val="1"/>
        <c:lblAlgn val="ctr"/>
        <c:lblOffset val="100"/>
        <c:tickLblSkip val="1"/>
        <c:tickMarkSkip val="1"/>
        <c:noMultiLvlLbl val="0"/>
      </c:catAx>
      <c:valAx>
        <c:axId val="102399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397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9603</c:v>
                </c:pt>
                <c:pt idx="5">
                  <c:v>9739</c:v>
                </c:pt>
                <c:pt idx="8">
                  <c:v>10166</c:v>
                </c:pt>
                <c:pt idx="11">
                  <c:v>9967</c:v>
                </c:pt>
                <c:pt idx="14">
                  <c:v>9613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135</c:v>
                </c:pt>
                <c:pt idx="3">
                  <c:v>116</c:v>
                </c:pt>
                <c:pt idx="6">
                  <c:v>101</c:v>
                </c:pt>
                <c:pt idx="9">
                  <c:v>78</c:v>
                </c:pt>
                <c:pt idx="12">
                  <c:v>91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411</c:v>
                </c:pt>
                <c:pt idx="3">
                  <c:v>204</c:v>
                </c:pt>
                <c:pt idx="6">
                  <c:v>111</c:v>
                </c:pt>
                <c:pt idx="9">
                  <c:v>141</c:v>
                </c:pt>
                <c:pt idx="12">
                  <c:v>150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3669</c:v>
                </c:pt>
                <c:pt idx="3">
                  <c:v>3294</c:v>
                </c:pt>
                <c:pt idx="6">
                  <c:v>3558</c:v>
                </c:pt>
                <c:pt idx="9">
                  <c:v>3514</c:v>
                </c:pt>
                <c:pt idx="12">
                  <c:v>3541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17</c:v>
                </c:pt>
                <c:pt idx="12">
                  <c:v>17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8542</c:v>
                </c:pt>
                <c:pt idx="3">
                  <c:v>8223</c:v>
                </c:pt>
                <c:pt idx="6">
                  <c:v>7702</c:v>
                </c:pt>
                <c:pt idx="9">
                  <c:v>7424</c:v>
                </c:pt>
                <c:pt idx="12">
                  <c:v>7349</c:v>
                </c:pt>
              </c:numCache>
            </c:numRef>
          </c:val>
        </c:ser>
        <c:dLbls>
          <c:showLegendKey val="0"/>
          <c:showVal val="0"/>
          <c:showCatName val="0"/>
          <c:showSerName val="0"/>
          <c:showPercent val="0"/>
          <c:showBubbleSize val="0"/>
        </c:dLbls>
        <c:gapWidth val="100"/>
        <c:overlap val="100"/>
        <c:axId val="3503616"/>
        <c:axId val="3505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3154</c:v>
                </c:pt>
                <c:pt idx="2">
                  <c:v>#N/A</c:v>
                </c:pt>
                <c:pt idx="3">
                  <c:v>#N/A</c:v>
                </c:pt>
                <c:pt idx="4">
                  <c:v>2098</c:v>
                </c:pt>
                <c:pt idx="5">
                  <c:v>#N/A</c:v>
                </c:pt>
                <c:pt idx="6">
                  <c:v>#N/A</c:v>
                </c:pt>
                <c:pt idx="7">
                  <c:v>1306</c:v>
                </c:pt>
                <c:pt idx="8">
                  <c:v>#N/A</c:v>
                </c:pt>
                <c:pt idx="9">
                  <c:v>#N/A</c:v>
                </c:pt>
                <c:pt idx="10">
                  <c:v>1207</c:v>
                </c:pt>
                <c:pt idx="11">
                  <c:v>#N/A</c:v>
                </c:pt>
                <c:pt idx="12">
                  <c:v>#N/A</c:v>
                </c:pt>
                <c:pt idx="13">
                  <c:v>1535</c:v>
                </c:pt>
                <c:pt idx="14">
                  <c:v>#N/A</c:v>
                </c:pt>
              </c:numCache>
            </c:numRef>
          </c:val>
          <c:smooth val="0"/>
        </c:ser>
        <c:dLbls>
          <c:showLegendKey val="0"/>
          <c:showVal val="0"/>
          <c:showCatName val="0"/>
          <c:showSerName val="0"/>
          <c:showPercent val="0"/>
          <c:showBubbleSize val="0"/>
        </c:dLbls>
        <c:marker val="1"/>
        <c:smooth val="0"/>
        <c:axId val="3503616"/>
        <c:axId val="3505536"/>
      </c:lineChart>
      <c:catAx>
        <c:axId val="350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05536"/>
        <c:crosses val="autoZero"/>
        <c:auto val="1"/>
        <c:lblAlgn val="ctr"/>
        <c:lblOffset val="100"/>
        <c:tickLblSkip val="1"/>
        <c:tickMarkSkip val="1"/>
        <c:noMultiLvlLbl val="0"/>
      </c:catAx>
      <c:valAx>
        <c:axId val="3505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91347</c:v>
                </c:pt>
                <c:pt idx="5">
                  <c:v>89886</c:v>
                </c:pt>
                <c:pt idx="8">
                  <c:v>90277</c:v>
                </c:pt>
                <c:pt idx="11">
                  <c:v>90917</c:v>
                </c:pt>
                <c:pt idx="14">
                  <c:v>89923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4956</c:v>
                </c:pt>
                <c:pt idx="5">
                  <c:v>4191</c:v>
                </c:pt>
                <c:pt idx="8">
                  <c:v>3698</c:v>
                </c:pt>
                <c:pt idx="11">
                  <c:v>5645</c:v>
                </c:pt>
                <c:pt idx="14">
                  <c:v>3240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17790</c:v>
                </c:pt>
                <c:pt idx="5">
                  <c:v>18454</c:v>
                </c:pt>
                <c:pt idx="8">
                  <c:v>18502</c:v>
                </c:pt>
                <c:pt idx="11">
                  <c:v>18099</c:v>
                </c:pt>
                <c:pt idx="14">
                  <c:v>18846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4315</c:v>
                </c:pt>
                <c:pt idx="3">
                  <c:v>2912</c:v>
                </c:pt>
                <c:pt idx="6">
                  <c:v>3145</c:v>
                </c:pt>
                <c:pt idx="9">
                  <c:v>2578</c:v>
                </c:pt>
                <c:pt idx="12">
                  <c:v>2395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12705</c:v>
                </c:pt>
                <c:pt idx="3">
                  <c:v>12614</c:v>
                </c:pt>
                <c:pt idx="6">
                  <c:v>12554</c:v>
                </c:pt>
                <c:pt idx="9">
                  <c:v>11749</c:v>
                </c:pt>
                <c:pt idx="12">
                  <c:v>10862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922</c:v>
                </c:pt>
                <c:pt idx="3">
                  <c:v>920</c:v>
                </c:pt>
                <c:pt idx="6">
                  <c:v>958</c:v>
                </c:pt>
                <c:pt idx="9">
                  <c:v>1947</c:v>
                </c:pt>
                <c:pt idx="12">
                  <c:v>2273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54905</c:v>
                </c:pt>
                <c:pt idx="3">
                  <c:v>49289</c:v>
                </c:pt>
                <c:pt idx="6">
                  <c:v>46157</c:v>
                </c:pt>
                <c:pt idx="9">
                  <c:v>42739</c:v>
                </c:pt>
                <c:pt idx="12">
                  <c:v>40786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978</c:v>
                </c:pt>
                <c:pt idx="3">
                  <c:v>863</c:v>
                </c:pt>
                <c:pt idx="6">
                  <c:v>382</c:v>
                </c:pt>
                <c:pt idx="9">
                  <c:v>675</c:v>
                </c:pt>
                <c:pt idx="12">
                  <c:v>594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68110</c:v>
                </c:pt>
                <c:pt idx="3">
                  <c:v>66095</c:v>
                </c:pt>
                <c:pt idx="6">
                  <c:v>67695</c:v>
                </c:pt>
                <c:pt idx="9">
                  <c:v>69549</c:v>
                </c:pt>
                <c:pt idx="12">
                  <c:v>69436</c:v>
                </c:pt>
              </c:numCache>
            </c:numRef>
          </c:val>
        </c:ser>
        <c:dLbls>
          <c:showLegendKey val="0"/>
          <c:showVal val="0"/>
          <c:showCatName val="0"/>
          <c:showSerName val="0"/>
          <c:showPercent val="0"/>
          <c:showBubbleSize val="0"/>
        </c:dLbls>
        <c:gapWidth val="100"/>
        <c:overlap val="100"/>
        <c:axId val="40121472"/>
        <c:axId val="40123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27842</c:v>
                </c:pt>
                <c:pt idx="2">
                  <c:v>#N/A</c:v>
                </c:pt>
                <c:pt idx="3">
                  <c:v>#N/A</c:v>
                </c:pt>
                <c:pt idx="4">
                  <c:v>20161</c:v>
                </c:pt>
                <c:pt idx="5">
                  <c:v>#N/A</c:v>
                </c:pt>
                <c:pt idx="6">
                  <c:v>#N/A</c:v>
                </c:pt>
                <c:pt idx="7">
                  <c:v>18413</c:v>
                </c:pt>
                <c:pt idx="8">
                  <c:v>#N/A</c:v>
                </c:pt>
                <c:pt idx="9">
                  <c:v>#N/A</c:v>
                </c:pt>
                <c:pt idx="10">
                  <c:v>14575</c:v>
                </c:pt>
                <c:pt idx="11">
                  <c:v>#N/A</c:v>
                </c:pt>
                <c:pt idx="12">
                  <c:v>#N/A</c:v>
                </c:pt>
                <c:pt idx="13">
                  <c:v>14336</c:v>
                </c:pt>
                <c:pt idx="14">
                  <c:v>#N/A</c:v>
                </c:pt>
              </c:numCache>
            </c:numRef>
          </c:val>
          <c:smooth val="0"/>
        </c:ser>
        <c:dLbls>
          <c:showLegendKey val="0"/>
          <c:showVal val="0"/>
          <c:showCatName val="0"/>
          <c:showSerName val="0"/>
          <c:showPercent val="0"/>
          <c:showBubbleSize val="0"/>
        </c:dLbls>
        <c:marker val="1"/>
        <c:smooth val="0"/>
        <c:axId val="40121472"/>
        <c:axId val="40123392"/>
      </c:lineChart>
      <c:catAx>
        <c:axId val="4012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123392"/>
        <c:crosses val="autoZero"/>
        <c:auto val="1"/>
        <c:lblAlgn val="ctr"/>
        <c:lblOffset val="100"/>
        <c:tickLblSkip val="1"/>
        <c:tickMarkSkip val="1"/>
        <c:noMultiLvlLbl val="0"/>
      </c:catAx>
      <c:valAx>
        <c:axId val="40123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2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8193408"/>
        <c:axId val="98194560"/>
      </c:scatterChart>
      <c:valAx>
        <c:axId val="981934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194560"/>
        <c:crosses val="autoZero"/>
        <c:crossBetween val="midCat"/>
      </c:valAx>
      <c:valAx>
        <c:axId val="981945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81934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11.2</c:v>
                </c:pt>
                <c:pt idx="1">
                  <c:v>9.3000000000000007</c:v>
                </c:pt>
                <c:pt idx="2">
                  <c:v>7</c:v>
                </c:pt>
                <c:pt idx="3">
                  <c:v>4.9000000000000004</c:v>
                </c:pt>
                <c:pt idx="4">
                  <c:v>4.3</c:v>
                </c:pt>
              </c:numCache>
            </c:numRef>
          </c:xVal>
          <c:yVal>
            <c:numRef>
              <c:f>公会計指標分析・財政指標組合せ分析表!$K$73:$O$73</c:f>
              <c:numCache>
                <c:formatCode>#,##0.0;"▲ "#,##0.0</c:formatCode>
                <c:ptCount val="5"/>
                <c:pt idx="0">
                  <c:v>90.9</c:v>
                </c:pt>
                <c:pt idx="1">
                  <c:v>65.2</c:v>
                </c:pt>
                <c:pt idx="2">
                  <c:v>58.9</c:v>
                </c:pt>
                <c:pt idx="3">
                  <c:v>47.3</c:v>
                </c:pt>
                <c:pt idx="4">
                  <c:v>45.2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7.6</c:v>
                </c:pt>
                <c:pt idx="1">
                  <c:v>6.8</c:v>
                </c:pt>
                <c:pt idx="2">
                  <c:v>5.9</c:v>
                </c:pt>
                <c:pt idx="3">
                  <c:v>5.2</c:v>
                </c:pt>
                <c:pt idx="4">
                  <c:v>5.8</c:v>
                </c:pt>
              </c:numCache>
            </c:numRef>
          </c:xVal>
          <c:yVal>
            <c:numRef>
              <c:f>公会計指標分析・財政指標組合せ分析表!$K$77:$O$77</c:f>
              <c:numCache>
                <c:formatCode>#,##0.0;"▲ "#,##0.0</c:formatCode>
                <c:ptCount val="5"/>
                <c:pt idx="0">
                  <c:v>53.1</c:v>
                </c:pt>
                <c:pt idx="1">
                  <c:v>42</c:v>
                </c:pt>
                <c:pt idx="2">
                  <c:v>32.6</c:v>
                </c:pt>
                <c:pt idx="3">
                  <c:v>30.5</c:v>
                </c:pt>
                <c:pt idx="4">
                  <c:v>13.7</c:v>
                </c:pt>
              </c:numCache>
            </c:numRef>
          </c:yVal>
          <c:smooth val="0"/>
        </c:ser>
        <c:dLbls>
          <c:showLegendKey val="0"/>
          <c:showVal val="0"/>
          <c:showCatName val="0"/>
          <c:showSerName val="0"/>
          <c:showPercent val="0"/>
          <c:showBubbleSize val="0"/>
        </c:dLbls>
        <c:axId val="98236672"/>
        <c:axId val="102113664"/>
      </c:scatterChart>
      <c:valAx>
        <c:axId val="98236672"/>
        <c:scaling>
          <c:orientation val="minMax"/>
          <c:max val="11.799999999999999"/>
          <c:min val="3.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113664"/>
        <c:crosses val="autoZero"/>
        <c:crossBetween val="midCat"/>
      </c:valAx>
      <c:valAx>
        <c:axId val="102113664"/>
        <c:scaling>
          <c:orientation val="minMax"/>
          <c:max val="10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82366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合併後の事業に係る合併特例債の償還の本格化及び臨時財政対策債の償還額の増により増加傾向にあったが近年低下している。一方、公営企業債の元利償還金に対する繰入金、組合が起こした地方債の元利償還金に対する負担金等は、横ばいである。</a:t>
          </a:r>
        </a:p>
        <a:p>
          <a:r>
            <a:rPr kumimoji="1" lang="ja-JP" altLang="en-US" sz="1400">
              <a:latin typeface="ＭＳ ゴシック" pitchFamily="49" charset="-128"/>
              <a:ea typeface="ＭＳ ゴシック" pitchFamily="49" charset="-128"/>
            </a:rPr>
            <a:t>　実質公債費比率の分子の減少要因である算入公債費等は、平成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年度をピークに減少傾向にある。これは、元利償還金が減少しているためである。</a:t>
          </a:r>
        </a:p>
        <a:p>
          <a:r>
            <a:rPr kumimoji="1" lang="ja-JP" altLang="en-US" sz="1400">
              <a:latin typeface="ＭＳ ゴシック" pitchFamily="49" charset="-128"/>
              <a:ea typeface="ＭＳ ゴシック" pitchFamily="49" charset="-128"/>
            </a:rPr>
            <a:t>　引き続き、事業の精査や有利な起債の活用に努め、健全財政の維持に努める。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一般会計等に係る地方債の現在高は、一般単独事業の減などにより、前年度に比べ約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億円の減となった。このうち臨時財政対策債の残高は約</a:t>
          </a:r>
          <a:r>
            <a:rPr kumimoji="1" lang="en-US" altLang="ja-JP" sz="1400">
              <a:latin typeface="ＭＳ ゴシック" pitchFamily="49" charset="-128"/>
              <a:ea typeface="ＭＳ ゴシック" pitchFamily="49" charset="-128"/>
            </a:rPr>
            <a:t>283</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40.8</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公営企業債等繰入見込額は、起債の現在高の減少に伴い減少傾向にある。前年度に比べ約</a:t>
          </a:r>
          <a:r>
            <a:rPr kumimoji="1" lang="en-US" altLang="ja-JP" sz="1400">
              <a:latin typeface="ＭＳ ゴシック" pitchFamily="49" charset="-128"/>
              <a:ea typeface="ＭＳ ゴシック" pitchFamily="49" charset="-128"/>
            </a:rPr>
            <a:t>19.5</a:t>
          </a:r>
          <a:r>
            <a:rPr kumimoji="1" lang="ja-JP" altLang="en-US" sz="1400">
              <a:latin typeface="ＭＳ ゴシック" pitchFamily="49" charset="-128"/>
              <a:ea typeface="ＭＳ ゴシック" pitchFamily="49" charset="-128"/>
            </a:rPr>
            <a:t>億円の大幅な減となった。</a:t>
          </a:r>
        </a:p>
        <a:p>
          <a:r>
            <a:rPr kumimoji="1" lang="ja-JP" altLang="en-US" sz="1400">
              <a:latin typeface="ＭＳ ゴシック" pitchFamily="49" charset="-128"/>
              <a:ea typeface="ＭＳ ゴシック" pitchFamily="49" charset="-128"/>
            </a:rPr>
            <a:t>　退職手当負担見込額は、定年による大量退職がピークを越えつつあることから、前年度に比べ約</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基準財政需要額算入見込額は、下水道整備関連などに係る算入額の減少が臨時財政対策債などに係る算入額の増加を上回ったことにより前年度に比べ</a:t>
          </a:r>
          <a:r>
            <a:rPr kumimoji="1" lang="en-US" altLang="ja-JP" sz="1400">
              <a:latin typeface="ＭＳ ゴシック" pitchFamily="49" charset="-128"/>
              <a:ea typeface="ＭＳ ゴシック" pitchFamily="49" charset="-128"/>
            </a:rPr>
            <a:t>9.9</a:t>
          </a:r>
          <a:r>
            <a:rPr kumimoji="1" lang="ja-JP" altLang="en-US" sz="1400">
              <a:latin typeface="ＭＳ ゴシック" pitchFamily="49" charset="-128"/>
              <a:ea typeface="ＭＳ ゴシック" pitchFamily="49" charset="-128"/>
            </a:rPr>
            <a:t>億円の減となった。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36880" y="890905"/>
          <a:ext cx="8844915"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159,639
156,290
552.04
72,149,057
69,497,041
2,220,115
40,129,577
69,435,793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45.2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257925" y="1708785"/>
          <a:ext cx="302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9638030" y="890905"/>
          <a:ext cx="1384935" cy="75819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9898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9898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9720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9774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9774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7908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279390" y="4857750"/>
          <a:ext cx="415988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317490" y="5142230"/>
          <a:ext cx="412686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18565" y="485775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398905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398905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537398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537398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4306550" y="4857750"/>
          <a:ext cx="415226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4344650" y="5142230"/>
          <a:ext cx="411162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20065" y="820102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18565" y="832802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159,639
156,290
552.04
72,149,057
69,497,041
2,220,115
40,129,577
69,435,793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45.2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487795" y="1676400"/>
          <a:ext cx="2959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159,639
156,290
552.04
72,149,057
69,497,041
2,220,115
40,129,577
69,435,793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45.2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6487795" y="1676400"/>
          <a:ext cx="277368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159,639
156,290
552.04
72,149,057
69,497,041
2,220,115
40,129,577
69,435,793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45.2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年度では景気回復による個人市民税等の増収などから若干上昇した。しかし、依然として</a:t>
          </a:r>
          <a:r>
            <a:rPr lang="en-US" altLang="ja-JP" sz="1100" b="0" i="0" baseline="0">
              <a:solidFill>
                <a:schemeClr val="dk1"/>
              </a:solidFill>
              <a:effectLst/>
              <a:latin typeface="+mn-lt"/>
              <a:ea typeface="+mn-ea"/>
              <a:cs typeface="+mn-cs"/>
            </a:rPr>
            <a:t>0.60</a:t>
          </a:r>
          <a:r>
            <a:rPr lang="ja-JP" altLang="ja-JP" sz="1100" b="0" i="0" baseline="0">
              <a:solidFill>
                <a:schemeClr val="dk1"/>
              </a:solidFill>
              <a:effectLst/>
              <a:latin typeface="+mn-lt"/>
              <a:ea typeface="+mn-ea"/>
              <a:cs typeface="+mn-cs"/>
            </a:rPr>
            <a:t>と類似団体平均を下回っている。歳出全般の見直しを図るとともに、徴収業務の強化や公有財産の売却などを実施し歳入確保に努める。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66040</xdr:rowOff>
    </xdr:to>
    <xdr:cxnSp macro="">
      <xdr:nvCxnSpPr>
        <xdr:cNvPr id="61" name="直線コネクタ 60"/>
        <xdr:cNvCxnSpPr/>
      </xdr:nvCxnSpPr>
      <xdr:spPr>
        <a:xfrm flipV="1">
          <a:off x="4953000" y="6164580"/>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38117</xdr:rowOff>
    </xdr:from>
    <xdr:ext cx="762000" cy="259045"/>
    <xdr:sp macro="" textlink="">
      <xdr:nvSpPr>
        <xdr:cNvPr id="62" name="財政力最小値テキスト"/>
        <xdr:cNvSpPr txBox="1"/>
      </xdr:nvSpPr>
      <xdr:spPr>
        <a:xfrm>
          <a:off x="5041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45</xdr:row>
      <xdr:rowOff>66040</xdr:rowOff>
    </xdr:from>
    <xdr:to>
      <xdr:col>7</xdr:col>
      <xdr:colOff>241300</xdr:colOff>
      <xdr:row>45</xdr:row>
      <xdr:rowOff>66040</xdr:rowOff>
    </xdr:to>
    <xdr:cxnSp macro="">
      <xdr:nvCxnSpPr>
        <xdr:cNvPr id="63" name="直線コネクタ 62"/>
        <xdr:cNvCxnSpPr/>
      </xdr:nvCxnSpPr>
      <xdr:spPr>
        <a:xfrm>
          <a:off x="4864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45</xdr:row>
      <xdr:rowOff>17780</xdr:rowOff>
    </xdr:to>
    <xdr:cxnSp macro="">
      <xdr:nvCxnSpPr>
        <xdr:cNvPr id="66" name="直線コネクタ 65"/>
        <xdr:cNvCxnSpPr/>
      </xdr:nvCxnSpPr>
      <xdr:spPr>
        <a:xfrm flipV="1">
          <a:off x="4114800" y="77089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90187</xdr:rowOff>
    </xdr:from>
    <xdr:ext cx="762000" cy="259045"/>
    <xdr:sp macro="" textlink="">
      <xdr:nvSpPr>
        <xdr:cNvPr id="67" name="財政力平均値テキスト"/>
        <xdr:cNvSpPr txBox="1"/>
      </xdr:nvSpPr>
      <xdr:spPr>
        <a:xfrm>
          <a:off x="5041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73660</xdr:rowOff>
    </xdr:from>
    <xdr:to>
      <xdr:col>7</xdr:col>
      <xdr:colOff>203200</xdr:colOff>
      <xdr:row>42</xdr:row>
      <xdr:rowOff>3810</xdr:rowOff>
    </xdr:to>
    <xdr:sp macro="" textlink="">
      <xdr:nvSpPr>
        <xdr:cNvPr id="68" name="フローチャート : 判断 67"/>
        <xdr:cNvSpPr/>
      </xdr:nvSpPr>
      <xdr:spPr>
        <a:xfrm>
          <a:off x="4902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17780</xdr:rowOff>
    </xdr:from>
    <xdr:to>
      <xdr:col>6</xdr:col>
      <xdr:colOff>0</xdr:colOff>
      <xdr:row>45</xdr:row>
      <xdr:rowOff>17780</xdr:rowOff>
    </xdr:to>
    <xdr:cxnSp macro="">
      <xdr:nvCxnSpPr>
        <xdr:cNvPr id="69" name="直線コネクタ 68"/>
        <xdr:cNvCxnSpPr/>
      </xdr:nvCxnSpPr>
      <xdr:spPr>
        <a:xfrm>
          <a:off x="3225800" y="7733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97790</xdr:rowOff>
    </xdr:from>
    <xdr:to>
      <xdr:col>6</xdr:col>
      <xdr:colOff>50800</xdr:colOff>
      <xdr:row>42</xdr:row>
      <xdr:rowOff>27940</xdr:rowOff>
    </xdr:to>
    <xdr:sp macro="" textlink="">
      <xdr:nvSpPr>
        <xdr:cNvPr id="70" name="フローチャート : 判断 69"/>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38117</xdr:rowOff>
    </xdr:from>
    <xdr:ext cx="736600" cy="259045"/>
    <xdr:sp macro="" textlink="">
      <xdr:nvSpPr>
        <xdr:cNvPr id="71" name="テキスト ボックス 70"/>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17780</xdr:rowOff>
    </xdr:from>
    <xdr:to>
      <xdr:col>4</xdr:col>
      <xdr:colOff>482600</xdr:colOff>
      <xdr:row>45</xdr:row>
      <xdr:rowOff>41910</xdr:rowOff>
    </xdr:to>
    <xdr:cxnSp macro="">
      <xdr:nvCxnSpPr>
        <xdr:cNvPr id="72" name="直線コネクタ 71"/>
        <xdr:cNvCxnSpPr/>
      </xdr:nvCxnSpPr>
      <xdr:spPr>
        <a:xfrm flipV="1">
          <a:off x="2336800" y="77330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97790</xdr:rowOff>
    </xdr:from>
    <xdr:to>
      <xdr:col>4</xdr:col>
      <xdr:colOff>533400</xdr:colOff>
      <xdr:row>42</xdr:row>
      <xdr:rowOff>27940</xdr:rowOff>
    </xdr:to>
    <xdr:sp macro="" textlink="">
      <xdr:nvSpPr>
        <xdr:cNvPr id="73" name="フローチャート : 判断 72"/>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38117</xdr:rowOff>
    </xdr:from>
    <xdr:ext cx="762000" cy="259045"/>
    <xdr:sp macro="" textlink="">
      <xdr:nvSpPr>
        <xdr:cNvPr id="74" name="テキスト ボックス 73"/>
        <xdr:cNvSpPr txBox="1"/>
      </xdr:nvSpPr>
      <xdr:spPr>
        <a:xfrm>
          <a:off x="2844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41910</xdr:rowOff>
    </xdr:to>
    <xdr:cxnSp macro="">
      <xdr:nvCxnSpPr>
        <xdr:cNvPr id="75" name="直線コネクタ 74"/>
        <xdr:cNvCxnSpPr/>
      </xdr:nvCxnSpPr>
      <xdr:spPr>
        <a:xfrm>
          <a:off x="1447800" y="77089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97790</xdr:rowOff>
    </xdr:from>
    <xdr:to>
      <xdr:col>3</xdr:col>
      <xdr:colOff>330200</xdr:colOff>
      <xdr:row>42</xdr:row>
      <xdr:rowOff>27940</xdr:rowOff>
    </xdr:to>
    <xdr:sp macro="" textlink="">
      <xdr:nvSpPr>
        <xdr:cNvPr id="76" name="フローチャート : 判断 75"/>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38117</xdr:rowOff>
    </xdr:from>
    <xdr:ext cx="762000" cy="259045"/>
    <xdr:sp macro="" textlink="">
      <xdr:nvSpPr>
        <xdr:cNvPr id="77" name="テキスト ボックス 76"/>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79" name="テキスト ボックス 7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5" name="円/楕円 84"/>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6"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138430</xdr:rowOff>
    </xdr:from>
    <xdr:to>
      <xdr:col>6</xdr:col>
      <xdr:colOff>50800</xdr:colOff>
      <xdr:row>45</xdr:row>
      <xdr:rowOff>68580</xdr:rowOff>
    </xdr:to>
    <xdr:sp macro="" textlink="">
      <xdr:nvSpPr>
        <xdr:cNvPr id="87" name="円/楕円 86"/>
        <xdr:cNvSpPr/>
      </xdr:nvSpPr>
      <xdr:spPr>
        <a:xfrm>
          <a:off x="4064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53357</xdr:rowOff>
    </xdr:from>
    <xdr:ext cx="736600" cy="259045"/>
    <xdr:sp macro="" textlink="">
      <xdr:nvSpPr>
        <xdr:cNvPr id="88" name="テキスト ボックス 87"/>
        <xdr:cNvSpPr txBox="1"/>
      </xdr:nvSpPr>
      <xdr:spPr>
        <a:xfrm>
          <a:off x="3733800" y="776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138430</xdr:rowOff>
    </xdr:from>
    <xdr:to>
      <xdr:col>4</xdr:col>
      <xdr:colOff>533400</xdr:colOff>
      <xdr:row>45</xdr:row>
      <xdr:rowOff>68580</xdr:rowOff>
    </xdr:to>
    <xdr:sp macro="" textlink="">
      <xdr:nvSpPr>
        <xdr:cNvPr id="89" name="円/楕円 88"/>
        <xdr:cNvSpPr/>
      </xdr:nvSpPr>
      <xdr:spPr>
        <a:xfrm>
          <a:off x="3175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53357</xdr:rowOff>
    </xdr:from>
    <xdr:ext cx="762000" cy="259045"/>
    <xdr:sp macro="" textlink="">
      <xdr:nvSpPr>
        <xdr:cNvPr id="90" name="テキスト ボックス 89"/>
        <xdr:cNvSpPr txBox="1"/>
      </xdr:nvSpPr>
      <xdr:spPr>
        <a:xfrm>
          <a:off x="2844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162560</xdr:rowOff>
    </xdr:from>
    <xdr:to>
      <xdr:col>3</xdr:col>
      <xdr:colOff>330200</xdr:colOff>
      <xdr:row>45</xdr:row>
      <xdr:rowOff>92710</xdr:rowOff>
    </xdr:to>
    <xdr:sp macro="" textlink="">
      <xdr:nvSpPr>
        <xdr:cNvPr id="91" name="円/楕円 90"/>
        <xdr:cNvSpPr/>
      </xdr:nvSpPr>
      <xdr:spPr>
        <a:xfrm>
          <a:off x="2286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77487</xdr:rowOff>
    </xdr:from>
    <xdr:ext cx="762000" cy="259045"/>
    <xdr:sp macro="" textlink="">
      <xdr:nvSpPr>
        <xdr:cNvPr id="92" name="テキスト ボックス 91"/>
        <xdr:cNvSpPr txBox="1"/>
      </xdr:nvSpPr>
      <xdr:spPr>
        <a:xfrm>
          <a:off x="1955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3" name="円/楕円 92"/>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4" name="テキスト ボックス 93"/>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地方消費税交付金の増加により、</a:t>
          </a:r>
          <a:r>
            <a:rPr lang="en-US" altLang="ja-JP" sz="1100" b="0" i="0" baseline="0">
              <a:solidFill>
                <a:schemeClr val="dk1"/>
              </a:solidFill>
              <a:effectLst/>
              <a:latin typeface="+mn-lt"/>
              <a:ea typeface="+mn-ea"/>
              <a:cs typeface="+mn-cs"/>
            </a:rPr>
            <a:t>85.7</a:t>
          </a:r>
          <a:r>
            <a:rPr lang="ja-JP" altLang="ja-JP" sz="1100" b="0" i="0" baseline="0">
              <a:solidFill>
                <a:schemeClr val="dk1"/>
              </a:solidFill>
              <a:effectLst/>
              <a:latin typeface="+mn-lt"/>
              <a:ea typeface="+mn-ea"/>
              <a:cs typeface="+mn-cs"/>
            </a:rPr>
            <a:t>％と前年度から少し減少し、類似団体平均は引き続き下回った。引き続き、民間委託・指定管理者制度の活用、公営企業への繰出基準の見直し等、行財政改革への取組を通じて経常的経費の削減に努める。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66</xdr:row>
      <xdr:rowOff>146896</xdr:rowOff>
    </xdr:to>
    <xdr:cxnSp macro="">
      <xdr:nvCxnSpPr>
        <xdr:cNvPr id="124" name="直線コネクタ 123"/>
        <xdr:cNvCxnSpPr/>
      </xdr:nvCxnSpPr>
      <xdr:spPr>
        <a:xfrm flipV="1">
          <a:off x="4953000" y="10063056"/>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5"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26" name="直線コネクタ 125"/>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7"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8" name="直線コネクタ 127"/>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49954</xdr:rowOff>
    </xdr:from>
    <xdr:to>
      <xdr:col>7</xdr:col>
      <xdr:colOff>152400</xdr:colOff>
      <xdr:row>63</xdr:row>
      <xdr:rowOff>106256</xdr:rowOff>
    </xdr:to>
    <xdr:cxnSp macro="">
      <xdr:nvCxnSpPr>
        <xdr:cNvPr id="129" name="直線コネクタ 128"/>
        <xdr:cNvCxnSpPr/>
      </xdr:nvCxnSpPr>
      <xdr:spPr>
        <a:xfrm flipV="1">
          <a:off x="4114800" y="1085130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0"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1" name="フローチャート : 判断 130"/>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66040</xdr:rowOff>
    </xdr:from>
    <xdr:to>
      <xdr:col>6</xdr:col>
      <xdr:colOff>0</xdr:colOff>
      <xdr:row>63</xdr:row>
      <xdr:rowOff>106256</xdr:rowOff>
    </xdr:to>
    <xdr:cxnSp macro="">
      <xdr:nvCxnSpPr>
        <xdr:cNvPr id="132" name="直線コネクタ 131"/>
        <xdr:cNvCxnSpPr/>
      </xdr:nvCxnSpPr>
      <xdr:spPr>
        <a:xfrm>
          <a:off x="3225800" y="108673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90594</xdr:rowOff>
    </xdr:from>
    <xdr:to>
      <xdr:col>6</xdr:col>
      <xdr:colOff>50800</xdr:colOff>
      <xdr:row>66</xdr:row>
      <xdr:rowOff>20744</xdr:rowOff>
    </xdr:to>
    <xdr:sp macro="" textlink="">
      <xdr:nvSpPr>
        <xdr:cNvPr id="133" name="フローチャート : 判断 132"/>
        <xdr:cNvSpPr/>
      </xdr:nvSpPr>
      <xdr:spPr>
        <a:xfrm>
          <a:off x="4064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5521</xdr:rowOff>
    </xdr:from>
    <xdr:ext cx="736600" cy="259045"/>
    <xdr:sp macro="" textlink="">
      <xdr:nvSpPr>
        <xdr:cNvPr id="134" name="テキスト ボックス 133"/>
        <xdr:cNvSpPr txBox="1"/>
      </xdr:nvSpPr>
      <xdr:spPr>
        <a:xfrm>
          <a:off x="3733800" y="1132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63</xdr:row>
      <xdr:rowOff>66040</xdr:rowOff>
    </xdr:to>
    <xdr:cxnSp macro="">
      <xdr:nvCxnSpPr>
        <xdr:cNvPr id="135" name="直線コネクタ 134"/>
        <xdr:cNvCxnSpPr/>
      </xdr:nvCxnSpPr>
      <xdr:spPr>
        <a:xfrm>
          <a:off x="2336800" y="10867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2117</xdr:rowOff>
    </xdr:from>
    <xdr:to>
      <xdr:col>4</xdr:col>
      <xdr:colOff>533400</xdr:colOff>
      <xdr:row>65</xdr:row>
      <xdr:rowOff>103717</xdr:rowOff>
    </xdr:to>
    <xdr:sp macro="" textlink="">
      <xdr:nvSpPr>
        <xdr:cNvPr id="136" name="フローチャート : 判断 135"/>
        <xdr:cNvSpPr/>
      </xdr:nvSpPr>
      <xdr:spPr>
        <a:xfrm>
          <a:off x="3175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88494</xdr:rowOff>
    </xdr:from>
    <xdr:ext cx="762000" cy="259045"/>
    <xdr:sp macro="" textlink="">
      <xdr:nvSpPr>
        <xdr:cNvPr id="137" name="テキスト ボックス 136"/>
        <xdr:cNvSpPr txBox="1"/>
      </xdr:nvSpPr>
      <xdr:spPr>
        <a:xfrm>
          <a:off x="2844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66040</xdr:rowOff>
    </xdr:from>
    <xdr:to>
      <xdr:col>3</xdr:col>
      <xdr:colOff>279400</xdr:colOff>
      <xdr:row>65</xdr:row>
      <xdr:rowOff>117263</xdr:rowOff>
    </xdr:to>
    <xdr:cxnSp macro="">
      <xdr:nvCxnSpPr>
        <xdr:cNvPr id="138" name="直線コネクタ 137"/>
        <xdr:cNvCxnSpPr/>
      </xdr:nvCxnSpPr>
      <xdr:spPr>
        <a:xfrm flipV="1">
          <a:off x="1447800" y="10867390"/>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66463</xdr:rowOff>
    </xdr:from>
    <xdr:to>
      <xdr:col>3</xdr:col>
      <xdr:colOff>330200</xdr:colOff>
      <xdr:row>65</xdr:row>
      <xdr:rowOff>168063</xdr:rowOff>
    </xdr:to>
    <xdr:sp macro="" textlink="">
      <xdr:nvSpPr>
        <xdr:cNvPr id="139" name="フローチャート : 判断 138"/>
        <xdr:cNvSpPr/>
      </xdr:nvSpPr>
      <xdr:spPr>
        <a:xfrm>
          <a:off x="2286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152840</xdr:rowOff>
    </xdr:from>
    <xdr:ext cx="762000" cy="259045"/>
    <xdr:sp macro="" textlink="">
      <xdr:nvSpPr>
        <xdr:cNvPr id="140" name="テキスト ボックス 139"/>
        <xdr:cNvSpPr txBox="1"/>
      </xdr:nvSpPr>
      <xdr:spPr>
        <a:xfrm>
          <a:off x="1955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10160</xdr:rowOff>
    </xdr:from>
    <xdr:to>
      <xdr:col>2</xdr:col>
      <xdr:colOff>127000</xdr:colOff>
      <xdr:row>65</xdr:row>
      <xdr:rowOff>111760</xdr:rowOff>
    </xdr:to>
    <xdr:sp macro="" textlink="">
      <xdr:nvSpPr>
        <xdr:cNvPr id="141" name="フローチャート : 判断 140"/>
        <xdr:cNvSpPr/>
      </xdr:nvSpPr>
      <xdr:spPr>
        <a:xfrm>
          <a:off x="1397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121937</xdr:rowOff>
    </xdr:from>
    <xdr:ext cx="762000" cy="259045"/>
    <xdr:sp macro="" textlink="">
      <xdr:nvSpPr>
        <xdr:cNvPr id="142" name="テキスト ボックス 141"/>
        <xdr:cNvSpPr txBox="1"/>
      </xdr:nvSpPr>
      <xdr:spPr>
        <a:xfrm>
          <a:off x="1066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170604</xdr:rowOff>
    </xdr:from>
    <xdr:to>
      <xdr:col>7</xdr:col>
      <xdr:colOff>203200</xdr:colOff>
      <xdr:row>63</xdr:row>
      <xdr:rowOff>100754</xdr:rowOff>
    </xdr:to>
    <xdr:sp macro="" textlink="">
      <xdr:nvSpPr>
        <xdr:cNvPr id="148" name="円/楕円 147"/>
        <xdr:cNvSpPr/>
      </xdr:nvSpPr>
      <xdr:spPr>
        <a:xfrm>
          <a:off x="4902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15681</xdr:rowOff>
    </xdr:from>
    <xdr:ext cx="762000" cy="259045"/>
    <xdr:sp macro="" textlink="">
      <xdr:nvSpPr>
        <xdr:cNvPr id="149" name="財政構造の弾力性該当値テキスト"/>
        <xdr:cNvSpPr txBox="1"/>
      </xdr:nvSpPr>
      <xdr:spPr>
        <a:xfrm>
          <a:off x="50419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55456</xdr:rowOff>
    </xdr:from>
    <xdr:to>
      <xdr:col>6</xdr:col>
      <xdr:colOff>50800</xdr:colOff>
      <xdr:row>63</xdr:row>
      <xdr:rowOff>157056</xdr:rowOff>
    </xdr:to>
    <xdr:sp macro="" textlink="">
      <xdr:nvSpPr>
        <xdr:cNvPr id="150" name="円/楕円 149"/>
        <xdr:cNvSpPr/>
      </xdr:nvSpPr>
      <xdr:spPr>
        <a:xfrm>
          <a:off x="4064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167233</xdr:rowOff>
    </xdr:from>
    <xdr:ext cx="736600" cy="259045"/>
    <xdr:sp macro="" textlink="">
      <xdr:nvSpPr>
        <xdr:cNvPr id="151" name="テキスト ボックス 150"/>
        <xdr:cNvSpPr txBox="1"/>
      </xdr:nvSpPr>
      <xdr:spPr>
        <a:xfrm>
          <a:off x="3733800" y="1062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2" name="円/楕円 151"/>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53" name="テキスト ボックス 152"/>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15240</xdr:rowOff>
    </xdr:from>
    <xdr:to>
      <xdr:col>3</xdr:col>
      <xdr:colOff>330200</xdr:colOff>
      <xdr:row>63</xdr:row>
      <xdr:rowOff>116840</xdr:rowOff>
    </xdr:to>
    <xdr:sp macro="" textlink="">
      <xdr:nvSpPr>
        <xdr:cNvPr id="154" name="円/楕円 153"/>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127017</xdr:rowOff>
    </xdr:from>
    <xdr:ext cx="762000" cy="259045"/>
    <xdr:sp macro="" textlink="">
      <xdr:nvSpPr>
        <xdr:cNvPr id="155" name="テキスト ボックス 154"/>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66463</xdr:rowOff>
    </xdr:from>
    <xdr:to>
      <xdr:col>2</xdr:col>
      <xdr:colOff>127000</xdr:colOff>
      <xdr:row>65</xdr:row>
      <xdr:rowOff>168063</xdr:rowOff>
    </xdr:to>
    <xdr:sp macro="" textlink="">
      <xdr:nvSpPr>
        <xdr:cNvPr id="156" name="円/楕円 155"/>
        <xdr:cNvSpPr/>
      </xdr:nvSpPr>
      <xdr:spPr>
        <a:xfrm>
          <a:off x="1397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152840</xdr:rowOff>
    </xdr:from>
    <xdr:ext cx="762000" cy="259045"/>
    <xdr:sp macro="" textlink="">
      <xdr:nvSpPr>
        <xdr:cNvPr id="157" name="テキスト ボックス 156"/>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[107,694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人件費、物件費及び維持補修費の合計額の人口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人当たりの金額は、</a:t>
          </a:r>
          <a:r>
            <a:rPr lang="en-US" altLang="ja-JP" sz="1100" b="0" i="0" baseline="0">
              <a:solidFill>
                <a:schemeClr val="dk1"/>
              </a:solidFill>
              <a:effectLst/>
              <a:latin typeface="+mn-lt"/>
              <a:ea typeface="+mn-ea"/>
              <a:cs typeface="+mn-cs"/>
            </a:rPr>
            <a:t>107,694</a:t>
          </a:r>
          <a:r>
            <a:rPr lang="ja-JP" altLang="ja-JP" sz="1100" b="0" i="0" baseline="0">
              <a:solidFill>
                <a:schemeClr val="dk1"/>
              </a:solidFill>
              <a:effectLst/>
              <a:latin typeface="+mn-lt"/>
              <a:ea typeface="+mn-ea"/>
              <a:cs typeface="+mn-cs"/>
            </a:rPr>
            <a:t>円と類似団体平均を</a:t>
          </a:r>
          <a:r>
            <a:rPr lang="en-US" altLang="ja-JP" sz="1100" b="0" i="0" baseline="0">
              <a:solidFill>
                <a:schemeClr val="dk1"/>
              </a:solidFill>
              <a:effectLst/>
              <a:latin typeface="+mn-lt"/>
              <a:ea typeface="+mn-ea"/>
              <a:cs typeface="+mn-cs"/>
            </a:rPr>
            <a:t>1,020</a:t>
          </a:r>
          <a:r>
            <a:rPr lang="ja-JP" altLang="ja-JP" sz="1100" b="0" i="0" baseline="0">
              <a:solidFill>
                <a:schemeClr val="dk1"/>
              </a:solidFill>
              <a:effectLst/>
              <a:latin typeface="+mn-lt"/>
              <a:ea typeface="+mn-ea"/>
              <a:cs typeface="+mn-cs"/>
            </a:rPr>
            <a:t>円下回っている。この要因としては、人口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人当たりの物件費が類似団体平均を</a:t>
          </a:r>
          <a:r>
            <a:rPr lang="en-US" altLang="ja-JP" sz="1100" b="0" i="0" baseline="0">
              <a:solidFill>
                <a:schemeClr val="dk1"/>
              </a:solidFill>
              <a:effectLst/>
              <a:latin typeface="+mn-lt"/>
              <a:ea typeface="+mn-ea"/>
              <a:cs typeface="+mn-cs"/>
            </a:rPr>
            <a:t>1,797</a:t>
          </a:r>
          <a:r>
            <a:rPr lang="ja-JP" altLang="ja-JP" sz="1100" b="0" i="0" baseline="0">
              <a:solidFill>
                <a:schemeClr val="dk1"/>
              </a:solidFill>
              <a:effectLst/>
              <a:latin typeface="+mn-lt"/>
              <a:ea typeface="+mn-ea"/>
              <a:cs typeface="+mn-cs"/>
            </a:rPr>
            <a:t>円下回っていることが挙げられる。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109384</xdr:rowOff>
    </xdr:from>
    <xdr:to>
      <xdr:col>7</xdr:col>
      <xdr:colOff>152400</xdr:colOff>
      <xdr:row>87</xdr:row>
      <xdr:rowOff>122828</xdr:rowOff>
    </xdr:to>
    <xdr:cxnSp macro="">
      <xdr:nvCxnSpPr>
        <xdr:cNvPr id="185" name="直線コネクタ 184"/>
        <xdr:cNvCxnSpPr/>
      </xdr:nvCxnSpPr>
      <xdr:spPr>
        <a:xfrm flipV="1">
          <a:off x="4953000" y="13825384"/>
          <a:ext cx="0" cy="1213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94905</xdr:rowOff>
    </xdr:from>
    <xdr:ext cx="762000" cy="259045"/>
    <xdr:sp macro="" textlink="">
      <xdr:nvSpPr>
        <xdr:cNvPr id="186" name="人件費・物件費等の状況最小値テキスト"/>
        <xdr:cNvSpPr txBox="1"/>
      </xdr:nvSpPr>
      <xdr:spPr>
        <a:xfrm>
          <a:off x="5041900" y="1501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127,985</a:t>
          </a:r>
          <a:endParaRPr kumimoji="1" lang="ja-JP" altLang="en-US" sz="1000" b="1">
            <a:latin typeface="ＭＳ Ｐゴシック"/>
          </a:endParaRPr>
        </a:p>
      </xdr:txBody>
    </xdr:sp>
    <xdr:clientData/>
  </xdr:oneCellAnchor>
  <xdr:twoCellAnchor>
    <xdr:from>
      <xdr:col>7</xdr:col>
      <xdr:colOff>63500</xdr:colOff>
      <xdr:row>87</xdr:row>
      <xdr:rowOff>122828</xdr:rowOff>
    </xdr:from>
    <xdr:to>
      <xdr:col>7</xdr:col>
      <xdr:colOff>241300</xdr:colOff>
      <xdr:row>87</xdr:row>
      <xdr:rowOff>122828</xdr:rowOff>
    </xdr:to>
    <xdr:cxnSp macro="">
      <xdr:nvCxnSpPr>
        <xdr:cNvPr id="187" name="直線コネクタ 186"/>
        <xdr:cNvCxnSpPr/>
      </xdr:nvCxnSpPr>
      <xdr:spPr>
        <a:xfrm>
          <a:off x="4864100" y="1503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24311</xdr:rowOff>
    </xdr:from>
    <xdr:ext cx="762000" cy="259045"/>
    <xdr:sp macro="" textlink="">
      <xdr:nvSpPr>
        <xdr:cNvPr id="188" name="人件費・物件費等の状況最大値テキスト"/>
        <xdr:cNvSpPr txBox="1"/>
      </xdr:nvSpPr>
      <xdr:spPr>
        <a:xfrm>
          <a:off x="5041900" y="1356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77,691</a:t>
          </a:r>
          <a:endParaRPr kumimoji="1" lang="ja-JP" altLang="en-US" sz="1000" b="1">
            <a:latin typeface="ＭＳ Ｐゴシック"/>
          </a:endParaRPr>
        </a:p>
      </xdr:txBody>
    </xdr:sp>
    <xdr:clientData/>
  </xdr:oneCellAnchor>
  <xdr:twoCellAnchor>
    <xdr:from>
      <xdr:col>7</xdr:col>
      <xdr:colOff>63500</xdr:colOff>
      <xdr:row>80</xdr:row>
      <xdr:rowOff>109384</xdr:rowOff>
    </xdr:from>
    <xdr:to>
      <xdr:col>7</xdr:col>
      <xdr:colOff>241300</xdr:colOff>
      <xdr:row>80</xdr:row>
      <xdr:rowOff>109384</xdr:rowOff>
    </xdr:to>
    <xdr:cxnSp macro="">
      <xdr:nvCxnSpPr>
        <xdr:cNvPr id="189" name="直線コネクタ 188"/>
        <xdr:cNvCxnSpPr/>
      </xdr:nvCxnSpPr>
      <xdr:spPr>
        <a:xfrm>
          <a:off x="4864100" y="1382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147557</xdr:rowOff>
    </xdr:from>
    <xdr:to>
      <xdr:col>7</xdr:col>
      <xdr:colOff>152400</xdr:colOff>
      <xdr:row>84</xdr:row>
      <xdr:rowOff>171421</xdr:rowOff>
    </xdr:to>
    <xdr:cxnSp macro="">
      <xdr:nvCxnSpPr>
        <xdr:cNvPr id="190" name="直線コネクタ 189"/>
        <xdr:cNvCxnSpPr/>
      </xdr:nvCxnSpPr>
      <xdr:spPr>
        <a:xfrm flipV="1">
          <a:off x="4114800" y="14549357"/>
          <a:ext cx="838200" cy="2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93446</xdr:rowOff>
    </xdr:from>
    <xdr:ext cx="762000" cy="259045"/>
    <xdr:sp macro="" textlink="">
      <xdr:nvSpPr>
        <xdr:cNvPr id="191" name="人件費・物件費等の状況平均値テキスト"/>
        <xdr:cNvSpPr txBox="1"/>
      </xdr:nvSpPr>
      <xdr:spPr>
        <a:xfrm>
          <a:off x="5041900" y="14495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108,714</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121369</xdr:rowOff>
    </xdr:from>
    <xdr:to>
      <xdr:col>7</xdr:col>
      <xdr:colOff>203200</xdr:colOff>
      <xdr:row>85</xdr:row>
      <xdr:rowOff>51519</xdr:rowOff>
    </xdr:to>
    <xdr:sp macro="" textlink="">
      <xdr:nvSpPr>
        <xdr:cNvPr id="192" name="フローチャート : 判断 191"/>
        <xdr:cNvSpPr/>
      </xdr:nvSpPr>
      <xdr:spPr>
        <a:xfrm>
          <a:off x="49022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138418</xdr:rowOff>
    </xdr:from>
    <xdr:to>
      <xdr:col>6</xdr:col>
      <xdr:colOff>0</xdr:colOff>
      <xdr:row>84</xdr:row>
      <xdr:rowOff>171421</xdr:rowOff>
    </xdr:to>
    <xdr:cxnSp macro="">
      <xdr:nvCxnSpPr>
        <xdr:cNvPr id="193" name="直線コネクタ 192"/>
        <xdr:cNvCxnSpPr/>
      </xdr:nvCxnSpPr>
      <xdr:spPr>
        <a:xfrm>
          <a:off x="3225800" y="14368768"/>
          <a:ext cx="889000" cy="20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14804</xdr:rowOff>
    </xdr:from>
    <xdr:to>
      <xdr:col>6</xdr:col>
      <xdr:colOff>50800</xdr:colOff>
      <xdr:row>85</xdr:row>
      <xdr:rowOff>116404</xdr:rowOff>
    </xdr:to>
    <xdr:sp macro="" textlink="">
      <xdr:nvSpPr>
        <xdr:cNvPr id="194" name="フローチャート : 判断 193"/>
        <xdr:cNvSpPr/>
      </xdr:nvSpPr>
      <xdr:spPr>
        <a:xfrm>
          <a:off x="4064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101181</xdr:rowOff>
    </xdr:from>
    <xdr:ext cx="736600" cy="259045"/>
    <xdr:sp macro="" textlink="">
      <xdr:nvSpPr>
        <xdr:cNvPr id="195" name="テキスト ボックス 194"/>
        <xdr:cNvSpPr txBox="1"/>
      </xdr:nvSpPr>
      <xdr:spPr>
        <a:xfrm>
          <a:off x="3733800" y="1467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138418</xdr:rowOff>
    </xdr:from>
    <xdr:to>
      <xdr:col>4</xdr:col>
      <xdr:colOff>482600</xdr:colOff>
      <xdr:row>83</xdr:row>
      <xdr:rowOff>150000</xdr:rowOff>
    </xdr:to>
    <xdr:cxnSp macro="">
      <xdr:nvCxnSpPr>
        <xdr:cNvPr id="196" name="直線コネクタ 195"/>
        <xdr:cNvCxnSpPr/>
      </xdr:nvCxnSpPr>
      <xdr:spPr>
        <a:xfrm flipV="1">
          <a:off x="2336800" y="14368768"/>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94295</xdr:rowOff>
    </xdr:from>
    <xdr:to>
      <xdr:col>4</xdr:col>
      <xdr:colOff>533400</xdr:colOff>
      <xdr:row>85</xdr:row>
      <xdr:rowOff>24445</xdr:rowOff>
    </xdr:to>
    <xdr:sp macro="" textlink="">
      <xdr:nvSpPr>
        <xdr:cNvPr id="197" name="フローチャート : 判断 196"/>
        <xdr:cNvSpPr/>
      </xdr:nvSpPr>
      <xdr:spPr>
        <a:xfrm>
          <a:off x="3175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9222</xdr:rowOff>
    </xdr:from>
    <xdr:ext cx="762000" cy="259045"/>
    <xdr:sp macro="" textlink="">
      <xdr:nvSpPr>
        <xdr:cNvPr id="198" name="テキスト ボックス 197"/>
        <xdr:cNvSpPr txBox="1"/>
      </xdr:nvSpPr>
      <xdr:spPr>
        <a:xfrm>
          <a:off x="2844800" y="145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150000</xdr:rowOff>
    </xdr:from>
    <xdr:to>
      <xdr:col>3</xdr:col>
      <xdr:colOff>279400</xdr:colOff>
      <xdr:row>84</xdr:row>
      <xdr:rowOff>41673</xdr:rowOff>
    </xdr:to>
    <xdr:cxnSp macro="">
      <xdr:nvCxnSpPr>
        <xdr:cNvPr id="199" name="直線コネクタ 198"/>
        <xdr:cNvCxnSpPr/>
      </xdr:nvCxnSpPr>
      <xdr:spPr>
        <a:xfrm flipV="1">
          <a:off x="1447800" y="14380350"/>
          <a:ext cx="889000" cy="6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57907</xdr:rowOff>
    </xdr:from>
    <xdr:to>
      <xdr:col>3</xdr:col>
      <xdr:colOff>330200</xdr:colOff>
      <xdr:row>84</xdr:row>
      <xdr:rowOff>159507</xdr:rowOff>
    </xdr:to>
    <xdr:sp macro="" textlink="">
      <xdr:nvSpPr>
        <xdr:cNvPr id="200" name="フローチャート : 判断 199"/>
        <xdr:cNvSpPr/>
      </xdr:nvSpPr>
      <xdr:spPr>
        <a:xfrm>
          <a:off x="2286000" y="1445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144284</xdr:rowOff>
    </xdr:from>
    <xdr:ext cx="762000" cy="259045"/>
    <xdr:sp macro="" textlink="">
      <xdr:nvSpPr>
        <xdr:cNvPr id="201" name="テキスト ボックス 200"/>
        <xdr:cNvSpPr txBox="1"/>
      </xdr:nvSpPr>
      <xdr:spPr>
        <a:xfrm>
          <a:off x="1955800" y="1454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163886</xdr:rowOff>
    </xdr:from>
    <xdr:to>
      <xdr:col>2</xdr:col>
      <xdr:colOff>127000</xdr:colOff>
      <xdr:row>85</xdr:row>
      <xdr:rowOff>94036</xdr:rowOff>
    </xdr:to>
    <xdr:sp macro="" textlink="">
      <xdr:nvSpPr>
        <xdr:cNvPr id="202" name="フローチャート : 判断 201"/>
        <xdr:cNvSpPr/>
      </xdr:nvSpPr>
      <xdr:spPr>
        <a:xfrm>
          <a:off x="1397000" y="145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78813</xdr:rowOff>
    </xdr:from>
    <xdr:ext cx="762000" cy="259045"/>
    <xdr:sp macro="" textlink="">
      <xdr:nvSpPr>
        <xdr:cNvPr id="203" name="テキスト ボックス 202"/>
        <xdr:cNvSpPr txBox="1"/>
      </xdr:nvSpPr>
      <xdr:spPr>
        <a:xfrm>
          <a:off x="1066800" y="1465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96757</xdr:rowOff>
    </xdr:from>
    <xdr:to>
      <xdr:col>7</xdr:col>
      <xdr:colOff>203200</xdr:colOff>
      <xdr:row>85</xdr:row>
      <xdr:rowOff>26907</xdr:rowOff>
    </xdr:to>
    <xdr:sp macro="" textlink="">
      <xdr:nvSpPr>
        <xdr:cNvPr id="209" name="円/楕円 208"/>
        <xdr:cNvSpPr/>
      </xdr:nvSpPr>
      <xdr:spPr>
        <a:xfrm>
          <a:off x="4902200" y="144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113284</xdr:rowOff>
    </xdr:from>
    <xdr:ext cx="762000" cy="259045"/>
    <xdr:sp macro="" textlink="">
      <xdr:nvSpPr>
        <xdr:cNvPr id="210" name="人件費・物件費等の状況該当値テキスト"/>
        <xdr:cNvSpPr txBox="1"/>
      </xdr:nvSpPr>
      <xdr:spPr>
        <a:xfrm>
          <a:off x="5041900" y="1434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107,694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120621</xdr:rowOff>
    </xdr:from>
    <xdr:to>
      <xdr:col>6</xdr:col>
      <xdr:colOff>50800</xdr:colOff>
      <xdr:row>85</xdr:row>
      <xdr:rowOff>50771</xdr:rowOff>
    </xdr:to>
    <xdr:sp macro="" textlink="">
      <xdr:nvSpPr>
        <xdr:cNvPr id="211" name="円/楕円 210"/>
        <xdr:cNvSpPr/>
      </xdr:nvSpPr>
      <xdr:spPr>
        <a:xfrm>
          <a:off x="4064000" y="145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60948</xdr:rowOff>
    </xdr:from>
    <xdr:ext cx="736600" cy="259045"/>
    <xdr:sp macro="" textlink="">
      <xdr:nvSpPr>
        <xdr:cNvPr id="212" name="テキスト ボックス 211"/>
        <xdr:cNvSpPr txBox="1"/>
      </xdr:nvSpPr>
      <xdr:spPr>
        <a:xfrm>
          <a:off x="3733800" y="14291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108,683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87618</xdr:rowOff>
    </xdr:from>
    <xdr:to>
      <xdr:col>4</xdr:col>
      <xdr:colOff>533400</xdr:colOff>
      <xdr:row>84</xdr:row>
      <xdr:rowOff>17768</xdr:rowOff>
    </xdr:to>
    <xdr:sp macro="" textlink="">
      <xdr:nvSpPr>
        <xdr:cNvPr id="213" name="円/楕円 212"/>
        <xdr:cNvSpPr/>
      </xdr:nvSpPr>
      <xdr:spPr>
        <a:xfrm>
          <a:off x="3175000" y="1431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27945</xdr:rowOff>
    </xdr:from>
    <xdr:ext cx="762000" cy="259045"/>
    <xdr:sp macro="" textlink="">
      <xdr:nvSpPr>
        <xdr:cNvPr id="214" name="テキスト ボックス 213"/>
        <xdr:cNvSpPr txBox="1"/>
      </xdr:nvSpPr>
      <xdr:spPr>
        <a:xfrm>
          <a:off x="2844800" y="1408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100,210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99200</xdr:rowOff>
    </xdr:from>
    <xdr:to>
      <xdr:col>3</xdr:col>
      <xdr:colOff>330200</xdr:colOff>
      <xdr:row>84</xdr:row>
      <xdr:rowOff>29350</xdr:rowOff>
    </xdr:to>
    <xdr:sp macro="" textlink="">
      <xdr:nvSpPr>
        <xdr:cNvPr id="215" name="円/楕円 214"/>
        <xdr:cNvSpPr/>
      </xdr:nvSpPr>
      <xdr:spPr>
        <a:xfrm>
          <a:off x="2286000" y="1432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39527</xdr:rowOff>
    </xdr:from>
    <xdr:ext cx="762000" cy="259045"/>
    <xdr:sp macro="" textlink="">
      <xdr:nvSpPr>
        <xdr:cNvPr id="216" name="テキスト ボックス 215"/>
        <xdr:cNvSpPr txBox="1"/>
      </xdr:nvSpPr>
      <xdr:spPr>
        <a:xfrm>
          <a:off x="1955800" y="1409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100,690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162323</xdr:rowOff>
    </xdr:from>
    <xdr:to>
      <xdr:col>2</xdr:col>
      <xdr:colOff>127000</xdr:colOff>
      <xdr:row>84</xdr:row>
      <xdr:rowOff>92473</xdr:rowOff>
    </xdr:to>
    <xdr:sp macro="" textlink="">
      <xdr:nvSpPr>
        <xdr:cNvPr id="217" name="円/楕円 216"/>
        <xdr:cNvSpPr/>
      </xdr:nvSpPr>
      <xdr:spPr>
        <a:xfrm>
          <a:off x="1397000" y="143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102650</xdr:rowOff>
    </xdr:from>
    <xdr:ext cx="762000" cy="259045"/>
    <xdr:sp macro="" textlink="">
      <xdr:nvSpPr>
        <xdr:cNvPr id="218" name="テキスト ボックス 217"/>
        <xdr:cNvSpPr txBox="1"/>
      </xdr:nvSpPr>
      <xdr:spPr>
        <a:xfrm>
          <a:off x="1066800" y="1416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市町村合併時に導入した給与制度により上昇傾向が続き、</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年度は類似団体平均を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ポイント上回った。</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年度から国県に準じた給与体系に変更し、指数を抑制する。</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4" name="直線コネクタ 23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5" name="テキスト ボックス 23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38" name="直線コネクタ 23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39" name="テキスト ボックス 23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2" name="直線コネクタ 24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3" name="テキスト ボックス 24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6" name="直線コネクタ 24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7" name="テキスト ボックス 24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144991</xdr:rowOff>
    </xdr:from>
    <xdr:to>
      <xdr:col>24</xdr:col>
      <xdr:colOff>558800</xdr:colOff>
      <xdr:row>85</xdr:row>
      <xdr:rowOff>61913</xdr:rowOff>
    </xdr:to>
    <xdr:cxnSp macro="">
      <xdr:nvCxnSpPr>
        <xdr:cNvPr id="251" name="直線コネクタ 250"/>
        <xdr:cNvCxnSpPr/>
      </xdr:nvCxnSpPr>
      <xdr:spPr>
        <a:xfrm flipV="1">
          <a:off x="17018000" y="13860991"/>
          <a:ext cx="0" cy="774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33990</xdr:rowOff>
    </xdr:from>
    <xdr:ext cx="762000" cy="259045"/>
    <xdr:sp macro="" textlink="">
      <xdr:nvSpPr>
        <xdr:cNvPr id="252" name="給与水準   （国との比較）最小値テキスト"/>
        <xdr:cNvSpPr txBox="1"/>
      </xdr:nvSpPr>
      <xdr:spPr>
        <a:xfrm>
          <a:off x="17106900" y="1460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61913</xdr:rowOff>
    </xdr:from>
    <xdr:to>
      <xdr:col>24</xdr:col>
      <xdr:colOff>647700</xdr:colOff>
      <xdr:row>85</xdr:row>
      <xdr:rowOff>61913</xdr:rowOff>
    </xdr:to>
    <xdr:cxnSp macro="">
      <xdr:nvCxnSpPr>
        <xdr:cNvPr id="253" name="直線コネクタ 252"/>
        <xdr:cNvCxnSpPr/>
      </xdr:nvCxnSpPr>
      <xdr:spPr>
        <a:xfrm>
          <a:off x="16929100" y="1463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59918</xdr:rowOff>
    </xdr:from>
    <xdr:ext cx="762000" cy="259045"/>
    <xdr:sp macro="" textlink="">
      <xdr:nvSpPr>
        <xdr:cNvPr id="25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24</xdr:col>
      <xdr:colOff>469900</xdr:colOff>
      <xdr:row>80</xdr:row>
      <xdr:rowOff>144991</xdr:rowOff>
    </xdr:from>
    <xdr:to>
      <xdr:col>24</xdr:col>
      <xdr:colOff>647700</xdr:colOff>
      <xdr:row>80</xdr:row>
      <xdr:rowOff>144991</xdr:rowOff>
    </xdr:to>
    <xdr:cxnSp macro="">
      <xdr:nvCxnSpPr>
        <xdr:cNvPr id="255" name="直線コネクタ 25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12171</xdr:rowOff>
    </xdr:from>
    <xdr:to>
      <xdr:col>24</xdr:col>
      <xdr:colOff>558800</xdr:colOff>
      <xdr:row>84</xdr:row>
      <xdr:rowOff>32279</xdr:rowOff>
    </xdr:to>
    <xdr:cxnSp macro="">
      <xdr:nvCxnSpPr>
        <xdr:cNvPr id="256" name="直線コネクタ 255"/>
        <xdr:cNvCxnSpPr/>
      </xdr:nvCxnSpPr>
      <xdr:spPr>
        <a:xfrm>
          <a:off x="16179800" y="1441397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68915</xdr:rowOff>
    </xdr:from>
    <xdr:ext cx="762000" cy="259045"/>
    <xdr:sp macro="" textlink="">
      <xdr:nvSpPr>
        <xdr:cNvPr id="257" name="給与水準   （国との比較）平均値テキスト"/>
        <xdr:cNvSpPr txBox="1"/>
      </xdr:nvSpPr>
      <xdr:spPr>
        <a:xfrm>
          <a:off x="17106900" y="14127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52388</xdr:rowOff>
    </xdr:from>
    <xdr:to>
      <xdr:col>24</xdr:col>
      <xdr:colOff>609600</xdr:colOff>
      <xdr:row>83</xdr:row>
      <xdr:rowOff>153988</xdr:rowOff>
    </xdr:to>
    <xdr:sp macro="" textlink="">
      <xdr:nvSpPr>
        <xdr:cNvPr id="258" name="フローチャート : 判断 257"/>
        <xdr:cNvSpPr/>
      </xdr:nvSpPr>
      <xdr:spPr>
        <a:xfrm>
          <a:off x="16967200" y="1428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153459</xdr:rowOff>
    </xdr:from>
    <xdr:to>
      <xdr:col>23</xdr:col>
      <xdr:colOff>406400</xdr:colOff>
      <xdr:row>84</xdr:row>
      <xdr:rowOff>12171</xdr:rowOff>
    </xdr:to>
    <xdr:cxnSp macro="">
      <xdr:nvCxnSpPr>
        <xdr:cNvPr id="259" name="直線コネクタ 258"/>
        <xdr:cNvCxnSpPr/>
      </xdr:nvCxnSpPr>
      <xdr:spPr>
        <a:xfrm>
          <a:off x="15290800" y="1438380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112713</xdr:rowOff>
    </xdr:from>
    <xdr:to>
      <xdr:col>23</xdr:col>
      <xdr:colOff>457200</xdr:colOff>
      <xdr:row>84</xdr:row>
      <xdr:rowOff>42863</xdr:rowOff>
    </xdr:to>
    <xdr:sp macro="" textlink="">
      <xdr:nvSpPr>
        <xdr:cNvPr id="260" name="フローチャート : 判断 259"/>
        <xdr:cNvSpPr/>
      </xdr:nvSpPr>
      <xdr:spPr>
        <a:xfrm>
          <a:off x="16129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53040</xdr:rowOff>
    </xdr:from>
    <xdr:ext cx="736600" cy="259045"/>
    <xdr:sp macro="" textlink="">
      <xdr:nvSpPr>
        <xdr:cNvPr id="261" name="テキスト ボックス 260"/>
        <xdr:cNvSpPr txBox="1"/>
      </xdr:nvSpPr>
      <xdr:spPr>
        <a:xfrm>
          <a:off x="15798800" y="1411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153459</xdr:rowOff>
    </xdr:from>
    <xdr:to>
      <xdr:col>22</xdr:col>
      <xdr:colOff>203200</xdr:colOff>
      <xdr:row>89</xdr:row>
      <xdr:rowOff>69850</xdr:rowOff>
    </xdr:to>
    <xdr:cxnSp macro="">
      <xdr:nvCxnSpPr>
        <xdr:cNvPr id="262" name="直線コネクタ 261"/>
        <xdr:cNvCxnSpPr/>
      </xdr:nvCxnSpPr>
      <xdr:spPr>
        <a:xfrm flipV="1">
          <a:off x="14401800" y="14383809"/>
          <a:ext cx="889000" cy="9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122766</xdr:rowOff>
    </xdr:from>
    <xdr:to>
      <xdr:col>22</xdr:col>
      <xdr:colOff>254000</xdr:colOff>
      <xdr:row>84</xdr:row>
      <xdr:rowOff>52916</xdr:rowOff>
    </xdr:to>
    <xdr:sp macro="" textlink="">
      <xdr:nvSpPr>
        <xdr:cNvPr id="263" name="フローチャート : 判断 262"/>
        <xdr:cNvSpPr/>
      </xdr:nvSpPr>
      <xdr:spPr>
        <a:xfrm>
          <a:off x="15240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37693</xdr:rowOff>
    </xdr:from>
    <xdr:ext cx="762000" cy="259045"/>
    <xdr:sp macro="" textlink="">
      <xdr:nvSpPr>
        <xdr:cNvPr id="264" name="テキスト ボックス 263"/>
        <xdr:cNvSpPr txBox="1"/>
      </xdr:nvSpPr>
      <xdr:spPr>
        <a:xfrm>
          <a:off x="14909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69850</xdr:rowOff>
    </xdr:to>
    <xdr:cxnSp macro="">
      <xdr:nvCxnSpPr>
        <xdr:cNvPr id="265" name="直線コネクタ 264"/>
        <xdr:cNvCxnSpPr/>
      </xdr:nvCxnSpPr>
      <xdr:spPr>
        <a:xfrm>
          <a:off x="13512800" y="152484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100013</xdr:rowOff>
    </xdr:from>
    <xdr:to>
      <xdr:col>21</xdr:col>
      <xdr:colOff>50800</xdr:colOff>
      <xdr:row>89</xdr:row>
      <xdr:rowOff>30163</xdr:rowOff>
    </xdr:to>
    <xdr:sp macro="" textlink="">
      <xdr:nvSpPr>
        <xdr:cNvPr id="266" name="フローチャート : 判断 265"/>
        <xdr:cNvSpPr/>
      </xdr:nvSpPr>
      <xdr:spPr>
        <a:xfrm>
          <a:off x="14351000" y="1518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40340</xdr:rowOff>
    </xdr:from>
    <xdr:ext cx="762000" cy="259045"/>
    <xdr:sp macro="" textlink="">
      <xdr:nvSpPr>
        <xdr:cNvPr id="267" name="テキスト ボックス 266"/>
        <xdr:cNvSpPr txBox="1"/>
      </xdr:nvSpPr>
      <xdr:spPr>
        <a:xfrm>
          <a:off x="14020800" y="1495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100013</xdr:rowOff>
    </xdr:from>
    <xdr:to>
      <xdr:col>19</xdr:col>
      <xdr:colOff>533400</xdr:colOff>
      <xdr:row>89</xdr:row>
      <xdr:rowOff>30163</xdr:rowOff>
    </xdr:to>
    <xdr:sp macro="" textlink="">
      <xdr:nvSpPr>
        <xdr:cNvPr id="268" name="フローチャート : 判断 267"/>
        <xdr:cNvSpPr/>
      </xdr:nvSpPr>
      <xdr:spPr>
        <a:xfrm>
          <a:off x="13462000" y="1518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40340</xdr:rowOff>
    </xdr:from>
    <xdr:ext cx="762000" cy="259045"/>
    <xdr:sp macro="" textlink="">
      <xdr:nvSpPr>
        <xdr:cNvPr id="269" name="テキスト ボックス 268"/>
        <xdr:cNvSpPr txBox="1"/>
      </xdr:nvSpPr>
      <xdr:spPr>
        <a:xfrm>
          <a:off x="13131800" y="1495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152929</xdr:rowOff>
    </xdr:from>
    <xdr:to>
      <xdr:col>24</xdr:col>
      <xdr:colOff>609600</xdr:colOff>
      <xdr:row>84</xdr:row>
      <xdr:rowOff>83079</xdr:rowOff>
    </xdr:to>
    <xdr:sp macro="" textlink="">
      <xdr:nvSpPr>
        <xdr:cNvPr id="275" name="円/楕円 274"/>
        <xdr:cNvSpPr/>
      </xdr:nvSpPr>
      <xdr:spPr>
        <a:xfrm>
          <a:off x="16967200" y="143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125006</xdr:rowOff>
    </xdr:from>
    <xdr:ext cx="762000" cy="259045"/>
    <xdr:sp macro="" textlink="">
      <xdr:nvSpPr>
        <xdr:cNvPr id="276" name="給与水準   （国との比較）該当値テキスト"/>
        <xdr:cNvSpPr txBox="1"/>
      </xdr:nvSpPr>
      <xdr:spPr>
        <a:xfrm>
          <a:off x="17106900" y="1435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132821</xdr:rowOff>
    </xdr:from>
    <xdr:to>
      <xdr:col>23</xdr:col>
      <xdr:colOff>457200</xdr:colOff>
      <xdr:row>84</xdr:row>
      <xdr:rowOff>62971</xdr:rowOff>
    </xdr:to>
    <xdr:sp macro="" textlink="">
      <xdr:nvSpPr>
        <xdr:cNvPr id="277" name="円/楕円 276"/>
        <xdr:cNvSpPr/>
      </xdr:nvSpPr>
      <xdr:spPr>
        <a:xfrm>
          <a:off x="161290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47748</xdr:rowOff>
    </xdr:from>
    <xdr:ext cx="736600" cy="259045"/>
    <xdr:sp macro="" textlink="">
      <xdr:nvSpPr>
        <xdr:cNvPr id="278" name="テキスト ボックス 277"/>
        <xdr:cNvSpPr txBox="1"/>
      </xdr:nvSpPr>
      <xdr:spPr>
        <a:xfrm>
          <a:off x="15798800" y="1444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102659</xdr:rowOff>
    </xdr:from>
    <xdr:to>
      <xdr:col>22</xdr:col>
      <xdr:colOff>254000</xdr:colOff>
      <xdr:row>84</xdr:row>
      <xdr:rowOff>32809</xdr:rowOff>
    </xdr:to>
    <xdr:sp macro="" textlink="">
      <xdr:nvSpPr>
        <xdr:cNvPr id="279" name="円/楕円 278"/>
        <xdr:cNvSpPr/>
      </xdr:nvSpPr>
      <xdr:spPr>
        <a:xfrm>
          <a:off x="15240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42986</xdr:rowOff>
    </xdr:from>
    <xdr:ext cx="762000" cy="259045"/>
    <xdr:sp macro="" textlink="">
      <xdr:nvSpPr>
        <xdr:cNvPr id="280" name="テキスト ボックス 279"/>
        <xdr:cNvSpPr txBox="1"/>
      </xdr:nvSpPr>
      <xdr:spPr>
        <a:xfrm>
          <a:off x="14909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1" name="円/楕円 280"/>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82" name="テキスト ボックス 281"/>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3" name="円/楕円 282"/>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4" name="テキスト ボックス 283"/>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人口千人あたりの職員数は</a:t>
          </a:r>
          <a:r>
            <a:rPr kumimoji="1" lang="en-US" altLang="ja-JP" sz="1100">
              <a:solidFill>
                <a:schemeClr val="dk1"/>
              </a:solidFill>
              <a:effectLst/>
              <a:latin typeface="+mn-lt"/>
              <a:ea typeface="+mn-ea"/>
              <a:cs typeface="+mn-cs"/>
            </a:rPr>
            <a:t>6.61</a:t>
          </a:r>
          <a:r>
            <a:rPr kumimoji="1" lang="ja-JP" altLang="ja-JP" sz="1100">
              <a:solidFill>
                <a:schemeClr val="dk1"/>
              </a:solidFill>
              <a:effectLst/>
              <a:latin typeface="+mn-lt"/>
              <a:ea typeface="+mn-ea"/>
              <a:cs typeface="+mn-cs"/>
            </a:rPr>
            <a:t>人であり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0.13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した。類似団体との比較においては、類似団体の構成団体の変更があった</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年度以降、平均を上回っている。引き続き、事務事業の見直しや民間委託等を進めるとともに、定員管理計画に基づき職員の適正配置に努める。</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56092</xdr:rowOff>
    </xdr:from>
    <xdr:to>
      <xdr:col>24</xdr:col>
      <xdr:colOff>558800</xdr:colOff>
      <xdr:row>67</xdr:row>
      <xdr:rowOff>23706</xdr:rowOff>
    </xdr:to>
    <xdr:cxnSp macro="">
      <xdr:nvCxnSpPr>
        <xdr:cNvPr id="314" name="直線コネクタ 313"/>
        <xdr:cNvCxnSpPr/>
      </xdr:nvCxnSpPr>
      <xdr:spPr>
        <a:xfrm flipV="1">
          <a:off x="17018000" y="10171642"/>
          <a:ext cx="0" cy="1339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167233</xdr:rowOff>
    </xdr:from>
    <xdr:ext cx="762000" cy="259045"/>
    <xdr:sp macro="" textlink="">
      <xdr:nvSpPr>
        <xdr:cNvPr id="315" name="定員管理の状況最小値テキスト"/>
        <xdr:cNvSpPr txBox="1"/>
      </xdr:nvSpPr>
      <xdr:spPr>
        <a:xfrm>
          <a:off x="17106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67</xdr:row>
      <xdr:rowOff>23706</xdr:rowOff>
    </xdr:from>
    <xdr:to>
      <xdr:col>24</xdr:col>
      <xdr:colOff>647700</xdr:colOff>
      <xdr:row>67</xdr:row>
      <xdr:rowOff>23706</xdr:rowOff>
    </xdr:to>
    <xdr:cxnSp macro="">
      <xdr:nvCxnSpPr>
        <xdr:cNvPr id="316" name="直線コネクタ 315"/>
        <xdr:cNvCxnSpPr/>
      </xdr:nvCxnSpPr>
      <xdr:spPr>
        <a:xfrm>
          <a:off x="16929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142469</xdr:rowOff>
    </xdr:from>
    <xdr:ext cx="762000" cy="259045"/>
    <xdr:sp macro="" textlink="">
      <xdr:nvSpPr>
        <xdr:cNvPr id="317" name="定員管理の状況最大値テキスト"/>
        <xdr:cNvSpPr txBox="1"/>
      </xdr:nvSpPr>
      <xdr:spPr>
        <a:xfrm>
          <a:off x="17106900" y="991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59</xdr:row>
      <xdr:rowOff>56092</xdr:rowOff>
    </xdr:from>
    <xdr:to>
      <xdr:col>24</xdr:col>
      <xdr:colOff>647700</xdr:colOff>
      <xdr:row>59</xdr:row>
      <xdr:rowOff>56092</xdr:rowOff>
    </xdr:to>
    <xdr:cxnSp macro="">
      <xdr:nvCxnSpPr>
        <xdr:cNvPr id="318" name="直線コネクタ 317"/>
        <xdr:cNvCxnSpPr/>
      </xdr:nvCxnSpPr>
      <xdr:spPr>
        <a:xfrm>
          <a:off x="16929100" y="101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15240</xdr:rowOff>
    </xdr:from>
    <xdr:to>
      <xdr:col>24</xdr:col>
      <xdr:colOff>558800</xdr:colOff>
      <xdr:row>64</xdr:row>
      <xdr:rowOff>67521</xdr:rowOff>
    </xdr:to>
    <xdr:cxnSp macro="">
      <xdr:nvCxnSpPr>
        <xdr:cNvPr id="319" name="直線コネクタ 318"/>
        <xdr:cNvCxnSpPr/>
      </xdr:nvCxnSpPr>
      <xdr:spPr>
        <a:xfrm>
          <a:off x="16179800" y="10988040"/>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152417</xdr:rowOff>
    </xdr:from>
    <xdr:ext cx="762000" cy="259045"/>
    <xdr:sp macro="" textlink="">
      <xdr:nvSpPr>
        <xdr:cNvPr id="320" name="定員管理の状況平均値テキスト"/>
        <xdr:cNvSpPr txBox="1"/>
      </xdr:nvSpPr>
      <xdr:spPr>
        <a:xfrm>
          <a:off x="17106900" y="1078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135890</xdr:rowOff>
    </xdr:from>
    <xdr:to>
      <xdr:col>24</xdr:col>
      <xdr:colOff>609600</xdr:colOff>
      <xdr:row>64</xdr:row>
      <xdr:rowOff>66040</xdr:rowOff>
    </xdr:to>
    <xdr:sp macro="" textlink="">
      <xdr:nvSpPr>
        <xdr:cNvPr id="321" name="フローチャート : 判断 320"/>
        <xdr:cNvSpPr/>
      </xdr:nvSpPr>
      <xdr:spPr>
        <a:xfrm>
          <a:off x="169672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15240</xdr:rowOff>
    </xdr:from>
    <xdr:to>
      <xdr:col>23</xdr:col>
      <xdr:colOff>406400</xdr:colOff>
      <xdr:row>64</xdr:row>
      <xdr:rowOff>19262</xdr:rowOff>
    </xdr:to>
    <xdr:cxnSp macro="">
      <xdr:nvCxnSpPr>
        <xdr:cNvPr id="322" name="直線コネクタ 321"/>
        <xdr:cNvCxnSpPr/>
      </xdr:nvCxnSpPr>
      <xdr:spPr>
        <a:xfrm flipV="1">
          <a:off x="15290800" y="1098804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142452</xdr:rowOff>
    </xdr:from>
    <xdr:to>
      <xdr:col>23</xdr:col>
      <xdr:colOff>457200</xdr:colOff>
      <xdr:row>63</xdr:row>
      <xdr:rowOff>72602</xdr:rowOff>
    </xdr:to>
    <xdr:sp macro="" textlink="">
      <xdr:nvSpPr>
        <xdr:cNvPr id="323" name="フローチャート : 判断 322"/>
        <xdr:cNvSpPr/>
      </xdr:nvSpPr>
      <xdr:spPr>
        <a:xfrm>
          <a:off x="16129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82779</xdr:rowOff>
    </xdr:from>
    <xdr:ext cx="736600" cy="259045"/>
    <xdr:sp macro="" textlink="">
      <xdr:nvSpPr>
        <xdr:cNvPr id="324" name="テキスト ボックス 323"/>
        <xdr:cNvSpPr txBox="1"/>
      </xdr:nvSpPr>
      <xdr:spPr>
        <a:xfrm>
          <a:off x="15798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19262</xdr:rowOff>
    </xdr:from>
    <xdr:to>
      <xdr:col>22</xdr:col>
      <xdr:colOff>203200</xdr:colOff>
      <xdr:row>64</xdr:row>
      <xdr:rowOff>19262</xdr:rowOff>
    </xdr:to>
    <xdr:cxnSp macro="">
      <xdr:nvCxnSpPr>
        <xdr:cNvPr id="325" name="直線コネクタ 324"/>
        <xdr:cNvCxnSpPr/>
      </xdr:nvCxnSpPr>
      <xdr:spPr>
        <a:xfrm>
          <a:off x="14401800" y="109920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158538</xdr:rowOff>
    </xdr:from>
    <xdr:to>
      <xdr:col>22</xdr:col>
      <xdr:colOff>254000</xdr:colOff>
      <xdr:row>63</xdr:row>
      <xdr:rowOff>88688</xdr:rowOff>
    </xdr:to>
    <xdr:sp macro="" textlink="">
      <xdr:nvSpPr>
        <xdr:cNvPr id="326" name="フローチャート : 判断 325"/>
        <xdr:cNvSpPr/>
      </xdr:nvSpPr>
      <xdr:spPr>
        <a:xfrm>
          <a:off x="15240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98865</xdr:rowOff>
    </xdr:from>
    <xdr:ext cx="762000" cy="259045"/>
    <xdr:sp macro="" textlink="">
      <xdr:nvSpPr>
        <xdr:cNvPr id="327" name="テキスト ボックス 326"/>
        <xdr:cNvSpPr txBox="1"/>
      </xdr:nvSpPr>
      <xdr:spPr>
        <a:xfrm>
          <a:off x="14909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19262</xdr:rowOff>
    </xdr:from>
    <xdr:to>
      <xdr:col>21</xdr:col>
      <xdr:colOff>0</xdr:colOff>
      <xdr:row>64</xdr:row>
      <xdr:rowOff>87630</xdr:rowOff>
    </xdr:to>
    <xdr:cxnSp macro="">
      <xdr:nvCxnSpPr>
        <xdr:cNvPr id="328" name="直線コネクタ 327"/>
        <xdr:cNvCxnSpPr/>
      </xdr:nvCxnSpPr>
      <xdr:spPr>
        <a:xfrm flipV="1">
          <a:off x="13512800" y="1099206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3175</xdr:rowOff>
    </xdr:from>
    <xdr:to>
      <xdr:col>21</xdr:col>
      <xdr:colOff>50800</xdr:colOff>
      <xdr:row>63</xdr:row>
      <xdr:rowOff>104775</xdr:rowOff>
    </xdr:to>
    <xdr:sp macro="" textlink="">
      <xdr:nvSpPr>
        <xdr:cNvPr id="329" name="フローチャート : 判断 328"/>
        <xdr:cNvSpPr/>
      </xdr:nvSpPr>
      <xdr:spPr>
        <a:xfrm>
          <a:off x="14351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114952</xdr:rowOff>
    </xdr:from>
    <xdr:ext cx="762000" cy="259045"/>
    <xdr:sp macro="" textlink="">
      <xdr:nvSpPr>
        <xdr:cNvPr id="330" name="テキスト ボックス 329"/>
        <xdr:cNvSpPr txBox="1"/>
      </xdr:nvSpPr>
      <xdr:spPr>
        <a:xfrm>
          <a:off x="14020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67521</xdr:rowOff>
    </xdr:from>
    <xdr:to>
      <xdr:col>19</xdr:col>
      <xdr:colOff>533400</xdr:colOff>
      <xdr:row>63</xdr:row>
      <xdr:rowOff>169121</xdr:rowOff>
    </xdr:to>
    <xdr:sp macro="" textlink="">
      <xdr:nvSpPr>
        <xdr:cNvPr id="331" name="フローチャート : 判断 330"/>
        <xdr:cNvSpPr/>
      </xdr:nvSpPr>
      <xdr:spPr>
        <a:xfrm>
          <a:off x="13462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7848</xdr:rowOff>
    </xdr:from>
    <xdr:ext cx="762000" cy="259045"/>
    <xdr:sp macro="" textlink="">
      <xdr:nvSpPr>
        <xdr:cNvPr id="332" name="テキスト ボックス 331"/>
        <xdr:cNvSpPr txBox="1"/>
      </xdr:nvSpPr>
      <xdr:spPr>
        <a:xfrm>
          <a:off x="13131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16721</xdr:rowOff>
    </xdr:from>
    <xdr:to>
      <xdr:col>24</xdr:col>
      <xdr:colOff>609600</xdr:colOff>
      <xdr:row>64</xdr:row>
      <xdr:rowOff>118321</xdr:rowOff>
    </xdr:to>
    <xdr:sp macro="" textlink="">
      <xdr:nvSpPr>
        <xdr:cNvPr id="338" name="円/楕円 337"/>
        <xdr:cNvSpPr/>
      </xdr:nvSpPr>
      <xdr:spPr>
        <a:xfrm>
          <a:off x="169672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160248</xdr:rowOff>
    </xdr:from>
    <xdr:ext cx="762000" cy="259045"/>
    <xdr:sp macro="" textlink="">
      <xdr:nvSpPr>
        <xdr:cNvPr id="339" name="定員管理の状況該当値テキスト"/>
        <xdr:cNvSpPr txBox="1"/>
      </xdr:nvSpPr>
      <xdr:spPr>
        <a:xfrm>
          <a:off x="17106900" y="1096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135890</xdr:rowOff>
    </xdr:from>
    <xdr:to>
      <xdr:col>23</xdr:col>
      <xdr:colOff>457200</xdr:colOff>
      <xdr:row>64</xdr:row>
      <xdr:rowOff>66040</xdr:rowOff>
    </xdr:to>
    <xdr:sp macro="" textlink="">
      <xdr:nvSpPr>
        <xdr:cNvPr id="340" name="円/楕円 339"/>
        <xdr:cNvSpPr/>
      </xdr:nvSpPr>
      <xdr:spPr>
        <a:xfrm>
          <a:off x="16129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50817</xdr:rowOff>
    </xdr:from>
    <xdr:ext cx="736600" cy="259045"/>
    <xdr:sp macro="" textlink="">
      <xdr:nvSpPr>
        <xdr:cNvPr id="341" name="テキスト ボックス 340"/>
        <xdr:cNvSpPr txBox="1"/>
      </xdr:nvSpPr>
      <xdr:spPr>
        <a:xfrm>
          <a:off x="15798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139912</xdr:rowOff>
    </xdr:from>
    <xdr:to>
      <xdr:col>22</xdr:col>
      <xdr:colOff>254000</xdr:colOff>
      <xdr:row>64</xdr:row>
      <xdr:rowOff>70062</xdr:rowOff>
    </xdr:to>
    <xdr:sp macro="" textlink="">
      <xdr:nvSpPr>
        <xdr:cNvPr id="342" name="円/楕円 341"/>
        <xdr:cNvSpPr/>
      </xdr:nvSpPr>
      <xdr:spPr>
        <a:xfrm>
          <a:off x="15240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54839</xdr:rowOff>
    </xdr:from>
    <xdr:ext cx="762000" cy="259045"/>
    <xdr:sp macro="" textlink="">
      <xdr:nvSpPr>
        <xdr:cNvPr id="343" name="テキスト ボックス 342"/>
        <xdr:cNvSpPr txBox="1"/>
      </xdr:nvSpPr>
      <xdr:spPr>
        <a:xfrm>
          <a:off x="14909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139912</xdr:rowOff>
    </xdr:from>
    <xdr:to>
      <xdr:col>21</xdr:col>
      <xdr:colOff>50800</xdr:colOff>
      <xdr:row>64</xdr:row>
      <xdr:rowOff>70062</xdr:rowOff>
    </xdr:to>
    <xdr:sp macro="" textlink="">
      <xdr:nvSpPr>
        <xdr:cNvPr id="344" name="円/楕円 343"/>
        <xdr:cNvSpPr/>
      </xdr:nvSpPr>
      <xdr:spPr>
        <a:xfrm>
          <a:off x="14351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54839</xdr:rowOff>
    </xdr:from>
    <xdr:ext cx="762000" cy="259045"/>
    <xdr:sp macro="" textlink="">
      <xdr:nvSpPr>
        <xdr:cNvPr id="345" name="テキスト ボックス 344"/>
        <xdr:cNvSpPr txBox="1"/>
      </xdr:nvSpPr>
      <xdr:spPr>
        <a:xfrm>
          <a:off x="14020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36830</xdr:rowOff>
    </xdr:from>
    <xdr:to>
      <xdr:col>19</xdr:col>
      <xdr:colOff>533400</xdr:colOff>
      <xdr:row>64</xdr:row>
      <xdr:rowOff>138430</xdr:rowOff>
    </xdr:to>
    <xdr:sp macro="" textlink="">
      <xdr:nvSpPr>
        <xdr:cNvPr id="346" name="円/楕円 345"/>
        <xdr:cNvSpPr/>
      </xdr:nvSpPr>
      <xdr:spPr>
        <a:xfrm>
          <a:off x="13462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123207</xdr:rowOff>
    </xdr:from>
    <xdr:ext cx="762000" cy="259045"/>
    <xdr:sp macro="" textlink="">
      <xdr:nvSpPr>
        <xdr:cNvPr id="347" name="テキスト ボックス 346"/>
        <xdr:cNvSpPr txBox="1"/>
      </xdr:nvSpPr>
      <xdr:spPr>
        <a:xfrm>
          <a:off x="13131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地方債の償還のピークを過ぎたため、低下傾向にある。今後、最近実施した大型事業の償還が始まることから、償還額の平準化や計画的な繰上償還等により比率の上昇を抑えたい。 </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12954</xdr:rowOff>
    </xdr:to>
    <xdr:cxnSp macro="">
      <xdr:nvCxnSpPr>
        <xdr:cNvPr id="374" name="直線コネクタ 373"/>
        <xdr:cNvCxnSpPr/>
      </xdr:nvCxnSpPr>
      <xdr:spPr>
        <a:xfrm flipV="1">
          <a:off x="17018000" y="6261100"/>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375"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376" name="直線コネクタ 375"/>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161036</xdr:rowOff>
    </xdr:from>
    <xdr:to>
      <xdr:col>24</xdr:col>
      <xdr:colOff>558800</xdr:colOff>
      <xdr:row>39</xdr:row>
      <xdr:rowOff>47498</xdr:rowOff>
    </xdr:to>
    <xdr:cxnSp macro="">
      <xdr:nvCxnSpPr>
        <xdr:cNvPr id="379" name="直線コネクタ 378"/>
        <xdr:cNvCxnSpPr/>
      </xdr:nvCxnSpPr>
      <xdr:spPr>
        <a:xfrm flipV="1">
          <a:off x="16179800" y="667613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55643</xdr:rowOff>
    </xdr:from>
    <xdr:ext cx="762000" cy="259045"/>
    <xdr:sp macro="" textlink="">
      <xdr:nvSpPr>
        <xdr:cNvPr id="380" name="公債費負担の状況平均値テキスト"/>
        <xdr:cNvSpPr txBox="1"/>
      </xdr:nvSpPr>
      <xdr:spPr>
        <a:xfrm>
          <a:off x="17106900" y="6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83566</xdr:rowOff>
    </xdr:from>
    <xdr:to>
      <xdr:col>24</xdr:col>
      <xdr:colOff>609600</xdr:colOff>
      <xdr:row>40</xdr:row>
      <xdr:rowOff>13716</xdr:rowOff>
    </xdr:to>
    <xdr:sp macro="" textlink="">
      <xdr:nvSpPr>
        <xdr:cNvPr id="381" name="フローチャート : 判断 380"/>
        <xdr:cNvSpPr/>
      </xdr:nvSpPr>
      <xdr:spPr>
        <a:xfrm>
          <a:off x="169672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47498</xdr:rowOff>
    </xdr:from>
    <xdr:to>
      <xdr:col>23</xdr:col>
      <xdr:colOff>406400</xdr:colOff>
      <xdr:row>40</xdr:row>
      <xdr:rowOff>78740</xdr:rowOff>
    </xdr:to>
    <xdr:cxnSp macro="">
      <xdr:nvCxnSpPr>
        <xdr:cNvPr id="382" name="直線コネクタ 381"/>
        <xdr:cNvCxnSpPr/>
      </xdr:nvCxnSpPr>
      <xdr:spPr>
        <a:xfrm flipV="1">
          <a:off x="15290800" y="6734048"/>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25654</xdr:rowOff>
    </xdr:from>
    <xdr:to>
      <xdr:col>23</xdr:col>
      <xdr:colOff>457200</xdr:colOff>
      <xdr:row>39</xdr:row>
      <xdr:rowOff>127254</xdr:rowOff>
    </xdr:to>
    <xdr:sp macro="" textlink="">
      <xdr:nvSpPr>
        <xdr:cNvPr id="383" name="フローチャート : 判断 382"/>
        <xdr:cNvSpPr/>
      </xdr:nvSpPr>
      <xdr:spPr>
        <a:xfrm>
          <a:off x="16129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112031</xdr:rowOff>
    </xdr:from>
    <xdr:ext cx="736600" cy="259045"/>
    <xdr:sp macro="" textlink="">
      <xdr:nvSpPr>
        <xdr:cNvPr id="384" name="テキスト ボックス 383"/>
        <xdr:cNvSpPr txBox="1"/>
      </xdr:nvSpPr>
      <xdr:spPr>
        <a:xfrm>
          <a:off x="15798800" y="679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41</xdr:row>
      <xdr:rowOff>129286</xdr:rowOff>
    </xdr:to>
    <xdr:cxnSp macro="">
      <xdr:nvCxnSpPr>
        <xdr:cNvPr id="385" name="直線コネクタ 384"/>
        <xdr:cNvCxnSpPr/>
      </xdr:nvCxnSpPr>
      <xdr:spPr>
        <a:xfrm flipV="1">
          <a:off x="14401800" y="693674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93218</xdr:rowOff>
    </xdr:from>
    <xdr:to>
      <xdr:col>22</xdr:col>
      <xdr:colOff>254000</xdr:colOff>
      <xdr:row>40</xdr:row>
      <xdr:rowOff>23368</xdr:rowOff>
    </xdr:to>
    <xdr:sp macro="" textlink="">
      <xdr:nvSpPr>
        <xdr:cNvPr id="386" name="フローチャート : 判断 385"/>
        <xdr:cNvSpPr/>
      </xdr:nvSpPr>
      <xdr:spPr>
        <a:xfrm>
          <a:off x="15240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33545</xdr:rowOff>
    </xdr:from>
    <xdr:ext cx="762000" cy="259045"/>
    <xdr:sp macro="" textlink="">
      <xdr:nvSpPr>
        <xdr:cNvPr id="387" name="テキスト ボックス 386"/>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129286</xdr:rowOff>
    </xdr:from>
    <xdr:to>
      <xdr:col>21</xdr:col>
      <xdr:colOff>0</xdr:colOff>
      <xdr:row>42</xdr:row>
      <xdr:rowOff>141224</xdr:rowOff>
    </xdr:to>
    <xdr:cxnSp macro="">
      <xdr:nvCxnSpPr>
        <xdr:cNvPr id="388" name="直線コネクタ 387"/>
        <xdr:cNvCxnSpPr/>
      </xdr:nvCxnSpPr>
      <xdr:spPr>
        <a:xfrm flipV="1">
          <a:off x="13512800" y="715873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8636</xdr:rowOff>
    </xdr:from>
    <xdr:to>
      <xdr:col>21</xdr:col>
      <xdr:colOff>50800</xdr:colOff>
      <xdr:row>40</xdr:row>
      <xdr:rowOff>110236</xdr:rowOff>
    </xdr:to>
    <xdr:sp macro="" textlink="">
      <xdr:nvSpPr>
        <xdr:cNvPr id="389" name="フローチャート : 判断 388"/>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120413</xdr:rowOff>
    </xdr:from>
    <xdr:ext cx="762000" cy="259045"/>
    <xdr:sp macro="" textlink="">
      <xdr:nvSpPr>
        <xdr:cNvPr id="390" name="テキスト ボックス 389"/>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85852</xdr:rowOff>
    </xdr:from>
    <xdr:to>
      <xdr:col>19</xdr:col>
      <xdr:colOff>533400</xdr:colOff>
      <xdr:row>41</xdr:row>
      <xdr:rowOff>16002</xdr:rowOff>
    </xdr:to>
    <xdr:sp macro="" textlink="">
      <xdr:nvSpPr>
        <xdr:cNvPr id="391" name="フローチャート : 判断 390"/>
        <xdr:cNvSpPr/>
      </xdr:nvSpPr>
      <xdr:spPr>
        <a:xfrm>
          <a:off x="13462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26179</xdr:rowOff>
    </xdr:from>
    <xdr:ext cx="762000" cy="259045"/>
    <xdr:sp macro="" textlink="">
      <xdr:nvSpPr>
        <xdr:cNvPr id="392" name="テキスト ボックス 391"/>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110236</xdr:rowOff>
    </xdr:from>
    <xdr:to>
      <xdr:col>24</xdr:col>
      <xdr:colOff>609600</xdr:colOff>
      <xdr:row>39</xdr:row>
      <xdr:rowOff>40386</xdr:rowOff>
    </xdr:to>
    <xdr:sp macro="" textlink="">
      <xdr:nvSpPr>
        <xdr:cNvPr id="398" name="円/楕円 397"/>
        <xdr:cNvSpPr/>
      </xdr:nvSpPr>
      <xdr:spPr>
        <a:xfrm>
          <a:off x="169672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126763</xdr:rowOff>
    </xdr:from>
    <xdr:ext cx="762000" cy="259045"/>
    <xdr:sp macro="" textlink="">
      <xdr:nvSpPr>
        <xdr:cNvPr id="399" name="公債費負担の状況該当値テキスト"/>
        <xdr:cNvSpPr txBox="1"/>
      </xdr:nvSpPr>
      <xdr:spPr>
        <a:xfrm>
          <a:off x="17106900" y="647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168148</xdr:rowOff>
    </xdr:from>
    <xdr:to>
      <xdr:col>23</xdr:col>
      <xdr:colOff>457200</xdr:colOff>
      <xdr:row>39</xdr:row>
      <xdr:rowOff>98298</xdr:rowOff>
    </xdr:to>
    <xdr:sp macro="" textlink="">
      <xdr:nvSpPr>
        <xdr:cNvPr id="400" name="円/楕円 399"/>
        <xdr:cNvSpPr/>
      </xdr:nvSpPr>
      <xdr:spPr>
        <a:xfrm>
          <a:off x="16129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108475</xdr:rowOff>
    </xdr:from>
    <xdr:ext cx="736600" cy="259045"/>
    <xdr:sp macro="" textlink="">
      <xdr:nvSpPr>
        <xdr:cNvPr id="401" name="テキスト ボックス 400"/>
        <xdr:cNvSpPr txBox="1"/>
      </xdr:nvSpPr>
      <xdr:spPr>
        <a:xfrm>
          <a:off x="15798800" y="64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402" name="円/楕円 401"/>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114317</xdr:rowOff>
    </xdr:from>
    <xdr:ext cx="762000" cy="259045"/>
    <xdr:sp macro="" textlink="">
      <xdr:nvSpPr>
        <xdr:cNvPr id="403" name="テキスト ボックス 402"/>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78486</xdr:rowOff>
    </xdr:from>
    <xdr:to>
      <xdr:col>21</xdr:col>
      <xdr:colOff>50800</xdr:colOff>
      <xdr:row>42</xdr:row>
      <xdr:rowOff>8636</xdr:rowOff>
    </xdr:to>
    <xdr:sp macro="" textlink="">
      <xdr:nvSpPr>
        <xdr:cNvPr id="404" name="円/楕円 403"/>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164863</xdr:rowOff>
    </xdr:from>
    <xdr:ext cx="762000" cy="259045"/>
    <xdr:sp macro="" textlink="">
      <xdr:nvSpPr>
        <xdr:cNvPr id="405" name="テキスト ボックス 404"/>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90424</xdr:rowOff>
    </xdr:from>
    <xdr:to>
      <xdr:col>19</xdr:col>
      <xdr:colOff>533400</xdr:colOff>
      <xdr:row>43</xdr:row>
      <xdr:rowOff>20574</xdr:rowOff>
    </xdr:to>
    <xdr:sp macro="" textlink="">
      <xdr:nvSpPr>
        <xdr:cNvPr id="406" name="円/楕円 405"/>
        <xdr:cNvSpPr/>
      </xdr:nvSpPr>
      <xdr:spPr>
        <a:xfrm>
          <a:off x="13462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5351</xdr:rowOff>
    </xdr:from>
    <xdr:ext cx="762000" cy="259045"/>
    <xdr:sp macro="" textlink="">
      <xdr:nvSpPr>
        <xdr:cNvPr id="407" name="テキスト ボックス 406"/>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前年度と比較して公営企業債等繰入見込額</a:t>
          </a:r>
          <a:r>
            <a:rPr kumimoji="1" lang="ja-JP" altLang="en-US" sz="1100">
              <a:solidFill>
                <a:schemeClr val="dk1"/>
              </a:solidFill>
              <a:effectLst/>
              <a:latin typeface="+mn-lt"/>
              <a:ea typeface="+mn-ea"/>
              <a:cs typeface="+mn-cs"/>
            </a:rPr>
            <a:t>や退職手当負担見込額</a:t>
          </a:r>
          <a:r>
            <a:rPr kumimoji="1" lang="ja-JP" altLang="ja-JP" sz="1100">
              <a:solidFill>
                <a:schemeClr val="dk1"/>
              </a:solidFill>
              <a:effectLst/>
              <a:latin typeface="+mn-lt"/>
              <a:ea typeface="+mn-ea"/>
              <a:cs typeface="+mn-cs"/>
            </a:rPr>
            <a:t>の減</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ポイント減少した。しかしながら、類似団体平均を上回っており、引き続き、次世代の負担を少しでも軽減するよう公債費等の経常的経費の削減を中心とする行財政改革を進め、財政の健全化を図る。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148040</xdr:rowOff>
    </xdr:to>
    <xdr:cxnSp macro="">
      <xdr:nvCxnSpPr>
        <xdr:cNvPr id="436" name="直線コネクタ 435"/>
        <xdr:cNvCxnSpPr/>
      </xdr:nvCxnSpPr>
      <xdr:spPr>
        <a:xfrm flipV="1">
          <a:off x="17018000" y="2370667"/>
          <a:ext cx="0" cy="1377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120117</xdr:rowOff>
    </xdr:from>
    <xdr:ext cx="762000" cy="259045"/>
    <xdr:sp macro="" textlink="">
      <xdr:nvSpPr>
        <xdr:cNvPr id="437" name="将来負担の状況最小値テキスト"/>
        <xdr:cNvSpPr txBox="1"/>
      </xdr:nvSpPr>
      <xdr:spPr>
        <a:xfrm>
          <a:off x="17106900" y="372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171.3</a:t>
          </a:r>
          <a:endParaRPr kumimoji="1" lang="ja-JP" altLang="en-US" sz="1000" b="1">
            <a:latin typeface="ＭＳ Ｐゴシック"/>
          </a:endParaRPr>
        </a:p>
      </xdr:txBody>
    </xdr:sp>
    <xdr:clientData/>
  </xdr:oneCellAnchor>
  <xdr:twoCellAnchor>
    <xdr:from>
      <xdr:col>24</xdr:col>
      <xdr:colOff>469900</xdr:colOff>
      <xdr:row>21</xdr:row>
      <xdr:rowOff>148040</xdr:rowOff>
    </xdr:from>
    <xdr:to>
      <xdr:col>24</xdr:col>
      <xdr:colOff>647700</xdr:colOff>
      <xdr:row>21</xdr:row>
      <xdr:rowOff>148040</xdr:rowOff>
    </xdr:to>
    <xdr:cxnSp macro="">
      <xdr:nvCxnSpPr>
        <xdr:cNvPr id="438" name="直線コネクタ 437"/>
        <xdr:cNvCxnSpPr/>
      </xdr:nvCxnSpPr>
      <xdr:spPr>
        <a:xfrm>
          <a:off x="16929100" y="37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162475</xdr:rowOff>
    </xdr:from>
    <xdr:to>
      <xdr:col>24</xdr:col>
      <xdr:colOff>558800</xdr:colOff>
      <xdr:row>16</xdr:row>
      <xdr:rowOff>7916</xdr:rowOff>
    </xdr:to>
    <xdr:cxnSp macro="">
      <xdr:nvCxnSpPr>
        <xdr:cNvPr id="441" name="直線コネクタ 440"/>
        <xdr:cNvCxnSpPr/>
      </xdr:nvCxnSpPr>
      <xdr:spPr>
        <a:xfrm flipV="1">
          <a:off x="16179800" y="2734225"/>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46287</xdr:rowOff>
    </xdr:from>
    <xdr:ext cx="762000" cy="259045"/>
    <xdr:sp macro="" textlink="">
      <xdr:nvSpPr>
        <xdr:cNvPr id="442" name="将来負担の状況平均値テキスト"/>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29760</xdr:rowOff>
    </xdr:from>
    <xdr:to>
      <xdr:col>24</xdr:col>
      <xdr:colOff>609600</xdr:colOff>
      <xdr:row>14</xdr:row>
      <xdr:rowOff>131360</xdr:rowOff>
    </xdr:to>
    <xdr:sp macro="" textlink="">
      <xdr:nvSpPr>
        <xdr:cNvPr id="443" name="フローチャート : 判断 442"/>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7916</xdr:rowOff>
    </xdr:from>
    <xdr:to>
      <xdr:col>23</xdr:col>
      <xdr:colOff>406400</xdr:colOff>
      <xdr:row>16</xdr:row>
      <xdr:rowOff>101219</xdr:rowOff>
    </xdr:to>
    <xdr:cxnSp macro="">
      <xdr:nvCxnSpPr>
        <xdr:cNvPr id="444" name="直線コネクタ 443"/>
        <xdr:cNvCxnSpPr/>
      </xdr:nvCxnSpPr>
      <xdr:spPr>
        <a:xfrm flipV="1">
          <a:off x="15290800" y="2751116"/>
          <a:ext cx="889000" cy="9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164888</xdr:rowOff>
    </xdr:from>
    <xdr:to>
      <xdr:col>23</xdr:col>
      <xdr:colOff>457200</xdr:colOff>
      <xdr:row>15</xdr:row>
      <xdr:rowOff>95038</xdr:rowOff>
    </xdr:to>
    <xdr:sp macro="" textlink="">
      <xdr:nvSpPr>
        <xdr:cNvPr id="445" name="フローチャート : 判断 444"/>
        <xdr:cNvSpPr/>
      </xdr:nvSpPr>
      <xdr:spPr>
        <a:xfrm>
          <a:off x="16129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105215</xdr:rowOff>
    </xdr:from>
    <xdr:ext cx="736600" cy="259045"/>
    <xdr:sp macro="" textlink="">
      <xdr:nvSpPr>
        <xdr:cNvPr id="446" name="テキスト ボックス 445"/>
        <xdr:cNvSpPr txBox="1"/>
      </xdr:nvSpPr>
      <xdr:spPr>
        <a:xfrm>
          <a:off x="15798800" y="233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101219</xdr:rowOff>
    </xdr:from>
    <xdr:to>
      <xdr:col>22</xdr:col>
      <xdr:colOff>203200</xdr:colOff>
      <xdr:row>16</xdr:row>
      <xdr:rowOff>151892</xdr:rowOff>
    </xdr:to>
    <xdr:cxnSp macro="">
      <xdr:nvCxnSpPr>
        <xdr:cNvPr id="447" name="直線コネクタ 446"/>
        <xdr:cNvCxnSpPr/>
      </xdr:nvCxnSpPr>
      <xdr:spPr>
        <a:xfrm flipV="1">
          <a:off x="14401800" y="2844419"/>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10329</xdr:rowOff>
    </xdr:from>
    <xdr:to>
      <xdr:col>22</xdr:col>
      <xdr:colOff>254000</xdr:colOff>
      <xdr:row>15</xdr:row>
      <xdr:rowOff>111929</xdr:rowOff>
    </xdr:to>
    <xdr:sp macro="" textlink="">
      <xdr:nvSpPr>
        <xdr:cNvPr id="448" name="フローチャート : 判断 447"/>
        <xdr:cNvSpPr/>
      </xdr:nvSpPr>
      <xdr:spPr>
        <a:xfrm>
          <a:off x="15240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122106</xdr:rowOff>
    </xdr:from>
    <xdr:ext cx="762000" cy="259045"/>
    <xdr:sp macro="" textlink="">
      <xdr:nvSpPr>
        <xdr:cNvPr id="449" name="テキスト ボックス 448"/>
        <xdr:cNvSpPr txBox="1"/>
      </xdr:nvSpPr>
      <xdr:spPr>
        <a:xfrm>
          <a:off x="14909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151892</xdr:rowOff>
    </xdr:from>
    <xdr:to>
      <xdr:col>21</xdr:col>
      <xdr:colOff>0</xdr:colOff>
      <xdr:row>18</xdr:row>
      <xdr:rowOff>15706</xdr:rowOff>
    </xdr:to>
    <xdr:cxnSp macro="">
      <xdr:nvCxnSpPr>
        <xdr:cNvPr id="450" name="直線コネクタ 449"/>
        <xdr:cNvCxnSpPr/>
      </xdr:nvCxnSpPr>
      <xdr:spPr>
        <a:xfrm flipV="1">
          <a:off x="13512800" y="2895092"/>
          <a:ext cx="889000" cy="20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85937</xdr:rowOff>
    </xdr:from>
    <xdr:to>
      <xdr:col>21</xdr:col>
      <xdr:colOff>50800</xdr:colOff>
      <xdr:row>16</xdr:row>
      <xdr:rowOff>16087</xdr:rowOff>
    </xdr:to>
    <xdr:sp macro="" textlink="">
      <xdr:nvSpPr>
        <xdr:cNvPr id="451" name="フローチャート : 判断 450"/>
        <xdr:cNvSpPr/>
      </xdr:nvSpPr>
      <xdr:spPr>
        <a:xfrm>
          <a:off x="14351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26264</xdr:rowOff>
    </xdr:from>
    <xdr:ext cx="762000" cy="259045"/>
    <xdr:sp macro="" textlink="">
      <xdr:nvSpPr>
        <xdr:cNvPr id="452" name="テキスト ボックス 451"/>
        <xdr:cNvSpPr txBox="1"/>
      </xdr:nvSpPr>
      <xdr:spPr>
        <a:xfrm>
          <a:off x="14020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3768</xdr:rowOff>
    </xdr:from>
    <xdr:to>
      <xdr:col>19</xdr:col>
      <xdr:colOff>533400</xdr:colOff>
      <xdr:row>16</xdr:row>
      <xdr:rowOff>105368</xdr:rowOff>
    </xdr:to>
    <xdr:sp macro="" textlink="">
      <xdr:nvSpPr>
        <xdr:cNvPr id="453" name="フローチャート : 判断 452"/>
        <xdr:cNvSpPr/>
      </xdr:nvSpPr>
      <xdr:spPr>
        <a:xfrm>
          <a:off x="13462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115545</xdr:rowOff>
    </xdr:from>
    <xdr:ext cx="762000" cy="259045"/>
    <xdr:sp macro="" textlink="">
      <xdr:nvSpPr>
        <xdr:cNvPr id="454" name="テキスト ボックス 453"/>
        <xdr:cNvSpPr txBox="1"/>
      </xdr:nvSpPr>
      <xdr:spPr>
        <a:xfrm>
          <a:off x="13131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111675</xdr:rowOff>
    </xdr:from>
    <xdr:to>
      <xdr:col>24</xdr:col>
      <xdr:colOff>609600</xdr:colOff>
      <xdr:row>16</xdr:row>
      <xdr:rowOff>41825</xdr:rowOff>
    </xdr:to>
    <xdr:sp macro="" textlink="">
      <xdr:nvSpPr>
        <xdr:cNvPr id="460" name="円/楕円 459"/>
        <xdr:cNvSpPr/>
      </xdr:nvSpPr>
      <xdr:spPr>
        <a:xfrm>
          <a:off x="16967200" y="26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83752</xdr:rowOff>
    </xdr:from>
    <xdr:ext cx="762000" cy="259045"/>
    <xdr:sp macro="" textlink="">
      <xdr:nvSpPr>
        <xdr:cNvPr id="461" name="将来負担の状況該当値テキスト"/>
        <xdr:cNvSpPr txBox="1"/>
      </xdr:nvSpPr>
      <xdr:spPr>
        <a:xfrm>
          <a:off x="17106900" y="265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128566</xdr:rowOff>
    </xdr:from>
    <xdr:to>
      <xdr:col>23</xdr:col>
      <xdr:colOff>457200</xdr:colOff>
      <xdr:row>16</xdr:row>
      <xdr:rowOff>58716</xdr:rowOff>
    </xdr:to>
    <xdr:sp macro="" textlink="">
      <xdr:nvSpPr>
        <xdr:cNvPr id="462" name="円/楕円 461"/>
        <xdr:cNvSpPr/>
      </xdr:nvSpPr>
      <xdr:spPr>
        <a:xfrm>
          <a:off x="16129000" y="27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43493</xdr:rowOff>
    </xdr:from>
    <xdr:ext cx="736600" cy="259045"/>
    <xdr:sp macro="" textlink="">
      <xdr:nvSpPr>
        <xdr:cNvPr id="463" name="テキスト ボックス 462"/>
        <xdr:cNvSpPr txBox="1"/>
      </xdr:nvSpPr>
      <xdr:spPr>
        <a:xfrm>
          <a:off x="15798800" y="278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50419</xdr:rowOff>
    </xdr:from>
    <xdr:to>
      <xdr:col>22</xdr:col>
      <xdr:colOff>254000</xdr:colOff>
      <xdr:row>16</xdr:row>
      <xdr:rowOff>152019</xdr:rowOff>
    </xdr:to>
    <xdr:sp macro="" textlink="">
      <xdr:nvSpPr>
        <xdr:cNvPr id="464" name="円/楕円 463"/>
        <xdr:cNvSpPr/>
      </xdr:nvSpPr>
      <xdr:spPr>
        <a:xfrm>
          <a:off x="15240000" y="27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136796</xdr:rowOff>
    </xdr:from>
    <xdr:ext cx="762000" cy="259045"/>
    <xdr:sp macro="" textlink="">
      <xdr:nvSpPr>
        <xdr:cNvPr id="465" name="テキスト ボックス 464"/>
        <xdr:cNvSpPr txBox="1"/>
      </xdr:nvSpPr>
      <xdr:spPr>
        <a:xfrm>
          <a:off x="14909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101092</xdr:rowOff>
    </xdr:from>
    <xdr:to>
      <xdr:col>21</xdr:col>
      <xdr:colOff>50800</xdr:colOff>
      <xdr:row>17</xdr:row>
      <xdr:rowOff>31242</xdr:rowOff>
    </xdr:to>
    <xdr:sp macro="" textlink="">
      <xdr:nvSpPr>
        <xdr:cNvPr id="466" name="円/楕円 465"/>
        <xdr:cNvSpPr/>
      </xdr:nvSpPr>
      <xdr:spPr>
        <a:xfrm>
          <a:off x="143510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16019</xdr:rowOff>
    </xdr:from>
    <xdr:ext cx="762000" cy="259045"/>
    <xdr:sp macro="" textlink="">
      <xdr:nvSpPr>
        <xdr:cNvPr id="467" name="テキスト ボックス 466"/>
        <xdr:cNvSpPr txBox="1"/>
      </xdr:nvSpPr>
      <xdr:spPr>
        <a:xfrm>
          <a:off x="14020800" y="293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136356</xdr:rowOff>
    </xdr:from>
    <xdr:to>
      <xdr:col>19</xdr:col>
      <xdr:colOff>533400</xdr:colOff>
      <xdr:row>18</xdr:row>
      <xdr:rowOff>66506</xdr:rowOff>
    </xdr:to>
    <xdr:sp macro="" textlink="">
      <xdr:nvSpPr>
        <xdr:cNvPr id="468" name="円/楕円 467"/>
        <xdr:cNvSpPr/>
      </xdr:nvSpPr>
      <xdr:spPr>
        <a:xfrm>
          <a:off x="13462000" y="30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51283</xdr:rowOff>
    </xdr:from>
    <xdr:ext cx="762000" cy="259045"/>
    <xdr:sp macro="" textlink="">
      <xdr:nvSpPr>
        <xdr:cNvPr id="469" name="テキスト ボックス 468"/>
        <xdr:cNvSpPr txBox="1"/>
      </xdr:nvSpPr>
      <xdr:spPr>
        <a:xfrm>
          <a:off x="13131800" y="313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159,639
156,290
552.04
72,149,057
69,497,041
2,220,115
40,129,577
69,435,793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45.2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類似団体平均値を</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ポイント下回っている。この要因として、消防業務を広域連合が行っていることが挙げられる。なお、広域連合への負担金のうち人件費相当分を加えても、類似団体平均を下回っている。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44450</xdr:rowOff>
    </xdr:from>
    <xdr:to>
      <xdr:col>7</xdr:col>
      <xdr:colOff>15875</xdr:colOff>
      <xdr:row>42</xdr:row>
      <xdr:rowOff>38100</xdr:rowOff>
    </xdr:to>
    <xdr:cxnSp macro="">
      <xdr:nvCxnSpPr>
        <xdr:cNvPr id="61" name="直線コネクタ 60"/>
        <xdr:cNvCxnSpPr/>
      </xdr:nvCxnSpPr>
      <xdr:spPr>
        <a:xfrm flipV="1">
          <a:off x="4826000" y="5702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130827</xdr:rowOff>
    </xdr:from>
    <xdr:ext cx="762000" cy="259045"/>
    <xdr:sp macro="" textlink="">
      <xdr:nvSpPr>
        <xdr:cNvPr id="64" name="人件費最大値テキスト"/>
        <xdr:cNvSpPr txBox="1"/>
      </xdr:nvSpPr>
      <xdr:spPr>
        <a:xfrm>
          <a:off x="4914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33</xdr:row>
      <xdr:rowOff>44450</xdr:rowOff>
    </xdr:from>
    <xdr:to>
      <xdr:col>7</xdr:col>
      <xdr:colOff>104775</xdr:colOff>
      <xdr:row>33</xdr:row>
      <xdr:rowOff>44450</xdr:rowOff>
    </xdr:to>
    <xdr:cxnSp macro="">
      <xdr:nvCxnSpPr>
        <xdr:cNvPr id="65" name="直線コネクタ 64"/>
        <xdr:cNvCxnSpPr/>
      </xdr:nvCxnSpPr>
      <xdr:spPr>
        <a:xfrm>
          <a:off x="4737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139700</xdr:rowOff>
    </xdr:from>
    <xdr:to>
      <xdr:col>7</xdr:col>
      <xdr:colOff>15875</xdr:colOff>
      <xdr:row>35</xdr:row>
      <xdr:rowOff>6350</xdr:rowOff>
    </xdr:to>
    <xdr:cxnSp macro="">
      <xdr:nvCxnSpPr>
        <xdr:cNvPr id="66" name="直線コネクタ 65"/>
        <xdr:cNvCxnSpPr/>
      </xdr:nvCxnSpPr>
      <xdr:spPr>
        <a:xfrm>
          <a:off x="3987800" y="5969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8" name="フローチャート :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76200</xdr:rowOff>
    </xdr:from>
    <xdr:to>
      <xdr:col>5</xdr:col>
      <xdr:colOff>549275</xdr:colOff>
      <xdr:row>34</xdr:row>
      <xdr:rowOff>139700</xdr:rowOff>
    </xdr:to>
    <xdr:cxnSp macro="">
      <xdr:nvCxnSpPr>
        <xdr:cNvPr id="69" name="直線コネクタ 68"/>
        <xdr:cNvCxnSpPr/>
      </xdr:nvCxnSpPr>
      <xdr:spPr>
        <a:xfrm>
          <a:off x="3098800" y="5905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25400</xdr:rowOff>
    </xdr:from>
    <xdr:to>
      <xdr:col>5</xdr:col>
      <xdr:colOff>600075</xdr:colOff>
      <xdr:row>38</xdr:row>
      <xdr:rowOff>127000</xdr:rowOff>
    </xdr:to>
    <xdr:sp macro="" textlink="">
      <xdr:nvSpPr>
        <xdr:cNvPr id="70" name="フローチャート : 判断 69"/>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111777</xdr:rowOff>
    </xdr:from>
    <xdr:ext cx="736600" cy="259045"/>
    <xdr:sp macro="" textlink="">
      <xdr:nvSpPr>
        <xdr:cNvPr id="71" name="テキスト ボックス 70"/>
        <xdr:cNvSpPr txBox="1"/>
      </xdr:nvSpPr>
      <xdr:spPr>
        <a:xfrm>
          <a:off x="360680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76200</xdr:rowOff>
    </xdr:from>
    <xdr:to>
      <xdr:col>4</xdr:col>
      <xdr:colOff>346075</xdr:colOff>
      <xdr:row>35</xdr:row>
      <xdr:rowOff>6350</xdr:rowOff>
    </xdr:to>
    <xdr:cxnSp macro="">
      <xdr:nvCxnSpPr>
        <xdr:cNvPr id="72" name="直線コネクタ 71"/>
        <xdr:cNvCxnSpPr/>
      </xdr:nvCxnSpPr>
      <xdr:spPr>
        <a:xfrm flipV="1">
          <a:off x="2209800" y="5905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xdr:rowOff>
    </xdr:from>
    <xdr:to>
      <xdr:col>4</xdr:col>
      <xdr:colOff>396875</xdr:colOff>
      <xdr:row>38</xdr:row>
      <xdr:rowOff>114300</xdr:rowOff>
    </xdr:to>
    <xdr:sp macro="" textlink="">
      <xdr:nvSpPr>
        <xdr:cNvPr id="73" name="フローチャート : 判断 72"/>
        <xdr:cNvSpPr/>
      </xdr:nvSpPr>
      <xdr:spPr>
        <a:xfrm>
          <a:off x="3048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99077</xdr:rowOff>
    </xdr:from>
    <xdr:ext cx="762000" cy="259045"/>
    <xdr:sp macro="" textlink="">
      <xdr:nvSpPr>
        <xdr:cNvPr id="74" name="テキスト ボックス 73"/>
        <xdr:cNvSpPr txBox="1"/>
      </xdr:nvSpPr>
      <xdr:spPr>
        <a:xfrm>
          <a:off x="2717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6350</xdr:rowOff>
    </xdr:from>
    <xdr:to>
      <xdr:col>3</xdr:col>
      <xdr:colOff>142875</xdr:colOff>
      <xdr:row>35</xdr:row>
      <xdr:rowOff>95250</xdr:rowOff>
    </xdr:to>
    <xdr:cxnSp macro="">
      <xdr:nvCxnSpPr>
        <xdr:cNvPr id="75" name="直線コネクタ 74"/>
        <xdr:cNvCxnSpPr/>
      </xdr:nvCxnSpPr>
      <xdr:spPr>
        <a:xfrm flipV="1">
          <a:off x="1320800" y="6007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139700</xdr:rowOff>
    </xdr:from>
    <xdr:to>
      <xdr:col>3</xdr:col>
      <xdr:colOff>193675</xdr:colOff>
      <xdr:row>39</xdr:row>
      <xdr:rowOff>69850</xdr:rowOff>
    </xdr:to>
    <xdr:sp macro="" textlink="">
      <xdr:nvSpPr>
        <xdr:cNvPr id="76" name="フローチャート : 判断 75"/>
        <xdr:cNvSpPr/>
      </xdr:nvSpPr>
      <xdr:spPr>
        <a:xfrm>
          <a:off x="2159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54627</xdr:rowOff>
    </xdr:from>
    <xdr:ext cx="762000" cy="259045"/>
    <xdr:sp macro="" textlink="">
      <xdr:nvSpPr>
        <xdr:cNvPr id="77" name="テキスト ボックス 76"/>
        <xdr:cNvSpPr txBox="1"/>
      </xdr:nvSpPr>
      <xdr:spPr>
        <a:xfrm>
          <a:off x="1828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78" name="フローチャート : 判断 77"/>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79" name="テキスト ボックス 78"/>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127000</xdr:rowOff>
    </xdr:from>
    <xdr:to>
      <xdr:col>7</xdr:col>
      <xdr:colOff>66675</xdr:colOff>
      <xdr:row>35</xdr:row>
      <xdr:rowOff>57150</xdr:rowOff>
    </xdr:to>
    <xdr:sp macro="" textlink="">
      <xdr:nvSpPr>
        <xdr:cNvPr id="85" name="円/楕円 84"/>
        <xdr:cNvSpPr/>
      </xdr:nvSpPr>
      <xdr:spPr>
        <a:xfrm>
          <a:off x="47752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143527</xdr:rowOff>
    </xdr:from>
    <xdr:ext cx="762000" cy="259045"/>
    <xdr:sp macro="" textlink="">
      <xdr:nvSpPr>
        <xdr:cNvPr id="86" name="人件費該当値テキスト"/>
        <xdr:cNvSpPr txBox="1"/>
      </xdr:nvSpPr>
      <xdr:spPr>
        <a:xfrm>
          <a:off x="49149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88900</xdr:rowOff>
    </xdr:from>
    <xdr:to>
      <xdr:col>5</xdr:col>
      <xdr:colOff>600075</xdr:colOff>
      <xdr:row>35</xdr:row>
      <xdr:rowOff>19050</xdr:rowOff>
    </xdr:to>
    <xdr:sp macro="" textlink="">
      <xdr:nvSpPr>
        <xdr:cNvPr id="87" name="円/楕円 86"/>
        <xdr:cNvSpPr/>
      </xdr:nvSpPr>
      <xdr:spPr>
        <a:xfrm>
          <a:off x="3937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29227</xdr:rowOff>
    </xdr:from>
    <xdr:ext cx="736600" cy="259045"/>
    <xdr:sp macro="" textlink="">
      <xdr:nvSpPr>
        <xdr:cNvPr id="88" name="テキスト ボックス 87"/>
        <xdr:cNvSpPr txBox="1"/>
      </xdr:nvSpPr>
      <xdr:spPr>
        <a:xfrm>
          <a:off x="3606800" y="568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25400</xdr:rowOff>
    </xdr:from>
    <xdr:to>
      <xdr:col>4</xdr:col>
      <xdr:colOff>396875</xdr:colOff>
      <xdr:row>34</xdr:row>
      <xdr:rowOff>127000</xdr:rowOff>
    </xdr:to>
    <xdr:sp macro="" textlink="">
      <xdr:nvSpPr>
        <xdr:cNvPr id="89" name="円/楕円 88"/>
        <xdr:cNvSpPr/>
      </xdr:nvSpPr>
      <xdr:spPr>
        <a:xfrm>
          <a:off x="3048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137177</xdr:rowOff>
    </xdr:from>
    <xdr:ext cx="762000" cy="259045"/>
    <xdr:sp macro="" textlink="">
      <xdr:nvSpPr>
        <xdr:cNvPr id="90" name="テキスト ボックス 89"/>
        <xdr:cNvSpPr txBox="1"/>
      </xdr:nvSpPr>
      <xdr:spPr>
        <a:xfrm>
          <a:off x="2717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127000</xdr:rowOff>
    </xdr:from>
    <xdr:to>
      <xdr:col>3</xdr:col>
      <xdr:colOff>193675</xdr:colOff>
      <xdr:row>35</xdr:row>
      <xdr:rowOff>57150</xdr:rowOff>
    </xdr:to>
    <xdr:sp macro="" textlink="">
      <xdr:nvSpPr>
        <xdr:cNvPr id="91" name="円/楕円 90"/>
        <xdr:cNvSpPr/>
      </xdr:nvSpPr>
      <xdr:spPr>
        <a:xfrm>
          <a:off x="2159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67327</xdr:rowOff>
    </xdr:from>
    <xdr:ext cx="762000" cy="259045"/>
    <xdr:sp macro="" textlink="">
      <xdr:nvSpPr>
        <xdr:cNvPr id="92" name="テキスト ボックス 91"/>
        <xdr:cNvSpPr txBox="1"/>
      </xdr:nvSpPr>
      <xdr:spPr>
        <a:xfrm>
          <a:off x="1828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44450</xdr:rowOff>
    </xdr:from>
    <xdr:to>
      <xdr:col>1</xdr:col>
      <xdr:colOff>676275</xdr:colOff>
      <xdr:row>35</xdr:row>
      <xdr:rowOff>146050</xdr:rowOff>
    </xdr:to>
    <xdr:sp macro="" textlink="">
      <xdr:nvSpPr>
        <xdr:cNvPr id="93" name="円/楕円 92"/>
        <xdr:cNvSpPr/>
      </xdr:nvSpPr>
      <xdr:spPr>
        <a:xfrm>
          <a:off x="1270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156227</xdr:rowOff>
    </xdr:from>
    <xdr:ext cx="762000" cy="259045"/>
    <xdr:sp macro="" textlink="">
      <xdr:nvSpPr>
        <xdr:cNvPr id="94" name="テキスト ボックス 93"/>
        <xdr:cNvSpPr txBox="1"/>
      </xdr:nvSpPr>
      <xdr:spPr>
        <a:xfrm>
          <a:off x="939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ポイントの増となり、引き続き類似団体平均を下回る値で推移している。今後も第三次行財政改革大綱に基づき、サービスの必要性や効果等を検証しながら物件費の低減に努める。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20</xdr:row>
      <xdr:rowOff>143328</xdr:rowOff>
    </xdr:to>
    <xdr:cxnSp macro="">
      <xdr:nvCxnSpPr>
        <xdr:cNvPr id="124" name="直線コネクタ 123"/>
        <xdr:cNvCxnSpPr/>
      </xdr:nvCxnSpPr>
      <xdr:spPr>
        <a:xfrm flipV="1">
          <a:off x="16510000" y="2331357"/>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86179</xdr:rowOff>
    </xdr:from>
    <xdr:to>
      <xdr:col>24</xdr:col>
      <xdr:colOff>31750</xdr:colOff>
      <xdr:row>13</xdr:row>
      <xdr:rowOff>102507</xdr:rowOff>
    </xdr:to>
    <xdr:cxnSp macro="">
      <xdr:nvCxnSpPr>
        <xdr:cNvPr id="129" name="直線コネクタ 128"/>
        <xdr:cNvCxnSpPr/>
      </xdr:nvCxnSpPr>
      <xdr:spPr>
        <a:xfrm>
          <a:off x="15671800" y="23150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7456</xdr:rowOff>
    </xdr:from>
    <xdr:ext cx="762000" cy="259045"/>
    <xdr:sp macro="" textlink="">
      <xdr:nvSpPr>
        <xdr:cNvPr id="130" name="物件費平均値テキスト"/>
        <xdr:cNvSpPr txBox="1"/>
      </xdr:nvSpPr>
      <xdr:spPr>
        <a:xfrm>
          <a:off x="16598900" y="292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35379</xdr:rowOff>
    </xdr:from>
    <xdr:to>
      <xdr:col>24</xdr:col>
      <xdr:colOff>82550</xdr:colOff>
      <xdr:row>17</xdr:row>
      <xdr:rowOff>136979</xdr:rowOff>
    </xdr:to>
    <xdr:sp macro="" textlink="">
      <xdr:nvSpPr>
        <xdr:cNvPr id="131" name="フローチャート : 判断 130"/>
        <xdr:cNvSpPr/>
      </xdr:nvSpPr>
      <xdr:spPr>
        <a:xfrm>
          <a:off x="164592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69850</xdr:rowOff>
    </xdr:from>
    <xdr:to>
      <xdr:col>22</xdr:col>
      <xdr:colOff>565150</xdr:colOff>
      <xdr:row>13</xdr:row>
      <xdr:rowOff>86179</xdr:rowOff>
    </xdr:to>
    <xdr:cxnSp macro="">
      <xdr:nvCxnSpPr>
        <xdr:cNvPr id="132" name="直線コネクタ 131"/>
        <xdr:cNvCxnSpPr/>
      </xdr:nvCxnSpPr>
      <xdr:spPr>
        <a:xfrm>
          <a:off x="14782800" y="22987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43543</xdr:rowOff>
    </xdr:from>
    <xdr:to>
      <xdr:col>22</xdr:col>
      <xdr:colOff>615950</xdr:colOff>
      <xdr:row>18</xdr:row>
      <xdr:rowOff>145143</xdr:rowOff>
    </xdr:to>
    <xdr:sp macro="" textlink="">
      <xdr:nvSpPr>
        <xdr:cNvPr id="133" name="フローチャート : 判断 132"/>
        <xdr:cNvSpPr/>
      </xdr:nvSpPr>
      <xdr:spPr>
        <a:xfrm>
          <a:off x="15621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129920</xdr:rowOff>
    </xdr:from>
    <xdr:ext cx="736600" cy="259045"/>
    <xdr:sp macro="" textlink="">
      <xdr:nvSpPr>
        <xdr:cNvPr id="134" name="テキスト ボックス 133"/>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69850</xdr:rowOff>
    </xdr:from>
    <xdr:to>
      <xdr:col>21</xdr:col>
      <xdr:colOff>361950</xdr:colOff>
      <xdr:row>13</xdr:row>
      <xdr:rowOff>86179</xdr:rowOff>
    </xdr:to>
    <xdr:cxnSp macro="">
      <xdr:nvCxnSpPr>
        <xdr:cNvPr id="135" name="直線コネクタ 134"/>
        <xdr:cNvCxnSpPr/>
      </xdr:nvCxnSpPr>
      <xdr:spPr>
        <a:xfrm flipV="1">
          <a:off x="13893800" y="22987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149679</xdr:rowOff>
    </xdr:from>
    <xdr:to>
      <xdr:col>21</xdr:col>
      <xdr:colOff>412750</xdr:colOff>
      <xdr:row>18</xdr:row>
      <xdr:rowOff>79829</xdr:rowOff>
    </xdr:to>
    <xdr:sp macro="" textlink="">
      <xdr:nvSpPr>
        <xdr:cNvPr id="136" name="フローチャート : 判断 135"/>
        <xdr:cNvSpPr/>
      </xdr:nvSpPr>
      <xdr:spPr>
        <a:xfrm>
          <a:off x="14732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64606</xdr:rowOff>
    </xdr:from>
    <xdr:ext cx="762000" cy="259045"/>
    <xdr:sp macro="" textlink="">
      <xdr:nvSpPr>
        <xdr:cNvPr id="137" name="テキスト ボックス 136"/>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86179</xdr:rowOff>
    </xdr:from>
    <xdr:to>
      <xdr:col>20</xdr:col>
      <xdr:colOff>158750</xdr:colOff>
      <xdr:row>13</xdr:row>
      <xdr:rowOff>86179</xdr:rowOff>
    </xdr:to>
    <xdr:cxnSp macro="">
      <xdr:nvCxnSpPr>
        <xdr:cNvPr id="138" name="直線コネクタ 137"/>
        <xdr:cNvCxnSpPr/>
      </xdr:nvCxnSpPr>
      <xdr:spPr>
        <a:xfrm>
          <a:off x="13004800" y="2315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68036</xdr:rowOff>
    </xdr:from>
    <xdr:to>
      <xdr:col>20</xdr:col>
      <xdr:colOff>209550</xdr:colOff>
      <xdr:row>17</xdr:row>
      <xdr:rowOff>169636</xdr:rowOff>
    </xdr:to>
    <xdr:sp macro="" textlink="">
      <xdr:nvSpPr>
        <xdr:cNvPr id="139" name="フローチャート : 判断 138"/>
        <xdr:cNvSpPr/>
      </xdr:nvSpPr>
      <xdr:spPr>
        <a:xfrm>
          <a:off x="13843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154413</xdr:rowOff>
    </xdr:from>
    <xdr:ext cx="762000" cy="259045"/>
    <xdr:sp macro="" textlink="">
      <xdr:nvSpPr>
        <xdr:cNvPr id="140" name="テキスト ボックス 139"/>
        <xdr:cNvSpPr txBox="1"/>
      </xdr:nvSpPr>
      <xdr:spPr>
        <a:xfrm>
          <a:off x="13512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2721</xdr:rowOff>
    </xdr:from>
    <xdr:to>
      <xdr:col>19</xdr:col>
      <xdr:colOff>6350</xdr:colOff>
      <xdr:row>17</xdr:row>
      <xdr:rowOff>104321</xdr:rowOff>
    </xdr:to>
    <xdr:sp macro="" textlink="">
      <xdr:nvSpPr>
        <xdr:cNvPr id="141" name="フローチャート : 判断 140"/>
        <xdr:cNvSpPr/>
      </xdr:nvSpPr>
      <xdr:spPr>
        <a:xfrm>
          <a:off x="12954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89098</xdr:rowOff>
    </xdr:from>
    <xdr:ext cx="762000" cy="259045"/>
    <xdr:sp macro="" textlink="">
      <xdr:nvSpPr>
        <xdr:cNvPr id="142" name="テキスト ボックス 141"/>
        <xdr:cNvSpPr txBox="1"/>
      </xdr:nvSpPr>
      <xdr:spPr>
        <a:xfrm>
          <a:off x="126238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51707</xdr:rowOff>
    </xdr:from>
    <xdr:to>
      <xdr:col>24</xdr:col>
      <xdr:colOff>82550</xdr:colOff>
      <xdr:row>13</xdr:row>
      <xdr:rowOff>153307</xdr:rowOff>
    </xdr:to>
    <xdr:sp macro="" textlink="">
      <xdr:nvSpPr>
        <xdr:cNvPr id="148" name="円/楕円 147"/>
        <xdr:cNvSpPr/>
      </xdr:nvSpPr>
      <xdr:spPr>
        <a:xfrm>
          <a:off x="164592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131734</xdr:rowOff>
    </xdr:from>
    <xdr:ext cx="762000" cy="259045"/>
    <xdr:sp macro="" textlink="">
      <xdr:nvSpPr>
        <xdr:cNvPr id="149" name="物件費該当値テキスト"/>
        <xdr:cNvSpPr txBox="1"/>
      </xdr:nvSpPr>
      <xdr:spPr>
        <a:xfrm>
          <a:off x="16598900" y="218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35379</xdr:rowOff>
    </xdr:from>
    <xdr:to>
      <xdr:col>22</xdr:col>
      <xdr:colOff>615950</xdr:colOff>
      <xdr:row>13</xdr:row>
      <xdr:rowOff>136979</xdr:rowOff>
    </xdr:to>
    <xdr:sp macro="" textlink="">
      <xdr:nvSpPr>
        <xdr:cNvPr id="150" name="円/楕円 149"/>
        <xdr:cNvSpPr/>
      </xdr:nvSpPr>
      <xdr:spPr>
        <a:xfrm>
          <a:off x="15621000" y="22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147156</xdr:rowOff>
    </xdr:from>
    <xdr:ext cx="736600" cy="259045"/>
    <xdr:sp macro="" textlink="">
      <xdr:nvSpPr>
        <xdr:cNvPr id="151" name="テキスト ボックス 150"/>
        <xdr:cNvSpPr txBox="1"/>
      </xdr:nvSpPr>
      <xdr:spPr>
        <a:xfrm>
          <a:off x="15290800" y="2033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19050</xdr:rowOff>
    </xdr:from>
    <xdr:to>
      <xdr:col>21</xdr:col>
      <xdr:colOff>412750</xdr:colOff>
      <xdr:row>13</xdr:row>
      <xdr:rowOff>120650</xdr:rowOff>
    </xdr:to>
    <xdr:sp macro="" textlink="">
      <xdr:nvSpPr>
        <xdr:cNvPr id="152" name="円/楕円 151"/>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130827</xdr:rowOff>
    </xdr:from>
    <xdr:ext cx="762000" cy="259045"/>
    <xdr:sp macro="" textlink="">
      <xdr:nvSpPr>
        <xdr:cNvPr id="153" name="テキスト ボックス 152"/>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35379</xdr:rowOff>
    </xdr:from>
    <xdr:to>
      <xdr:col>20</xdr:col>
      <xdr:colOff>209550</xdr:colOff>
      <xdr:row>13</xdr:row>
      <xdr:rowOff>136979</xdr:rowOff>
    </xdr:to>
    <xdr:sp macro="" textlink="">
      <xdr:nvSpPr>
        <xdr:cNvPr id="154" name="円/楕円 153"/>
        <xdr:cNvSpPr/>
      </xdr:nvSpPr>
      <xdr:spPr>
        <a:xfrm>
          <a:off x="13843000" y="22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147156</xdr:rowOff>
    </xdr:from>
    <xdr:ext cx="762000" cy="259045"/>
    <xdr:sp macro="" textlink="">
      <xdr:nvSpPr>
        <xdr:cNvPr id="155" name="テキスト ボックス 154"/>
        <xdr:cNvSpPr txBox="1"/>
      </xdr:nvSpPr>
      <xdr:spPr>
        <a:xfrm>
          <a:off x="13512800" y="20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35379</xdr:rowOff>
    </xdr:from>
    <xdr:to>
      <xdr:col>19</xdr:col>
      <xdr:colOff>6350</xdr:colOff>
      <xdr:row>13</xdr:row>
      <xdr:rowOff>136979</xdr:rowOff>
    </xdr:to>
    <xdr:sp macro="" textlink="">
      <xdr:nvSpPr>
        <xdr:cNvPr id="156" name="円/楕円 155"/>
        <xdr:cNvSpPr/>
      </xdr:nvSpPr>
      <xdr:spPr>
        <a:xfrm>
          <a:off x="12954000" y="22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147156</xdr:rowOff>
    </xdr:from>
    <xdr:ext cx="762000" cy="259045"/>
    <xdr:sp macro="" textlink="">
      <xdr:nvSpPr>
        <xdr:cNvPr id="157" name="テキスト ボックス 156"/>
        <xdr:cNvSpPr txBox="1"/>
      </xdr:nvSpPr>
      <xdr:spPr>
        <a:xfrm>
          <a:off x="12623800" y="20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類似団体平均を下回っているが、自立支援給付費の増加などにより、前年度と比較して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ポイント上昇している。年々上昇傾向にあるが、社会情勢を注視しつつ、扶助費の適正化に努める。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78015</xdr:rowOff>
    </xdr:from>
    <xdr:to>
      <xdr:col>7</xdr:col>
      <xdr:colOff>15875</xdr:colOff>
      <xdr:row>61</xdr:row>
      <xdr:rowOff>4535</xdr:rowOff>
    </xdr:to>
    <xdr:cxnSp macro="">
      <xdr:nvCxnSpPr>
        <xdr:cNvPr id="187" name="直線コネクタ 186"/>
        <xdr:cNvCxnSpPr/>
      </xdr:nvCxnSpPr>
      <xdr:spPr>
        <a:xfrm flipV="1">
          <a:off x="4826000" y="89934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8"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9" name="直線コネクタ 188"/>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52</xdr:row>
      <xdr:rowOff>78015</xdr:rowOff>
    </xdr:from>
    <xdr:to>
      <xdr:col>7</xdr:col>
      <xdr:colOff>104775</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56</xdr:row>
      <xdr:rowOff>143328</xdr:rowOff>
    </xdr:to>
    <xdr:cxnSp macro="">
      <xdr:nvCxnSpPr>
        <xdr:cNvPr id="192" name="直線コネクタ 191"/>
        <xdr:cNvCxnSpPr/>
      </xdr:nvCxnSpPr>
      <xdr:spPr>
        <a:xfrm>
          <a:off x="3987800" y="9711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3"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4" name="フローチャート : 判断 193"/>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110672</xdr:rowOff>
    </xdr:to>
    <xdr:cxnSp macro="">
      <xdr:nvCxnSpPr>
        <xdr:cNvPr id="195" name="直線コネクタ 194"/>
        <xdr:cNvCxnSpPr/>
      </xdr:nvCxnSpPr>
      <xdr:spPr>
        <a:xfrm>
          <a:off x="3098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61</xdr:row>
      <xdr:rowOff>19050</xdr:rowOff>
    </xdr:from>
    <xdr:to>
      <xdr:col>5</xdr:col>
      <xdr:colOff>600075</xdr:colOff>
      <xdr:row>61</xdr:row>
      <xdr:rowOff>120650</xdr:rowOff>
    </xdr:to>
    <xdr:sp macro="" textlink="">
      <xdr:nvSpPr>
        <xdr:cNvPr id="196" name="フローチャート : 判断 195"/>
        <xdr:cNvSpPr/>
      </xdr:nvSpPr>
      <xdr:spPr>
        <a:xfrm>
          <a:off x="39370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105427</xdr:rowOff>
    </xdr:from>
    <xdr:ext cx="736600" cy="259045"/>
    <xdr:sp macro="" textlink="">
      <xdr:nvSpPr>
        <xdr:cNvPr id="197" name="テキスト ボックス 196"/>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45357</xdr:rowOff>
    </xdr:to>
    <xdr:cxnSp macro="">
      <xdr:nvCxnSpPr>
        <xdr:cNvPr id="198" name="直線コネクタ 197"/>
        <xdr:cNvCxnSpPr/>
      </xdr:nvCxnSpPr>
      <xdr:spPr>
        <a:xfrm>
          <a:off x="2209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59</xdr:row>
      <xdr:rowOff>166007</xdr:rowOff>
    </xdr:from>
    <xdr:to>
      <xdr:col>4</xdr:col>
      <xdr:colOff>396875</xdr:colOff>
      <xdr:row>60</xdr:row>
      <xdr:rowOff>96157</xdr:rowOff>
    </xdr:to>
    <xdr:sp macro="" textlink="">
      <xdr:nvSpPr>
        <xdr:cNvPr id="199" name="フローチャート : 判断 198"/>
        <xdr:cNvSpPr/>
      </xdr:nvSpPr>
      <xdr:spPr>
        <a:xfrm>
          <a:off x="3048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80934</xdr:rowOff>
    </xdr:from>
    <xdr:ext cx="762000" cy="259045"/>
    <xdr:sp macro="" textlink="">
      <xdr:nvSpPr>
        <xdr:cNvPr id="200" name="テキスト ボックス 199"/>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151493</xdr:rowOff>
    </xdr:to>
    <xdr:cxnSp macro="">
      <xdr:nvCxnSpPr>
        <xdr:cNvPr id="201" name="直線コネクタ 200"/>
        <xdr:cNvCxnSpPr/>
      </xdr:nvCxnSpPr>
      <xdr:spPr>
        <a:xfrm>
          <a:off x="1320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59</xdr:row>
      <xdr:rowOff>166007</xdr:rowOff>
    </xdr:from>
    <xdr:to>
      <xdr:col>3</xdr:col>
      <xdr:colOff>193675</xdr:colOff>
      <xdr:row>60</xdr:row>
      <xdr:rowOff>96157</xdr:rowOff>
    </xdr:to>
    <xdr:sp macro="" textlink="">
      <xdr:nvSpPr>
        <xdr:cNvPr id="202" name="フローチャート : 判断 201"/>
        <xdr:cNvSpPr/>
      </xdr:nvSpPr>
      <xdr:spPr>
        <a:xfrm>
          <a:off x="2159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80934</xdr:rowOff>
    </xdr:from>
    <xdr:ext cx="762000" cy="259045"/>
    <xdr:sp macro="" textlink="">
      <xdr:nvSpPr>
        <xdr:cNvPr id="203" name="テキスト ボックス 202"/>
        <xdr:cNvSpPr txBox="1"/>
      </xdr:nvSpPr>
      <xdr:spPr>
        <a:xfrm>
          <a:off x="1828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108857</xdr:rowOff>
    </xdr:from>
    <xdr:to>
      <xdr:col>1</xdr:col>
      <xdr:colOff>676275</xdr:colOff>
      <xdr:row>59</xdr:row>
      <xdr:rowOff>39007</xdr:rowOff>
    </xdr:to>
    <xdr:sp macro="" textlink="">
      <xdr:nvSpPr>
        <xdr:cNvPr id="204" name="フローチャート : 判断 203"/>
        <xdr:cNvSpPr/>
      </xdr:nvSpPr>
      <xdr:spPr>
        <a:xfrm>
          <a:off x="1270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23784</xdr:rowOff>
    </xdr:from>
    <xdr:ext cx="762000" cy="259045"/>
    <xdr:sp macro="" textlink="">
      <xdr:nvSpPr>
        <xdr:cNvPr id="205" name="テキスト ボックス 204"/>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211" name="円/楕円 210"/>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109055</xdr:rowOff>
    </xdr:from>
    <xdr:ext cx="762000" cy="259045"/>
    <xdr:sp macro="" textlink="">
      <xdr:nvSpPr>
        <xdr:cNvPr id="212" name="扶助費該当値テキスト"/>
        <xdr:cNvSpPr txBox="1"/>
      </xdr:nvSpPr>
      <xdr:spPr>
        <a:xfrm>
          <a:off x="4914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13" name="円/楕円 212"/>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199</xdr:rowOff>
    </xdr:from>
    <xdr:ext cx="736600" cy="259045"/>
    <xdr:sp macro="" textlink="">
      <xdr:nvSpPr>
        <xdr:cNvPr id="214" name="テキスト ボックス 213"/>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5" name="円/楕円 214"/>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216" name="テキスト ボックス 215"/>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7" name="円/楕円 216"/>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218" name="テキスト ボックス 21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9" name="円/楕円 218"/>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20" name="テキスト ボックス 219"/>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a:t>
          </a:r>
          <a:r>
            <a:rPr kumimoji="1" lang="ja-JP" altLang="en-US" sz="1100">
              <a:solidFill>
                <a:schemeClr val="dk1"/>
              </a:solidFill>
              <a:effectLst/>
              <a:latin typeface="+mn-lt"/>
              <a:ea typeface="+mn-ea"/>
              <a:cs typeface="+mn-cs"/>
            </a:rPr>
            <a:t>変わらずだ</a:t>
          </a:r>
          <a:r>
            <a:rPr kumimoji="1" lang="ja-JP" altLang="ja-JP" sz="1100">
              <a:solidFill>
                <a:schemeClr val="dk1"/>
              </a:solidFill>
              <a:effectLst/>
              <a:latin typeface="+mn-lt"/>
              <a:ea typeface="+mn-ea"/>
              <a:cs typeface="+mn-cs"/>
            </a:rPr>
            <a:t>った。国民健康保険や介護保険事業などの特別会計繰出金が増加</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。類似団体平均は引き続き下回っている。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86178</xdr:rowOff>
    </xdr:from>
    <xdr:to>
      <xdr:col>24</xdr:col>
      <xdr:colOff>31750</xdr:colOff>
      <xdr:row>61</xdr:row>
      <xdr:rowOff>102507</xdr:rowOff>
    </xdr:to>
    <xdr:cxnSp macro="">
      <xdr:nvCxnSpPr>
        <xdr:cNvPr id="250" name="直線コネクタ 249"/>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xdr:rowOff>
    </xdr:from>
    <xdr:ext cx="762000" cy="259045"/>
    <xdr:sp macro="" textlink="">
      <xdr:nvSpPr>
        <xdr:cNvPr id="253"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86178</xdr:rowOff>
    </xdr:from>
    <xdr:to>
      <xdr:col>24</xdr:col>
      <xdr:colOff>120650</xdr:colOff>
      <xdr:row>53</xdr:row>
      <xdr:rowOff>86178</xdr:rowOff>
    </xdr:to>
    <xdr:cxnSp macro="">
      <xdr:nvCxnSpPr>
        <xdr:cNvPr id="254" name="直線コネクタ 253"/>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102507</xdr:rowOff>
    </xdr:from>
    <xdr:to>
      <xdr:col>24</xdr:col>
      <xdr:colOff>31750</xdr:colOff>
      <xdr:row>55</xdr:row>
      <xdr:rowOff>102507</xdr:rowOff>
    </xdr:to>
    <xdr:cxnSp macro="">
      <xdr:nvCxnSpPr>
        <xdr:cNvPr id="255" name="直線コネクタ 254"/>
        <xdr:cNvCxnSpPr/>
      </xdr:nvCxnSpPr>
      <xdr:spPr>
        <a:xfrm>
          <a:off x="15671800" y="9532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121755</xdr:rowOff>
    </xdr:from>
    <xdr:ext cx="762000" cy="259045"/>
    <xdr:sp macro="" textlink="">
      <xdr:nvSpPr>
        <xdr:cNvPr id="256" name="その他平均値テキスト"/>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149678</xdr:rowOff>
    </xdr:from>
    <xdr:to>
      <xdr:col>24</xdr:col>
      <xdr:colOff>82550</xdr:colOff>
      <xdr:row>58</xdr:row>
      <xdr:rowOff>79828</xdr:rowOff>
    </xdr:to>
    <xdr:sp macro="" textlink="">
      <xdr:nvSpPr>
        <xdr:cNvPr id="257" name="フローチャート : 判断 256"/>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53522</xdr:rowOff>
    </xdr:from>
    <xdr:to>
      <xdr:col>22</xdr:col>
      <xdr:colOff>565150</xdr:colOff>
      <xdr:row>55</xdr:row>
      <xdr:rowOff>102507</xdr:rowOff>
    </xdr:to>
    <xdr:cxnSp macro="">
      <xdr:nvCxnSpPr>
        <xdr:cNvPr id="258" name="直線コネクタ 257"/>
        <xdr:cNvCxnSpPr/>
      </xdr:nvCxnSpPr>
      <xdr:spPr>
        <a:xfrm>
          <a:off x="14782800" y="9483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9" name="フローチャート :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170742</xdr:rowOff>
    </xdr:from>
    <xdr:ext cx="736600" cy="259045"/>
    <xdr:sp macro="" textlink="">
      <xdr:nvSpPr>
        <xdr:cNvPr id="260" name="テキスト ボックス 259"/>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53522</xdr:rowOff>
    </xdr:from>
    <xdr:to>
      <xdr:col>21</xdr:col>
      <xdr:colOff>361950</xdr:colOff>
      <xdr:row>55</xdr:row>
      <xdr:rowOff>53522</xdr:rowOff>
    </xdr:to>
    <xdr:cxnSp macro="">
      <xdr:nvCxnSpPr>
        <xdr:cNvPr id="261" name="直線コネクタ 260"/>
        <xdr:cNvCxnSpPr/>
      </xdr:nvCxnSpPr>
      <xdr:spPr>
        <a:xfrm>
          <a:off x="13893800" y="948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2722</xdr:rowOff>
    </xdr:from>
    <xdr:to>
      <xdr:col>21</xdr:col>
      <xdr:colOff>412750</xdr:colOff>
      <xdr:row>57</xdr:row>
      <xdr:rowOff>104322</xdr:rowOff>
    </xdr:to>
    <xdr:sp macro="" textlink="">
      <xdr:nvSpPr>
        <xdr:cNvPr id="262" name="フローチャート : 判断 261"/>
        <xdr:cNvSpPr/>
      </xdr:nvSpPr>
      <xdr:spPr>
        <a:xfrm>
          <a:off x="14732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89099</xdr:rowOff>
    </xdr:from>
    <xdr:ext cx="762000" cy="259045"/>
    <xdr:sp macro="" textlink="">
      <xdr:nvSpPr>
        <xdr:cNvPr id="263" name="テキスト ボックス 262"/>
        <xdr:cNvSpPr txBox="1"/>
      </xdr:nvSpPr>
      <xdr:spPr>
        <a:xfrm>
          <a:off x="14401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37193</xdr:rowOff>
    </xdr:from>
    <xdr:to>
      <xdr:col>20</xdr:col>
      <xdr:colOff>158750</xdr:colOff>
      <xdr:row>55</xdr:row>
      <xdr:rowOff>53522</xdr:rowOff>
    </xdr:to>
    <xdr:cxnSp macro="">
      <xdr:nvCxnSpPr>
        <xdr:cNvPr id="264" name="直線コネクタ 263"/>
        <xdr:cNvCxnSpPr/>
      </xdr:nvCxnSpPr>
      <xdr:spPr>
        <a:xfrm>
          <a:off x="13004800" y="9466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141515</xdr:rowOff>
    </xdr:from>
    <xdr:to>
      <xdr:col>20</xdr:col>
      <xdr:colOff>209550</xdr:colOff>
      <xdr:row>57</xdr:row>
      <xdr:rowOff>71665</xdr:rowOff>
    </xdr:to>
    <xdr:sp macro="" textlink="">
      <xdr:nvSpPr>
        <xdr:cNvPr id="265" name="フローチャート : 判断 264"/>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56442</xdr:rowOff>
    </xdr:from>
    <xdr:ext cx="762000" cy="259045"/>
    <xdr:sp macro="" textlink="">
      <xdr:nvSpPr>
        <xdr:cNvPr id="266" name="テキスト ボックス 265"/>
        <xdr:cNvSpPr txBox="1"/>
      </xdr:nvSpPr>
      <xdr:spPr>
        <a:xfrm>
          <a:off x="13512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108857</xdr:rowOff>
    </xdr:from>
    <xdr:to>
      <xdr:col>19</xdr:col>
      <xdr:colOff>6350</xdr:colOff>
      <xdr:row>57</xdr:row>
      <xdr:rowOff>39007</xdr:rowOff>
    </xdr:to>
    <xdr:sp macro="" textlink="">
      <xdr:nvSpPr>
        <xdr:cNvPr id="267" name="フローチャート : 判断 266"/>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23784</xdr:rowOff>
    </xdr:from>
    <xdr:ext cx="762000" cy="259045"/>
    <xdr:sp macro="" textlink="">
      <xdr:nvSpPr>
        <xdr:cNvPr id="268" name="テキスト ボックス 267"/>
        <xdr:cNvSpPr txBox="1"/>
      </xdr:nvSpPr>
      <xdr:spPr>
        <a:xfrm>
          <a:off x="12623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51707</xdr:rowOff>
    </xdr:from>
    <xdr:to>
      <xdr:col>24</xdr:col>
      <xdr:colOff>82550</xdr:colOff>
      <xdr:row>55</xdr:row>
      <xdr:rowOff>153307</xdr:rowOff>
    </xdr:to>
    <xdr:sp macro="" textlink="">
      <xdr:nvSpPr>
        <xdr:cNvPr id="274" name="円/楕円 273"/>
        <xdr:cNvSpPr/>
      </xdr:nvSpPr>
      <xdr:spPr>
        <a:xfrm>
          <a:off x="16459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68234</xdr:rowOff>
    </xdr:from>
    <xdr:ext cx="762000" cy="259045"/>
    <xdr:sp macro="" textlink="">
      <xdr:nvSpPr>
        <xdr:cNvPr id="275" name="その他該当値テキスト"/>
        <xdr:cNvSpPr txBox="1"/>
      </xdr:nvSpPr>
      <xdr:spPr>
        <a:xfrm>
          <a:off x="16598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51707</xdr:rowOff>
    </xdr:from>
    <xdr:to>
      <xdr:col>22</xdr:col>
      <xdr:colOff>615950</xdr:colOff>
      <xdr:row>55</xdr:row>
      <xdr:rowOff>153307</xdr:rowOff>
    </xdr:to>
    <xdr:sp macro="" textlink="">
      <xdr:nvSpPr>
        <xdr:cNvPr id="276" name="円/楕円 275"/>
        <xdr:cNvSpPr/>
      </xdr:nvSpPr>
      <xdr:spPr>
        <a:xfrm>
          <a:off x="15621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163484</xdr:rowOff>
    </xdr:from>
    <xdr:ext cx="736600" cy="259045"/>
    <xdr:sp macro="" textlink="">
      <xdr:nvSpPr>
        <xdr:cNvPr id="277" name="テキスト ボックス 276"/>
        <xdr:cNvSpPr txBox="1"/>
      </xdr:nvSpPr>
      <xdr:spPr>
        <a:xfrm>
          <a:off x="15290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2722</xdr:rowOff>
    </xdr:from>
    <xdr:to>
      <xdr:col>21</xdr:col>
      <xdr:colOff>412750</xdr:colOff>
      <xdr:row>55</xdr:row>
      <xdr:rowOff>104322</xdr:rowOff>
    </xdr:to>
    <xdr:sp macro="" textlink="">
      <xdr:nvSpPr>
        <xdr:cNvPr id="278" name="円/楕円 277"/>
        <xdr:cNvSpPr/>
      </xdr:nvSpPr>
      <xdr:spPr>
        <a:xfrm>
          <a:off x="14732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114499</xdr:rowOff>
    </xdr:from>
    <xdr:ext cx="762000" cy="259045"/>
    <xdr:sp macro="" textlink="">
      <xdr:nvSpPr>
        <xdr:cNvPr id="279" name="テキスト ボックス 278"/>
        <xdr:cNvSpPr txBox="1"/>
      </xdr:nvSpPr>
      <xdr:spPr>
        <a:xfrm>
          <a:off x="14401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2722</xdr:rowOff>
    </xdr:from>
    <xdr:to>
      <xdr:col>20</xdr:col>
      <xdr:colOff>209550</xdr:colOff>
      <xdr:row>55</xdr:row>
      <xdr:rowOff>104322</xdr:rowOff>
    </xdr:to>
    <xdr:sp macro="" textlink="">
      <xdr:nvSpPr>
        <xdr:cNvPr id="280" name="円/楕円 279"/>
        <xdr:cNvSpPr/>
      </xdr:nvSpPr>
      <xdr:spPr>
        <a:xfrm>
          <a:off x="13843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114499</xdr:rowOff>
    </xdr:from>
    <xdr:ext cx="762000" cy="259045"/>
    <xdr:sp macro="" textlink="">
      <xdr:nvSpPr>
        <xdr:cNvPr id="281" name="テキスト ボックス 280"/>
        <xdr:cNvSpPr txBox="1"/>
      </xdr:nvSpPr>
      <xdr:spPr>
        <a:xfrm>
          <a:off x="13512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157843</xdr:rowOff>
    </xdr:from>
    <xdr:to>
      <xdr:col>19</xdr:col>
      <xdr:colOff>6350</xdr:colOff>
      <xdr:row>55</xdr:row>
      <xdr:rowOff>87993</xdr:rowOff>
    </xdr:to>
    <xdr:sp macro="" textlink="">
      <xdr:nvSpPr>
        <xdr:cNvPr id="282" name="円/楕円 281"/>
        <xdr:cNvSpPr/>
      </xdr:nvSpPr>
      <xdr:spPr>
        <a:xfrm>
          <a:off x="12954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98170</xdr:rowOff>
    </xdr:from>
    <xdr:ext cx="762000" cy="259045"/>
    <xdr:sp macro="" textlink="">
      <xdr:nvSpPr>
        <xdr:cNvPr id="283" name="テキスト ボックス 282"/>
        <xdr:cNvSpPr txBox="1"/>
      </xdr:nvSpPr>
      <xdr:spPr>
        <a:xfrm>
          <a:off x="12623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消防業務を行っている広域連合への負担金</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公営企業（下水道事業）への</a:t>
          </a:r>
          <a:r>
            <a:rPr kumimoji="1" lang="ja-JP" altLang="en-US" sz="1100">
              <a:solidFill>
                <a:schemeClr val="dk1"/>
              </a:solidFill>
              <a:effectLst/>
              <a:latin typeface="+mn-lt"/>
              <a:ea typeface="+mn-ea"/>
              <a:cs typeface="+mn-cs"/>
            </a:rPr>
            <a:t>補助金が減少したことから</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となった。引き続き</a:t>
          </a:r>
          <a:r>
            <a:rPr kumimoji="1" lang="ja-JP" altLang="en-US" sz="1100">
              <a:solidFill>
                <a:schemeClr val="dk1"/>
              </a:solidFill>
              <a:effectLst/>
              <a:latin typeface="+mn-lt"/>
              <a:ea typeface="+mn-ea"/>
              <a:cs typeface="+mn-cs"/>
            </a:rPr>
            <a:t>多額の負担金・補助金を支出していることから、</a:t>
          </a:r>
          <a:r>
            <a:rPr kumimoji="1" lang="ja-JP" altLang="ja-JP" sz="1100">
              <a:solidFill>
                <a:schemeClr val="dk1"/>
              </a:solidFill>
              <a:effectLst/>
              <a:latin typeface="+mn-lt"/>
              <a:ea typeface="+mn-ea"/>
              <a:cs typeface="+mn-cs"/>
            </a:rPr>
            <a:t>類似団体平均を上回っている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公営企業への支出は、公営企業の独立採算の原則の観点から、受益と負担の明確化、事業の合理化を推進していく。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154214</xdr:rowOff>
    </xdr:from>
    <xdr:to>
      <xdr:col>24</xdr:col>
      <xdr:colOff>31750</xdr:colOff>
      <xdr:row>40</xdr:row>
      <xdr:rowOff>78015</xdr:rowOff>
    </xdr:to>
    <xdr:cxnSp macro="">
      <xdr:nvCxnSpPr>
        <xdr:cNvPr id="313" name="直線コネクタ 312"/>
        <xdr:cNvCxnSpPr/>
      </xdr:nvCxnSpPr>
      <xdr:spPr>
        <a:xfrm flipV="1">
          <a:off x="16510000" y="5640614"/>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50092</xdr:rowOff>
    </xdr:from>
    <xdr:ext cx="762000" cy="259045"/>
    <xdr:sp macro="" textlink="">
      <xdr:nvSpPr>
        <xdr:cNvPr id="314" name="補助費等最小値テキスト"/>
        <xdr:cNvSpPr txBox="1"/>
      </xdr:nvSpPr>
      <xdr:spPr>
        <a:xfrm>
          <a:off x="16598900" y="690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40</xdr:row>
      <xdr:rowOff>78015</xdr:rowOff>
    </xdr:from>
    <xdr:to>
      <xdr:col>24</xdr:col>
      <xdr:colOff>120650</xdr:colOff>
      <xdr:row>40</xdr:row>
      <xdr:rowOff>78015</xdr:rowOff>
    </xdr:to>
    <xdr:cxnSp macro="">
      <xdr:nvCxnSpPr>
        <xdr:cNvPr id="315" name="直線コネクタ 314"/>
        <xdr:cNvCxnSpPr/>
      </xdr:nvCxnSpPr>
      <xdr:spPr>
        <a:xfrm>
          <a:off x="16421100" y="693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69141</xdr:rowOff>
    </xdr:from>
    <xdr:ext cx="762000" cy="259045"/>
    <xdr:sp macro="" textlink="">
      <xdr:nvSpPr>
        <xdr:cNvPr id="316" name="補助費等最大値テキスト"/>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32</xdr:row>
      <xdr:rowOff>154214</xdr:rowOff>
    </xdr:from>
    <xdr:to>
      <xdr:col>24</xdr:col>
      <xdr:colOff>120650</xdr:colOff>
      <xdr:row>32</xdr:row>
      <xdr:rowOff>154214</xdr:rowOff>
    </xdr:to>
    <xdr:cxnSp macro="">
      <xdr:nvCxnSpPr>
        <xdr:cNvPr id="317" name="直線コネクタ 316"/>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78015</xdr:rowOff>
    </xdr:from>
    <xdr:to>
      <xdr:col>24</xdr:col>
      <xdr:colOff>31750</xdr:colOff>
      <xdr:row>40</xdr:row>
      <xdr:rowOff>132443</xdr:rowOff>
    </xdr:to>
    <xdr:cxnSp macro="">
      <xdr:nvCxnSpPr>
        <xdr:cNvPr id="318" name="直線コネクタ 317"/>
        <xdr:cNvCxnSpPr/>
      </xdr:nvCxnSpPr>
      <xdr:spPr>
        <a:xfrm flipV="1">
          <a:off x="15671800" y="69360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149877</xdr:rowOff>
    </xdr:from>
    <xdr:ext cx="762000" cy="259045"/>
    <xdr:sp macro="" textlink="">
      <xdr:nvSpPr>
        <xdr:cNvPr id="319" name="補助費等平均値テキスト"/>
        <xdr:cNvSpPr txBox="1"/>
      </xdr:nvSpPr>
      <xdr:spPr>
        <a:xfrm>
          <a:off x="16598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20" name="フローチャート : 判断 319"/>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121557</xdr:rowOff>
    </xdr:from>
    <xdr:to>
      <xdr:col>22</xdr:col>
      <xdr:colOff>565150</xdr:colOff>
      <xdr:row>40</xdr:row>
      <xdr:rowOff>132443</xdr:rowOff>
    </xdr:to>
    <xdr:cxnSp macro="">
      <xdr:nvCxnSpPr>
        <xdr:cNvPr id="321" name="直線コネクタ 320"/>
        <xdr:cNvCxnSpPr/>
      </xdr:nvCxnSpPr>
      <xdr:spPr>
        <a:xfrm>
          <a:off x="14782800" y="6979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133350</xdr:rowOff>
    </xdr:from>
    <xdr:to>
      <xdr:col>22</xdr:col>
      <xdr:colOff>615950</xdr:colOff>
      <xdr:row>36</xdr:row>
      <xdr:rowOff>63500</xdr:rowOff>
    </xdr:to>
    <xdr:sp macro="" textlink="">
      <xdr:nvSpPr>
        <xdr:cNvPr id="322" name="フローチャート : 判断 321"/>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23" name="テキスト ボックス 322"/>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118835</xdr:rowOff>
    </xdr:from>
    <xdr:to>
      <xdr:col>21</xdr:col>
      <xdr:colOff>361950</xdr:colOff>
      <xdr:row>40</xdr:row>
      <xdr:rowOff>121557</xdr:rowOff>
    </xdr:to>
    <xdr:cxnSp macro="">
      <xdr:nvCxnSpPr>
        <xdr:cNvPr id="324" name="直線コネクタ 323"/>
        <xdr:cNvCxnSpPr/>
      </xdr:nvCxnSpPr>
      <xdr:spPr>
        <a:xfrm>
          <a:off x="13893800" y="6805385"/>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25" name="フローチャート : 判断 324"/>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26" name="テキスト ボックス 325"/>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118835</xdr:rowOff>
    </xdr:from>
    <xdr:to>
      <xdr:col>20</xdr:col>
      <xdr:colOff>158750</xdr:colOff>
      <xdr:row>41</xdr:row>
      <xdr:rowOff>156935</xdr:rowOff>
    </xdr:to>
    <xdr:cxnSp macro="">
      <xdr:nvCxnSpPr>
        <xdr:cNvPr id="327" name="直線コネクタ 326"/>
        <xdr:cNvCxnSpPr/>
      </xdr:nvCxnSpPr>
      <xdr:spPr>
        <a:xfrm flipV="1">
          <a:off x="13004800" y="6805385"/>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155122</xdr:rowOff>
    </xdr:from>
    <xdr:to>
      <xdr:col>20</xdr:col>
      <xdr:colOff>209550</xdr:colOff>
      <xdr:row>36</xdr:row>
      <xdr:rowOff>85272</xdr:rowOff>
    </xdr:to>
    <xdr:sp macro="" textlink="">
      <xdr:nvSpPr>
        <xdr:cNvPr id="328" name="フローチャート : 判断 327"/>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95449</xdr:rowOff>
    </xdr:from>
    <xdr:ext cx="762000" cy="259045"/>
    <xdr:sp macro="" textlink="">
      <xdr:nvSpPr>
        <xdr:cNvPr id="329" name="テキスト ボックス 328"/>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122464</xdr:rowOff>
    </xdr:from>
    <xdr:to>
      <xdr:col>19</xdr:col>
      <xdr:colOff>6350</xdr:colOff>
      <xdr:row>36</xdr:row>
      <xdr:rowOff>52614</xdr:rowOff>
    </xdr:to>
    <xdr:sp macro="" textlink="">
      <xdr:nvSpPr>
        <xdr:cNvPr id="330" name="フローチャート : 判断 329"/>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62791</xdr:rowOff>
    </xdr:from>
    <xdr:ext cx="762000" cy="259045"/>
    <xdr:sp macro="" textlink="">
      <xdr:nvSpPr>
        <xdr:cNvPr id="331" name="テキスト ボックス 330"/>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27215</xdr:rowOff>
    </xdr:from>
    <xdr:to>
      <xdr:col>24</xdr:col>
      <xdr:colOff>82550</xdr:colOff>
      <xdr:row>40</xdr:row>
      <xdr:rowOff>128815</xdr:rowOff>
    </xdr:to>
    <xdr:sp macro="" textlink="">
      <xdr:nvSpPr>
        <xdr:cNvPr id="337" name="円/楕円 336"/>
        <xdr:cNvSpPr/>
      </xdr:nvSpPr>
      <xdr:spPr>
        <a:xfrm>
          <a:off x="164592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107242</xdr:rowOff>
    </xdr:from>
    <xdr:ext cx="762000" cy="259045"/>
    <xdr:sp macro="" textlink="">
      <xdr:nvSpPr>
        <xdr:cNvPr id="338" name="補助費等該当値テキスト"/>
        <xdr:cNvSpPr txBox="1"/>
      </xdr:nvSpPr>
      <xdr:spPr>
        <a:xfrm>
          <a:off x="16598900" y="679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81643</xdr:rowOff>
    </xdr:from>
    <xdr:to>
      <xdr:col>22</xdr:col>
      <xdr:colOff>615950</xdr:colOff>
      <xdr:row>41</xdr:row>
      <xdr:rowOff>11793</xdr:rowOff>
    </xdr:to>
    <xdr:sp macro="" textlink="">
      <xdr:nvSpPr>
        <xdr:cNvPr id="339" name="円/楕円 338"/>
        <xdr:cNvSpPr/>
      </xdr:nvSpPr>
      <xdr:spPr>
        <a:xfrm>
          <a:off x="15621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168020</xdr:rowOff>
    </xdr:from>
    <xdr:ext cx="736600" cy="259045"/>
    <xdr:sp macro="" textlink="">
      <xdr:nvSpPr>
        <xdr:cNvPr id="340" name="テキスト ボックス 339"/>
        <xdr:cNvSpPr txBox="1"/>
      </xdr:nvSpPr>
      <xdr:spPr>
        <a:xfrm>
          <a:off x="15290800" y="702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70757</xdr:rowOff>
    </xdr:from>
    <xdr:to>
      <xdr:col>21</xdr:col>
      <xdr:colOff>412750</xdr:colOff>
      <xdr:row>41</xdr:row>
      <xdr:rowOff>907</xdr:rowOff>
    </xdr:to>
    <xdr:sp macro="" textlink="">
      <xdr:nvSpPr>
        <xdr:cNvPr id="341" name="円/楕円 340"/>
        <xdr:cNvSpPr/>
      </xdr:nvSpPr>
      <xdr:spPr>
        <a:xfrm>
          <a:off x="14732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157134</xdr:rowOff>
    </xdr:from>
    <xdr:ext cx="762000" cy="259045"/>
    <xdr:sp macro="" textlink="">
      <xdr:nvSpPr>
        <xdr:cNvPr id="342" name="テキスト ボックス 341"/>
        <xdr:cNvSpPr txBox="1"/>
      </xdr:nvSpPr>
      <xdr:spPr>
        <a:xfrm>
          <a:off x="14401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68035</xdr:rowOff>
    </xdr:from>
    <xdr:to>
      <xdr:col>20</xdr:col>
      <xdr:colOff>209550</xdr:colOff>
      <xdr:row>39</xdr:row>
      <xdr:rowOff>169635</xdr:rowOff>
    </xdr:to>
    <xdr:sp macro="" textlink="">
      <xdr:nvSpPr>
        <xdr:cNvPr id="343" name="円/楕円 342"/>
        <xdr:cNvSpPr/>
      </xdr:nvSpPr>
      <xdr:spPr>
        <a:xfrm>
          <a:off x="13843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154412</xdr:rowOff>
    </xdr:from>
    <xdr:ext cx="762000" cy="259045"/>
    <xdr:sp macro="" textlink="">
      <xdr:nvSpPr>
        <xdr:cNvPr id="344" name="テキスト ボックス 343"/>
        <xdr:cNvSpPr txBox="1"/>
      </xdr:nvSpPr>
      <xdr:spPr>
        <a:xfrm>
          <a:off x="13512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106135</xdr:rowOff>
    </xdr:from>
    <xdr:to>
      <xdr:col>19</xdr:col>
      <xdr:colOff>6350</xdr:colOff>
      <xdr:row>42</xdr:row>
      <xdr:rowOff>36285</xdr:rowOff>
    </xdr:to>
    <xdr:sp macro="" textlink="">
      <xdr:nvSpPr>
        <xdr:cNvPr id="345" name="円/楕円 344"/>
        <xdr:cNvSpPr/>
      </xdr:nvSpPr>
      <xdr:spPr>
        <a:xfrm>
          <a:off x="12954000" y="71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42</xdr:row>
      <xdr:rowOff>21062</xdr:rowOff>
    </xdr:from>
    <xdr:ext cx="762000" cy="259045"/>
    <xdr:sp macro="" textlink="">
      <xdr:nvSpPr>
        <xdr:cNvPr id="346" name="テキスト ボックス 345"/>
        <xdr:cNvSpPr txBox="1"/>
      </xdr:nvSpPr>
      <xdr:spPr>
        <a:xfrm>
          <a:off x="12623800" y="72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経常収支比率に占める公債費の割合は、前年度と比較して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ポイント減となったが、類似団体平均を上回っている。今後、最近実施した大型事業の償還が始まることから、新規発行の抑制や計画的な繰上償還等を行うなどにより低減に努める。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77470</xdr:rowOff>
    </xdr:from>
    <xdr:to>
      <xdr:col>7</xdr:col>
      <xdr:colOff>15875</xdr:colOff>
      <xdr:row>80</xdr:row>
      <xdr:rowOff>142239</xdr:rowOff>
    </xdr:to>
    <xdr:cxnSp macro="">
      <xdr:nvCxnSpPr>
        <xdr:cNvPr id="374" name="直線コネクタ 373"/>
        <xdr:cNvCxnSpPr/>
      </xdr:nvCxnSpPr>
      <xdr:spPr>
        <a:xfrm flipV="1">
          <a:off x="4826000" y="12593320"/>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7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76" name="直線コネクタ 37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163847</xdr:rowOff>
    </xdr:from>
    <xdr:ext cx="762000" cy="259045"/>
    <xdr:sp macro="" textlink="">
      <xdr:nvSpPr>
        <xdr:cNvPr id="377"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73</xdr:row>
      <xdr:rowOff>77470</xdr:rowOff>
    </xdr:from>
    <xdr:to>
      <xdr:col>7</xdr:col>
      <xdr:colOff>104775</xdr:colOff>
      <xdr:row>73</xdr:row>
      <xdr:rowOff>77470</xdr:rowOff>
    </xdr:to>
    <xdr:cxnSp macro="">
      <xdr:nvCxnSpPr>
        <xdr:cNvPr id="378" name="直線コネクタ 377"/>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73661</xdr:rowOff>
    </xdr:from>
    <xdr:to>
      <xdr:col>7</xdr:col>
      <xdr:colOff>15875</xdr:colOff>
      <xdr:row>78</xdr:row>
      <xdr:rowOff>127000</xdr:rowOff>
    </xdr:to>
    <xdr:cxnSp macro="">
      <xdr:nvCxnSpPr>
        <xdr:cNvPr id="379" name="直線コネクタ 378"/>
        <xdr:cNvCxnSpPr/>
      </xdr:nvCxnSpPr>
      <xdr:spPr>
        <a:xfrm flipV="1">
          <a:off x="3987800" y="134467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80"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81" name="フローチャート : 判断 380"/>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127000</xdr:rowOff>
    </xdr:from>
    <xdr:to>
      <xdr:col>5</xdr:col>
      <xdr:colOff>549275</xdr:colOff>
      <xdr:row>79</xdr:row>
      <xdr:rowOff>8889</xdr:rowOff>
    </xdr:to>
    <xdr:cxnSp macro="">
      <xdr:nvCxnSpPr>
        <xdr:cNvPr id="382" name="直線コネクタ 381"/>
        <xdr:cNvCxnSpPr/>
      </xdr:nvCxnSpPr>
      <xdr:spPr>
        <a:xfrm flipV="1">
          <a:off x="3098800" y="135001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83" name="フローチャート : 判断 382"/>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384" name="テキスト ボックス 383"/>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8889</xdr:rowOff>
    </xdr:from>
    <xdr:to>
      <xdr:col>4</xdr:col>
      <xdr:colOff>346075</xdr:colOff>
      <xdr:row>79</xdr:row>
      <xdr:rowOff>77470</xdr:rowOff>
    </xdr:to>
    <xdr:cxnSp macro="">
      <xdr:nvCxnSpPr>
        <xdr:cNvPr id="385" name="直線コネクタ 384"/>
        <xdr:cNvCxnSpPr/>
      </xdr:nvCxnSpPr>
      <xdr:spPr>
        <a:xfrm flipV="1">
          <a:off x="2209800" y="135534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86" name="フローチャート : 判断 385"/>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161307</xdr:rowOff>
    </xdr:from>
    <xdr:ext cx="762000" cy="259045"/>
    <xdr:sp macro="" textlink="">
      <xdr:nvSpPr>
        <xdr:cNvPr id="387" name="テキスト ボックス 386"/>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77470</xdr:rowOff>
    </xdr:from>
    <xdr:to>
      <xdr:col>3</xdr:col>
      <xdr:colOff>142875</xdr:colOff>
      <xdr:row>79</xdr:row>
      <xdr:rowOff>153670</xdr:rowOff>
    </xdr:to>
    <xdr:cxnSp macro="">
      <xdr:nvCxnSpPr>
        <xdr:cNvPr id="388" name="直線コネクタ 387"/>
        <xdr:cNvCxnSpPr/>
      </xdr:nvCxnSpPr>
      <xdr:spPr>
        <a:xfrm flipV="1">
          <a:off x="1320800" y="13622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89" name="フローチャート : 判断 388"/>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90" name="テキスト ボックス 389"/>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91" name="フローチャート : 判断 390"/>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392" name="テキスト ボックス 391"/>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22861</xdr:rowOff>
    </xdr:from>
    <xdr:to>
      <xdr:col>7</xdr:col>
      <xdr:colOff>66675</xdr:colOff>
      <xdr:row>78</xdr:row>
      <xdr:rowOff>124461</xdr:rowOff>
    </xdr:to>
    <xdr:sp macro="" textlink="">
      <xdr:nvSpPr>
        <xdr:cNvPr id="398" name="円/楕円 397"/>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166388</xdr:rowOff>
    </xdr:from>
    <xdr:ext cx="762000" cy="259045"/>
    <xdr:sp macro="" textlink="">
      <xdr:nvSpPr>
        <xdr:cNvPr id="399" name="公債費該当値テキスト"/>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400" name="円/楕円 399"/>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162577</xdr:rowOff>
    </xdr:from>
    <xdr:ext cx="736600" cy="259045"/>
    <xdr:sp macro="" textlink="">
      <xdr:nvSpPr>
        <xdr:cNvPr id="401" name="テキスト ボックス 400"/>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129539</xdr:rowOff>
    </xdr:from>
    <xdr:to>
      <xdr:col>4</xdr:col>
      <xdr:colOff>396875</xdr:colOff>
      <xdr:row>79</xdr:row>
      <xdr:rowOff>59689</xdr:rowOff>
    </xdr:to>
    <xdr:sp macro="" textlink="">
      <xdr:nvSpPr>
        <xdr:cNvPr id="402" name="円/楕円 401"/>
        <xdr:cNvSpPr/>
      </xdr:nvSpPr>
      <xdr:spPr>
        <a:xfrm>
          <a:off x="3048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44466</xdr:rowOff>
    </xdr:from>
    <xdr:ext cx="762000" cy="259045"/>
    <xdr:sp macro="" textlink="">
      <xdr:nvSpPr>
        <xdr:cNvPr id="403" name="テキスト ボックス 402"/>
        <xdr:cNvSpPr txBox="1"/>
      </xdr:nvSpPr>
      <xdr:spPr>
        <a:xfrm>
          <a:off x="2717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26670</xdr:rowOff>
    </xdr:from>
    <xdr:to>
      <xdr:col>3</xdr:col>
      <xdr:colOff>193675</xdr:colOff>
      <xdr:row>79</xdr:row>
      <xdr:rowOff>128270</xdr:rowOff>
    </xdr:to>
    <xdr:sp macro="" textlink="">
      <xdr:nvSpPr>
        <xdr:cNvPr id="404" name="円/楕円 403"/>
        <xdr:cNvSpPr/>
      </xdr:nvSpPr>
      <xdr:spPr>
        <a:xfrm>
          <a:off x="2159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113047</xdr:rowOff>
    </xdr:from>
    <xdr:ext cx="762000" cy="259045"/>
    <xdr:sp macro="" textlink="">
      <xdr:nvSpPr>
        <xdr:cNvPr id="405" name="テキスト ボックス 404"/>
        <xdr:cNvSpPr txBox="1"/>
      </xdr:nvSpPr>
      <xdr:spPr>
        <a:xfrm>
          <a:off x="1828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102870</xdr:rowOff>
    </xdr:from>
    <xdr:to>
      <xdr:col>1</xdr:col>
      <xdr:colOff>676275</xdr:colOff>
      <xdr:row>80</xdr:row>
      <xdr:rowOff>33020</xdr:rowOff>
    </xdr:to>
    <xdr:sp macro="" textlink="">
      <xdr:nvSpPr>
        <xdr:cNvPr id="406" name="円/楕円 405"/>
        <xdr:cNvSpPr/>
      </xdr:nvSpPr>
      <xdr:spPr>
        <a:xfrm>
          <a:off x="1270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17797</xdr:rowOff>
    </xdr:from>
    <xdr:ext cx="762000" cy="259045"/>
    <xdr:sp macro="" textlink="">
      <xdr:nvSpPr>
        <xdr:cNvPr id="407" name="テキスト ボックス 406"/>
        <xdr:cNvSpPr txBox="1"/>
      </xdr:nvSpPr>
      <xdr:spPr>
        <a:xfrm>
          <a:off x="939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ポイント下回っている。前年度と比較すると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人件費が</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ポイントの増、</a:t>
          </a:r>
          <a:r>
            <a:rPr kumimoji="1" lang="ja-JP" altLang="en-US" sz="1100">
              <a:solidFill>
                <a:schemeClr val="dk1"/>
              </a:solidFill>
              <a:effectLst/>
              <a:latin typeface="+mn-lt"/>
              <a:ea typeface="+mn-ea"/>
              <a:cs typeface="+mn-cs"/>
            </a:rPr>
            <a:t>補助</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となるなど</a:t>
          </a:r>
          <a:r>
            <a:rPr kumimoji="1" lang="ja-JP" altLang="en-US" sz="1100">
              <a:solidFill>
                <a:schemeClr val="dk1"/>
              </a:solidFill>
              <a:effectLst/>
              <a:latin typeface="+mn-lt"/>
              <a:ea typeface="+mn-ea"/>
              <a:cs typeface="+mn-cs"/>
            </a:rPr>
            <a:t>合計としては変わらずだった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80</xdr:row>
      <xdr:rowOff>149861</xdr:rowOff>
    </xdr:to>
    <xdr:cxnSp macro="">
      <xdr:nvCxnSpPr>
        <xdr:cNvPr id="435" name="直線コネクタ 434"/>
        <xdr:cNvCxnSpPr/>
      </xdr:nvCxnSpPr>
      <xdr:spPr>
        <a:xfrm flipV="1">
          <a:off x="16510000" y="126619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36"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37" name="直線コネクタ 436"/>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38"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39" name="直線コネクタ 438"/>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119380</xdr:rowOff>
    </xdr:from>
    <xdr:to>
      <xdr:col>24</xdr:col>
      <xdr:colOff>31750</xdr:colOff>
      <xdr:row>76</xdr:row>
      <xdr:rowOff>119380</xdr:rowOff>
    </xdr:to>
    <xdr:cxnSp macro="">
      <xdr:nvCxnSpPr>
        <xdr:cNvPr id="440" name="直線コネクタ 439"/>
        <xdr:cNvCxnSpPr/>
      </xdr:nvCxnSpPr>
      <xdr:spPr>
        <a:xfrm>
          <a:off x="15671800" y="13149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4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42" name="フローチャート : 判断 44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27939</xdr:rowOff>
    </xdr:from>
    <xdr:to>
      <xdr:col>22</xdr:col>
      <xdr:colOff>565150</xdr:colOff>
      <xdr:row>76</xdr:row>
      <xdr:rowOff>119380</xdr:rowOff>
    </xdr:to>
    <xdr:cxnSp macro="">
      <xdr:nvCxnSpPr>
        <xdr:cNvPr id="443" name="直線コネクタ 442"/>
        <xdr:cNvCxnSpPr/>
      </xdr:nvCxnSpPr>
      <xdr:spPr>
        <a:xfrm>
          <a:off x="14782800" y="130581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133350</xdr:rowOff>
    </xdr:from>
    <xdr:to>
      <xdr:col>22</xdr:col>
      <xdr:colOff>615950</xdr:colOff>
      <xdr:row>80</xdr:row>
      <xdr:rowOff>63500</xdr:rowOff>
    </xdr:to>
    <xdr:sp macro="" textlink="">
      <xdr:nvSpPr>
        <xdr:cNvPr id="444" name="フローチャート : 判断 443"/>
        <xdr:cNvSpPr/>
      </xdr:nvSpPr>
      <xdr:spPr>
        <a:xfrm>
          <a:off x="15621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48277</xdr:rowOff>
    </xdr:from>
    <xdr:ext cx="736600" cy="259045"/>
    <xdr:sp macro="" textlink="">
      <xdr:nvSpPr>
        <xdr:cNvPr id="445" name="テキスト ボックス 444"/>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130810</xdr:rowOff>
    </xdr:from>
    <xdr:to>
      <xdr:col>21</xdr:col>
      <xdr:colOff>361950</xdr:colOff>
      <xdr:row>76</xdr:row>
      <xdr:rowOff>27939</xdr:rowOff>
    </xdr:to>
    <xdr:cxnSp macro="">
      <xdr:nvCxnSpPr>
        <xdr:cNvPr id="446" name="直線コネクタ 445"/>
        <xdr:cNvCxnSpPr/>
      </xdr:nvCxnSpPr>
      <xdr:spPr>
        <a:xfrm>
          <a:off x="13893800" y="12989560"/>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79</xdr:row>
      <xdr:rowOff>26670</xdr:rowOff>
    </xdr:from>
    <xdr:to>
      <xdr:col>21</xdr:col>
      <xdr:colOff>412750</xdr:colOff>
      <xdr:row>79</xdr:row>
      <xdr:rowOff>128270</xdr:rowOff>
    </xdr:to>
    <xdr:sp macro="" textlink="">
      <xdr:nvSpPr>
        <xdr:cNvPr id="447" name="フローチャート : 判断 446"/>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113047</xdr:rowOff>
    </xdr:from>
    <xdr:ext cx="762000" cy="259045"/>
    <xdr:sp macro="" textlink="">
      <xdr:nvSpPr>
        <xdr:cNvPr id="448" name="テキスト ボックス 447"/>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130810</xdr:rowOff>
    </xdr:from>
    <xdr:to>
      <xdr:col>20</xdr:col>
      <xdr:colOff>158750</xdr:colOff>
      <xdr:row>77</xdr:row>
      <xdr:rowOff>85089</xdr:rowOff>
    </xdr:to>
    <xdr:cxnSp macro="">
      <xdr:nvCxnSpPr>
        <xdr:cNvPr id="449" name="直線コネクタ 448"/>
        <xdr:cNvCxnSpPr/>
      </xdr:nvCxnSpPr>
      <xdr:spPr>
        <a:xfrm flipV="1">
          <a:off x="13004800" y="12989560"/>
          <a:ext cx="889000" cy="29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49530</xdr:rowOff>
    </xdr:from>
    <xdr:to>
      <xdr:col>20</xdr:col>
      <xdr:colOff>209550</xdr:colOff>
      <xdr:row>79</xdr:row>
      <xdr:rowOff>151130</xdr:rowOff>
    </xdr:to>
    <xdr:sp macro="" textlink="">
      <xdr:nvSpPr>
        <xdr:cNvPr id="450" name="フローチャート : 判断 449"/>
        <xdr:cNvSpPr/>
      </xdr:nvSpPr>
      <xdr:spPr>
        <a:xfrm>
          <a:off x="13843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135907</xdr:rowOff>
    </xdr:from>
    <xdr:ext cx="762000" cy="259045"/>
    <xdr:sp macro="" textlink="">
      <xdr:nvSpPr>
        <xdr:cNvPr id="451" name="テキスト ボックス 450"/>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152400</xdr:rowOff>
    </xdr:from>
    <xdr:to>
      <xdr:col>19</xdr:col>
      <xdr:colOff>6350</xdr:colOff>
      <xdr:row>79</xdr:row>
      <xdr:rowOff>82550</xdr:rowOff>
    </xdr:to>
    <xdr:sp macro="" textlink="">
      <xdr:nvSpPr>
        <xdr:cNvPr id="452" name="フローチャート : 判断 451"/>
        <xdr:cNvSpPr/>
      </xdr:nvSpPr>
      <xdr:spPr>
        <a:xfrm>
          <a:off x="12954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67327</xdr:rowOff>
    </xdr:from>
    <xdr:ext cx="762000" cy="259045"/>
    <xdr:sp macro="" textlink="">
      <xdr:nvSpPr>
        <xdr:cNvPr id="453" name="テキスト ボックス 452"/>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68580</xdr:rowOff>
    </xdr:from>
    <xdr:to>
      <xdr:col>24</xdr:col>
      <xdr:colOff>82550</xdr:colOff>
      <xdr:row>76</xdr:row>
      <xdr:rowOff>170180</xdr:rowOff>
    </xdr:to>
    <xdr:sp macro="" textlink="">
      <xdr:nvSpPr>
        <xdr:cNvPr id="459" name="円/楕円 458"/>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85107</xdr:rowOff>
    </xdr:from>
    <xdr:ext cx="762000" cy="259045"/>
    <xdr:sp macro="" textlink="">
      <xdr:nvSpPr>
        <xdr:cNvPr id="460" name="公債費以外該当値テキスト"/>
        <xdr:cNvSpPr txBox="1"/>
      </xdr:nvSpPr>
      <xdr:spPr>
        <a:xfrm>
          <a:off x="16598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68580</xdr:rowOff>
    </xdr:from>
    <xdr:to>
      <xdr:col>22</xdr:col>
      <xdr:colOff>615950</xdr:colOff>
      <xdr:row>76</xdr:row>
      <xdr:rowOff>170180</xdr:rowOff>
    </xdr:to>
    <xdr:sp macro="" textlink="">
      <xdr:nvSpPr>
        <xdr:cNvPr id="461" name="円/楕円 460"/>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8907</xdr:rowOff>
    </xdr:from>
    <xdr:ext cx="736600" cy="259045"/>
    <xdr:sp macro="" textlink="">
      <xdr:nvSpPr>
        <xdr:cNvPr id="462" name="テキスト ボックス 461"/>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148589</xdr:rowOff>
    </xdr:from>
    <xdr:to>
      <xdr:col>21</xdr:col>
      <xdr:colOff>412750</xdr:colOff>
      <xdr:row>76</xdr:row>
      <xdr:rowOff>78739</xdr:rowOff>
    </xdr:to>
    <xdr:sp macro="" textlink="">
      <xdr:nvSpPr>
        <xdr:cNvPr id="463" name="円/楕円 462"/>
        <xdr:cNvSpPr/>
      </xdr:nvSpPr>
      <xdr:spPr>
        <a:xfrm>
          <a:off x="14732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88917</xdr:rowOff>
    </xdr:from>
    <xdr:ext cx="762000" cy="259045"/>
    <xdr:sp macro="" textlink="">
      <xdr:nvSpPr>
        <xdr:cNvPr id="464" name="テキスト ボックス 463"/>
        <xdr:cNvSpPr txBox="1"/>
      </xdr:nvSpPr>
      <xdr:spPr>
        <a:xfrm>
          <a:off x="14401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80010</xdr:rowOff>
    </xdr:from>
    <xdr:to>
      <xdr:col>20</xdr:col>
      <xdr:colOff>209550</xdr:colOff>
      <xdr:row>76</xdr:row>
      <xdr:rowOff>10161</xdr:rowOff>
    </xdr:to>
    <xdr:sp macro="" textlink="">
      <xdr:nvSpPr>
        <xdr:cNvPr id="465" name="円/楕円 464"/>
        <xdr:cNvSpPr/>
      </xdr:nvSpPr>
      <xdr:spPr>
        <a:xfrm>
          <a:off x="13843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20337</xdr:rowOff>
    </xdr:from>
    <xdr:ext cx="762000" cy="259045"/>
    <xdr:sp macro="" textlink="">
      <xdr:nvSpPr>
        <xdr:cNvPr id="466" name="テキスト ボックス 465"/>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67" name="円/楕円 466"/>
        <xdr:cNvSpPr/>
      </xdr:nvSpPr>
      <xdr:spPr>
        <a:xfrm>
          <a:off x="12954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146066</xdr:rowOff>
    </xdr:from>
    <xdr:ext cx="762000" cy="259045"/>
    <xdr:sp macro="" textlink="">
      <xdr:nvSpPr>
        <xdr:cNvPr id="468" name="テキスト ボックス 467"/>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長野県上田市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101793</xdr:rowOff>
    </xdr:from>
    <xdr:to>
      <xdr:col>4</xdr:col>
      <xdr:colOff>1117600</xdr:colOff>
      <xdr:row>20</xdr:row>
      <xdr:rowOff>38334</xdr:rowOff>
    </xdr:to>
    <xdr:cxnSp macro="">
      <xdr:nvCxnSpPr>
        <xdr:cNvPr id="43" name="直線コネクタ 42"/>
        <xdr:cNvCxnSpPr/>
      </xdr:nvCxnSpPr>
      <xdr:spPr bwMode="auto">
        <a:xfrm flipV="1">
          <a:off x="5651500" y="2206818"/>
          <a:ext cx="0" cy="130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10411</xdr:rowOff>
    </xdr:from>
    <xdr:ext cx="762000" cy="259045"/>
    <xdr:sp macro="" textlink="">
      <xdr:nvSpPr>
        <xdr:cNvPr id="44" name="人口1人当たり決算額の推移最小値テキスト130"/>
        <xdr:cNvSpPr txBox="1"/>
      </xdr:nvSpPr>
      <xdr:spPr>
        <a:xfrm>
          <a:off x="5740400" y="348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49,231</a:t>
          </a:r>
          <a:endParaRPr kumimoji="1" lang="ja-JP" altLang="en-US" sz="1000" b="1">
            <a:latin typeface="ＭＳ Ｐゴシック"/>
          </a:endParaRPr>
        </a:p>
      </xdr:txBody>
    </xdr:sp>
    <xdr:clientData/>
  </xdr:oneCellAnchor>
  <xdr:twoCellAnchor>
    <xdr:from>
      <xdr:col>4</xdr:col>
      <xdr:colOff>1028700</xdr:colOff>
      <xdr:row>20</xdr:row>
      <xdr:rowOff>38334</xdr:rowOff>
    </xdr:from>
    <xdr:to>
      <xdr:col>5</xdr:col>
      <xdr:colOff>73025</xdr:colOff>
      <xdr:row>20</xdr:row>
      <xdr:rowOff>38334</xdr:rowOff>
    </xdr:to>
    <xdr:cxnSp macro="">
      <xdr:nvCxnSpPr>
        <xdr:cNvPr id="45" name="直線コネクタ 44"/>
        <xdr:cNvCxnSpPr/>
      </xdr:nvCxnSpPr>
      <xdr:spPr bwMode="auto">
        <a:xfrm>
          <a:off x="5562600" y="3514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16720</xdr:rowOff>
    </xdr:from>
    <xdr:ext cx="762000" cy="259045"/>
    <xdr:sp macro="" textlink="">
      <xdr:nvSpPr>
        <xdr:cNvPr id="46" name="人口1人当たり決算額の推移最大値テキスト130"/>
        <xdr:cNvSpPr txBox="1"/>
      </xdr:nvSpPr>
      <xdr:spPr>
        <a:xfrm>
          <a:off x="5740400" y="195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77,843</a:t>
          </a:r>
          <a:endParaRPr kumimoji="1" lang="ja-JP" altLang="en-US" sz="1000" b="1">
            <a:latin typeface="ＭＳ Ｐゴシック"/>
          </a:endParaRPr>
        </a:p>
      </xdr:txBody>
    </xdr:sp>
    <xdr:clientData/>
  </xdr:oneCellAnchor>
  <xdr:twoCellAnchor>
    <xdr:from>
      <xdr:col>4</xdr:col>
      <xdr:colOff>1028700</xdr:colOff>
      <xdr:row>12</xdr:row>
      <xdr:rowOff>101793</xdr:rowOff>
    </xdr:from>
    <xdr:to>
      <xdr:col>5</xdr:col>
      <xdr:colOff>73025</xdr:colOff>
      <xdr:row>12</xdr:row>
      <xdr:rowOff>101793</xdr:rowOff>
    </xdr:to>
    <xdr:cxnSp macro="">
      <xdr:nvCxnSpPr>
        <xdr:cNvPr id="47" name="直線コネクタ 46"/>
        <xdr:cNvCxnSpPr/>
      </xdr:nvCxnSpPr>
      <xdr:spPr bwMode="auto">
        <a:xfrm>
          <a:off x="5562600" y="22068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131328</xdr:rowOff>
    </xdr:from>
    <xdr:to>
      <xdr:col>4</xdr:col>
      <xdr:colOff>1117600</xdr:colOff>
      <xdr:row>13</xdr:row>
      <xdr:rowOff>144816</xdr:rowOff>
    </xdr:to>
    <xdr:cxnSp macro="">
      <xdr:nvCxnSpPr>
        <xdr:cNvPr id="48" name="直線コネクタ 47"/>
        <xdr:cNvCxnSpPr/>
      </xdr:nvCxnSpPr>
      <xdr:spPr bwMode="auto">
        <a:xfrm>
          <a:off x="5003800" y="2407803"/>
          <a:ext cx="647700" cy="13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136456</xdr:rowOff>
    </xdr:from>
    <xdr:ext cx="762000" cy="259045"/>
    <xdr:sp macro="" textlink="">
      <xdr:nvSpPr>
        <xdr:cNvPr id="49" name="人口1人当たり決算額の推移平均値テキスト130"/>
        <xdr:cNvSpPr txBox="1"/>
      </xdr:nvSpPr>
      <xdr:spPr>
        <a:xfrm>
          <a:off x="5740400" y="275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64,113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164379</xdr:rowOff>
    </xdr:from>
    <xdr:to>
      <xdr:col>5</xdr:col>
      <xdr:colOff>34925</xdr:colOff>
      <xdr:row>16</xdr:row>
      <xdr:rowOff>94529</xdr:rowOff>
    </xdr:to>
    <xdr:sp macro="" textlink="">
      <xdr:nvSpPr>
        <xdr:cNvPr id="50" name="フローチャート : 判断 49"/>
        <xdr:cNvSpPr/>
      </xdr:nvSpPr>
      <xdr:spPr bwMode="auto">
        <a:xfrm>
          <a:off x="56007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131328</xdr:rowOff>
    </xdr:from>
    <xdr:to>
      <xdr:col>4</xdr:col>
      <xdr:colOff>469900</xdr:colOff>
      <xdr:row>14</xdr:row>
      <xdr:rowOff>80259</xdr:rowOff>
    </xdr:to>
    <xdr:cxnSp macro="">
      <xdr:nvCxnSpPr>
        <xdr:cNvPr id="51" name="直線コネクタ 50"/>
        <xdr:cNvCxnSpPr/>
      </xdr:nvCxnSpPr>
      <xdr:spPr bwMode="auto">
        <a:xfrm flipV="1">
          <a:off x="4305300" y="2407803"/>
          <a:ext cx="698500" cy="120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136489</xdr:rowOff>
    </xdr:from>
    <xdr:to>
      <xdr:col>4</xdr:col>
      <xdr:colOff>520700</xdr:colOff>
      <xdr:row>17</xdr:row>
      <xdr:rowOff>66639</xdr:rowOff>
    </xdr:to>
    <xdr:sp macro="" textlink="">
      <xdr:nvSpPr>
        <xdr:cNvPr id="52" name="フローチャート : 判断 51"/>
        <xdr:cNvSpPr/>
      </xdr:nvSpPr>
      <xdr:spPr bwMode="auto">
        <a:xfrm>
          <a:off x="4953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51416</xdr:rowOff>
    </xdr:from>
    <xdr:ext cx="736600" cy="259045"/>
    <xdr:sp macro="" textlink="">
      <xdr:nvSpPr>
        <xdr:cNvPr id="53" name="テキスト ボックス 52"/>
        <xdr:cNvSpPr txBox="1"/>
      </xdr:nvSpPr>
      <xdr:spPr>
        <a:xfrm>
          <a:off x="4622800" y="3013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50632</xdr:rowOff>
    </xdr:from>
    <xdr:to>
      <xdr:col>3</xdr:col>
      <xdr:colOff>904875</xdr:colOff>
      <xdr:row>14</xdr:row>
      <xdr:rowOff>80259</xdr:rowOff>
    </xdr:to>
    <xdr:cxnSp macro="">
      <xdr:nvCxnSpPr>
        <xdr:cNvPr id="54" name="直線コネクタ 53"/>
        <xdr:cNvCxnSpPr/>
      </xdr:nvCxnSpPr>
      <xdr:spPr bwMode="auto">
        <a:xfrm>
          <a:off x="3606800" y="2498557"/>
          <a:ext cx="698500" cy="29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139690</xdr:rowOff>
    </xdr:from>
    <xdr:to>
      <xdr:col>3</xdr:col>
      <xdr:colOff>955675</xdr:colOff>
      <xdr:row>17</xdr:row>
      <xdr:rowOff>69840</xdr:rowOff>
    </xdr:to>
    <xdr:sp macro="" textlink="">
      <xdr:nvSpPr>
        <xdr:cNvPr id="55" name="フローチャート : 判断 54"/>
        <xdr:cNvSpPr/>
      </xdr:nvSpPr>
      <xdr:spPr bwMode="auto">
        <a:xfrm>
          <a:off x="4254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54617</xdr:rowOff>
    </xdr:from>
    <xdr:ext cx="762000" cy="259045"/>
    <xdr:sp macro="" textlink="">
      <xdr:nvSpPr>
        <xdr:cNvPr id="56" name="テキスト ボックス 55"/>
        <xdr:cNvSpPr txBox="1"/>
      </xdr:nvSpPr>
      <xdr:spPr>
        <a:xfrm>
          <a:off x="3924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116195</xdr:rowOff>
    </xdr:from>
    <xdr:to>
      <xdr:col>3</xdr:col>
      <xdr:colOff>206375</xdr:colOff>
      <xdr:row>14</xdr:row>
      <xdr:rowOff>50632</xdr:rowOff>
    </xdr:to>
    <xdr:cxnSp macro="">
      <xdr:nvCxnSpPr>
        <xdr:cNvPr id="57" name="直線コネクタ 56"/>
        <xdr:cNvCxnSpPr/>
      </xdr:nvCxnSpPr>
      <xdr:spPr bwMode="auto">
        <a:xfrm>
          <a:off x="2908300" y="2392670"/>
          <a:ext cx="698500" cy="105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94747</xdr:rowOff>
    </xdr:from>
    <xdr:to>
      <xdr:col>3</xdr:col>
      <xdr:colOff>257175</xdr:colOff>
      <xdr:row>17</xdr:row>
      <xdr:rowOff>24897</xdr:rowOff>
    </xdr:to>
    <xdr:sp macro="" textlink="">
      <xdr:nvSpPr>
        <xdr:cNvPr id="58" name="フローチャート : 判断 57"/>
        <xdr:cNvSpPr/>
      </xdr:nvSpPr>
      <xdr:spPr bwMode="auto">
        <a:xfrm>
          <a:off x="35560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9674</xdr:rowOff>
    </xdr:from>
    <xdr:ext cx="762000" cy="259045"/>
    <xdr:sp macro="" textlink="">
      <xdr:nvSpPr>
        <xdr:cNvPr id="59" name="テキスト ボックス 58"/>
        <xdr:cNvSpPr txBox="1"/>
      </xdr:nvSpPr>
      <xdr:spPr>
        <a:xfrm>
          <a:off x="3225800" y="29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162367</xdr:rowOff>
    </xdr:from>
    <xdr:to>
      <xdr:col>2</xdr:col>
      <xdr:colOff>692150</xdr:colOff>
      <xdr:row>16</xdr:row>
      <xdr:rowOff>92517</xdr:rowOff>
    </xdr:to>
    <xdr:sp macro="" textlink="">
      <xdr:nvSpPr>
        <xdr:cNvPr id="60" name="フローチャート : 判断 59"/>
        <xdr:cNvSpPr/>
      </xdr:nvSpPr>
      <xdr:spPr bwMode="auto">
        <a:xfrm>
          <a:off x="2857500" y="2781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77294</xdr:rowOff>
    </xdr:from>
    <xdr:ext cx="762000" cy="259045"/>
    <xdr:sp macro="" textlink="">
      <xdr:nvSpPr>
        <xdr:cNvPr id="61" name="テキスト ボックス 60"/>
        <xdr:cNvSpPr txBox="1"/>
      </xdr:nvSpPr>
      <xdr:spPr>
        <a:xfrm>
          <a:off x="2527300" y="286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94016</xdr:rowOff>
    </xdr:from>
    <xdr:to>
      <xdr:col>5</xdr:col>
      <xdr:colOff>34925</xdr:colOff>
      <xdr:row>14</xdr:row>
      <xdr:rowOff>24166</xdr:rowOff>
    </xdr:to>
    <xdr:sp macro="" textlink="">
      <xdr:nvSpPr>
        <xdr:cNvPr id="67" name="円/楕円 66"/>
        <xdr:cNvSpPr/>
      </xdr:nvSpPr>
      <xdr:spPr bwMode="auto">
        <a:xfrm>
          <a:off x="5600700" y="2370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110543</xdr:rowOff>
    </xdr:from>
    <xdr:ext cx="762000" cy="259045"/>
    <xdr:sp macro="" textlink="">
      <xdr:nvSpPr>
        <xdr:cNvPr id="68" name="人口1人当たり決算額の推移該当値テキスト130"/>
        <xdr:cNvSpPr txBox="1"/>
      </xdr:nvSpPr>
      <xdr:spPr>
        <a:xfrm>
          <a:off x="5740400" y="221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73,152</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80528</xdr:rowOff>
    </xdr:from>
    <xdr:to>
      <xdr:col>4</xdr:col>
      <xdr:colOff>520700</xdr:colOff>
      <xdr:row>14</xdr:row>
      <xdr:rowOff>10678</xdr:rowOff>
    </xdr:to>
    <xdr:sp macro="" textlink="">
      <xdr:nvSpPr>
        <xdr:cNvPr id="69" name="円/楕円 68"/>
        <xdr:cNvSpPr/>
      </xdr:nvSpPr>
      <xdr:spPr bwMode="auto">
        <a:xfrm>
          <a:off x="4953000" y="2357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20855</xdr:rowOff>
    </xdr:from>
    <xdr:ext cx="736600" cy="259045"/>
    <xdr:sp macro="" textlink="">
      <xdr:nvSpPr>
        <xdr:cNvPr id="70" name="テキスト ボックス 69"/>
        <xdr:cNvSpPr txBox="1"/>
      </xdr:nvSpPr>
      <xdr:spPr>
        <a:xfrm>
          <a:off x="4622800" y="2125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73,447</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29459</xdr:rowOff>
    </xdr:from>
    <xdr:to>
      <xdr:col>3</xdr:col>
      <xdr:colOff>955675</xdr:colOff>
      <xdr:row>14</xdr:row>
      <xdr:rowOff>131059</xdr:rowOff>
    </xdr:to>
    <xdr:sp macro="" textlink="">
      <xdr:nvSpPr>
        <xdr:cNvPr id="71" name="円/楕円 70"/>
        <xdr:cNvSpPr/>
      </xdr:nvSpPr>
      <xdr:spPr bwMode="auto">
        <a:xfrm>
          <a:off x="4254500" y="2477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141236</xdr:rowOff>
    </xdr:from>
    <xdr:ext cx="762000" cy="259045"/>
    <xdr:sp macro="" textlink="">
      <xdr:nvSpPr>
        <xdr:cNvPr id="72" name="テキスト ボックス 71"/>
        <xdr:cNvSpPr txBox="1"/>
      </xdr:nvSpPr>
      <xdr:spPr>
        <a:xfrm>
          <a:off x="3924300" y="224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70,814</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171282</xdr:rowOff>
    </xdr:from>
    <xdr:to>
      <xdr:col>3</xdr:col>
      <xdr:colOff>257175</xdr:colOff>
      <xdr:row>14</xdr:row>
      <xdr:rowOff>101432</xdr:rowOff>
    </xdr:to>
    <xdr:sp macro="" textlink="">
      <xdr:nvSpPr>
        <xdr:cNvPr id="73" name="円/楕円 72"/>
        <xdr:cNvSpPr/>
      </xdr:nvSpPr>
      <xdr:spPr bwMode="auto">
        <a:xfrm>
          <a:off x="3556000" y="2447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111609</xdr:rowOff>
    </xdr:from>
    <xdr:ext cx="762000" cy="259045"/>
    <xdr:sp macro="" textlink="">
      <xdr:nvSpPr>
        <xdr:cNvPr id="74" name="テキスト ボックス 73"/>
        <xdr:cNvSpPr txBox="1"/>
      </xdr:nvSpPr>
      <xdr:spPr>
        <a:xfrm>
          <a:off x="3225800" y="22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71,462</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65395</xdr:rowOff>
    </xdr:from>
    <xdr:to>
      <xdr:col>2</xdr:col>
      <xdr:colOff>692150</xdr:colOff>
      <xdr:row>13</xdr:row>
      <xdr:rowOff>166995</xdr:rowOff>
    </xdr:to>
    <xdr:sp macro="" textlink="">
      <xdr:nvSpPr>
        <xdr:cNvPr id="75" name="円/楕円 74"/>
        <xdr:cNvSpPr/>
      </xdr:nvSpPr>
      <xdr:spPr bwMode="auto">
        <a:xfrm>
          <a:off x="2857500" y="2341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5722</xdr:rowOff>
    </xdr:from>
    <xdr:ext cx="762000" cy="259045"/>
    <xdr:sp macro="" textlink="">
      <xdr:nvSpPr>
        <xdr:cNvPr id="76" name="テキスト ボックス 75"/>
        <xdr:cNvSpPr txBox="1"/>
      </xdr:nvSpPr>
      <xdr:spPr>
        <a:xfrm>
          <a:off x="2527300" y="211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116393</xdr:rowOff>
    </xdr:from>
    <xdr:to>
      <xdr:col>4</xdr:col>
      <xdr:colOff>1117600</xdr:colOff>
      <xdr:row>38</xdr:row>
      <xdr:rowOff>102357</xdr:rowOff>
    </xdr:to>
    <xdr:cxnSp macro="">
      <xdr:nvCxnSpPr>
        <xdr:cNvPr id="103" name="直線コネクタ 102"/>
        <xdr:cNvCxnSpPr/>
      </xdr:nvCxnSpPr>
      <xdr:spPr bwMode="auto">
        <a:xfrm flipV="1">
          <a:off x="5651500" y="6040943"/>
          <a:ext cx="0" cy="15290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74434</xdr:rowOff>
    </xdr:from>
    <xdr:ext cx="762000" cy="259045"/>
    <xdr:sp macro="" textlink="">
      <xdr:nvSpPr>
        <xdr:cNvPr id="104" name="人口1人当たり決算額の推移最小値テキスト445"/>
        <xdr:cNvSpPr txBox="1"/>
      </xdr:nvSpPr>
      <xdr:spPr>
        <a:xfrm>
          <a:off x="5740400" y="754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4</xdr:col>
      <xdr:colOff>1028700</xdr:colOff>
      <xdr:row>38</xdr:row>
      <xdr:rowOff>102357</xdr:rowOff>
    </xdr:from>
    <xdr:to>
      <xdr:col>5</xdr:col>
      <xdr:colOff>73025</xdr:colOff>
      <xdr:row>38</xdr:row>
      <xdr:rowOff>102357</xdr:rowOff>
    </xdr:to>
    <xdr:cxnSp macro="">
      <xdr:nvCxnSpPr>
        <xdr:cNvPr id="105" name="直線コネクタ 104"/>
        <xdr:cNvCxnSpPr/>
      </xdr:nvCxnSpPr>
      <xdr:spPr bwMode="auto">
        <a:xfrm>
          <a:off x="5562600" y="7569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31320</xdr:rowOff>
    </xdr:from>
    <xdr:ext cx="762000" cy="259045"/>
    <xdr:sp macro="" textlink="">
      <xdr:nvSpPr>
        <xdr:cNvPr id="106" name="人口1人当たり決算額の推移最大値テキスト445"/>
        <xdr:cNvSpPr txBox="1"/>
      </xdr:nvSpPr>
      <xdr:spPr>
        <a:xfrm>
          <a:off x="5740400" y="578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31,482</a:t>
          </a:r>
          <a:endParaRPr kumimoji="1" lang="ja-JP" altLang="en-US" sz="1000" b="1">
            <a:latin typeface="ＭＳ Ｐゴシック"/>
          </a:endParaRPr>
        </a:p>
      </xdr:txBody>
    </xdr:sp>
    <xdr:clientData/>
  </xdr:oneCellAnchor>
  <xdr:twoCellAnchor>
    <xdr:from>
      <xdr:col>4</xdr:col>
      <xdr:colOff>1028700</xdr:colOff>
      <xdr:row>33</xdr:row>
      <xdr:rowOff>116393</xdr:rowOff>
    </xdr:from>
    <xdr:to>
      <xdr:col>5</xdr:col>
      <xdr:colOff>73025</xdr:colOff>
      <xdr:row>33</xdr:row>
      <xdr:rowOff>116393</xdr:rowOff>
    </xdr:to>
    <xdr:cxnSp macro="">
      <xdr:nvCxnSpPr>
        <xdr:cNvPr id="107" name="直線コネクタ 106"/>
        <xdr:cNvCxnSpPr/>
      </xdr:nvCxnSpPr>
      <xdr:spPr bwMode="auto">
        <a:xfrm>
          <a:off x="5562600" y="6040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87452</xdr:rowOff>
    </xdr:from>
    <xdr:to>
      <xdr:col>4</xdr:col>
      <xdr:colOff>1117600</xdr:colOff>
      <xdr:row>37</xdr:row>
      <xdr:rowOff>11374</xdr:rowOff>
    </xdr:to>
    <xdr:cxnSp macro="">
      <xdr:nvCxnSpPr>
        <xdr:cNvPr id="108" name="直線コネクタ 107"/>
        <xdr:cNvCxnSpPr/>
      </xdr:nvCxnSpPr>
      <xdr:spPr bwMode="auto">
        <a:xfrm flipV="1">
          <a:off x="5003800" y="7040702"/>
          <a:ext cx="647700" cy="95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162267</xdr:rowOff>
    </xdr:from>
    <xdr:ext cx="762000" cy="259045"/>
    <xdr:sp macro="" textlink="">
      <xdr:nvSpPr>
        <xdr:cNvPr id="109" name="人口1人当たり決算額の推移平均値テキスト445"/>
        <xdr:cNvSpPr txBox="1"/>
      </xdr:nvSpPr>
      <xdr:spPr>
        <a:xfrm>
          <a:off x="5740400" y="677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10,979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317190</xdr:rowOff>
    </xdr:from>
    <xdr:to>
      <xdr:col>5</xdr:col>
      <xdr:colOff>34925</xdr:colOff>
      <xdr:row>36</xdr:row>
      <xdr:rowOff>75890</xdr:rowOff>
    </xdr:to>
    <xdr:sp macro="" textlink="">
      <xdr:nvSpPr>
        <xdr:cNvPr id="110" name="フローチャート : 判断 109"/>
        <xdr:cNvSpPr/>
      </xdr:nvSpPr>
      <xdr:spPr bwMode="auto">
        <a:xfrm>
          <a:off x="5600700" y="6927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155987</xdr:rowOff>
    </xdr:from>
    <xdr:to>
      <xdr:col>4</xdr:col>
      <xdr:colOff>469900</xdr:colOff>
      <xdr:row>37</xdr:row>
      <xdr:rowOff>11374</xdr:rowOff>
    </xdr:to>
    <xdr:cxnSp macro="">
      <xdr:nvCxnSpPr>
        <xdr:cNvPr id="111" name="直線コネクタ 110"/>
        <xdr:cNvCxnSpPr/>
      </xdr:nvCxnSpPr>
      <xdr:spPr bwMode="auto">
        <a:xfrm>
          <a:off x="4305300" y="7109237"/>
          <a:ext cx="698500" cy="26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2" name="フローチャート : 判断 111"/>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228759</xdr:rowOff>
    </xdr:from>
    <xdr:ext cx="736600" cy="259045"/>
    <xdr:sp macro="" textlink="">
      <xdr:nvSpPr>
        <xdr:cNvPr id="113" name="テキスト ボックス 112"/>
        <xdr:cNvSpPr txBox="1"/>
      </xdr:nvSpPr>
      <xdr:spPr>
        <a:xfrm>
          <a:off x="4622800" y="683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275316</xdr:rowOff>
    </xdr:from>
    <xdr:to>
      <xdr:col>3</xdr:col>
      <xdr:colOff>904875</xdr:colOff>
      <xdr:row>36</xdr:row>
      <xdr:rowOff>155987</xdr:rowOff>
    </xdr:to>
    <xdr:cxnSp macro="">
      <xdr:nvCxnSpPr>
        <xdr:cNvPr id="114" name="直線コネクタ 113"/>
        <xdr:cNvCxnSpPr/>
      </xdr:nvCxnSpPr>
      <xdr:spPr bwMode="auto">
        <a:xfrm>
          <a:off x="3606800" y="6885666"/>
          <a:ext cx="698500" cy="223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5" name="フローチャート : 判断 114"/>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163060</xdr:rowOff>
    </xdr:from>
    <xdr:ext cx="762000" cy="259045"/>
    <xdr:sp macro="" textlink="">
      <xdr:nvSpPr>
        <xdr:cNvPr id="116" name="テキスト ボックス 115"/>
        <xdr:cNvSpPr txBox="1"/>
      </xdr:nvSpPr>
      <xdr:spPr>
        <a:xfrm>
          <a:off x="3924300" y="677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304257</xdr:rowOff>
    </xdr:from>
    <xdr:to>
      <xdr:col>3</xdr:col>
      <xdr:colOff>206375</xdr:colOff>
      <xdr:row>35</xdr:row>
      <xdr:rowOff>275316</xdr:rowOff>
    </xdr:to>
    <xdr:cxnSp macro="">
      <xdr:nvCxnSpPr>
        <xdr:cNvPr id="117" name="直線コネクタ 116"/>
        <xdr:cNvCxnSpPr/>
      </xdr:nvCxnSpPr>
      <xdr:spPr bwMode="auto">
        <a:xfrm>
          <a:off x="2908300" y="6571707"/>
          <a:ext cx="698500" cy="313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18" name="フローチャート : 判断 117"/>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56827</xdr:rowOff>
    </xdr:from>
    <xdr:ext cx="762000" cy="259045"/>
    <xdr:sp macro="" textlink="">
      <xdr:nvSpPr>
        <xdr:cNvPr id="119" name="テキスト ボックス 118"/>
        <xdr:cNvSpPr txBox="1"/>
      </xdr:nvSpPr>
      <xdr:spPr>
        <a:xfrm>
          <a:off x="3225800" y="701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0" name="フローチャート : 判断 119"/>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5620</xdr:rowOff>
    </xdr:from>
    <xdr:ext cx="762000" cy="259045"/>
    <xdr:sp macro="" textlink="">
      <xdr:nvSpPr>
        <xdr:cNvPr id="121" name="テキスト ボックス 120"/>
        <xdr:cNvSpPr txBox="1"/>
      </xdr:nvSpPr>
      <xdr:spPr>
        <a:xfrm>
          <a:off x="2527300" y="695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36652</xdr:rowOff>
    </xdr:from>
    <xdr:to>
      <xdr:col>5</xdr:col>
      <xdr:colOff>34925</xdr:colOff>
      <xdr:row>36</xdr:row>
      <xdr:rowOff>138252</xdr:rowOff>
    </xdr:to>
    <xdr:sp macro="" textlink="">
      <xdr:nvSpPr>
        <xdr:cNvPr id="127" name="円/楕円 126"/>
        <xdr:cNvSpPr/>
      </xdr:nvSpPr>
      <xdr:spPr bwMode="auto">
        <a:xfrm>
          <a:off x="5600700" y="6989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8729</xdr:rowOff>
    </xdr:from>
    <xdr:ext cx="762000" cy="259045"/>
    <xdr:sp macro="" textlink="">
      <xdr:nvSpPr>
        <xdr:cNvPr id="128" name="人口1人当たり決算額の推移該当値テキスト445"/>
        <xdr:cNvSpPr txBox="1"/>
      </xdr:nvSpPr>
      <xdr:spPr>
        <a:xfrm>
          <a:off x="5740400" y="6961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132024</xdr:rowOff>
    </xdr:from>
    <xdr:to>
      <xdr:col>4</xdr:col>
      <xdr:colOff>520700</xdr:colOff>
      <xdr:row>37</xdr:row>
      <xdr:rowOff>62174</xdr:rowOff>
    </xdr:to>
    <xdr:sp macro="" textlink="">
      <xdr:nvSpPr>
        <xdr:cNvPr id="129" name="円/楕円 128"/>
        <xdr:cNvSpPr/>
      </xdr:nvSpPr>
      <xdr:spPr bwMode="auto">
        <a:xfrm>
          <a:off x="4953000" y="7085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46951</xdr:rowOff>
    </xdr:from>
    <xdr:ext cx="736600" cy="259045"/>
    <xdr:sp macro="" textlink="">
      <xdr:nvSpPr>
        <xdr:cNvPr id="130" name="テキスト ボックス 129"/>
        <xdr:cNvSpPr txBox="1"/>
      </xdr:nvSpPr>
      <xdr:spPr>
        <a:xfrm>
          <a:off x="4622800" y="7171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105187</xdr:rowOff>
    </xdr:from>
    <xdr:to>
      <xdr:col>3</xdr:col>
      <xdr:colOff>955675</xdr:colOff>
      <xdr:row>37</xdr:row>
      <xdr:rowOff>35337</xdr:rowOff>
    </xdr:to>
    <xdr:sp macro="" textlink="">
      <xdr:nvSpPr>
        <xdr:cNvPr id="131" name="円/楕円 130"/>
        <xdr:cNvSpPr/>
      </xdr:nvSpPr>
      <xdr:spPr bwMode="auto">
        <a:xfrm>
          <a:off x="4254500" y="7058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20114</xdr:rowOff>
    </xdr:from>
    <xdr:ext cx="762000" cy="259045"/>
    <xdr:sp macro="" textlink="">
      <xdr:nvSpPr>
        <xdr:cNvPr id="132" name="テキスト ボックス 131"/>
        <xdr:cNvSpPr txBox="1"/>
      </xdr:nvSpPr>
      <xdr:spPr>
        <a:xfrm>
          <a:off x="3924300" y="7144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224516</xdr:rowOff>
    </xdr:from>
    <xdr:to>
      <xdr:col>3</xdr:col>
      <xdr:colOff>257175</xdr:colOff>
      <xdr:row>35</xdr:row>
      <xdr:rowOff>326116</xdr:rowOff>
    </xdr:to>
    <xdr:sp macro="" textlink="">
      <xdr:nvSpPr>
        <xdr:cNvPr id="133" name="円/楕円 132"/>
        <xdr:cNvSpPr/>
      </xdr:nvSpPr>
      <xdr:spPr bwMode="auto">
        <a:xfrm>
          <a:off x="3556000" y="6834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336293</xdr:rowOff>
    </xdr:from>
    <xdr:ext cx="762000" cy="259045"/>
    <xdr:sp macro="" textlink="">
      <xdr:nvSpPr>
        <xdr:cNvPr id="134" name="テキスト ボックス 133"/>
        <xdr:cNvSpPr txBox="1"/>
      </xdr:nvSpPr>
      <xdr:spPr>
        <a:xfrm>
          <a:off x="3225800" y="660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253457</xdr:rowOff>
    </xdr:from>
    <xdr:to>
      <xdr:col>2</xdr:col>
      <xdr:colOff>692150</xdr:colOff>
      <xdr:row>35</xdr:row>
      <xdr:rowOff>12157</xdr:rowOff>
    </xdr:to>
    <xdr:sp macro="" textlink="">
      <xdr:nvSpPr>
        <xdr:cNvPr id="135" name="円/楕円 134"/>
        <xdr:cNvSpPr/>
      </xdr:nvSpPr>
      <xdr:spPr bwMode="auto">
        <a:xfrm>
          <a:off x="2857500" y="6520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22334</xdr:rowOff>
    </xdr:from>
    <xdr:ext cx="762000" cy="259045"/>
    <xdr:sp macro="" textlink="">
      <xdr:nvSpPr>
        <xdr:cNvPr id="136" name="テキスト ボックス 135"/>
        <xdr:cNvSpPr txBox="1"/>
      </xdr:nvSpPr>
      <xdr:spPr>
        <a:xfrm>
          <a:off x="2527300" y="628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159,639
156,290
552.04
72,149,057
69,497,041
2,220,115
40,129,577
69,435,793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45.2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48854</xdr:rowOff>
    </xdr:from>
    <xdr:to>
      <xdr:col>6</xdr:col>
      <xdr:colOff>510540</xdr:colOff>
      <xdr:row>38</xdr:row>
      <xdr:rowOff>138557</xdr:rowOff>
    </xdr:to>
    <xdr:cxnSp macro="">
      <xdr:nvCxnSpPr>
        <xdr:cNvPr id="54" name="直線コネクタ 53"/>
        <xdr:cNvCxnSpPr/>
      </xdr:nvCxnSpPr>
      <xdr:spPr>
        <a:xfrm flipV="1">
          <a:off x="4633595" y="5192354"/>
          <a:ext cx="1270"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142384</xdr:rowOff>
    </xdr:from>
    <xdr:ext cx="534377" cy="259045"/>
    <xdr:sp macro="" textlink="">
      <xdr:nvSpPr>
        <xdr:cNvPr id="55" name="人件費最小値テキスト"/>
        <xdr:cNvSpPr txBox="1"/>
      </xdr:nvSpPr>
      <xdr:spPr>
        <a:xfrm>
          <a:off x="4686300" y="665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40,025</a:t>
          </a:r>
          <a:endParaRPr kumimoji="1" lang="ja-JP" altLang="en-US" sz="1000" b="1">
            <a:latin typeface="ＭＳ Ｐゴシック"/>
          </a:endParaRPr>
        </a:p>
      </xdr:txBody>
    </xdr:sp>
    <xdr:clientData/>
  </xdr:oneCellAnchor>
  <xdr:twoCellAnchor>
    <xdr:from>
      <xdr:col>6</xdr:col>
      <xdr:colOff>422275</xdr:colOff>
      <xdr:row>38</xdr:row>
      <xdr:rowOff>138557</xdr:rowOff>
    </xdr:from>
    <xdr:to>
      <xdr:col>6</xdr:col>
      <xdr:colOff>600075</xdr:colOff>
      <xdr:row>38</xdr:row>
      <xdr:rowOff>138557</xdr:rowOff>
    </xdr:to>
    <xdr:cxnSp macro="">
      <xdr:nvCxnSpPr>
        <xdr:cNvPr id="56" name="直線コネクタ 55"/>
        <xdr:cNvCxnSpPr/>
      </xdr:nvCxnSpPr>
      <xdr:spPr>
        <a:xfrm>
          <a:off x="4546600" y="665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166981</xdr:rowOff>
    </xdr:from>
    <xdr:ext cx="534377" cy="259045"/>
    <xdr:sp macro="" textlink="">
      <xdr:nvSpPr>
        <xdr:cNvPr id="57" name="人件費最大値テキスト"/>
        <xdr:cNvSpPr txBox="1"/>
      </xdr:nvSpPr>
      <xdr:spPr>
        <a:xfrm>
          <a:off x="4686300" y="496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71,987</a:t>
          </a:r>
          <a:endParaRPr kumimoji="1" lang="ja-JP" altLang="en-US" sz="1000" b="1">
            <a:latin typeface="ＭＳ Ｐゴシック"/>
          </a:endParaRPr>
        </a:p>
      </xdr:txBody>
    </xdr:sp>
    <xdr:clientData/>
  </xdr:oneCellAnchor>
  <xdr:twoCellAnchor>
    <xdr:from>
      <xdr:col>6</xdr:col>
      <xdr:colOff>422275</xdr:colOff>
      <xdr:row>30</xdr:row>
      <xdr:rowOff>48854</xdr:rowOff>
    </xdr:from>
    <xdr:to>
      <xdr:col>6</xdr:col>
      <xdr:colOff>600075</xdr:colOff>
      <xdr:row>30</xdr:row>
      <xdr:rowOff>48854</xdr:rowOff>
    </xdr:to>
    <xdr:cxnSp macro="">
      <xdr:nvCxnSpPr>
        <xdr:cNvPr id="58" name="直線コネクタ 57"/>
        <xdr:cNvCxnSpPr/>
      </xdr:nvCxnSpPr>
      <xdr:spPr>
        <a:xfrm>
          <a:off x="4546600" y="519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121229</xdr:rowOff>
    </xdr:from>
    <xdr:to>
      <xdr:col>6</xdr:col>
      <xdr:colOff>511175</xdr:colOff>
      <xdr:row>33</xdr:row>
      <xdr:rowOff>126533</xdr:rowOff>
    </xdr:to>
    <xdr:cxnSp macro="">
      <xdr:nvCxnSpPr>
        <xdr:cNvPr id="59" name="直線コネクタ 58"/>
        <xdr:cNvCxnSpPr/>
      </xdr:nvCxnSpPr>
      <xdr:spPr>
        <a:xfrm flipV="1">
          <a:off x="3797300" y="5607629"/>
          <a:ext cx="838200" cy="17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79306</xdr:rowOff>
    </xdr:from>
    <xdr:ext cx="534377" cy="259045"/>
    <xdr:sp macro="" textlink="">
      <xdr:nvSpPr>
        <xdr:cNvPr id="60" name="人件費平均値テキスト"/>
        <xdr:cNvSpPr txBox="1"/>
      </xdr:nvSpPr>
      <xdr:spPr>
        <a:xfrm>
          <a:off x="4686300" y="5737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58,488</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100879</xdr:rowOff>
    </xdr:from>
    <xdr:to>
      <xdr:col>6</xdr:col>
      <xdr:colOff>561975</xdr:colOff>
      <xdr:row>34</xdr:row>
      <xdr:rowOff>31029</xdr:rowOff>
    </xdr:to>
    <xdr:sp macro="" textlink="">
      <xdr:nvSpPr>
        <xdr:cNvPr id="61" name="フローチャート : 判断 60"/>
        <xdr:cNvSpPr/>
      </xdr:nvSpPr>
      <xdr:spPr>
        <a:xfrm>
          <a:off x="4584700" y="575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126533</xdr:rowOff>
    </xdr:from>
    <xdr:to>
      <xdr:col>5</xdr:col>
      <xdr:colOff>358775</xdr:colOff>
      <xdr:row>34</xdr:row>
      <xdr:rowOff>48168</xdr:rowOff>
    </xdr:to>
    <xdr:cxnSp macro="">
      <xdr:nvCxnSpPr>
        <xdr:cNvPr id="62" name="直線コネクタ 61"/>
        <xdr:cNvCxnSpPr/>
      </xdr:nvCxnSpPr>
      <xdr:spPr>
        <a:xfrm flipV="1">
          <a:off x="2908300" y="5784383"/>
          <a:ext cx="889000" cy="9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89776</xdr:rowOff>
    </xdr:from>
    <xdr:ext cx="534377" cy="259045"/>
    <xdr:sp macro="" textlink="">
      <xdr:nvSpPr>
        <xdr:cNvPr id="64" name="テキスト ボックス 63"/>
        <xdr:cNvSpPr txBox="1"/>
      </xdr:nvSpPr>
      <xdr:spPr>
        <a:xfrm>
          <a:off x="3530111" y="59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151862</xdr:rowOff>
    </xdr:from>
    <xdr:to>
      <xdr:col>4</xdr:col>
      <xdr:colOff>155575</xdr:colOff>
      <xdr:row>34</xdr:row>
      <xdr:rowOff>48168</xdr:rowOff>
    </xdr:to>
    <xdr:cxnSp macro="">
      <xdr:nvCxnSpPr>
        <xdr:cNvPr id="65" name="直線コネクタ 64"/>
        <xdr:cNvCxnSpPr/>
      </xdr:nvCxnSpPr>
      <xdr:spPr>
        <a:xfrm>
          <a:off x="2019300" y="5809712"/>
          <a:ext cx="889000" cy="6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102145</xdr:rowOff>
    </xdr:from>
    <xdr:ext cx="534377" cy="259045"/>
    <xdr:sp macro="" textlink="">
      <xdr:nvSpPr>
        <xdr:cNvPr id="67" name="テキスト ボックス 66"/>
        <xdr:cNvSpPr txBox="1"/>
      </xdr:nvSpPr>
      <xdr:spPr>
        <a:xfrm>
          <a:off x="2641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31252</xdr:rowOff>
    </xdr:from>
    <xdr:to>
      <xdr:col>2</xdr:col>
      <xdr:colOff>638175</xdr:colOff>
      <xdr:row>33</xdr:row>
      <xdr:rowOff>151862</xdr:rowOff>
    </xdr:to>
    <xdr:cxnSp macro="">
      <xdr:nvCxnSpPr>
        <xdr:cNvPr id="68" name="直線コネクタ 67"/>
        <xdr:cNvCxnSpPr/>
      </xdr:nvCxnSpPr>
      <xdr:spPr>
        <a:xfrm>
          <a:off x="1130300" y="5689102"/>
          <a:ext cx="889000" cy="12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34891</xdr:rowOff>
    </xdr:from>
    <xdr:ext cx="534377" cy="259045"/>
    <xdr:sp macro="" textlink="">
      <xdr:nvSpPr>
        <xdr:cNvPr id="70" name="テキスト ボックス 69"/>
        <xdr:cNvSpPr txBox="1"/>
      </xdr:nvSpPr>
      <xdr:spPr>
        <a:xfrm>
          <a:off x="1752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74073</xdr:rowOff>
    </xdr:from>
    <xdr:ext cx="534377" cy="259045"/>
    <xdr:sp macro="" textlink="">
      <xdr:nvSpPr>
        <xdr:cNvPr id="72" name="テキスト ボックス 71"/>
        <xdr:cNvSpPr txBox="1"/>
      </xdr:nvSpPr>
      <xdr:spPr>
        <a:xfrm>
          <a:off x="863111" y="538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70429</xdr:rowOff>
    </xdr:from>
    <xdr:to>
      <xdr:col>6</xdr:col>
      <xdr:colOff>561975</xdr:colOff>
      <xdr:row>33</xdr:row>
      <xdr:rowOff>579</xdr:rowOff>
    </xdr:to>
    <xdr:sp macro="" textlink="">
      <xdr:nvSpPr>
        <xdr:cNvPr id="78" name="円/楕円 77"/>
        <xdr:cNvSpPr/>
      </xdr:nvSpPr>
      <xdr:spPr>
        <a:xfrm>
          <a:off x="4584700" y="555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93306</xdr:rowOff>
    </xdr:from>
    <xdr:ext cx="534377" cy="259045"/>
    <xdr:sp macro="" textlink="">
      <xdr:nvSpPr>
        <xdr:cNvPr id="79" name="人件費該当値テキスト"/>
        <xdr:cNvSpPr txBox="1"/>
      </xdr:nvSpPr>
      <xdr:spPr>
        <a:xfrm>
          <a:off x="4686300" y="540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62,904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75733</xdr:rowOff>
    </xdr:from>
    <xdr:to>
      <xdr:col>5</xdr:col>
      <xdr:colOff>409575</xdr:colOff>
      <xdr:row>34</xdr:row>
      <xdr:rowOff>5883</xdr:rowOff>
    </xdr:to>
    <xdr:sp macro="" textlink="">
      <xdr:nvSpPr>
        <xdr:cNvPr id="80" name="円/楕円 79"/>
        <xdr:cNvSpPr/>
      </xdr:nvSpPr>
      <xdr:spPr>
        <a:xfrm>
          <a:off x="3746500" y="57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22410</xdr:rowOff>
    </xdr:from>
    <xdr:ext cx="534377" cy="259045"/>
    <xdr:sp macro="" textlink="">
      <xdr:nvSpPr>
        <xdr:cNvPr id="81" name="テキスト ボックス 80"/>
        <xdr:cNvSpPr txBox="1"/>
      </xdr:nvSpPr>
      <xdr:spPr>
        <a:xfrm>
          <a:off x="3530111" y="550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59,038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168818</xdr:rowOff>
    </xdr:from>
    <xdr:to>
      <xdr:col>4</xdr:col>
      <xdr:colOff>206375</xdr:colOff>
      <xdr:row>34</xdr:row>
      <xdr:rowOff>98968</xdr:rowOff>
    </xdr:to>
    <xdr:sp macro="" textlink="">
      <xdr:nvSpPr>
        <xdr:cNvPr id="82" name="円/楕円 81"/>
        <xdr:cNvSpPr/>
      </xdr:nvSpPr>
      <xdr:spPr>
        <a:xfrm>
          <a:off x="2857500" y="582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90095</xdr:rowOff>
    </xdr:from>
    <xdr:ext cx="534377" cy="259045"/>
    <xdr:sp macro="" textlink="">
      <xdr:nvSpPr>
        <xdr:cNvPr id="83" name="テキスト ボックス 82"/>
        <xdr:cNvSpPr txBox="1"/>
      </xdr:nvSpPr>
      <xdr:spPr>
        <a:xfrm>
          <a:off x="2641111" y="591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101062</xdr:rowOff>
    </xdr:from>
    <xdr:to>
      <xdr:col>3</xdr:col>
      <xdr:colOff>3175</xdr:colOff>
      <xdr:row>34</xdr:row>
      <xdr:rowOff>31212</xdr:rowOff>
    </xdr:to>
    <xdr:sp macro="" textlink="">
      <xdr:nvSpPr>
        <xdr:cNvPr id="84" name="円/楕円 83"/>
        <xdr:cNvSpPr/>
      </xdr:nvSpPr>
      <xdr:spPr>
        <a:xfrm>
          <a:off x="1968500" y="575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22339</xdr:rowOff>
    </xdr:from>
    <xdr:ext cx="534377" cy="259045"/>
    <xdr:sp macro="" textlink="">
      <xdr:nvSpPr>
        <xdr:cNvPr id="85" name="テキスト ボックス 84"/>
        <xdr:cNvSpPr txBox="1"/>
      </xdr:nvSpPr>
      <xdr:spPr>
        <a:xfrm>
          <a:off x="1752111" y="585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58,484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151902</xdr:rowOff>
    </xdr:from>
    <xdr:to>
      <xdr:col>1</xdr:col>
      <xdr:colOff>485775</xdr:colOff>
      <xdr:row>33</xdr:row>
      <xdr:rowOff>82052</xdr:rowOff>
    </xdr:to>
    <xdr:sp macro="" textlink="">
      <xdr:nvSpPr>
        <xdr:cNvPr id="86" name="円/楕円 85"/>
        <xdr:cNvSpPr/>
      </xdr:nvSpPr>
      <xdr:spPr>
        <a:xfrm>
          <a:off x="1079500" y="563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73179</xdr:rowOff>
    </xdr:from>
    <xdr:ext cx="534377" cy="259045"/>
    <xdr:sp macro="" textlink="">
      <xdr:nvSpPr>
        <xdr:cNvPr id="87" name="テキスト ボックス 86"/>
        <xdr:cNvSpPr txBox="1"/>
      </xdr:nvSpPr>
      <xdr:spPr>
        <a:xfrm>
          <a:off x="863111" y="57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115834</xdr:rowOff>
    </xdr:from>
    <xdr:to>
      <xdr:col>6</xdr:col>
      <xdr:colOff>510540</xdr:colOff>
      <xdr:row>57</xdr:row>
      <xdr:rowOff>122189</xdr:rowOff>
    </xdr:to>
    <xdr:cxnSp macro="">
      <xdr:nvCxnSpPr>
        <xdr:cNvPr id="110" name="直線コネクタ 109"/>
        <xdr:cNvCxnSpPr/>
      </xdr:nvCxnSpPr>
      <xdr:spPr>
        <a:xfrm flipV="1">
          <a:off x="4633595" y="8688334"/>
          <a:ext cx="1270" cy="1206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126016</xdr:rowOff>
    </xdr:from>
    <xdr:ext cx="534377" cy="259045"/>
    <xdr:sp macro="" textlink="">
      <xdr:nvSpPr>
        <xdr:cNvPr id="111" name="物件費最小値テキスト"/>
        <xdr:cNvSpPr txBox="1"/>
      </xdr:nvSpPr>
      <xdr:spPr>
        <a:xfrm>
          <a:off x="4686300"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34,133</a:t>
          </a:r>
          <a:endParaRPr kumimoji="1" lang="ja-JP" altLang="en-US" sz="1000" b="1">
            <a:latin typeface="ＭＳ Ｐゴシック"/>
          </a:endParaRPr>
        </a:p>
      </xdr:txBody>
    </xdr:sp>
    <xdr:clientData/>
  </xdr:oneCellAnchor>
  <xdr:twoCellAnchor>
    <xdr:from>
      <xdr:col>6</xdr:col>
      <xdr:colOff>422275</xdr:colOff>
      <xdr:row>57</xdr:row>
      <xdr:rowOff>122189</xdr:rowOff>
    </xdr:from>
    <xdr:to>
      <xdr:col>6</xdr:col>
      <xdr:colOff>600075</xdr:colOff>
      <xdr:row>57</xdr:row>
      <xdr:rowOff>122189</xdr:rowOff>
    </xdr:to>
    <xdr:cxnSp macro="">
      <xdr:nvCxnSpPr>
        <xdr:cNvPr id="112" name="直線コネクタ 111"/>
        <xdr:cNvCxnSpPr/>
      </xdr:nvCxnSpPr>
      <xdr:spPr>
        <a:xfrm>
          <a:off x="4546600" y="989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62511</xdr:rowOff>
    </xdr:from>
    <xdr:ext cx="534377" cy="259045"/>
    <xdr:sp macro="" textlink="">
      <xdr:nvSpPr>
        <xdr:cNvPr id="113" name="物件費最大値テキスト"/>
        <xdr:cNvSpPr txBox="1"/>
      </xdr:nvSpPr>
      <xdr:spPr>
        <a:xfrm>
          <a:off x="4686300" y="846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60,522</a:t>
          </a:r>
          <a:endParaRPr kumimoji="1" lang="ja-JP" altLang="en-US" sz="1000" b="1">
            <a:latin typeface="ＭＳ Ｐゴシック"/>
          </a:endParaRPr>
        </a:p>
      </xdr:txBody>
    </xdr:sp>
    <xdr:clientData/>
  </xdr:oneCellAnchor>
  <xdr:twoCellAnchor>
    <xdr:from>
      <xdr:col>6</xdr:col>
      <xdr:colOff>422275</xdr:colOff>
      <xdr:row>50</xdr:row>
      <xdr:rowOff>115834</xdr:rowOff>
    </xdr:from>
    <xdr:to>
      <xdr:col>6</xdr:col>
      <xdr:colOff>600075</xdr:colOff>
      <xdr:row>50</xdr:row>
      <xdr:rowOff>115834</xdr:rowOff>
    </xdr:to>
    <xdr:cxnSp macro="">
      <xdr:nvCxnSpPr>
        <xdr:cNvPr id="114" name="直線コネクタ 113"/>
        <xdr:cNvCxnSpPr/>
      </xdr:nvCxnSpPr>
      <xdr:spPr>
        <a:xfrm>
          <a:off x="4546600" y="8688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39756</xdr:rowOff>
    </xdr:from>
    <xdr:to>
      <xdr:col>6</xdr:col>
      <xdr:colOff>511175</xdr:colOff>
      <xdr:row>53</xdr:row>
      <xdr:rowOff>125755</xdr:rowOff>
    </xdr:to>
    <xdr:cxnSp macro="">
      <xdr:nvCxnSpPr>
        <xdr:cNvPr id="115" name="直線コネクタ 114"/>
        <xdr:cNvCxnSpPr/>
      </xdr:nvCxnSpPr>
      <xdr:spPr>
        <a:xfrm>
          <a:off x="3797300" y="9126606"/>
          <a:ext cx="838200" cy="8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15674</xdr:rowOff>
    </xdr:from>
    <xdr:ext cx="534377" cy="259045"/>
    <xdr:sp macro="" textlink="">
      <xdr:nvSpPr>
        <xdr:cNvPr id="116" name="物件費平均値テキスト"/>
        <xdr:cNvSpPr txBox="1"/>
      </xdr:nvSpPr>
      <xdr:spPr>
        <a:xfrm>
          <a:off x="4686300" y="89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50,852</a:t>
          </a:r>
          <a:endParaRPr kumimoji="1" lang="ja-JP" altLang="en-US" sz="1000" b="1">
            <a:solidFill>
              <a:srgbClr val="000080"/>
            </a:solidFill>
            <a:latin typeface="ＭＳ Ｐゴシック"/>
          </a:endParaRPr>
        </a:p>
      </xdr:txBody>
    </xdr:sp>
    <xdr:clientData/>
  </xdr:oneCellAnchor>
  <xdr:twoCellAnchor>
    <xdr:from>
      <xdr:col>6</xdr:col>
      <xdr:colOff>460375</xdr:colOff>
      <xdr:row>52</xdr:row>
      <xdr:rowOff>164247</xdr:rowOff>
    </xdr:from>
    <xdr:to>
      <xdr:col>6</xdr:col>
      <xdr:colOff>561975</xdr:colOff>
      <xdr:row>53</xdr:row>
      <xdr:rowOff>94397</xdr:rowOff>
    </xdr:to>
    <xdr:sp macro="" textlink="">
      <xdr:nvSpPr>
        <xdr:cNvPr id="117" name="フローチャート : 判断 116"/>
        <xdr:cNvSpPr/>
      </xdr:nvSpPr>
      <xdr:spPr>
        <a:xfrm>
          <a:off x="4584700" y="90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39756</xdr:rowOff>
    </xdr:from>
    <xdr:to>
      <xdr:col>5</xdr:col>
      <xdr:colOff>358775</xdr:colOff>
      <xdr:row>54</xdr:row>
      <xdr:rowOff>146329</xdr:rowOff>
    </xdr:to>
    <xdr:cxnSp macro="">
      <xdr:nvCxnSpPr>
        <xdr:cNvPr id="118" name="直線コネクタ 117"/>
        <xdr:cNvCxnSpPr/>
      </xdr:nvCxnSpPr>
      <xdr:spPr>
        <a:xfrm flipV="1">
          <a:off x="2908300" y="9126606"/>
          <a:ext cx="889000" cy="27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51</xdr:row>
      <xdr:rowOff>138552</xdr:rowOff>
    </xdr:from>
    <xdr:to>
      <xdr:col>5</xdr:col>
      <xdr:colOff>409575</xdr:colOff>
      <xdr:row>52</xdr:row>
      <xdr:rowOff>68702</xdr:rowOff>
    </xdr:to>
    <xdr:sp macro="" textlink="">
      <xdr:nvSpPr>
        <xdr:cNvPr id="119" name="フローチャート : 判断 118"/>
        <xdr:cNvSpPr/>
      </xdr:nvSpPr>
      <xdr:spPr>
        <a:xfrm>
          <a:off x="3746500" y="888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50</xdr:row>
      <xdr:rowOff>85229</xdr:rowOff>
    </xdr:from>
    <xdr:ext cx="534377" cy="259045"/>
    <xdr:sp macro="" textlink="">
      <xdr:nvSpPr>
        <xdr:cNvPr id="120" name="テキスト ボックス 119"/>
        <xdr:cNvSpPr txBox="1"/>
      </xdr:nvSpPr>
      <xdr:spPr>
        <a:xfrm>
          <a:off x="3530111" y="865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146329</xdr:rowOff>
    </xdr:from>
    <xdr:to>
      <xdr:col>4</xdr:col>
      <xdr:colOff>155575</xdr:colOff>
      <xdr:row>55</xdr:row>
      <xdr:rowOff>33218</xdr:rowOff>
    </xdr:to>
    <xdr:cxnSp macro="">
      <xdr:nvCxnSpPr>
        <xdr:cNvPr id="121" name="直線コネクタ 120"/>
        <xdr:cNvCxnSpPr/>
      </xdr:nvCxnSpPr>
      <xdr:spPr>
        <a:xfrm flipV="1">
          <a:off x="2019300" y="9404629"/>
          <a:ext cx="8890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52</xdr:row>
      <xdr:rowOff>118756</xdr:rowOff>
    </xdr:from>
    <xdr:to>
      <xdr:col>4</xdr:col>
      <xdr:colOff>206375</xdr:colOff>
      <xdr:row>53</xdr:row>
      <xdr:rowOff>48906</xdr:rowOff>
    </xdr:to>
    <xdr:sp macro="" textlink="">
      <xdr:nvSpPr>
        <xdr:cNvPr id="122" name="フローチャート : 判断 121"/>
        <xdr:cNvSpPr/>
      </xdr:nvSpPr>
      <xdr:spPr>
        <a:xfrm>
          <a:off x="2857500" y="90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65433</xdr:rowOff>
    </xdr:from>
    <xdr:ext cx="534377" cy="259045"/>
    <xdr:sp macro="" textlink="">
      <xdr:nvSpPr>
        <xdr:cNvPr id="123" name="テキスト ボックス 122"/>
        <xdr:cNvSpPr txBox="1"/>
      </xdr:nvSpPr>
      <xdr:spPr>
        <a:xfrm>
          <a:off x="2641111" y="88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170607</xdr:rowOff>
    </xdr:from>
    <xdr:to>
      <xdr:col>2</xdr:col>
      <xdr:colOff>638175</xdr:colOff>
      <xdr:row>55</xdr:row>
      <xdr:rowOff>33218</xdr:rowOff>
    </xdr:to>
    <xdr:cxnSp macro="">
      <xdr:nvCxnSpPr>
        <xdr:cNvPr id="124" name="直線コネクタ 123"/>
        <xdr:cNvCxnSpPr/>
      </xdr:nvCxnSpPr>
      <xdr:spPr>
        <a:xfrm>
          <a:off x="1130300" y="9428907"/>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65994</xdr:rowOff>
    </xdr:from>
    <xdr:to>
      <xdr:col>3</xdr:col>
      <xdr:colOff>3175</xdr:colOff>
      <xdr:row>53</xdr:row>
      <xdr:rowOff>167594</xdr:rowOff>
    </xdr:to>
    <xdr:sp macro="" textlink="">
      <xdr:nvSpPr>
        <xdr:cNvPr id="125" name="フローチャート : 判断 124"/>
        <xdr:cNvSpPr/>
      </xdr:nvSpPr>
      <xdr:spPr>
        <a:xfrm>
          <a:off x="1968500" y="91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12671</xdr:rowOff>
    </xdr:from>
    <xdr:ext cx="534377" cy="259045"/>
    <xdr:sp macro="" textlink="">
      <xdr:nvSpPr>
        <xdr:cNvPr id="126" name="テキスト ボックス 125"/>
        <xdr:cNvSpPr txBox="1"/>
      </xdr:nvSpPr>
      <xdr:spPr>
        <a:xfrm>
          <a:off x="1752111" y="89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52</xdr:row>
      <xdr:rowOff>140243</xdr:rowOff>
    </xdr:from>
    <xdr:to>
      <xdr:col>1</xdr:col>
      <xdr:colOff>485775</xdr:colOff>
      <xdr:row>53</xdr:row>
      <xdr:rowOff>70393</xdr:rowOff>
    </xdr:to>
    <xdr:sp macro="" textlink="">
      <xdr:nvSpPr>
        <xdr:cNvPr id="127" name="フローチャート : 判断 126"/>
        <xdr:cNvSpPr/>
      </xdr:nvSpPr>
      <xdr:spPr>
        <a:xfrm>
          <a:off x="1079500" y="905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86920</xdr:rowOff>
    </xdr:from>
    <xdr:ext cx="534377" cy="259045"/>
    <xdr:sp macro="" textlink="">
      <xdr:nvSpPr>
        <xdr:cNvPr id="128" name="テキスト ボックス 127"/>
        <xdr:cNvSpPr txBox="1"/>
      </xdr:nvSpPr>
      <xdr:spPr>
        <a:xfrm>
          <a:off x="863111" y="883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74955</xdr:rowOff>
    </xdr:from>
    <xdr:to>
      <xdr:col>6</xdr:col>
      <xdr:colOff>561975</xdr:colOff>
      <xdr:row>54</xdr:row>
      <xdr:rowOff>5105</xdr:rowOff>
    </xdr:to>
    <xdr:sp macro="" textlink="">
      <xdr:nvSpPr>
        <xdr:cNvPr id="134" name="円/楕円 133"/>
        <xdr:cNvSpPr/>
      </xdr:nvSpPr>
      <xdr:spPr>
        <a:xfrm>
          <a:off x="4584700" y="916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53382</xdr:rowOff>
    </xdr:from>
    <xdr:ext cx="534377" cy="259045"/>
    <xdr:sp macro="" textlink="">
      <xdr:nvSpPr>
        <xdr:cNvPr id="135" name="物件費該当値テキスト"/>
        <xdr:cNvSpPr txBox="1"/>
      </xdr:nvSpPr>
      <xdr:spPr>
        <a:xfrm>
          <a:off x="4686300" y="914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49,055</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160406</xdr:rowOff>
    </xdr:from>
    <xdr:to>
      <xdr:col>5</xdr:col>
      <xdr:colOff>409575</xdr:colOff>
      <xdr:row>53</xdr:row>
      <xdr:rowOff>90556</xdr:rowOff>
    </xdr:to>
    <xdr:sp macro="" textlink="">
      <xdr:nvSpPr>
        <xdr:cNvPr id="136" name="円/楕円 135"/>
        <xdr:cNvSpPr/>
      </xdr:nvSpPr>
      <xdr:spPr>
        <a:xfrm>
          <a:off x="3746500" y="907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81683</xdr:rowOff>
    </xdr:from>
    <xdr:ext cx="534377" cy="259045"/>
    <xdr:sp macro="" textlink="">
      <xdr:nvSpPr>
        <xdr:cNvPr id="137" name="テキスト ボックス 136"/>
        <xdr:cNvSpPr txBox="1"/>
      </xdr:nvSpPr>
      <xdr:spPr>
        <a:xfrm>
          <a:off x="3530111" y="916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50,936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95529</xdr:rowOff>
    </xdr:from>
    <xdr:to>
      <xdr:col>4</xdr:col>
      <xdr:colOff>206375</xdr:colOff>
      <xdr:row>55</xdr:row>
      <xdr:rowOff>25679</xdr:rowOff>
    </xdr:to>
    <xdr:sp macro="" textlink="">
      <xdr:nvSpPr>
        <xdr:cNvPr id="138" name="円/楕円 137"/>
        <xdr:cNvSpPr/>
      </xdr:nvSpPr>
      <xdr:spPr>
        <a:xfrm>
          <a:off x="2857500" y="935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16806</xdr:rowOff>
    </xdr:from>
    <xdr:ext cx="534377" cy="259045"/>
    <xdr:sp macro="" textlink="">
      <xdr:nvSpPr>
        <xdr:cNvPr id="139" name="テキスト ボックス 138"/>
        <xdr:cNvSpPr txBox="1"/>
      </xdr:nvSpPr>
      <xdr:spPr>
        <a:xfrm>
          <a:off x="2641111" y="94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44,855</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153868</xdr:rowOff>
    </xdr:from>
    <xdr:to>
      <xdr:col>3</xdr:col>
      <xdr:colOff>3175</xdr:colOff>
      <xdr:row>55</xdr:row>
      <xdr:rowOff>84018</xdr:rowOff>
    </xdr:to>
    <xdr:sp macro="" textlink="">
      <xdr:nvSpPr>
        <xdr:cNvPr id="140" name="円/楕円 139"/>
        <xdr:cNvSpPr/>
      </xdr:nvSpPr>
      <xdr:spPr>
        <a:xfrm>
          <a:off x="1968500" y="941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75145</xdr:rowOff>
    </xdr:from>
    <xdr:ext cx="534377" cy="259045"/>
    <xdr:sp macro="" textlink="">
      <xdr:nvSpPr>
        <xdr:cNvPr id="141" name="テキスト ボックス 140"/>
        <xdr:cNvSpPr txBox="1"/>
      </xdr:nvSpPr>
      <xdr:spPr>
        <a:xfrm>
          <a:off x="1752111" y="95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43,579</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119807</xdr:rowOff>
    </xdr:from>
    <xdr:to>
      <xdr:col>1</xdr:col>
      <xdr:colOff>485775</xdr:colOff>
      <xdr:row>55</xdr:row>
      <xdr:rowOff>49957</xdr:rowOff>
    </xdr:to>
    <xdr:sp macro="" textlink="">
      <xdr:nvSpPr>
        <xdr:cNvPr id="142" name="円/楕円 141"/>
        <xdr:cNvSpPr/>
      </xdr:nvSpPr>
      <xdr:spPr>
        <a:xfrm>
          <a:off x="1079500" y="937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41084</xdr:rowOff>
    </xdr:from>
    <xdr:ext cx="534377" cy="259045"/>
    <xdr:sp macro="" textlink="">
      <xdr:nvSpPr>
        <xdr:cNvPr id="143" name="テキスト ボックス 142"/>
        <xdr:cNvSpPr txBox="1"/>
      </xdr:nvSpPr>
      <xdr:spPr>
        <a:xfrm>
          <a:off x="863111" y="94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4" name="テキスト ボックス 163"/>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38299</xdr:rowOff>
    </xdr:from>
    <xdr:ext cx="467179" cy="259045"/>
    <xdr:sp macro="" textlink="">
      <xdr:nvSpPr>
        <xdr:cNvPr id="166" name="テキスト ボックス 165"/>
        <xdr:cNvSpPr txBox="1"/>
      </xdr:nvSpPr>
      <xdr:spPr>
        <a:xfrm>
          <a:off x="294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67</xdr:row>
      <xdr:rowOff>54627</xdr:rowOff>
    </xdr:from>
    <xdr:ext cx="467179" cy="259045"/>
    <xdr:sp macro="" textlink="">
      <xdr:nvSpPr>
        <xdr:cNvPr id="168" name="テキスト ボックス 167"/>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22461</xdr:rowOff>
    </xdr:from>
    <xdr:to>
      <xdr:col>6</xdr:col>
      <xdr:colOff>510540</xdr:colOff>
      <xdr:row>79</xdr:row>
      <xdr:rowOff>76346</xdr:rowOff>
    </xdr:to>
    <xdr:cxnSp macro="">
      <xdr:nvCxnSpPr>
        <xdr:cNvPr id="170" name="直線コネクタ 169"/>
        <xdr:cNvCxnSpPr/>
      </xdr:nvCxnSpPr>
      <xdr:spPr>
        <a:xfrm flipV="1">
          <a:off x="4633595" y="12195411"/>
          <a:ext cx="127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80173</xdr:rowOff>
    </xdr:from>
    <xdr:ext cx="469744" cy="259045"/>
    <xdr:sp macro="" textlink="">
      <xdr:nvSpPr>
        <xdr:cNvPr id="171" name="維持補修費最小値テキスト"/>
        <xdr:cNvSpPr txBox="1"/>
      </xdr:nvSpPr>
      <xdr:spPr>
        <a:xfrm>
          <a:off x="4686300" y="1362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1,069</a:t>
          </a:r>
          <a:endParaRPr kumimoji="1" lang="ja-JP" altLang="en-US" sz="1000" b="1">
            <a:latin typeface="ＭＳ Ｐゴシック"/>
          </a:endParaRPr>
        </a:p>
      </xdr:txBody>
    </xdr:sp>
    <xdr:clientData/>
  </xdr:oneCellAnchor>
  <xdr:twoCellAnchor>
    <xdr:from>
      <xdr:col>6</xdr:col>
      <xdr:colOff>422275</xdr:colOff>
      <xdr:row>79</xdr:row>
      <xdr:rowOff>76346</xdr:rowOff>
    </xdr:from>
    <xdr:to>
      <xdr:col>6</xdr:col>
      <xdr:colOff>600075</xdr:colOff>
      <xdr:row>79</xdr:row>
      <xdr:rowOff>76346</xdr:rowOff>
    </xdr:to>
    <xdr:cxnSp macro="">
      <xdr:nvCxnSpPr>
        <xdr:cNvPr id="172" name="直線コネクタ 171"/>
        <xdr:cNvCxnSpPr/>
      </xdr:nvCxnSpPr>
      <xdr:spPr>
        <a:xfrm>
          <a:off x="4546600" y="13620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140588</xdr:rowOff>
    </xdr:from>
    <xdr:ext cx="469744" cy="259045"/>
    <xdr:sp macro="" textlink="">
      <xdr:nvSpPr>
        <xdr:cNvPr id="173" name="維持補修費最大値テキスト"/>
        <xdr:cNvSpPr txBox="1"/>
      </xdr:nvSpPr>
      <xdr:spPr>
        <a:xfrm>
          <a:off x="4686300" y="1197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5,434</a:t>
          </a:r>
          <a:endParaRPr kumimoji="1" lang="ja-JP" altLang="en-US" sz="1000" b="1">
            <a:latin typeface="ＭＳ Ｐゴシック"/>
          </a:endParaRPr>
        </a:p>
      </xdr:txBody>
    </xdr:sp>
    <xdr:clientData/>
  </xdr:oneCellAnchor>
  <xdr:twoCellAnchor>
    <xdr:from>
      <xdr:col>6</xdr:col>
      <xdr:colOff>422275</xdr:colOff>
      <xdr:row>71</xdr:row>
      <xdr:rowOff>22461</xdr:rowOff>
    </xdr:from>
    <xdr:to>
      <xdr:col>6</xdr:col>
      <xdr:colOff>600075</xdr:colOff>
      <xdr:row>71</xdr:row>
      <xdr:rowOff>22461</xdr:rowOff>
    </xdr:to>
    <xdr:cxnSp macro="">
      <xdr:nvCxnSpPr>
        <xdr:cNvPr id="174" name="直線コネクタ 173"/>
        <xdr:cNvCxnSpPr/>
      </xdr:nvCxnSpPr>
      <xdr:spPr>
        <a:xfrm>
          <a:off x="4546600" y="1219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71447</xdr:rowOff>
    </xdr:from>
    <xdr:to>
      <xdr:col>6</xdr:col>
      <xdr:colOff>511175</xdr:colOff>
      <xdr:row>76</xdr:row>
      <xdr:rowOff>129577</xdr:rowOff>
    </xdr:to>
    <xdr:cxnSp macro="">
      <xdr:nvCxnSpPr>
        <xdr:cNvPr id="175" name="直線コネクタ 174"/>
        <xdr:cNvCxnSpPr/>
      </xdr:nvCxnSpPr>
      <xdr:spPr>
        <a:xfrm flipV="1">
          <a:off x="3797300" y="13101647"/>
          <a:ext cx="8382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15765</xdr:rowOff>
    </xdr:from>
    <xdr:ext cx="469744" cy="259045"/>
    <xdr:sp macro="" textlink="">
      <xdr:nvSpPr>
        <xdr:cNvPr id="176" name="維持補修費平均値テキスト"/>
        <xdr:cNvSpPr txBox="1"/>
      </xdr:nvSpPr>
      <xdr:spPr>
        <a:xfrm>
          <a:off x="4686300" y="12531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164338</xdr:rowOff>
    </xdr:from>
    <xdr:to>
      <xdr:col>6</xdr:col>
      <xdr:colOff>561975</xdr:colOff>
      <xdr:row>74</xdr:row>
      <xdr:rowOff>94488</xdr:rowOff>
    </xdr:to>
    <xdr:sp macro="" textlink="">
      <xdr:nvSpPr>
        <xdr:cNvPr id="177" name="フローチャート : 判断 176"/>
        <xdr:cNvSpPr/>
      </xdr:nvSpPr>
      <xdr:spPr>
        <a:xfrm>
          <a:off x="45847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96593</xdr:rowOff>
    </xdr:from>
    <xdr:to>
      <xdr:col>5</xdr:col>
      <xdr:colOff>358775</xdr:colOff>
      <xdr:row>76</xdr:row>
      <xdr:rowOff>129577</xdr:rowOff>
    </xdr:to>
    <xdr:cxnSp macro="">
      <xdr:nvCxnSpPr>
        <xdr:cNvPr id="178" name="直線コネクタ 177"/>
        <xdr:cNvCxnSpPr/>
      </xdr:nvCxnSpPr>
      <xdr:spPr>
        <a:xfrm>
          <a:off x="2908300" y="13126793"/>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100330</xdr:rowOff>
    </xdr:from>
    <xdr:to>
      <xdr:col>5</xdr:col>
      <xdr:colOff>409575</xdr:colOff>
      <xdr:row>75</xdr:row>
      <xdr:rowOff>30480</xdr:rowOff>
    </xdr:to>
    <xdr:sp macro="" textlink="">
      <xdr:nvSpPr>
        <xdr:cNvPr id="179" name="フローチャート : 判断 178"/>
        <xdr:cNvSpPr/>
      </xdr:nvSpPr>
      <xdr:spPr>
        <a:xfrm>
          <a:off x="3746500" y="1278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47007</xdr:rowOff>
    </xdr:from>
    <xdr:ext cx="469744" cy="259045"/>
    <xdr:sp macro="" textlink="">
      <xdr:nvSpPr>
        <xdr:cNvPr id="180" name="テキスト ボックス 179"/>
        <xdr:cNvSpPr txBox="1"/>
      </xdr:nvSpPr>
      <xdr:spPr>
        <a:xfrm>
          <a:off x="3562427" y="1256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44014</xdr:rowOff>
    </xdr:from>
    <xdr:to>
      <xdr:col>4</xdr:col>
      <xdr:colOff>155575</xdr:colOff>
      <xdr:row>76</xdr:row>
      <xdr:rowOff>96593</xdr:rowOff>
    </xdr:to>
    <xdr:cxnSp macro="">
      <xdr:nvCxnSpPr>
        <xdr:cNvPr id="181" name="直線コネクタ 180"/>
        <xdr:cNvCxnSpPr/>
      </xdr:nvCxnSpPr>
      <xdr:spPr>
        <a:xfrm>
          <a:off x="2019300" y="13074214"/>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117639</xdr:rowOff>
    </xdr:from>
    <xdr:to>
      <xdr:col>4</xdr:col>
      <xdr:colOff>206375</xdr:colOff>
      <xdr:row>75</xdr:row>
      <xdr:rowOff>47789</xdr:rowOff>
    </xdr:to>
    <xdr:sp macro="" textlink="">
      <xdr:nvSpPr>
        <xdr:cNvPr id="182" name="フローチャート : 判断 181"/>
        <xdr:cNvSpPr/>
      </xdr:nvSpPr>
      <xdr:spPr>
        <a:xfrm>
          <a:off x="2857500" y="1280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64316</xdr:rowOff>
    </xdr:from>
    <xdr:ext cx="469744" cy="259045"/>
    <xdr:sp macro="" textlink="">
      <xdr:nvSpPr>
        <xdr:cNvPr id="183" name="テキスト ボックス 182"/>
        <xdr:cNvSpPr txBox="1"/>
      </xdr:nvSpPr>
      <xdr:spPr>
        <a:xfrm>
          <a:off x="2673427" y="1258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154722</xdr:rowOff>
    </xdr:from>
    <xdr:to>
      <xdr:col>2</xdr:col>
      <xdr:colOff>638175</xdr:colOff>
      <xdr:row>76</xdr:row>
      <xdr:rowOff>44014</xdr:rowOff>
    </xdr:to>
    <xdr:cxnSp macro="">
      <xdr:nvCxnSpPr>
        <xdr:cNvPr id="184" name="直線コネクタ 183"/>
        <xdr:cNvCxnSpPr/>
      </xdr:nvCxnSpPr>
      <xdr:spPr>
        <a:xfrm>
          <a:off x="1130300" y="13013472"/>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132334</xdr:rowOff>
    </xdr:from>
    <xdr:to>
      <xdr:col>3</xdr:col>
      <xdr:colOff>3175</xdr:colOff>
      <xdr:row>75</xdr:row>
      <xdr:rowOff>62484</xdr:rowOff>
    </xdr:to>
    <xdr:sp macro="" textlink="">
      <xdr:nvSpPr>
        <xdr:cNvPr id="185" name="フローチャート : 判断 184"/>
        <xdr:cNvSpPr/>
      </xdr:nvSpPr>
      <xdr:spPr>
        <a:xfrm>
          <a:off x="1968500" y="1281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79011</xdr:rowOff>
    </xdr:from>
    <xdr:ext cx="469744" cy="259045"/>
    <xdr:sp macro="" textlink="">
      <xdr:nvSpPr>
        <xdr:cNvPr id="186" name="テキスト ボックス 185"/>
        <xdr:cNvSpPr txBox="1"/>
      </xdr:nvSpPr>
      <xdr:spPr>
        <a:xfrm>
          <a:off x="1784427" y="1259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109800</xdr:rowOff>
    </xdr:from>
    <xdr:to>
      <xdr:col>1</xdr:col>
      <xdr:colOff>485775</xdr:colOff>
      <xdr:row>75</xdr:row>
      <xdr:rowOff>39950</xdr:rowOff>
    </xdr:to>
    <xdr:sp macro="" textlink="">
      <xdr:nvSpPr>
        <xdr:cNvPr id="187" name="フローチャート : 判断 186"/>
        <xdr:cNvSpPr/>
      </xdr:nvSpPr>
      <xdr:spPr>
        <a:xfrm>
          <a:off x="1079500" y="1279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56477</xdr:rowOff>
    </xdr:from>
    <xdr:ext cx="469744" cy="259045"/>
    <xdr:sp macro="" textlink="">
      <xdr:nvSpPr>
        <xdr:cNvPr id="188" name="テキスト ボックス 187"/>
        <xdr:cNvSpPr txBox="1"/>
      </xdr:nvSpPr>
      <xdr:spPr>
        <a:xfrm>
          <a:off x="895427" y="125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20647</xdr:rowOff>
    </xdr:from>
    <xdr:to>
      <xdr:col>6</xdr:col>
      <xdr:colOff>561975</xdr:colOff>
      <xdr:row>76</xdr:row>
      <xdr:rowOff>122247</xdr:rowOff>
    </xdr:to>
    <xdr:sp macro="" textlink="">
      <xdr:nvSpPr>
        <xdr:cNvPr id="194" name="円/楕円 193"/>
        <xdr:cNvSpPr/>
      </xdr:nvSpPr>
      <xdr:spPr>
        <a:xfrm>
          <a:off x="4584700" y="130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170524</xdr:rowOff>
    </xdr:from>
    <xdr:ext cx="469744" cy="259045"/>
    <xdr:sp macro="" textlink="">
      <xdr:nvSpPr>
        <xdr:cNvPr id="195" name="維持補修費該当値テキスト"/>
        <xdr:cNvSpPr txBox="1"/>
      </xdr:nvSpPr>
      <xdr:spPr>
        <a:xfrm>
          <a:off x="4686300" y="1302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78777</xdr:rowOff>
    </xdr:from>
    <xdr:to>
      <xdr:col>5</xdr:col>
      <xdr:colOff>409575</xdr:colOff>
      <xdr:row>77</xdr:row>
      <xdr:rowOff>8927</xdr:rowOff>
    </xdr:to>
    <xdr:sp macro="" textlink="">
      <xdr:nvSpPr>
        <xdr:cNvPr id="196" name="円/楕円 195"/>
        <xdr:cNvSpPr/>
      </xdr:nvSpPr>
      <xdr:spPr>
        <a:xfrm>
          <a:off x="3746500" y="1310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54</xdr:rowOff>
    </xdr:from>
    <xdr:ext cx="469744" cy="259045"/>
    <xdr:sp macro="" textlink="">
      <xdr:nvSpPr>
        <xdr:cNvPr id="197" name="テキスト ボックス 196"/>
        <xdr:cNvSpPr txBox="1"/>
      </xdr:nvSpPr>
      <xdr:spPr>
        <a:xfrm>
          <a:off x="3562427" y="1320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45793</xdr:rowOff>
    </xdr:from>
    <xdr:to>
      <xdr:col>4</xdr:col>
      <xdr:colOff>206375</xdr:colOff>
      <xdr:row>76</xdr:row>
      <xdr:rowOff>147393</xdr:rowOff>
    </xdr:to>
    <xdr:sp macro="" textlink="">
      <xdr:nvSpPr>
        <xdr:cNvPr id="198" name="円/楕円 197"/>
        <xdr:cNvSpPr/>
      </xdr:nvSpPr>
      <xdr:spPr>
        <a:xfrm>
          <a:off x="2857500" y="130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138520</xdr:rowOff>
    </xdr:from>
    <xdr:ext cx="469744" cy="259045"/>
    <xdr:sp macro="" textlink="">
      <xdr:nvSpPr>
        <xdr:cNvPr id="199" name="テキスト ボックス 198"/>
        <xdr:cNvSpPr txBox="1"/>
      </xdr:nvSpPr>
      <xdr:spPr>
        <a:xfrm>
          <a:off x="2673427" y="1316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164664</xdr:rowOff>
    </xdr:from>
    <xdr:to>
      <xdr:col>3</xdr:col>
      <xdr:colOff>3175</xdr:colOff>
      <xdr:row>76</xdr:row>
      <xdr:rowOff>94814</xdr:rowOff>
    </xdr:to>
    <xdr:sp macro="" textlink="">
      <xdr:nvSpPr>
        <xdr:cNvPr id="200" name="円/楕円 199"/>
        <xdr:cNvSpPr/>
      </xdr:nvSpPr>
      <xdr:spPr>
        <a:xfrm>
          <a:off x="1968500" y="130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85941</xdr:rowOff>
    </xdr:from>
    <xdr:ext cx="469744" cy="259045"/>
    <xdr:sp macro="" textlink="">
      <xdr:nvSpPr>
        <xdr:cNvPr id="201" name="テキスト ボックス 200"/>
        <xdr:cNvSpPr txBox="1"/>
      </xdr:nvSpPr>
      <xdr:spPr>
        <a:xfrm>
          <a:off x="1784427" y="1311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103922</xdr:rowOff>
    </xdr:from>
    <xdr:to>
      <xdr:col>1</xdr:col>
      <xdr:colOff>485775</xdr:colOff>
      <xdr:row>76</xdr:row>
      <xdr:rowOff>34072</xdr:rowOff>
    </xdr:to>
    <xdr:sp macro="" textlink="">
      <xdr:nvSpPr>
        <xdr:cNvPr id="202" name="円/楕円 201"/>
        <xdr:cNvSpPr/>
      </xdr:nvSpPr>
      <xdr:spPr>
        <a:xfrm>
          <a:off x="1079500" y="129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25199</xdr:rowOff>
    </xdr:from>
    <xdr:ext cx="469744" cy="259045"/>
    <xdr:sp macro="" textlink="">
      <xdr:nvSpPr>
        <xdr:cNvPr id="203" name="テキスト ボックス 202"/>
        <xdr:cNvSpPr txBox="1"/>
      </xdr:nvSpPr>
      <xdr:spPr>
        <a:xfrm>
          <a:off x="895427" y="1305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98963</xdr:rowOff>
    </xdr:from>
    <xdr:to>
      <xdr:col>6</xdr:col>
      <xdr:colOff>510540</xdr:colOff>
      <xdr:row>99</xdr:row>
      <xdr:rowOff>61976</xdr:rowOff>
    </xdr:to>
    <xdr:cxnSp macro="">
      <xdr:nvCxnSpPr>
        <xdr:cNvPr id="226" name="直線コネクタ 225"/>
        <xdr:cNvCxnSpPr/>
      </xdr:nvCxnSpPr>
      <xdr:spPr>
        <a:xfrm flipV="1">
          <a:off x="4633595" y="15529463"/>
          <a:ext cx="1270" cy="150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65803</xdr:rowOff>
    </xdr:from>
    <xdr:ext cx="534377" cy="259045"/>
    <xdr:sp macro="" textlink="">
      <xdr:nvSpPr>
        <xdr:cNvPr id="227" name="扶助費最小値テキスト"/>
        <xdr:cNvSpPr txBox="1"/>
      </xdr:nvSpPr>
      <xdr:spPr>
        <a:xfrm>
          <a:off x="4686300" y="1703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61976</xdr:rowOff>
    </xdr:from>
    <xdr:to>
      <xdr:col>6</xdr:col>
      <xdr:colOff>600075</xdr:colOff>
      <xdr:row>99</xdr:row>
      <xdr:rowOff>61976</xdr:rowOff>
    </xdr:to>
    <xdr:cxnSp macro="">
      <xdr:nvCxnSpPr>
        <xdr:cNvPr id="228" name="直線コネクタ 227"/>
        <xdr:cNvCxnSpPr/>
      </xdr:nvCxnSpPr>
      <xdr:spPr>
        <a:xfrm>
          <a:off x="4546600" y="1703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45640</xdr:rowOff>
    </xdr:from>
    <xdr:ext cx="534377" cy="259045"/>
    <xdr:sp macro="" textlink="">
      <xdr:nvSpPr>
        <xdr:cNvPr id="229" name="扶助費最大値テキスト"/>
        <xdr:cNvSpPr txBox="1"/>
      </xdr:nvSpPr>
      <xdr:spPr>
        <a:xfrm>
          <a:off x="4686300" y="1530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90,891</a:t>
          </a:r>
          <a:endParaRPr kumimoji="1" lang="ja-JP" altLang="en-US" sz="1000" b="1">
            <a:latin typeface="ＭＳ Ｐゴシック"/>
          </a:endParaRPr>
        </a:p>
      </xdr:txBody>
    </xdr:sp>
    <xdr:clientData/>
  </xdr:oneCellAnchor>
  <xdr:twoCellAnchor>
    <xdr:from>
      <xdr:col>6</xdr:col>
      <xdr:colOff>422275</xdr:colOff>
      <xdr:row>90</xdr:row>
      <xdr:rowOff>98963</xdr:rowOff>
    </xdr:from>
    <xdr:to>
      <xdr:col>6</xdr:col>
      <xdr:colOff>600075</xdr:colOff>
      <xdr:row>90</xdr:row>
      <xdr:rowOff>98963</xdr:rowOff>
    </xdr:to>
    <xdr:cxnSp macro="">
      <xdr:nvCxnSpPr>
        <xdr:cNvPr id="230" name="直線コネクタ 229"/>
        <xdr:cNvCxnSpPr/>
      </xdr:nvCxnSpPr>
      <xdr:spPr>
        <a:xfrm>
          <a:off x="4546600" y="1552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46889</xdr:rowOff>
    </xdr:from>
    <xdr:to>
      <xdr:col>6</xdr:col>
      <xdr:colOff>511175</xdr:colOff>
      <xdr:row>95</xdr:row>
      <xdr:rowOff>67508</xdr:rowOff>
    </xdr:to>
    <xdr:cxnSp macro="">
      <xdr:nvCxnSpPr>
        <xdr:cNvPr id="231" name="直線コネクタ 230"/>
        <xdr:cNvCxnSpPr/>
      </xdr:nvCxnSpPr>
      <xdr:spPr>
        <a:xfrm>
          <a:off x="3797300" y="16334639"/>
          <a:ext cx="838200" cy="2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24258</xdr:rowOff>
    </xdr:from>
    <xdr:ext cx="534377" cy="259045"/>
    <xdr:sp macro="" textlink="">
      <xdr:nvSpPr>
        <xdr:cNvPr id="232" name="扶助費平均値テキスト"/>
        <xdr:cNvSpPr txBox="1"/>
      </xdr:nvSpPr>
      <xdr:spPr>
        <a:xfrm>
          <a:off x="4686300" y="163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72,192</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45831</xdr:rowOff>
    </xdr:from>
    <xdr:to>
      <xdr:col>6</xdr:col>
      <xdr:colOff>561975</xdr:colOff>
      <xdr:row>95</xdr:row>
      <xdr:rowOff>147431</xdr:rowOff>
    </xdr:to>
    <xdr:sp macro="" textlink="">
      <xdr:nvSpPr>
        <xdr:cNvPr id="233" name="フローチャート : 判断 232"/>
        <xdr:cNvSpPr/>
      </xdr:nvSpPr>
      <xdr:spPr>
        <a:xfrm>
          <a:off x="4584700" y="163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46889</xdr:rowOff>
    </xdr:from>
    <xdr:to>
      <xdr:col>5</xdr:col>
      <xdr:colOff>358775</xdr:colOff>
      <xdr:row>96</xdr:row>
      <xdr:rowOff>103718</xdr:rowOff>
    </xdr:to>
    <xdr:cxnSp macro="">
      <xdr:nvCxnSpPr>
        <xdr:cNvPr id="234" name="直線コネクタ 233"/>
        <xdr:cNvCxnSpPr/>
      </xdr:nvCxnSpPr>
      <xdr:spPr>
        <a:xfrm flipV="1">
          <a:off x="2908300" y="16334639"/>
          <a:ext cx="889000" cy="22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91</xdr:row>
      <xdr:rowOff>15337</xdr:rowOff>
    </xdr:from>
    <xdr:to>
      <xdr:col>5</xdr:col>
      <xdr:colOff>409575</xdr:colOff>
      <xdr:row>91</xdr:row>
      <xdr:rowOff>116937</xdr:rowOff>
    </xdr:to>
    <xdr:sp macro="" textlink="">
      <xdr:nvSpPr>
        <xdr:cNvPr id="235" name="フローチャート : 判断 234"/>
        <xdr:cNvSpPr/>
      </xdr:nvSpPr>
      <xdr:spPr>
        <a:xfrm>
          <a:off x="3746500" y="1561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89</xdr:row>
      <xdr:rowOff>133464</xdr:rowOff>
    </xdr:from>
    <xdr:ext cx="534377" cy="259045"/>
    <xdr:sp macro="" textlink="">
      <xdr:nvSpPr>
        <xdr:cNvPr id="236" name="テキスト ボックス 235"/>
        <xdr:cNvSpPr txBox="1"/>
      </xdr:nvSpPr>
      <xdr:spPr>
        <a:xfrm>
          <a:off x="3530111" y="1539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103718</xdr:rowOff>
    </xdr:from>
    <xdr:to>
      <xdr:col>4</xdr:col>
      <xdr:colOff>155575</xdr:colOff>
      <xdr:row>97</xdr:row>
      <xdr:rowOff>7569</xdr:rowOff>
    </xdr:to>
    <xdr:cxnSp macro="">
      <xdr:nvCxnSpPr>
        <xdr:cNvPr id="237" name="直線コネクタ 236"/>
        <xdr:cNvCxnSpPr/>
      </xdr:nvCxnSpPr>
      <xdr:spPr>
        <a:xfrm flipV="1">
          <a:off x="2019300" y="16562918"/>
          <a:ext cx="889000" cy="7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92</xdr:row>
      <xdr:rowOff>84603</xdr:rowOff>
    </xdr:from>
    <xdr:to>
      <xdr:col>4</xdr:col>
      <xdr:colOff>206375</xdr:colOff>
      <xdr:row>93</xdr:row>
      <xdr:rowOff>14753</xdr:rowOff>
    </xdr:to>
    <xdr:sp macro="" textlink="">
      <xdr:nvSpPr>
        <xdr:cNvPr id="238" name="フローチャート : 判断 237"/>
        <xdr:cNvSpPr/>
      </xdr:nvSpPr>
      <xdr:spPr>
        <a:xfrm>
          <a:off x="2857500" y="1585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31280</xdr:rowOff>
    </xdr:from>
    <xdr:ext cx="534377" cy="259045"/>
    <xdr:sp macro="" textlink="">
      <xdr:nvSpPr>
        <xdr:cNvPr id="239" name="テキスト ボックス 238"/>
        <xdr:cNvSpPr txBox="1"/>
      </xdr:nvSpPr>
      <xdr:spPr>
        <a:xfrm>
          <a:off x="2641111" y="1563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712</xdr:rowOff>
    </xdr:from>
    <xdr:to>
      <xdr:col>2</xdr:col>
      <xdr:colOff>638175</xdr:colOff>
      <xdr:row>97</xdr:row>
      <xdr:rowOff>7569</xdr:rowOff>
    </xdr:to>
    <xdr:cxnSp macro="">
      <xdr:nvCxnSpPr>
        <xdr:cNvPr id="240" name="直線コネクタ 239"/>
        <xdr:cNvCxnSpPr/>
      </xdr:nvCxnSpPr>
      <xdr:spPr>
        <a:xfrm>
          <a:off x="1130300" y="1663136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92</xdr:row>
      <xdr:rowOff>90317</xdr:rowOff>
    </xdr:from>
    <xdr:to>
      <xdr:col>3</xdr:col>
      <xdr:colOff>3175</xdr:colOff>
      <xdr:row>93</xdr:row>
      <xdr:rowOff>20467</xdr:rowOff>
    </xdr:to>
    <xdr:sp macro="" textlink="">
      <xdr:nvSpPr>
        <xdr:cNvPr id="241" name="フローチャート : 判断 240"/>
        <xdr:cNvSpPr/>
      </xdr:nvSpPr>
      <xdr:spPr>
        <a:xfrm>
          <a:off x="1968500" y="1586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36994</xdr:rowOff>
    </xdr:from>
    <xdr:ext cx="534377" cy="259045"/>
    <xdr:sp macro="" textlink="">
      <xdr:nvSpPr>
        <xdr:cNvPr id="242" name="テキスト ボックス 241"/>
        <xdr:cNvSpPr txBox="1"/>
      </xdr:nvSpPr>
      <xdr:spPr>
        <a:xfrm>
          <a:off x="1752111" y="1563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92</xdr:row>
      <xdr:rowOff>44048</xdr:rowOff>
    </xdr:from>
    <xdr:to>
      <xdr:col>1</xdr:col>
      <xdr:colOff>485775</xdr:colOff>
      <xdr:row>92</xdr:row>
      <xdr:rowOff>145648</xdr:rowOff>
    </xdr:to>
    <xdr:sp macro="" textlink="">
      <xdr:nvSpPr>
        <xdr:cNvPr id="243" name="フローチャート : 判断 242"/>
        <xdr:cNvSpPr/>
      </xdr:nvSpPr>
      <xdr:spPr>
        <a:xfrm>
          <a:off x="1079500" y="158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162175</xdr:rowOff>
    </xdr:from>
    <xdr:ext cx="534377" cy="259045"/>
    <xdr:sp macro="" textlink="">
      <xdr:nvSpPr>
        <xdr:cNvPr id="244" name="テキスト ボックス 243"/>
        <xdr:cNvSpPr txBox="1"/>
      </xdr:nvSpPr>
      <xdr:spPr>
        <a:xfrm>
          <a:off x="863111" y="155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16708</xdr:rowOff>
    </xdr:from>
    <xdr:to>
      <xdr:col>6</xdr:col>
      <xdr:colOff>561975</xdr:colOff>
      <xdr:row>95</xdr:row>
      <xdr:rowOff>118308</xdr:rowOff>
    </xdr:to>
    <xdr:sp macro="" textlink="">
      <xdr:nvSpPr>
        <xdr:cNvPr id="250" name="円/楕円 249"/>
        <xdr:cNvSpPr/>
      </xdr:nvSpPr>
      <xdr:spPr>
        <a:xfrm>
          <a:off x="4584700" y="163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39585</xdr:rowOff>
    </xdr:from>
    <xdr:ext cx="534377" cy="259045"/>
    <xdr:sp macro="" textlink="">
      <xdr:nvSpPr>
        <xdr:cNvPr id="251" name="扶助費該当値テキスト"/>
        <xdr:cNvSpPr txBox="1"/>
      </xdr:nvSpPr>
      <xdr:spPr>
        <a:xfrm>
          <a:off x="4686300" y="1615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72,829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167539</xdr:rowOff>
    </xdr:from>
    <xdr:to>
      <xdr:col>5</xdr:col>
      <xdr:colOff>409575</xdr:colOff>
      <xdr:row>95</xdr:row>
      <xdr:rowOff>97689</xdr:rowOff>
    </xdr:to>
    <xdr:sp macro="" textlink="">
      <xdr:nvSpPr>
        <xdr:cNvPr id="252" name="円/楕円 251"/>
        <xdr:cNvSpPr/>
      </xdr:nvSpPr>
      <xdr:spPr>
        <a:xfrm>
          <a:off x="3746500" y="1628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88816</xdr:rowOff>
    </xdr:from>
    <xdr:ext cx="534377" cy="259045"/>
    <xdr:sp macro="" textlink="">
      <xdr:nvSpPr>
        <xdr:cNvPr id="253" name="テキスト ボックス 252"/>
        <xdr:cNvSpPr txBox="1"/>
      </xdr:nvSpPr>
      <xdr:spPr>
        <a:xfrm>
          <a:off x="3530111" y="1637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52918</xdr:rowOff>
    </xdr:from>
    <xdr:to>
      <xdr:col>4</xdr:col>
      <xdr:colOff>206375</xdr:colOff>
      <xdr:row>96</xdr:row>
      <xdr:rowOff>154518</xdr:rowOff>
    </xdr:to>
    <xdr:sp macro="" textlink="">
      <xdr:nvSpPr>
        <xdr:cNvPr id="254" name="円/楕円 253"/>
        <xdr:cNvSpPr/>
      </xdr:nvSpPr>
      <xdr:spPr>
        <a:xfrm>
          <a:off x="2857500" y="1651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145645</xdr:rowOff>
    </xdr:from>
    <xdr:ext cx="534377" cy="259045"/>
    <xdr:sp macro="" textlink="">
      <xdr:nvSpPr>
        <xdr:cNvPr id="255" name="テキスト ボックス 254"/>
        <xdr:cNvSpPr txBox="1"/>
      </xdr:nvSpPr>
      <xdr:spPr>
        <a:xfrm>
          <a:off x="2641111" y="1660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128219</xdr:rowOff>
    </xdr:from>
    <xdr:to>
      <xdr:col>3</xdr:col>
      <xdr:colOff>3175</xdr:colOff>
      <xdr:row>97</xdr:row>
      <xdr:rowOff>58369</xdr:rowOff>
    </xdr:to>
    <xdr:sp macro="" textlink="">
      <xdr:nvSpPr>
        <xdr:cNvPr id="256" name="円/楕円 255"/>
        <xdr:cNvSpPr/>
      </xdr:nvSpPr>
      <xdr:spPr>
        <a:xfrm>
          <a:off x="1968500" y="1658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49496</xdr:rowOff>
    </xdr:from>
    <xdr:ext cx="534377" cy="259045"/>
    <xdr:sp macro="" textlink="">
      <xdr:nvSpPr>
        <xdr:cNvPr id="257" name="テキスト ボックス 256"/>
        <xdr:cNvSpPr txBox="1"/>
      </xdr:nvSpPr>
      <xdr:spPr>
        <a:xfrm>
          <a:off x="1752111" y="1668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66,640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121362</xdr:rowOff>
    </xdr:from>
    <xdr:to>
      <xdr:col>1</xdr:col>
      <xdr:colOff>485775</xdr:colOff>
      <xdr:row>97</xdr:row>
      <xdr:rowOff>51512</xdr:rowOff>
    </xdr:to>
    <xdr:sp macro="" textlink="">
      <xdr:nvSpPr>
        <xdr:cNvPr id="258" name="円/楕円 257"/>
        <xdr:cNvSpPr/>
      </xdr:nvSpPr>
      <xdr:spPr>
        <a:xfrm>
          <a:off x="1079500" y="1658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42639</xdr:rowOff>
    </xdr:from>
    <xdr:ext cx="534377" cy="259045"/>
    <xdr:sp macro="" textlink="">
      <xdr:nvSpPr>
        <xdr:cNvPr id="259" name="テキスト ボックス 258"/>
        <xdr:cNvSpPr txBox="1"/>
      </xdr:nvSpPr>
      <xdr:spPr>
        <a:xfrm>
          <a:off x="863111" y="1667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0" name="テキスト ボックス 269"/>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2" name="テキスト ボックス 271"/>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126212</xdr:rowOff>
    </xdr:from>
    <xdr:to>
      <xdr:col>15</xdr:col>
      <xdr:colOff>180340</xdr:colOff>
      <xdr:row>39</xdr:row>
      <xdr:rowOff>109792</xdr:rowOff>
    </xdr:to>
    <xdr:cxnSp macro="">
      <xdr:nvCxnSpPr>
        <xdr:cNvPr id="284" name="直線コネクタ 283"/>
        <xdr:cNvCxnSpPr/>
      </xdr:nvCxnSpPr>
      <xdr:spPr>
        <a:xfrm flipV="1">
          <a:off x="10475595" y="5098262"/>
          <a:ext cx="1270" cy="169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113619</xdr:rowOff>
    </xdr:from>
    <xdr:ext cx="534377" cy="259045"/>
    <xdr:sp macro="" textlink="">
      <xdr:nvSpPr>
        <xdr:cNvPr id="285" name="補助費等最小値テキスト"/>
        <xdr:cNvSpPr txBox="1"/>
      </xdr:nvSpPr>
      <xdr:spPr>
        <a:xfrm>
          <a:off x="10528300" y="68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18,285</a:t>
          </a:r>
          <a:endParaRPr kumimoji="1" lang="ja-JP" altLang="en-US" sz="1000" b="1">
            <a:latin typeface="ＭＳ Ｐゴシック"/>
          </a:endParaRPr>
        </a:p>
      </xdr:txBody>
    </xdr:sp>
    <xdr:clientData/>
  </xdr:oneCellAnchor>
  <xdr:twoCellAnchor>
    <xdr:from>
      <xdr:col>15</xdr:col>
      <xdr:colOff>92075</xdr:colOff>
      <xdr:row>39</xdr:row>
      <xdr:rowOff>109792</xdr:rowOff>
    </xdr:from>
    <xdr:to>
      <xdr:col>15</xdr:col>
      <xdr:colOff>269875</xdr:colOff>
      <xdr:row>39</xdr:row>
      <xdr:rowOff>109792</xdr:rowOff>
    </xdr:to>
    <xdr:cxnSp macro="">
      <xdr:nvCxnSpPr>
        <xdr:cNvPr id="286" name="直線コネクタ 285"/>
        <xdr:cNvCxnSpPr/>
      </xdr:nvCxnSpPr>
      <xdr:spPr>
        <a:xfrm>
          <a:off x="10388600" y="679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72889</xdr:rowOff>
    </xdr:from>
    <xdr:ext cx="534377" cy="259045"/>
    <xdr:sp macro="" textlink="">
      <xdr:nvSpPr>
        <xdr:cNvPr id="287" name="補助費等最大値テキスト"/>
        <xdr:cNvSpPr txBox="1"/>
      </xdr:nvSpPr>
      <xdr:spPr>
        <a:xfrm>
          <a:off x="10528300" y="487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62,854</a:t>
          </a:r>
          <a:endParaRPr kumimoji="1" lang="ja-JP" altLang="en-US" sz="1000" b="1">
            <a:latin typeface="ＭＳ Ｐゴシック"/>
          </a:endParaRPr>
        </a:p>
      </xdr:txBody>
    </xdr:sp>
    <xdr:clientData/>
  </xdr:oneCellAnchor>
  <xdr:twoCellAnchor>
    <xdr:from>
      <xdr:col>15</xdr:col>
      <xdr:colOff>92075</xdr:colOff>
      <xdr:row>29</xdr:row>
      <xdr:rowOff>126212</xdr:rowOff>
    </xdr:from>
    <xdr:to>
      <xdr:col>15</xdr:col>
      <xdr:colOff>269875</xdr:colOff>
      <xdr:row>29</xdr:row>
      <xdr:rowOff>126212</xdr:rowOff>
    </xdr:to>
    <xdr:cxnSp macro="">
      <xdr:nvCxnSpPr>
        <xdr:cNvPr id="288" name="直線コネクタ 287"/>
        <xdr:cNvCxnSpPr/>
      </xdr:nvCxnSpPr>
      <xdr:spPr>
        <a:xfrm>
          <a:off x="10388600" y="509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29</xdr:row>
      <xdr:rowOff>126212</xdr:rowOff>
    </xdr:from>
    <xdr:to>
      <xdr:col>15</xdr:col>
      <xdr:colOff>180975</xdr:colOff>
      <xdr:row>30</xdr:row>
      <xdr:rowOff>95542</xdr:rowOff>
    </xdr:to>
    <xdr:cxnSp macro="">
      <xdr:nvCxnSpPr>
        <xdr:cNvPr id="289" name="直線コネクタ 288"/>
        <xdr:cNvCxnSpPr/>
      </xdr:nvCxnSpPr>
      <xdr:spPr>
        <a:xfrm flipV="1">
          <a:off x="9639300" y="5098262"/>
          <a:ext cx="838200" cy="14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155452</xdr:rowOff>
    </xdr:from>
    <xdr:ext cx="534377" cy="259045"/>
    <xdr:sp macro="" textlink="">
      <xdr:nvSpPr>
        <xdr:cNvPr id="290" name="補助費等平均値テキスト"/>
        <xdr:cNvSpPr txBox="1"/>
      </xdr:nvSpPr>
      <xdr:spPr>
        <a:xfrm>
          <a:off x="10528300" y="6156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33,187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5575</xdr:rowOff>
    </xdr:from>
    <xdr:to>
      <xdr:col>15</xdr:col>
      <xdr:colOff>231775</xdr:colOff>
      <xdr:row>36</xdr:row>
      <xdr:rowOff>107175</xdr:rowOff>
    </xdr:to>
    <xdr:sp macro="" textlink="">
      <xdr:nvSpPr>
        <xdr:cNvPr id="291" name="フローチャート : 判断 290"/>
        <xdr:cNvSpPr/>
      </xdr:nvSpPr>
      <xdr:spPr>
        <a:xfrm>
          <a:off x="10426700" y="617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95542</xdr:rowOff>
    </xdr:from>
    <xdr:to>
      <xdr:col>14</xdr:col>
      <xdr:colOff>28575</xdr:colOff>
      <xdr:row>30</xdr:row>
      <xdr:rowOff>161341</xdr:rowOff>
    </xdr:to>
    <xdr:cxnSp macro="">
      <xdr:nvCxnSpPr>
        <xdr:cNvPr id="292" name="直線コネクタ 291"/>
        <xdr:cNvCxnSpPr/>
      </xdr:nvCxnSpPr>
      <xdr:spPr>
        <a:xfrm flipV="1">
          <a:off x="8750300" y="5239042"/>
          <a:ext cx="889000" cy="6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65088</xdr:rowOff>
    </xdr:from>
    <xdr:to>
      <xdr:col>14</xdr:col>
      <xdr:colOff>79375</xdr:colOff>
      <xdr:row>37</xdr:row>
      <xdr:rowOff>166688</xdr:rowOff>
    </xdr:to>
    <xdr:sp macro="" textlink="">
      <xdr:nvSpPr>
        <xdr:cNvPr id="293" name="フローチャート : 判断 292"/>
        <xdr:cNvSpPr/>
      </xdr:nvSpPr>
      <xdr:spPr>
        <a:xfrm>
          <a:off x="9588500" y="640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157815</xdr:rowOff>
    </xdr:from>
    <xdr:ext cx="534377" cy="259045"/>
    <xdr:sp macro="" textlink="">
      <xdr:nvSpPr>
        <xdr:cNvPr id="294" name="テキスト ボックス 293"/>
        <xdr:cNvSpPr txBox="1"/>
      </xdr:nvSpPr>
      <xdr:spPr>
        <a:xfrm>
          <a:off x="9372111" y="65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161341</xdr:rowOff>
    </xdr:from>
    <xdr:to>
      <xdr:col>12</xdr:col>
      <xdr:colOff>511175</xdr:colOff>
      <xdr:row>31</xdr:row>
      <xdr:rowOff>84912</xdr:rowOff>
    </xdr:to>
    <xdr:cxnSp macro="">
      <xdr:nvCxnSpPr>
        <xdr:cNvPr id="295" name="直線コネクタ 294"/>
        <xdr:cNvCxnSpPr/>
      </xdr:nvCxnSpPr>
      <xdr:spPr>
        <a:xfrm flipV="1">
          <a:off x="7861300" y="5304841"/>
          <a:ext cx="889000" cy="9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156794</xdr:rowOff>
    </xdr:from>
    <xdr:to>
      <xdr:col>12</xdr:col>
      <xdr:colOff>561975</xdr:colOff>
      <xdr:row>36</xdr:row>
      <xdr:rowOff>86944</xdr:rowOff>
    </xdr:to>
    <xdr:sp macro="" textlink="">
      <xdr:nvSpPr>
        <xdr:cNvPr id="296" name="フローチャート : 判断 295"/>
        <xdr:cNvSpPr/>
      </xdr:nvSpPr>
      <xdr:spPr>
        <a:xfrm>
          <a:off x="8699500" y="61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78071</xdr:rowOff>
    </xdr:from>
    <xdr:ext cx="534377" cy="259045"/>
    <xdr:sp macro="" textlink="">
      <xdr:nvSpPr>
        <xdr:cNvPr id="297" name="テキスト ボックス 296"/>
        <xdr:cNvSpPr txBox="1"/>
      </xdr:nvSpPr>
      <xdr:spPr>
        <a:xfrm>
          <a:off x="8483111" y="625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91846</xdr:rowOff>
    </xdr:from>
    <xdr:to>
      <xdr:col>11</xdr:col>
      <xdr:colOff>307975</xdr:colOff>
      <xdr:row>31</xdr:row>
      <xdr:rowOff>84912</xdr:rowOff>
    </xdr:to>
    <xdr:cxnSp macro="">
      <xdr:nvCxnSpPr>
        <xdr:cNvPr id="298" name="直線コネクタ 297"/>
        <xdr:cNvCxnSpPr/>
      </xdr:nvCxnSpPr>
      <xdr:spPr>
        <a:xfrm>
          <a:off x="6972300" y="5235346"/>
          <a:ext cx="889000" cy="1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42456</xdr:rowOff>
    </xdr:from>
    <xdr:to>
      <xdr:col>11</xdr:col>
      <xdr:colOff>358775</xdr:colOff>
      <xdr:row>36</xdr:row>
      <xdr:rowOff>144056</xdr:rowOff>
    </xdr:to>
    <xdr:sp macro="" textlink="">
      <xdr:nvSpPr>
        <xdr:cNvPr id="299" name="フローチャート : 判断 298"/>
        <xdr:cNvSpPr/>
      </xdr:nvSpPr>
      <xdr:spPr>
        <a:xfrm>
          <a:off x="7810500" y="62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135183</xdr:rowOff>
    </xdr:from>
    <xdr:ext cx="534377" cy="259045"/>
    <xdr:sp macro="" textlink="">
      <xdr:nvSpPr>
        <xdr:cNvPr id="300" name="テキスト ボックス 299"/>
        <xdr:cNvSpPr txBox="1"/>
      </xdr:nvSpPr>
      <xdr:spPr>
        <a:xfrm>
          <a:off x="7594111" y="63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138963</xdr:rowOff>
    </xdr:from>
    <xdr:to>
      <xdr:col>10</xdr:col>
      <xdr:colOff>155575</xdr:colOff>
      <xdr:row>37</xdr:row>
      <xdr:rowOff>69113</xdr:rowOff>
    </xdr:to>
    <xdr:sp macro="" textlink="">
      <xdr:nvSpPr>
        <xdr:cNvPr id="301" name="フローチャート : 判断 300"/>
        <xdr:cNvSpPr/>
      </xdr:nvSpPr>
      <xdr:spPr>
        <a:xfrm>
          <a:off x="692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60240</xdr:rowOff>
    </xdr:from>
    <xdr:ext cx="534377" cy="259045"/>
    <xdr:sp macro="" textlink="">
      <xdr:nvSpPr>
        <xdr:cNvPr id="302" name="テキスト ボックス 301"/>
        <xdr:cNvSpPr txBox="1"/>
      </xdr:nvSpPr>
      <xdr:spPr>
        <a:xfrm>
          <a:off x="6705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29</xdr:row>
      <xdr:rowOff>75412</xdr:rowOff>
    </xdr:from>
    <xdr:to>
      <xdr:col>15</xdr:col>
      <xdr:colOff>231775</xdr:colOff>
      <xdr:row>30</xdr:row>
      <xdr:rowOff>5562</xdr:rowOff>
    </xdr:to>
    <xdr:sp macro="" textlink="">
      <xdr:nvSpPr>
        <xdr:cNvPr id="308" name="円/楕円 307"/>
        <xdr:cNvSpPr/>
      </xdr:nvSpPr>
      <xdr:spPr>
        <a:xfrm>
          <a:off x="10426700" y="504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28439</xdr:rowOff>
    </xdr:from>
    <xdr:ext cx="534377" cy="259045"/>
    <xdr:sp macro="" textlink="">
      <xdr:nvSpPr>
        <xdr:cNvPr id="309" name="補助費等該当値テキスト"/>
        <xdr:cNvSpPr txBox="1"/>
      </xdr:nvSpPr>
      <xdr:spPr>
        <a:xfrm>
          <a:off x="10528300" y="500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62,854</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44742</xdr:rowOff>
    </xdr:from>
    <xdr:to>
      <xdr:col>14</xdr:col>
      <xdr:colOff>79375</xdr:colOff>
      <xdr:row>30</xdr:row>
      <xdr:rowOff>146342</xdr:rowOff>
    </xdr:to>
    <xdr:sp macro="" textlink="">
      <xdr:nvSpPr>
        <xdr:cNvPr id="310" name="円/楕円 309"/>
        <xdr:cNvSpPr/>
      </xdr:nvSpPr>
      <xdr:spPr>
        <a:xfrm>
          <a:off x="9588500" y="518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28</xdr:row>
      <xdr:rowOff>162869</xdr:rowOff>
    </xdr:from>
    <xdr:ext cx="534377" cy="259045"/>
    <xdr:sp macro="" textlink="">
      <xdr:nvSpPr>
        <xdr:cNvPr id="311" name="テキスト ボックス 310"/>
        <xdr:cNvSpPr txBox="1"/>
      </xdr:nvSpPr>
      <xdr:spPr>
        <a:xfrm>
          <a:off x="9372111" y="49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59,159</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110541</xdr:rowOff>
    </xdr:from>
    <xdr:to>
      <xdr:col>12</xdr:col>
      <xdr:colOff>561975</xdr:colOff>
      <xdr:row>31</xdr:row>
      <xdr:rowOff>40691</xdr:rowOff>
    </xdr:to>
    <xdr:sp macro="" textlink="">
      <xdr:nvSpPr>
        <xdr:cNvPr id="312" name="円/楕円 311"/>
        <xdr:cNvSpPr/>
      </xdr:nvSpPr>
      <xdr:spPr>
        <a:xfrm>
          <a:off x="8699500" y="525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57218</xdr:rowOff>
    </xdr:from>
    <xdr:ext cx="534377" cy="259045"/>
    <xdr:sp macro="" textlink="">
      <xdr:nvSpPr>
        <xdr:cNvPr id="313" name="テキスト ボックス 312"/>
        <xdr:cNvSpPr txBox="1"/>
      </xdr:nvSpPr>
      <xdr:spPr>
        <a:xfrm>
          <a:off x="8483111" y="502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57,432</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34112</xdr:rowOff>
    </xdr:from>
    <xdr:to>
      <xdr:col>11</xdr:col>
      <xdr:colOff>358775</xdr:colOff>
      <xdr:row>31</xdr:row>
      <xdr:rowOff>135712</xdr:rowOff>
    </xdr:to>
    <xdr:sp macro="" textlink="">
      <xdr:nvSpPr>
        <xdr:cNvPr id="314" name="円/楕円 313"/>
        <xdr:cNvSpPr/>
      </xdr:nvSpPr>
      <xdr:spPr>
        <a:xfrm>
          <a:off x="7810500" y="534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152239</xdr:rowOff>
    </xdr:from>
    <xdr:ext cx="534377" cy="259045"/>
    <xdr:sp macro="" textlink="">
      <xdr:nvSpPr>
        <xdr:cNvPr id="315" name="テキスト ボックス 314"/>
        <xdr:cNvSpPr txBox="1"/>
      </xdr:nvSpPr>
      <xdr:spPr>
        <a:xfrm>
          <a:off x="7594111" y="512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54,938</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41046</xdr:rowOff>
    </xdr:from>
    <xdr:to>
      <xdr:col>10</xdr:col>
      <xdr:colOff>155575</xdr:colOff>
      <xdr:row>30</xdr:row>
      <xdr:rowOff>142646</xdr:rowOff>
    </xdr:to>
    <xdr:sp macro="" textlink="">
      <xdr:nvSpPr>
        <xdr:cNvPr id="316" name="円/楕円 315"/>
        <xdr:cNvSpPr/>
      </xdr:nvSpPr>
      <xdr:spPr>
        <a:xfrm>
          <a:off x="6921500" y="518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159173</xdr:rowOff>
    </xdr:from>
    <xdr:ext cx="534377" cy="259045"/>
    <xdr:sp macro="" textlink="">
      <xdr:nvSpPr>
        <xdr:cNvPr id="317" name="テキスト ボックス 316"/>
        <xdr:cNvSpPr txBox="1"/>
      </xdr:nvSpPr>
      <xdr:spPr>
        <a:xfrm>
          <a:off x="6705111" y="49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0" name="テキスト ボックス 329"/>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131470</xdr:rowOff>
    </xdr:from>
    <xdr:to>
      <xdr:col>15</xdr:col>
      <xdr:colOff>180340</xdr:colOff>
      <xdr:row>58</xdr:row>
      <xdr:rowOff>529</xdr:rowOff>
    </xdr:to>
    <xdr:cxnSp macro="">
      <xdr:nvCxnSpPr>
        <xdr:cNvPr id="340" name="直線コネクタ 339"/>
        <xdr:cNvCxnSpPr/>
      </xdr:nvCxnSpPr>
      <xdr:spPr>
        <a:xfrm flipV="1">
          <a:off x="10475595" y="8875420"/>
          <a:ext cx="1270" cy="106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4356</xdr:rowOff>
    </xdr:from>
    <xdr:ext cx="534377" cy="259045"/>
    <xdr:sp macro="" textlink="">
      <xdr:nvSpPr>
        <xdr:cNvPr id="341" name="普通建設事業費最小値テキスト"/>
        <xdr:cNvSpPr txBox="1"/>
      </xdr:nvSpPr>
      <xdr:spPr>
        <a:xfrm>
          <a:off x="10528300" y="994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26,088</a:t>
          </a:r>
          <a:endParaRPr kumimoji="1" lang="ja-JP" altLang="en-US" sz="1000" b="1">
            <a:latin typeface="ＭＳ Ｐゴシック"/>
          </a:endParaRPr>
        </a:p>
      </xdr:txBody>
    </xdr:sp>
    <xdr:clientData/>
  </xdr:oneCellAnchor>
  <xdr:twoCellAnchor>
    <xdr:from>
      <xdr:col>15</xdr:col>
      <xdr:colOff>92075</xdr:colOff>
      <xdr:row>58</xdr:row>
      <xdr:rowOff>529</xdr:rowOff>
    </xdr:from>
    <xdr:to>
      <xdr:col>15</xdr:col>
      <xdr:colOff>269875</xdr:colOff>
      <xdr:row>58</xdr:row>
      <xdr:rowOff>529</xdr:rowOff>
    </xdr:to>
    <xdr:cxnSp macro="">
      <xdr:nvCxnSpPr>
        <xdr:cNvPr id="342" name="直線コネクタ 341"/>
        <xdr:cNvCxnSpPr/>
      </xdr:nvCxnSpPr>
      <xdr:spPr>
        <a:xfrm>
          <a:off x="10388600" y="99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78147</xdr:rowOff>
    </xdr:from>
    <xdr:ext cx="534377" cy="259045"/>
    <xdr:sp macro="" textlink="">
      <xdr:nvSpPr>
        <xdr:cNvPr id="343" name="普通建設事業費最大値テキスト"/>
        <xdr:cNvSpPr txBox="1"/>
      </xdr:nvSpPr>
      <xdr:spPr>
        <a:xfrm>
          <a:off x="10528300" y="865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72,860</a:t>
          </a:r>
          <a:endParaRPr kumimoji="1" lang="ja-JP" altLang="en-US" sz="1000" b="1">
            <a:latin typeface="ＭＳ Ｐゴシック"/>
          </a:endParaRPr>
        </a:p>
      </xdr:txBody>
    </xdr:sp>
    <xdr:clientData/>
  </xdr:oneCellAnchor>
  <xdr:twoCellAnchor>
    <xdr:from>
      <xdr:col>15</xdr:col>
      <xdr:colOff>92075</xdr:colOff>
      <xdr:row>51</xdr:row>
      <xdr:rowOff>131470</xdr:rowOff>
    </xdr:from>
    <xdr:to>
      <xdr:col>15</xdr:col>
      <xdr:colOff>269875</xdr:colOff>
      <xdr:row>51</xdr:row>
      <xdr:rowOff>131470</xdr:rowOff>
    </xdr:to>
    <xdr:cxnSp macro="">
      <xdr:nvCxnSpPr>
        <xdr:cNvPr id="344" name="直線コネクタ 343"/>
        <xdr:cNvCxnSpPr/>
      </xdr:nvCxnSpPr>
      <xdr:spPr>
        <a:xfrm>
          <a:off x="10388600" y="887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26703</xdr:rowOff>
    </xdr:from>
    <xdr:to>
      <xdr:col>15</xdr:col>
      <xdr:colOff>180975</xdr:colOff>
      <xdr:row>54</xdr:row>
      <xdr:rowOff>47528</xdr:rowOff>
    </xdr:to>
    <xdr:cxnSp macro="">
      <xdr:nvCxnSpPr>
        <xdr:cNvPr id="345" name="直線コネクタ 344"/>
        <xdr:cNvCxnSpPr/>
      </xdr:nvCxnSpPr>
      <xdr:spPr>
        <a:xfrm>
          <a:off x="9639300" y="8770653"/>
          <a:ext cx="838200" cy="53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10268</xdr:rowOff>
    </xdr:from>
    <xdr:ext cx="534377" cy="259045"/>
    <xdr:sp macro="" textlink="">
      <xdr:nvSpPr>
        <xdr:cNvPr id="346" name="普通建設事業費平均値テキスト"/>
        <xdr:cNvSpPr txBox="1"/>
      </xdr:nvSpPr>
      <xdr:spPr>
        <a:xfrm>
          <a:off x="10528300" y="9268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52,496</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31841</xdr:rowOff>
    </xdr:from>
    <xdr:to>
      <xdr:col>15</xdr:col>
      <xdr:colOff>231775</xdr:colOff>
      <xdr:row>54</xdr:row>
      <xdr:rowOff>133441</xdr:rowOff>
    </xdr:to>
    <xdr:sp macro="" textlink="">
      <xdr:nvSpPr>
        <xdr:cNvPr id="347" name="フローチャート : 判断 346"/>
        <xdr:cNvSpPr/>
      </xdr:nvSpPr>
      <xdr:spPr>
        <a:xfrm>
          <a:off x="10426700" y="929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145735</xdr:rowOff>
    </xdr:from>
    <xdr:to>
      <xdr:col>14</xdr:col>
      <xdr:colOff>28575</xdr:colOff>
      <xdr:row>51</xdr:row>
      <xdr:rowOff>26703</xdr:rowOff>
    </xdr:to>
    <xdr:cxnSp macro="">
      <xdr:nvCxnSpPr>
        <xdr:cNvPr id="348" name="直線コネクタ 347"/>
        <xdr:cNvCxnSpPr/>
      </xdr:nvCxnSpPr>
      <xdr:spPr>
        <a:xfrm>
          <a:off x="8750300" y="8718235"/>
          <a:ext cx="889000" cy="5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29076</xdr:rowOff>
    </xdr:from>
    <xdr:to>
      <xdr:col>14</xdr:col>
      <xdr:colOff>79375</xdr:colOff>
      <xdr:row>55</xdr:row>
      <xdr:rowOff>130676</xdr:rowOff>
    </xdr:to>
    <xdr:sp macro="" textlink="">
      <xdr:nvSpPr>
        <xdr:cNvPr id="349" name="フローチャート : 判断 348"/>
        <xdr:cNvSpPr/>
      </xdr:nvSpPr>
      <xdr:spPr>
        <a:xfrm>
          <a:off x="9588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121803</xdr:rowOff>
    </xdr:from>
    <xdr:ext cx="534377" cy="259045"/>
    <xdr:sp macro="" textlink="">
      <xdr:nvSpPr>
        <xdr:cNvPr id="350" name="テキスト ボックス 349"/>
        <xdr:cNvSpPr txBox="1"/>
      </xdr:nvSpPr>
      <xdr:spPr>
        <a:xfrm>
          <a:off x="9372111" y="95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145735</xdr:rowOff>
    </xdr:from>
    <xdr:to>
      <xdr:col>12</xdr:col>
      <xdr:colOff>511175</xdr:colOff>
      <xdr:row>55</xdr:row>
      <xdr:rowOff>91191</xdr:rowOff>
    </xdr:to>
    <xdr:cxnSp macro="">
      <xdr:nvCxnSpPr>
        <xdr:cNvPr id="351" name="直線コネクタ 350"/>
        <xdr:cNvCxnSpPr/>
      </xdr:nvCxnSpPr>
      <xdr:spPr>
        <a:xfrm flipV="1">
          <a:off x="7861300" y="8718235"/>
          <a:ext cx="889000" cy="80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74247</xdr:rowOff>
    </xdr:from>
    <xdr:to>
      <xdr:col>12</xdr:col>
      <xdr:colOff>561975</xdr:colOff>
      <xdr:row>56</xdr:row>
      <xdr:rowOff>4397</xdr:rowOff>
    </xdr:to>
    <xdr:sp macro="" textlink="">
      <xdr:nvSpPr>
        <xdr:cNvPr id="352" name="フローチャート : 判断 351"/>
        <xdr:cNvSpPr/>
      </xdr:nvSpPr>
      <xdr:spPr>
        <a:xfrm>
          <a:off x="8699500" y="9503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166974</xdr:rowOff>
    </xdr:from>
    <xdr:ext cx="534377" cy="259045"/>
    <xdr:sp macro="" textlink="">
      <xdr:nvSpPr>
        <xdr:cNvPr id="353" name="テキスト ボックス 352"/>
        <xdr:cNvSpPr txBox="1"/>
      </xdr:nvSpPr>
      <xdr:spPr>
        <a:xfrm>
          <a:off x="8483111" y="959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16873</xdr:rowOff>
    </xdr:from>
    <xdr:to>
      <xdr:col>11</xdr:col>
      <xdr:colOff>307975</xdr:colOff>
      <xdr:row>55</xdr:row>
      <xdr:rowOff>91191</xdr:rowOff>
    </xdr:to>
    <xdr:cxnSp macro="">
      <xdr:nvCxnSpPr>
        <xdr:cNvPr id="354" name="直線コネクタ 353"/>
        <xdr:cNvCxnSpPr/>
      </xdr:nvCxnSpPr>
      <xdr:spPr>
        <a:xfrm>
          <a:off x="6972300" y="9275173"/>
          <a:ext cx="889000" cy="24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159194</xdr:rowOff>
    </xdr:from>
    <xdr:to>
      <xdr:col>11</xdr:col>
      <xdr:colOff>358775</xdr:colOff>
      <xdr:row>56</xdr:row>
      <xdr:rowOff>89344</xdr:rowOff>
    </xdr:to>
    <xdr:sp macro="" textlink="">
      <xdr:nvSpPr>
        <xdr:cNvPr id="355" name="フローチャート : 判断 354"/>
        <xdr:cNvSpPr/>
      </xdr:nvSpPr>
      <xdr:spPr>
        <a:xfrm>
          <a:off x="7810500" y="958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80471</xdr:rowOff>
    </xdr:from>
    <xdr:ext cx="534377" cy="259045"/>
    <xdr:sp macro="" textlink="">
      <xdr:nvSpPr>
        <xdr:cNvPr id="356" name="テキスト ボックス 355"/>
        <xdr:cNvSpPr txBox="1"/>
      </xdr:nvSpPr>
      <xdr:spPr>
        <a:xfrm>
          <a:off x="7594111" y="968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6467</xdr:rowOff>
    </xdr:from>
    <xdr:to>
      <xdr:col>10</xdr:col>
      <xdr:colOff>155575</xdr:colOff>
      <xdr:row>56</xdr:row>
      <xdr:rowOff>108067</xdr:rowOff>
    </xdr:to>
    <xdr:sp macro="" textlink="">
      <xdr:nvSpPr>
        <xdr:cNvPr id="357" name="フローチャート : 判断 356"/>
        <xdr:cNvSpPr/>
      </xdr:nvSpPr>
      <xdr:spPr>
        <a:xfrm>
          <a:off x="6921500" y="960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99194</xdr:rowOff>
    </xdr:from>
    <xdr:ext cx="534377" cy="259045"/>
    <xdr:sp macro="" textlink="">
      <xdr:nvSpPr>
        <xdr:cNvPr id="358" name="テキスト ボックス 357"/>
        <xdr:cNvSpPr txBox="1"/>
      </xdr:nvSpPr>
      <xdr:spPr>
        <a:xfrm>
          <a:off x="6705111" y="970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168178</xdr:rowOff>
    </xdr:from>
    <xdr:to>
      <xdr:col>15</xdr:col>
      <xdr:colOff>231775</xdr:colOff>
      <xdr:row>54</xdr:row>
      <xdr:rowOff>98328</xdr:rowOff>
    </xdr:to>
    <xdr:sp macro="" textlink="">
      <xdr:nvSpPr>
        <xdr:cNvPr id="364" name="円/楕円 363"/>
        <xdr:cNvSpPr/>
      </xdr:nvSpPr>
      <xdr:spPr>
        <a:xfrm>
          <a:off x="10426700" y="92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19605</xdr:rowOff>
    </xdr:from>
    <xdr:ext cx="534377" cy="259045"/>
    <xdr:sp macro="" textlink="">
      <xdr:nvSpPr>
        <xdr:cNvPr id="365" name="普通建設事業費該当値テキスト"/>
        <xdr:cNvSpPr txBox="1"/>
      </xdr:nvSpPr>
      <xdr:spPr>
        <a:xfrm>
          <a:off x="10528300" y="910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54,032</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147353</xdr:rowOff>
    </xdr:from>
    <xdr:to>
      <xdr:col>14</xdr:col>
      <xdr:colOff>79375</xdr:colOff>
      <xdr:row>51</xdr:row>
      <xdr:rowOff>77503</xdr:rowOff>
    </xdr:to>
    <xdr:sp macro="" textlink="">
      <xdr:nvSpPr>
        <xdr:cNvPr id="366" name="円/楕円 365"/>
        <xdr:cNvSpPr/>
      </xdr:nvSpPr>
      <xdr:spPr>
        <a:xfrm>
          <a:off x="9588500" y="871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49</xdr:row>
      <xdr:rowOff>94030</xdr:rowOff>
    </xdr:from>
    <xdr:ext cx="534377" cy="259045"/>
    <xdr:sp macro="" textlink="">
      <xdr:nvSpPr>
        <xdr:cNvPr id="367" name="テキスト ボックス 366"/>
        <xdr:cNvSpPr txBox="1"/>
      </xdr:nvSpPr>
      <xdr:spPr>
        <a:xfrm>
          <a:off x="9372111" y="849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77,443</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94935</xdr:rowOff>
    </xdr:from>
    <xdr:to>
      <xdr:col>12</xdr:col>
      <xdr:colOff>561975</xdr:colOff>
      <xdr:row>51</xdr:row>
      <xdr:rowOff>25085</xdr:rowOff>
    </xdr:to>
    <xdr:sp macro="" textlink="">
      <xdr:nvSpPr>
        <xdr:cNvPr id="368" name="円/楕円 367"/>
        <xdr:cNvSpPr/>
      </xdr:nvSpPr>
      <xdr:spPr>
        <a:xfrm>
          <a:off x="8699500" y="866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49</xdr:row>
      <xdr:rowOff>41612</xdr:rowOff>
    </xdr:from>
    <xdr:ext cx="534377" cy="259045"/>
    <xdr:sp macro="" textlink="">
      <xdr:nvSpPr>
        <xdr:cNvPr id="369" name="テキスト ボックス 368"/>
        <xdr:cNvSpPr txBox="1"/>
      </xdr:nvSpPr>
      <xdr:spPr>
        <a:xfrm>
          <a:off x="8483111" y="844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79,736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40391</xdr:rowOff>
    </xdr:from>
    <xdr:to>
      <xdr:col>11</xdr:col>
      <xdr:colOff>358775</xdr:colOff>
      <xdr:row>55</xdr:row>
      <xdr:rowOff>141991</xdr:rowOff>
    </xdr:to>
    <xdr:sp macro="" textlink="">
      <xdr:nvSpPr>
        <xdr:cNvPr id="370" name="円/楕円 369"/>
        <xdr:cNvSpPr/>
      </xdr:nvSpPr>
      <xdr:spPr>
        <a:xfrm>
          <a:off x="7810500" y="947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158518</xdr:rowOff>
    </xdr:from>
    <xdr:ext cx="534377" cy="259045"/>
    <xdr:sp macro="" textlink="">
      <xdr:nvSpPr>
        <xdr:cNvPr id="371" name="テキスト ボックス 370"/>
        <xdr:cNvSpPr txBox="1"/>
      </xdr:nvSpPr>
      <xdr:spPr>
        <a:xfrm>
          <a:off x="7594111" y="924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44,622</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137523</xdr:rowOff>
    </xdr:from>
    <xdr:to>
      <xdr:col>10</xdr:col>
      <xdr:colOff>155575</xdr:colOff>
      <xdr:row>54</xdr:row>
      <xdr:rowOff>67673</xdr:rowOff>
    </xdr:to>
    <xdr:sp macro="" textlink="">
      <xdr:nvSpPr>
        <xdr:cNvPr id="372" name="円/楕円 371"/>
        <xdr:cNvSpPr/>
      </xdr:nvSpPr>
      <xdr:spPr>
        <a:xfrm>
          <a:off x="6921500" y="92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84200</xdr:rowOff>
    </xdr:from>
    <xdr:ext cx="534377" cy="259045"/>
    <xdr:sp macro="" textlink="">
      <xdr:nvSpPr>
        <xdr:cNvPr id="373" name="テキスト ボックス 372"/>
        <xdr:cNvSpPr txBox="1"/>
      </xdr:nvSpPr>
      <xdr:spPr>
        <a:xfrm>
          <a:off x="6705111" y="899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32095</xdr:rowOff>
    </xdr:from>
    <xdr:to>
      <xdr:col>15</xdr:col>
      <xdr:colOff>180340</xdr:colOff>
      <xdr:row>79</xdr:row>
      <xdr:rowOff>4009</xdr:rowOff>
    </xdr:to>
    <xdr:cxnSp macro="">
      <xdr:nvCxnSpPr>
        <xdr:cNvPr id="399" name="直線コネクタ 398"/>
        <xdr:cNvCxnSpPr/>
      </xdr:nvCxnSpPr>
      <xdr:spPr>
        <a:xfrm flipV="1">
          <a:off x="10475595" y="12205045"/>
          <a:ext cx="1270" cy="134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7836</xdr:rowOff>
    </xdr:from>
    <xdr:ext cx="469744" cy="259045"/>
    <xdr:sp macro="" textlink="">
      <xdr:nvSpPr>
        <xdr:cNvPr id="400" name="普通建設事業費 （ うち新規整備　）最小値テキスト"/>
        <xdr:cNvSpPr txBox="1"/>
      </xdr:nvSpPr>
      <xdr:spPr>
        <a:xfrm>
          <a:off x="10528300" y="1355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a:t>
          </a:r>
          <a:endParaRPr kumimoji="1" lang="ja-JP" altLang="en-US" sz="1000" b="1">
            <a:latin typeface="ＭＳ Ｐゴシック"/>
          </a:endParaRPr>
        </a:p>
      </xdr:txBody>
    </xdr:sp>
    <xdr:clientData/>
  </xdr:oneCellAnchor>
  <xdr:twoCellAnchor>
    <xdr:from>
      <xdr:col>15</xdr:col>
      <xdr:colOff>92075</xdr:colOff>
      <xdr:row>79</xdr:row>
      <xdr:rowOff>4009</xdr:rowOff>
    </xdr:from>
    <xdr:to>
      <xdr:col>15</xdr:col>
      <xdr:colOff>269875</xdr:colOff>
      <xdr:row>79</xdr:row>
      <xdr:rowOff>4009</xdr:rowOff>
    </xdr:to>
    <xdr:cxnSp macro="">
      <xdr:nvCxnSpPr>
        <xdr:cNvPr id="401" name="直線コネクタ 400"/>
        <xdr:cNvCxnSpPr/>
      </xdr:nvCxnSpPr>
      <xdr:spPr>
        <a:xfrm>
          <a:off x="10388600" y="1354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150222</xdr:rowOff>
    </xdr:from>
    <xdr:ext cx="534377" cy="259045"/>
    <xdr:sp macro="" textlink="">
      <xdr:nvSpPr>
        <xdr:cNvPr id="402" name="普通建設事業費 （ うち新規整備　）最大値テキスト"/>
        <xdr:cNvSpPr txBox="1"/>
      </xdr:nvSpPr>
      <xdr:spPr>
        <a:xfrm>
          <a:off x="10528300" y="1198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44,045</a:t>
          </a:r>
          <a:endParaRPr kumimoji="1" lang="ja-JP" altLang="en-US" sz="1000" b="1">
            <a:latin typeface="ＭＳ Ｐゴシック"/>
          </a:endParaRPr>
        </a:p>
      </xdr:txBody>
    </xdr:sp>
    <xdr:clientData/>
  </xdr:oneCellAnchor>
  <xdr:twoCellAnchor>
    <xdr:from>
      <xdr:col>15</xdr:col>
      <xdr:colOff>92075</xdr:colOff>
      <xdr:row>71</xdr:row>
      <xdr:rowOff>32095</xdr:rowOff>
    </xdr:from>
    <xdr:to>
      <xdr:col>15</xdr:col>
      <xdr:colOff>269875</xdr:colOff>
      <xdr:row>71</xdr:row>
      <xdr:rowOff>32095</xdr:rowOff>
    </xdr:to>
    <xdr:cxnSp macro="">
      <xdr:nvCxnSpPr>
        <xdr:cNvPr id="403" name="直線コネクタ 402"/>
        <xdr:cNvCxnSpPr/>
      </xdr:nvCxnSpPr>
      <xdr:spPr>
        <a:xfrm>
          <a:off x="10388600" y="12205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73178</xdr:rowOff>
    </xdr:from>
    <xdr:to>
      <xdr:col>15</xdr:col>
      <xdr:colOff>180975</xdr:colOff>
      <xdr:row>76</xdr:row>
      <xdr:rowOff>166903</xdr:rowOff>
    </xdr:to>
    <xdr:cxnSp macro="">
      <xdr:nvCxnSpPr>
        <xdr:cNvPr id="404" name="直線コネクタ 403"/>
        <xdr:cNvCxnSpPr/>
      </xdr:nvCxnSpPr>
      <xdr:spPr>
        <a:xfrm>
          <a:off x="9639300" y="12589028"/>
          <a:ext cx="838200" cy="60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96004</xdr:rowOff>
    </xdr:from>
    <xdr:ext cx="534377" cy="259045"/>
    <xdr:sp macro="" textlink="">
      <xdr:nvSpPr>
        <xdr:cNvPr id="405" name="普通建設事業費 （ うち新規整備　）平均値テキスト"/>
        <xdr:cNvSpPr txBox="1"/>
      </xdr:nvSpPr>
      <xdr:spPr>
        <a:xfrm>
          <a:off x="10528300" y="1278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20,233</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73127</xdr:rowOff>
    </xdr:from>
    <xdr:to>
      <xdr:col>15</xdr:col>
      <xdr:colOff>231775</xdr:colOff>
      <xdr:row>76</xdr:row>
      <xdr:rowOff>3277</xdr:rowOff>
    </xdr:to>
    <xdr:sp macro="" textlink="">
      <xdr:nvSpPr>
        <xdr:cNvPr id="406" name="フローチャート : 判断 405"/>
        <xdr:cNvSpPr/>
      </xdr:nvSpPr>
      <xdr:spPr>
        <a:xfrm>
          <a:off x="104267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45008</xdr:rowOff>
    </xdr:from>
    <xdr:to>
      <xdr:col>14</xdr:col>
      <xdr:colOff>79375</xdr:colOff>
      <xdr:row>76</xdr:row>
      <xdr:rowOff>146608</xdr:rowOff>
    </xdr:to>
    <xdr:sp macro="" textlink="">
      <xdr:nvSpPr>
        <xdr:cNvPr id="407" name="フローチャート : 判断 406"/>
        <xdr:cNvSpPr/>
      </xdr:nvSpPr>
      <xdr:spPr>
        <a:xfrm>
          <a:off x="9588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137735</xdr:rowOff>
    </xdr:from>
    <xdr:ext cx="534377" cy="259045"/>
    <xdr:sp macro="" textlink="">
      <xdr:nvSpPr>
        <xdr:cNvPr id="408" name="テキスト ボックス 407"/>
        <xdr:cNvSpPr txBox="1"/>
      </xdr:nvSpPr>
      <xdr:spPr>
        <a:xfrm>
          <a:off x="9372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116103</xdr:rowOff>
    </xdr:from>
    <xdr:to>
      <xdr:col>15</xdr:col>
      <xdr:colOff>231775</xdr:colOff>
      <xdr:row>77</xdr:row>
      <xdr:rowOff>46253</xdr:rowOff>
    </xdr:to>
    <xdr:sp macro="" textlink="">
      <xdr:nvSpPr>
        <xdr:cNvPr id="414" name="円/楕円 413"/>
        <xdr:cNvSpPr/>
      </xdr:nvSpPr>
      <xdr:spPr>
        <a:xfrm>
          <a:off x="10426700" y="1314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94530</xdr:rowOff>
    </xdr:from>
    <xdr:ext cx="534377" cy="259045"/>
    <xdr:sp macro="" textlink="">
      <xdr:nvSpPr>
        <xdr:cNvPr id="415" name="普通建設事業費 （ うち新規整備　）該当値テキスト"/>
        <xdr:cNvSpPr txBox="1"/>
      </xdr:nvSpPr>
      <xdr:spPr>
        <a:xfrm>
          <a:off x="10528300" y="131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13,667</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22378</xdr:rowOff>
    </xdr:from>
    <xdr:to>
      <xdr:col>14</xdr:col>
      <xdr:colOff>79375</xdr:colOff>
      <xdr:row>73</xdr:row>
      <xdr:rowOff>123978</xdr:rowOff>
    </xdr:to>
    <xdr:sp macro="" textlink="">
      <xdr:nvSpPr>
        <xdr:cNvPr id="416" name="円/楕円 415"/>
        <xdr:cNvSpPr/>
      </xdr:nvSpPr>
      <xdr:spPr>
        <a:xfrm>
          <a:off x="9588500" y="125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140505</xdr:rowOff>
    </xdr:from>
    <xdr:ext cx="534377" cy="259045"/>
    <xdr:sp macro="" textlink="">
      <xdr:nvSpPr>
        <xdr:cNvPr id="417" name="テキスト ボックス 416"/>
        <xdr:cNvSpPr txBox="1"/>
      </xdr:nvSpPr>
      <xdr:spPr>
        <a:xfrm>
          <a:off x="9372111" y="1231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8" name="直線コネクタ 42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9" name="テキスト ボックス 42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0" name="直線コネクタ 42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1" name="テキスト ボックス 43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2" name="直線コネクタ 43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3" name="テキスト ボックス 43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4" name="直線コネクタ 43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5" name="テキスト ボックス 43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6" name="直線コネクタ 43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7" name="テキスト ボックス 43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8" name="直線コネクタ 43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9" name="テキスト ボックス 43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101752</xdr:rowOff>
    </xdr:from>
    <xdr:to>
      <xdr:col>15</xdr:col>
      <xdr:colOff>180340</xdr:colOff>
      <xdr:row>98</xdr:row>
      <xdr:rowOff>129870</xdr:rowOff>
    </xdr:to>
    <xdr:cxnSp macro="">
      <xdr:nvCxnSpPr>
        <xdr:cNvPr id="443" name="直線コネクタ 442"/>
        <xdr:cNvCxnSpPr/>
      </xdr:nvCxnSpPr>
      <xdr:spPr>
        <a:xfrm flipV="1">
          <a:off x="10475595" y="15532252"/>
          <a:ext cx="1270" cy="139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133697</xdr:rowOff>
    </xdr:from>
    <xdr:ext cx="469744" cy="259045"/>
    <xdr:sp macro="" textlink="">
      <xdr:nvSpPr>
        <xdr:cNvPr id="444" name="普通建設事業費 （ うち更新整備　）最小値テキスト"/>
        <xdr:cNvSpPr txBox="1"/>
      </xdr:nvSpPr>
      <xdr:spPr>
        <a:xfrm>
          <a:off x="10528300" y="169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15</xdr:col>
      <xdr:colOff>92075</xdr:colOff>
      <xdr:row>98</xdr:row>
      <xdr:rowOff>129870</xdr:rowOff>
    </xdr:from>
    <xdr:to>
      <xdr:col>15</xdr:col>
      <xdr:colOff>269875</xdr:colOff>
      <xdr:row>98</xdr:row>
      <xdr:rowOff>129870</xdr:rowOff>
    </xdr:to>
    <xdr:cxnSp macro="">
      <xdr:nvCxnSpPr>
        <xdr:cNvPr id="445" name="直線コネクタ 444"/>
        <xdr:cNvCxnSpPr/>
      </xdr:nvCxnSpPr>
      <xdr:spPr>
        <a:xfrm>
          <a:off x="10388600" y="1693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48429</xdr:rowOff>
    </xdr:from>
    <xdr:ext cx="534377" cy="259045"/>
    <xdr:sp macro="" textlink="">
      <xdr:nvSpPr>
        <xdr:cNvPr id="446" name="普通建設事業費 （ うち更新整備　）最大値テキスト"/>
        <xdr:cNvSpPr txBox="1"/>
      </xdr:nvSpPr>
      <xdr:spPr>
        <a:xfrm>
          <a:off x="10528300" y="1530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47,162</a:t>
          </a:r>
          <a:endParaRPr kumimoji="1" lang="ja-JP" altLang="en-US" sz="1000" b="1">
            <a:latin typeface="ＭＳ Ｐゴシック"/>
          </a:endParaRPr>
        </a:p>
      </xdr:txBody>
    </xdr:sp>
    <xdr:clientData/>
  </xdr:oneCellAnchor>
  <xdr:twoCellAnchor>
    <xdr:from>
      <xdr:col>15</xdr:col>
      <xdr:colOff>92075</xdr:colOff>
      <xdr:row>90</xdr:row>
      <xdr:rowOff>101752</xdr:rowOff>
    </xdr:from>
    <xdr:to>
      <xdr:col>15</xdr:col>
      <xdr:colOff>269875</xdr:colOff>
      <xdr:row>90</xdr:row>
      <xdr:rowOff>101752</xdr:rowOff>
    </xdr:to>
    <xdr:cxnSp macro="">
      <xdr:nvCxnSpPr>
        <xdr:cNvPr id="447" name="直線コネクタ 446"/>
        <xdr:cNvCxnSpPr/>
      </xdr:nvCxnSpPr>
      <xdr:spPr>
        <a:xfrm>
          <a:off x="10388600" y="1553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91726</xdr:rowOff>
    </xdr:from>
    <xdr:to>
      <xdr:col>15</xdr:col>
      <xdr:colOff>180975</xdr:colOff>
      <xdr:row>93</xdr:row>
      <xdr:rowOff>125985</xdr:rowOff>
    </xdr:to>
    <xdr:cxnSp macro="">
      <xdr:nvCxnSpPr>
        <xdr:cNvPr id="448" name="直線コネクタ 447"/>
        <xdr:cNvCxnSpPr/>
      </xdr:nvCxnSpPr>
      <xdr:spPr>
        <a:xfrm>
          <a:off x="9639300" y="15865126"/>
          <a:ext cx="838200" cy="20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149950</xdr:rowOff>
    </xdr:from>
    <xdr:ext cx="534377" cy="259045"/>
    <xdr:sp macro="" textlink="">
      <xdr:nvSpPr>
        <xdr:cNvPr id="449" name="普通建設事業費 （ うち更新整備　）平均値テキスト"/>
        <xdr:cNvSpPr txBox="1"/>
      </xdr:nvSpPr>
      <xdr:spPr>
        <a:xfrm>
          <a:off x="10528300" y="1626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73</xdr:rowOff>
    </xdr:from>
    <xdr:to>
      <xdr:col>15</xdr:col>
      <xdr:colOff>231775</xdr:colOff>
      <xdr:row>95</xdr:row>
      <xdr:rowOff>101673</xdr:rowOff>
    </xdr:to>
    <xdr:sp macro="" textlink="">
      <xdr:nvSpPr>
        <xdr:cNvPr id="450" name="フローチャート : 判断 449"/>
        <xdr:cNvSpPr/>
      </xdr:nvSpPr>
      <xdr:spPr>
        <a:xfrm>
          <a:off x="10426700" y="1628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102518</xdr:rowOff>
    </xdr:from>
    <xdr:to>
      <xdr:col>14</xdr:col>
      <xdr:colOff>79375</xdr:colOff>
      <xdr:row>96</xdr:row>
      <xdr:rowOff>32668</xdr:rowOff>
    </xdr:to>
    <xdr:sp macro="" textlink="">
      <xdr:nvSpPr>
        <xdr:cNvPr id="451" name="フローチャート : 判断 450"/>
        <xdr:cNvSpPr/>
      </xdr:nvSpPr>
      <xdr:spPr>
        <a:xfrm>
          <a:off x="9588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23795</xdr:rowOff>
    </xdr:from>
    <xdr:ext cx="534377" cy="259045"/>
    <xdr:sp macro="" textlink="">
      <xdr:nvSpPr>
        <xdr:cNvPr id="452" name="テキスト ボックス 451"/>
        <xdr:cNvSpPr txBox="1"/>
      </xdr:nvSpPr>
      <xdr:spPr>
        <a:xfrm>
          <a:off x="9372111" y="1648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75185</xdr:rowOff>
    </xdr:from>
    <xdr:to>
      <xdr:col>15</xdr:col>
      <xdr:colOff>231775</xdr:colOff>
      <xdr:row>94</xdr:row>
      <xdr:rowOff>5335</xdr:rowOff>
    </xdr:to>
    <xdr:sp macro="" textlink="">
      <xdr:nvSpPr>
        <xdr:cNvPr id="458" name="円/楕円 457"/>
        <xdr:cNvSpPr/>
      </xdr:nvSpPr>
      <xdr:spPr>
        <a:xfrm>
          <a:off x="10426700" y="160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98062</xdr:rowOff>
    </xdr:from>
    <xdr:ext cx="534377" cy="259045"/>
    <xdr:sp macro="" textlink="">
      <xdr:nvSpPr>
        <xdr:cNvPr id="459" name="普通建設事業費 （ うち更新整備　）該当値テキスト"/>
        <xdr:cNvSpPr txBox="1"/>
      </xdr:nvSpPr>
      <xdr:spPr>
        <a:xfrm>
          <a:off x="10528300" y="1587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30,670</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40926</xdr:rowOff>
    </xdr:from>
    <xdr:to>
      <xdr:col>14</xdr:col>
      <xdr:colOff>79375</xdr:colOff>
      <xdr:row>92</xdr:row>
      <xdr:rowOff>142526</xdr:rowOff>
    </xdr:to>
    <xdr:sp macro="" textlink="">
      <xdr:nvSpPr>
        <xdr:cNvPr id="460" name="円/楕円 459"/>
        <xdr:cNvSpPr/>
      </xdr:nvSpPr>
      <xdr:spPr>
        <a:xfrm>
          <a:off x="9588500" y="1581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159053</xdr:rowOff>
    </xdr:from>
    <xdr:ext cx="534377" cy="259045"/>
    <xdr:sp macro="" textlink="">
      <xdr:nvSpPr>
        <xdr:cNvPr id="461" name="テキスト ボックス 460"/>
        <xdr:cNvSpPr txBox="1"/>
      </xdr:nvSpPr>
      <xdr:spPr>
        <a:xfrm>
          <a:off x="9372111" y="1558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2" name="直線コネクタ 47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3" name="テキスト ボックス 47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4" name="直線コネクタ 47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75" name="テキスト ボックス 47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6" name="直線コネクタ 47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77" name="テキスト ボックス 476"/>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8" name="直線コネクタ 47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79" name="テキスト ボックス 478"/>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0" name="直線コネクタ 47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81" name="テキスト ボックス 480"/>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2" name="直線コネクタ 48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83" name="テキスト ボックス 48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5" name="テキスト ボックス 48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29319</xdr:rowOff>
    </xdr:from>
    <xdr:to>
      <xdr:col>23</xdr:col>
      <xdr:colOff>516889</xdr:colOff>
      <xdr:row>39</xdr:row>
      <xdr:rowOff>98878</xdr:rowOff>
    </xdr:to>
    <xdr:cxnSp macro="">
      <xdr:nvCxnSpPr>
        <xdr:cNvPr id="487" name="直線コネクタ 486"/>
        <xdr:cNvCxnSpPr/>
      </xdr:nvCxnSpPr>
      <xdr:spPr>
        <a:xfrm flipV="1">
          <a:off x="16317595" y="5344269"/>
          <a:ext cx="1269" cy="1441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8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9" name="直線コネクタ 48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147446</xdr:rowOff>
    </xdr:from>
    <xdr:ext cx="469744" cy="259045"/>
    <xdr:sp macro="" textlink="">
      <xdr:nvSpPr>
        <xdr:cNvPr id="490" name="災害復旧事業費最大値テキスト"/>
        <xdr:cNvSpPr txBox="1"/>
      </xdr:nvSpPr>
      <xdr:spPr>
        <a:xfrm>
          <a:off x="16370300" y="511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4,413</a:t>
          </a:r>
          <a:endParaRPr kumimoji="1" lang="ja-JP" altLang="en-US" sz="1000" b="1">
            <a:latin typeface="ＭＳ Ｐゴシック"/>
          </a:endParaRPr>
        </a:p>
      </xdr:txBody>
    </xdr:sp>
    <xdr:clientData/>
  </xdr:oneCellAnchor>
  <xdr:twoCellAnchor>
    <xdr:from>
      <xdr:col>23</xdr:col>
      <xdr:colOff>428625</xdr:colOff>
      <xdr:row>31</xdr:row>
      <xdr:rowOff>29319</xdr:rowOff>
    </xdr:from>
    <xdr:to>
      <xdr:col>23</xdr:col>
      <xdr:colOff>606425</xdr:colOff>
      <xdr:row>31</xdr:row>
      <xdr:rowOff>29319</xdr:rowOff>
    </xdr:to>
    <xdr:cxnSp macro="">
      <xdr:nvCxnSpPr>
        <xdr:cNvPr id="491" name="直線コネクタ 490"/>
        <xdr:cNvCxnSpPr/>
      </xdr:nvCxnSpPr>
      <xdr:spPr>
        <a:xfrm>
          <a:off x="16230600" y="534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147538</xdr:rowOff>
    </xdr:from>
    <xdr:to>
      <xdr:col>23</xdr:col>
      <xdr:colOff>517525</xdr:colOff>
      <xdr:row>39</xdr:row>
      <xdr:rowOff>57077</xdr:rowOff>
    </xdr:to>
    <xdr:cxnSp macro="">
      <xdr:nvCxnSpPr>
        <xdr:cNvPr id="492" name="直線コネクタ 491"/>
        <xdr:cNvCxnSpPr/>
      </xdr:nvCxnSpPr>
      <xdr:spPr>
        <a:xfrm>
          <a:off x="15481300" y="6662638"/>
          <a:ext cx="838200" cy="8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159783</xdr:rowOff>
    </xdr:from>
    <xdr:ext cx="378565" cy="259045"/>
    <xdr:sp macro="" textlink="">
      <xdr:nvSpPr>
        <xdr:cNvPr id="493" name="災害復旧事業費平均値テキスト"/>
        <xdr:cNvSpPr txBox="1"/>
      </xdr:nvSpPr>
      <xdr:spPr>
        <a:xfrm>
          <a:off x="16370300" y="63319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136906</xdr:rowOff>
    </xdr:from>
    <xdr:to>
      <xdr:col>23</xdr:col>
      <xdr:colOff>568325</xdr:colOff>
      <xdr:row>38</xdr:row>
      <xdr:rowOff>67056</xdr:rowOff>
    </xdr:to>
    <xdr:sp macro="" textlink="">
      <xdr:nvSpPr>
        <xdr:cNvPr id="494" name="フローチャート : 判断 493"/>
        <xdr:cNvSpPr/>
      </xdr:nvSpPr>
      <xdr:spPr>
        <a:xfrm>
          <a:off x="162687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136434</xdr:rowOff>
    </xdr:from>
    <xdr:to>
      <xdr:col>22</xdr:col>
      <xdr:colOff>365125</xdr:colOff>
      <xdr:row>38</xdr:row>
      <xdr:rowOff>147538</xdr:rowOff>
    </xdr:to>
    <xdr:cxnSp macro="">
      <xdr:nvCxnSpPr>
        <xdr:cNvPr id="495" name="直線コネクタ 494"/>
        <xdr:cNvCxnSpPr/>
      </xdr:nvCxnSpPr>
      <xdr:spPr>
        <a:xfrm>
          <a:off x="14592300" y="6480084"/>
          <a:ext cx="889000" cy="18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123843</xdr:rowOff>
    </xdr:from>
    <xdr:to>
      <xdr:col>22</xdr:col>
      <xdr:colOff>415925</xdr:colOff>
      <xdr:row>36</xdr:row>
      <xdr:rowOff>53993</xdr:rowOff>
    </xdr:to>
    <xdr:sp macro="" textlink="">
      <xdr:nvSpPr>
        <xdr:cNvPr id="496" name="フローチャート : 判断 495"/>
        <xdr:cNvSpPr/>
      </xdr:nvSpPr>
      <xdr:spPr>
        <a:xfrm>
          <a:off x="15430500" y="61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70520</xdr:rowOff>
    </xdr:from>
    <xdr:ext cx="469744" cy="259045"/>
    <xdr:sp macro="" textlink="">
      <xdr:nvSpPr>
        <xdr:cNvPr id="497" name="テキスト ボックス 496"/>
        <xdr:cNvSpPr txBox="1"/>
      </xdr:nvSpPr>
      <xdr:spPr>
        <a:xfrm>
          <a:off x="15246427" y="58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136434</xdr:rowOff>
    </xdr:from>
    <xdr:to>
      <xdr:col>21</xdr:col>
      <xdr:colOff>161925</xdr:colOff>
      <xdr:row>39</xdr:row>
      <xdr:rowOff>33891</xdr:rowOff>
    </xdr:to>
    <xdr:cxnSp macro="">
      <xdr:nvCxnSpPr>
        <xdr:cNvPr id="498" name="直線コネクタ 497"/>
        <xdr:cNvCxnSpPr/>
      </xdr:nvCxnSpPr>
      <xdr:spPr>
        <a:xfrm flipV="1">
          <a:off x="13703300" y="6480084"/>
          <a:ext cx="889000" cy="24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33</xdr:row>
      <xdr:rowOff>36322</xdr:rowOff>
    </xdr:from>
    <xdr:to>
      <xdr:col>21</xdr:col>
      <xdr:colOff>212725</xdr:colOff>
      <xdr:row>33</xdr:row>
      <xdr:rowOff>137922</xdr:rowOff>
    </xdr:to>
    <xdr:sp macro="" textlink="">
      <xdr:nvSpPr>
        <xdr:cNvPr id="499" name="フローチャート : 判断 498"/>
        <xdr:cNvSpPr/>
      </xdr:nvSpPr>
      <xdr:spPr>
        <a:xfrm>
          <a:off x="14541500" y="569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31</xdr:row>
      <xdr:rowOff>154449</xdr:rowOff>
    </xdr:from>
    <xdr:ext cx="469744" cy="259045"/>
    <xdr:sp macro="" textlink="">
      <xdr:nvSpPr>
        <xdr:cNvPr id="500" name="テキスト ボックス 499"/>
        <xdr:cNvSpPr txBox="1"/>
      </xdr:nvSpPr>
      <xdr:spPr>
        <a:xfrm>
          <a:off x="14357427" y="54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135128</xdr:rowOff>
    </xdr:from>
    <xdr:to>
      <xdr:col>19</xdr:col>
      <xdr:colOff>644525</xdr:colOff>
      <xdr:row>39</xdr:row>
      <xdr:rowOff>33891</xdr:rowOff>
    </xdr:to>
    <xdr:cxnSp macro="">
      <xdr:nvCxnSpPr>
        <xdr:cNvPr id="501" name="直線コネクタ 500"/>
        <xdr:cNvCxnSpPr/>
      </xdr:nvCxnSpPr>
      <xdr:spPr>
        <a:xfrm>
          <a:off x="12814300" y="6478778"/>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43833</xdr:rowOff>
    </xdr:from>
    <xdr:to>
      <xdr:col>20</xdr:col>
      <xdr:colOff>9525</xdr:colOff>
      <xdr:row>33</xdr:row>
      <xdr:rowOff>145433</xdr:rowOff>
    </xdr:to>
    <xdr:sp macro="" textlink="">
      <xdr:nvSpPr>
        <xdr:cNvPr id="502" name="フローチャート : 判断 501"/>
        <xdr:cNvSpPr/>
      </xdr:nvSpPr>
      <xdr:spPr>
        <a:xfrm>
          <a:off x="13652500" y="57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31</xdr:row>
      <xdr:rowOff>161960</xdr:rowOff>
    </xdr:from>
    <xdr:ext cx="469744" cy="259045"/>
    <xdr:sp macro="" textlink="">
      <xdr:nvSpPr>
        <xdr:cNvPr id="503" name="テキスト ボックス 502"/>
        <xdr:cNvSpPr txBox="1"/>
      </xdr:nvSpPr>
      <xdr:spPr>
        <a:xfrm>
          <a:off x="13468427" y="547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145397</xdr:rowOff>
    </xdr:from>
    <xdr:to>
      <xdr:col>18</xdr:col>
      <xdr:colOff>492125</xdr:colOff>
      <xdr:row>34</xdr:row>
      <xdr:rowOff>75547</xdr:rowOff>
    </xdr:to>
    <xdr:sp macro="" textlink="">
      <xdr:nvSpPr>
        <xdr:cNvPr id="504" name="フローチャート : 判断 503"/>
        <xdr:cNvSpPr/>
      </xdr:nvSpPr>
      <xdr:spPr>
        <a:xfrm>
          <a:off x="12763500" y="580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92074</xdr:rowOff>
    </xdr:from>
    <xdr:ext cx="469744" cy="259045"/>
    <xdr:sp macro="" textlink="">
      <xdr:nvSpPr>
        <xdr:cNvPr id="505" name="テキスト ボックス 504"/>
        <xdr:cNvSpPr txBox="1"/>
      </xdr:nvSpPr>
      <xdr:spPr>
        <a:xfrm>
          <a:off x="12579427" y="557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6277</xdr:rowOff>
    </xdr:from>
    <xdr:to>
      <xdr:col>23</xdr:col>
      <xdr:colOff>568325</xdr:colOff>
      <xdr:row>39</xdr:row>
      <xdr:rowOff>107877</xdr:rowOff>
    </xdr:to>
    <xdr:sp macro="" textlink="">
      <xdr:nvSpPr>
        <xdr:cNvPr id="511" name="円/楕円 510"/>
        <xdr:cNvSpPr/>
      </xdr:nvSpPr>
      <xdr:spPr>
        <a:xfrm>
          <a:off x="16268700" y="669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92654</xdr:rowOff>
    </xdr:from>
    <xdr:ext cx="378565" cy="259045"/>
    <xdr:sp macro="" textlink="">
      <xdr:nvSpPr>
        <xdr:cNvPr id="512" name="災害復旧事業費該当値テキスト"/>
        <xdr:cNvSpPr txBox="1"/>
      </xdr:nvSpPr>
      <xdr:spPr>
        <a:xfrm>
          <a:off x="16370300" y="660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96738</xdr:rowOff>
    </xdr:from>
    <xdr:to>
      <xdr:col>22</xdr:col>
      <xdr:colOff>415925</xdr:colOff>
      <xdr:row>39</xdr:row>
      <xdr:rowOff>26888</xdr:rowOff>
    </xdr:to>
    <xdr:sp macro="" textlink="">
      <xdr:nvSpPr>
        <xdr:cNvPr id="513" name="円/楕円 512"/>
        <xdr:cNvSpPr/>
      </xdr:nvSpPr>
      <xdr:spPr>
        <a:xfrm>
          <a:off x="15430500" y="661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18015</xdr:rowOff>
    </xdr:from>
    <xdr:ext cx="378565" cy="259045"/>
    <xdr:sp macro="" textlink="">
      <xdr:nvSpPr>
        <xdr:cNvPr id="514" name="テキスト ボックス 513"/>
        <xdr:cNvSpPr txBox="1"/>
      </xdr:nvSpPr>
      <xdr:spPr>
        <a:xfrm>
          <a:off x="15292017" y="670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85634</xdr:rowOff>
    </xdr:from>
    <xdr:to>
      <xdr:col>21</xdr:col>
      <xdr:colOff>212725</xdr:colOff>
      <xdr:row>38</xdr:row>
      <xdr:rowOff>15784</xdr:rowOff>
    </xdr:to>
    <xdr:sp macro="" textlink="">
      <xdr:nvSpPr>
        <xdr:cNvPr id="515" name="円/楕円 514"/>
        <xdr:cNvSpPr/>
      </xdr:nvSpPr>
      <xdr:spPr>
        <a:xfrm>
          <a:off x="14541500" y="642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6911</xdr:rowOff>
    </xdr:from>
    <xdr:ext cx="378565" cy="259045"/>
    <xdr:sp macro="" textlink="">
      <xdr:nvSpPr>
        <xdr:cNvPr id="516" name="テキスト ボックス 515"/>
        <xdr:cNvSpPr txBox="1"/>
      </xdr:nvSpPr>
      <xdr:spPr>
        <a:xfrm>
          <a:off x="14403017" y="6522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154541</xdr:rowOff>
    </xdr:from>
    <xdr:to>
      <xdr:col>20</xdr:col>
      <xdr:colOff>9525</xdr:colOff>
      <xdr:row>39</xdr:row>
      <xdr:rowOff>84691</xdr:rowOff>
    </xdr:to>
    <xdr:sp macro="" textlink="">
      <xdr:nvSpPr>
        <xdr:cNvPr id="517" name="円/楕円 516"/>
        <xdr:cNvSpPr/>
      </xdr:nvSpPr>
      <xdr:spPr>
        <a:xfrm>
          <a:off x="13652500" y="66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75818</xdr:rowOff>
    </xdr:from>
    <xdr:ext cx="378565" cy="259045"/>
    <xdr:sp macro="" textlink="">
      <xdr:nvSpPr>
        <xdr:cNvPr id="518" name="テキスト ボックス 517"/>
        <xdr:cNvSpPr txBox="1"/>
      </xdr:nvSpPr>
      <xdr:spPr>
        <a:xfrm>
          <a:off x="13514017" y="6762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84328</xdr:rowOff>
    </xdr:from>
    <xdr:to>
      <xdr:col>18</xdr:col>
      <xdr:colOff>492125</xdr:colOff>
      <xdr:row>38</xdr:row>
      <xdr:rowOff>14478</xdr:rowOff>
    </xdr:to>
    <xdr:sp macro="" textlink="">
      <xdr:nvSpPr>
        <xdr:cNvPr id="519" name="円/楕円 518"/>
        <xdr:cNvSpPr/>
      </xdr:nvSpPr>
      <xdr:spPr>
        <a:xfrm>
          <a:off x="12763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5605</xdr:rowOff>
    </xdr:from>
    <xdr:ext cx="378565" cy="259045"/>
    <xdr:sp macro="" textlink="">
      <xdr:nvSpPr>
        <xdr:cNvPr id="520" name="テキスト ボックス 519"/>
        <xdr:cNvSpPr txBox="1"/>
      </xdr:nvSpPr>
      <xdr:spPr>
        <a:xfrm>
          <a:off x="12625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5" name="テキスト ボックス 58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7" name="テキスト ボックス 58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9" name="テキスト ボックス 58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69253</xdr:rowOff>
    </xdr:from>
    <xdr:to>
      <xdr:col>23</xdr:col>
      <xdr:colOff>516889</xdr:colOff>
      <xdr:row>77</xdr:row>
      <xdr:rowOff>122746</xdr:rowOff>
    </xdr:to>
    <xdr:cxnSp macro="">
      <xdr:nvCxnSpPr>
        <xdr:cNvPr id="593" name="直線コネクタ 592"/>
        <xdr:cNvCxnSpPr/>
      </xdr:nvCxnSpPr>
      <xdr:spPr>
        <a:xfrm flipV="1">
          <a:off x="16317595" y="12242203"/>
          <a:ext cx="1269" cy="108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126573</xdr:rowOff>
    </xdr:from>
    <xdr:ext cx="534377" cy="259045"/>
    <xdr:sp macro="" textlink="">
      <xdr:nvSpPr>
        <xdr:cNvPr id="594" name="公債費最小値テキスト"/>
        <xdr:cNvSpPr txBox="1"/>
      </xdr:nvSpPr>
      <xdr:spPr>
        <a:xfrm>
          <a:off x="16370300" y="1332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13,890</a:t>
          </a:r>
          <a:endParaRPr kumimoji="1" lang="ja-JP" altLang="en-US" sz="1000" b="1">
            <a:latin typeface="ＭＳ Ｐゴシック"/>
          </a:endParaRPr>
        </a:p>
      </xdr:txBody>
    </xdr:sp>
    <xdr:clientData/>
  </xdr:oneCellAnchor>
  <xdr:twoCellAnchor>
    <xdr:from>
      <xdr:col>23</xdr:col>
      <xdr:colOff>428625</xdr:colOff>
      <xdr:row>77</xdr:row>
      <xdr:rowOff>122746</xdr:rowOff>
    </xdr:from>
    <xdr:to>
      <xdr:col>23</xdr:col>
      <xdr:colOff>606425</xdr:colOff>
      <xdr:row>77</xdr:row>
      <xdr:rowOff>122746</xdr:rowOff>
    </xdr:to>
    <xdr:cxnSp macro="">
      <xdr:nvCxnSpPr>
        <xdr:cNvPr id="595" name="直線コネクタ 594"/>
        <xdr:cNvCxnSpPr/>
      </xdr:nvCxnSpPr>
      <xdr:spPr>
        <a:xfrm>
          <a:off x="16230600" y="1332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15930</xdr:rowOff>
    </xdr:from>
    <xdr:ext cx="534377" cy="259045"/>
    <xdr:sp macro="" textlink="">
      <xdr:nvSpPr>
        <xdr:cNvPr id="596" name="公債費最大値テキスト"/>
        <xdr:cNvSpPr txBox="1"/>
      </xdr:nvSpPr>
      <xdr:spPr>
        <a:xfrm>
          <a:off x="16370300" y="1201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70,698</a:t>
          </a:r>
          <a:endParaRPr kumimoji="1" lang="ja-JP" altLang="en-US" sz="1000" b="1">
            <a:latin typeface="ＭＳ Ｐゴシック"/>
          </a:endParaRPr>
        </a:p>
      </xdr:txBody>
    </xdr:sp>
    <xdr:clientData/>
  </xdr:oneCellAnchor>
  <xdr:twoCellAnchor>
    <xdr:from>
      <xdr:col>23</xdr:col>
      <xdr:colOff>428625</xdr:colOff>
      <xdr:row>71</xdr:row>
      <xdr:rowOff>69253</xdr:rowOff>
    </xdr:from>
    <xdr:to>
      <xdr:col>23</xdr:col>
      <xdr:colOff>606425</xdr:colOff>
      <xdr:row>71</xdr:row>
      <xdr:rowOff>69253</xdr:rowOff>
    </xdr:to>
    <xdr:cxnSp macro="">
      <xdr:nvCxnSpPr>
        <xdr:cNvPr id="597" name="直線コネクタ 596"/>
        <xdr:cNvCxnSpPr/>
      </xdr:nvCxnSpPr>
      <xdr:spPr>
        <a:xfrm>
          <a:off x="16230600" y="1224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106134</xdr:rowOff>
    </xdr:from>
    <xdr:to>
      <xdr:col>23</xdr:col>
      <xdr:colOff>517525</xdr:colOff>
      <xdr:row>74</xdr:row>
      <xdr:rowOff>24752</xdr:rowOff>
    </xdr:to>
    <xdr:cxnSp macro="">
      <xdr:nvCxnSpPr>
        <xdr:cNvPr id="598" name="直線コネクタ 597"/>
        <xdr:cNvCxnSpPr/>
      </xdr:nvCxnSpPr>
      <xdr:spPr>
        <a:xfrm>
          <a:off x="15481300" y="12621984"/>
          <a:ext cx="8382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142232</xdr:rowOff>
    </xdr:from>
    <xdr:ext cx="534377" cy="259045"/>
    <xdr:sp macro="" textlink="">
      <xdr:nvSpPr>
        <xdr:cNvPr id="599" name="公債費平均値テキスト"/>
        <xdr:cNvSpPr txBox="1"/>
      </xdr:nvSpPr>
      <xdr:spPr>
        <a:xfrm>
          <a:off x="16370300" y="12829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163805</xdr:rowOff>
    </xdr:from>
    <xdr:to>
      <xdr:col>23</xdr:col>
      <xdr:colOff>568325</xdr:colOff>
      <xdr:row>75</xdr:row>
      <xdr:rowOff>93955</xdr:rowOff>
    </xdr:to>
    <xdr:sp macro="" textlink="">
      <xdr:nvSpPr>
        <xdr:cNvPr id="600" name="フローチャート : 判断 599"/>
        <xdr:cNvSpPr/>
      </xdr:nvSpPr>
      <xdr:spPr>
        <a:xfrm>
          <a:off x="162687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78987</xdr:rowOff>
    </xdr:from>
    <xdr:to>
      <xdr:col>22</xdr:col>
      <xdr:colOff>365125</xdr:colOff>
      <xdr:row>73</xdr:row>
      <xdr:rowOff>106134</xdr:rowOff>
    </xdr:to>
    <xdr:cxnSp macro="">
      <xdr:nvCxnSpPr>
        <xdr:cNvPr id="601" name="直線コネクタ 600"/>
        <xdr:cNvCxnSpPr/>
      </xdr:nvCxnSpPr>
      <xdr:spPr>
        <a:xfrm>
          <a:off x="14592300" y="12594837"/>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64612</xdr:rowOff>
    </xdr:from>
    <xdr:to>
      <xdr:col>22</xdr:col>
      <xdr:colOff>415925</xdr:colOff>
      <xdr:row>75</xdr:row>
      <xdr:rowOff>166212</xdr:rowOff>
    </xdr:to>
    <xdr:sp macro="" textlink="">
      <xdr:nvSpPr>
        <xdr:cNvPr id="602" name="フローチャート : 判断 601"/>
        <xdr:cNvSpPr/>
      </xdr:nvSpPr>
      <xdr:spPr>
        <a:xfrm>
          <a:off x="15430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157339</xdr:rowOff>
    </xdr:from>
    <xdr:ext cx="534377" cy="259045"/>
    <xdr:sp macro="" textlink="">
      <xdr:nvSpPr>
        <xdr:cNvPr id="603" name="テキスト ボックス 602"/>
        <xdr:cNvSpPr txBox="1"/>
      </xdr:nvSpPr>
      <xdr:spPr>
        <a:xfrm>
          <a:off x="15214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71520</xdr:rowOff>
    </xdr:from>
    <xdr:to>
      <xdr:col>21</xdr:col>
      <xdr:colOff>161925</xdr:colOff>
      <xdr:row>73</xdr:row>
      <xdr:rowOff>78987</xdr:rowOff>
    </xdr:to>
    <xdr:cxnSp macro="">
      <xdr:nvCxnSpPr>
        <xdr:cNvPr id="604" name="直線コネクタ 603"/>
        <xdr:cNvCxnSpPr/>
      </xdr:nvCxnSpPr>
      <xdr:spPr>
        <a:xfrm>
          <a:off x="13703300" y="12587370"/>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47771</xdr:rowOff>
    </xdr:from>
    <xdr:to>
      <xdr:col>21</xdr:col>
      <xdr:colOff>212725</xdr:colOff>
      <xdr:row>75</xdr:row>
      <xdr:rowOff>149371</xdr:rowOff>
    </xdr:to>
    <xdr:sp macro="" textlink="">
      <xdr:nvSpPr>
        <xdr:cNvPr id="605" name="フローチャート : 判断 604"/>
        <xdr:cNvSpPr/>
      </xdr:nvSpPr>
      <xdr:spPr>
        <a:xfrm>
          <a:off x="14541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140498</xdr:rowOff>
    </xdr:from>
    <xdr:ext cx="534377" cy="259045"/>
    <xdr:sp macro="" textlink="">
      <xdr:nvSpPr>
        <xdr:cNvPr id="606" name="テキスト ボックス 605"/>
        <xdr:cNvSpPr txBox="1"/>
      </xdr:nvSpPr>
      <xdr:spPr>
        <a:xfrm>
          <a:off x="14325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46469</xdr:rowOff>
    </xdr:from>
    <xdr:to>
      <xdr:col>19</xdr:col>
      <xdr:colOff>644525</xdr:colOff>
      <xdr:row>73</xdr:row>
      <xdr:rowOff>71520</xdr:rowOff>
    </xdr:to>
    <xdr:cxnSp macro="">
      <xdr:nvCxnSpPr>
        <xdr:cNvPr id="607" name="直線コネクタ 606"/>
        <xdr:cNvCxnSpPr/>
      </xdr:nvCxnSpPr>
      <xdr:spPr>
        <a:xfrm>
          <a:off x="12814300" y="12562319"/>
          <a:ext cx="889000" cy="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39275</xdr:rowOff>
    </xdr:from>
    <xdr:to>
      <xdr:col>20</xdr:col>
      <xdr:colOff>9525</xdr:colOff>
      <xdr:row>75</xdr:row>
      <xdr:rowOff>140875</xdr:rowOff>
    </xdr:to>
    <xdr:sp macro="" textlink="">
      <xdr:nvSpPr>
        <xdr:cNvPr id="608" name="フローチャート : 判断 607"/>
        <xdr:cNvSpPr/>
      </xdr:nvSpPr>
      <xdr:spPr>
        <a:xfrm>
          <a:off x="13652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132002</xdr:rowOff>
    </xdr:from>
    <xdr:ext cx="534377" cy="259045"/>
    <xdr:sp macro="" textlink="">
      <xdr:nvSpPr>
        <xdr:cNvPr id="609" name="テキスト ボックス 608"/>
        <xdr:cNvSpPr txBox="1"/>
      </xdr:nvSpPr>
      <xdr:spPr>
        <a:xfrm>
          <a:off x="13436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12129</xdr:rowOff>
    </xdr:from>
    <xdr:to>
      <xdr:col>18</xdr:col>
      <xdr:colOff>492125</xdr:colOff>
      <xdr:row>75</xdr:row>
      <xdr:rowOff>113729</xdr:rowOff>
    </xdr:to>
    <xdr:sp macro="" textlink="">
      <xdr:nvSpPr>
        <xdr:cNvPr id="610" name="フローチャート : 判断 609"/>
        <xdr:cNvSpPr/>
      </xdr:nvSpPr>
      <xdr:spPr>
        <a:xfrm>
          <a:off x="12763500" y="1287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104856</xdr:rowOff>
    </xdr:from>
    <xdr:ext cx="534377" cy="259045"/>
    <xdr:sp macro="" textlink="">
      <xdr:nvSpPr>
        <xdr:cNvPr id="611" name="テキスト ボックス 610"/>
        <xdr:cNvSpPr txBox="1"/>
      </xdr:nvSpPr>
      <xdr:spPr>
        <a:xfrm>
          <a:off x="12547111" y="1296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145402</xdr:rowOff>
    </xdr:from>
    <xdr:to>
      <xdr:col>23</xdr:col>
      <xdr:colOff>568325</xdr:colOff>
      <xdr:row>74</xdr:row>
      <xdr:rowOff>75552</xdr:rowOff>
    </xdr:to>
    <xdr:sp macro="" textlink="">
      <xdr:nvSpPr>
        <xdr:cNvPr id="617" name="円/楕円 616"/>
        <xdr:cNvSpPr/>
      </xdr:nvSpPr>
      <xdr:spPr>
        <a:xfrm>
          <a:off x="16268700" y="126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168279</xdr:rowOff>
    </xdr:from>
    <xdr:ext cx="534377" cy="259045"/>
    <xdr:sp macro="" textlink="">
      <xdr:nvSpPr>
        <xdr:cNvPr id="618" name="公債費該当値テキスト"/>
        <xdr:cNvSpPr txBox="1"/>
      </xdr:nvSpPr>
      <xdr:spPr>
        <a:xfrm>
          <a:off x="16370300" y="1251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46,034</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55334</xdr:rowOff>
    </xdr:from>
    <xdr:to>
      <xdr:col>22</xdr:col>
      <xdr:colOff>415925</xdr:colOff>
      <xdr:row>73</xdr:row>
      <xdr:rowOff>156934</xdr:rowOff>
    </xdr:to>
    <xdr:sp macro="" textlink="">
      <xdr:nvSpPr>
        <xdr:cNvPr id="619" name="円/楕円 618"/>
        <xdr:cNvSpPr/>
      </xdr:nvSpPr>
      <xdr:spPr>
        <a:xfrm>
          <a:off x="15430500" y="125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2011</xdr:rowOff>
    </xdr:from>
    <xdr:ext cx="534377" cy="259045"/>
    <xdr:sp macro="" textlink="">
      <xdr:nvSpPr>
        <xdr:cNvPr id="620" name="テキスト ボックス 619"/>
        <xdr:cNvSpPr txBox="1"/>
      </xdr:nvSpPr>
      <xdr:spPr>
        <a:xfrm>
          <a:off x="15214111" y="123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50,762</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28187</xdr:rowOff>
    </xdr:from>
    <xdr:to>
      <xdr:col>21</xdr:col>
      <xdr:colOff>212725</xdr:colOff>
      <xdr:row>73</xdr:row>
      <xdr:rowOff>129787</xdr:rowOff>
    </xdr:to>
    <xdr:sp macro="" textlink="">
      <xdr:nvSpPr>
        <xdr:cNvPr id="621" name="円/楕円 620"/>
        <xdr:cNvSpPr/>
      </xdr:nvSpPr>
      <xdr:spPr>
        <a:xfrm>
          <a:off x="14541500" y="1254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146314</xdr:rowOff>
    </xdr:from>
    <xdr:ext cx="534377" cy="259045"/>
    <xdr:sp macro="" textlink="">
      <xdr:nvSpPr>
        <xdr:cNvPr id="622" name="テキスト ボックス 621"/>
        <xdr:cNvSpPr txBox="1"/>
      </xdr:nvSpPr>
      <xdr:spPr>
        <a:xfrm>
          <a:off x="14325111" y="123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52,187</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20720</xdr:rowOff>
    </xdr:from>
    <xdr:to>
      <xdr:col>20</xdr:col>
      <xdr:colOff>9525</xdr:colOff>
      <xdr:row>73</xdr:row>
      <xdr:rowOff>122320</xdr:rowOff>
    </xdr:to>
    <xdr:sp macro="" textlink="">
      <xdr:nvSpPr>
        <xdr:cNvPr id="623" name="円/楕円 622"/>
        <xdr:cNvSpPr/>
      </xdr:nvSpPr>
      <xdr:spPr>
        <a:xfrm>
          <a:off x="13652500" y="125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138847</xdr:rowOff>
    </xdr:from>
    <xdr:ext cx="534377" cy="259045"/>
    <xdr:sp macro="" textlink="">
      <xdr:nvSpPr>
        <xdr:cNvPr id="624" name="テキスト ボックス 623"/>
        <xdr:cNvSpPr txBox="1"/>
      </xdr:nvSpPr>
      <xdr:spPr>
        <a:xfrm>
          <a:off x="13436111" y="1231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52,579</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167119</xdr:rowOff>
    </xdr:from>
    <xdr:to>
      <xdr:col>18</xdr:col>
      <xdr:colOff>492125</xdr:colOff>
      <xdr:row>73</xdr:row>
      <xdr:rowOff>97269</xdr:rowOff>
    </xdr:to>
    <xdr:sp macro="" textlink="">
      <xdr:nvSpPr>
        <xdr:cNvPr id="625" name="円/楕円 624"/>
        <xdr:cNvSpPr/>
      </xdr:nvSpPr>
      <xdr:spPr>
        <a:xfrm>
          <a:off x="12763500" y="125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113796</xdr:rowOff>
    </xdr:from>
    <xdr:ext cx="534377" cy="259045"/>
    <xdr:sp macro="" textlink="">
      <xdr:nvSpPr>
        <xdr:cNvPr id="626" name="テキスト ボックス 625"/>
        <xdr:cNvSpPr txBox="1"/>
      </xdr:nvSpPr>
      <xdr:spPr>
        <a:xfrm>
          <a:off x="12547111" y="122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7" name="直線コネクタ 63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8" name="テキスト ボックス 637"/>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0" name="テキスト ボックス 63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1" name="直線コネクタ 64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111777</xdr:rowOff>
    </xdr:from>
    <xdr:ext cx="531299" cy="259045"/>
    <xdr:sp macro="" textlink="">
      <xdr:nvSpPr>
        <xdr:cNvPr id="642" name="テキスト ボックス 64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3" name="直線コネクタ 64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4" name="テキスト ボックス 64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138728</xdr:rowOff>
    </xdr:from>
    <xdr:to>
      <xdr:col>23</xdr:col>
      <xdr:colOff>516889</xdr:colOff>
      <xdr:row>98</xdr:row>
      <xdr:rowOff>1797</xdr:rowOff>
    </xdr:to>
    <xdr:cxnSp macro="">
      <xdr:nvCxnSpPr>
        <xdr:cNvPr id="646" name="直線コネクタ 645"/>
        <xdr:cNvCxnSpPr/>
      </xdr:nvCxnSpPr>
      <xdr:spPr>
        <a:xfrm flipV="1">
          <a:off x="16317595" y="15569228"/>
          <a:ext cx="1269" cy="12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5624</xdr:rowOff>
    </xdr:from>
    <xdr:ext cx="378565" cy="259045"/>
    <xdr:sp macro="" textlink="">
      <xdr:nvSpPr>
        <xdr:cNvPr id="647" name="積立金最小値テキスト"/>
        <xdr:cNvSpPr txBox="1"/>
      </xdr:nvSpPr>
      <xdr:spPr>
        <a:xfrm>
          <a:off x="16370300" y="16807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23</xdr:col>
      <xdr:colOff>428625</xdr:colOff>
      <xdr:row>98</xdr:row>
      <xdr:rowOff>1797</xdr:rowOff>
    </xdr:from>
    <xdr:to>
      <xdr:col>23</xdr:col>
      <xdr:colOff>606425</xdr:colOff>
      <xdr:row>98</xdr:row>
      <xdr:rowOff>1797</xdr:rowOff>
    </xdr:to>
    <xdr:cxnSp macro="">
      <xdr:nvCxnSpPr>
        <xdr:cNvPr id="648" name="直線コネクタ 647"/>
        <xdr:cNvCxnSpPr/>
      </xdr:nvCxnSpPr>
      <xdr:spPr>
        <a:xfrm>
          <a:off x="16230600" y="1680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85405</xdr:rowOff>
    </xdr:from>
    <xdr:ext cx="534377" cy="259045"/>
    <xdr:sp macro="" textlink="">
      <xdr:nvSpPr>
        <xdr:cNvPr id="649" name="積立金最大値テキスト"/>
        <xdr:cNvSpPr txBox="1"/>
      </xdr:nvSpPr>
      <xdr:spPr>
        <a:xfrm>
          <a:off x="16370300" y="153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22,017</a:t>
          </a:r>
          <a:endParaRPr kumimoji="1" lang="ja-JP" altLang="en-US" sz="1000" b="1">
            <a:latin typeface="ＭＳ Ｐゴシック"/>
          </a:endParaRPr>
        </a:p>
      </xdr:txBody>
    </xdr:sp>
    <xdr:clientData/>
  </xdr:oneCellAnchor>
  <xdr:twoCellAnchor>
    <xdr:from>
      <xdr:col>23</xdr:col>
      <xdr:colOff>428625</xdr:colOff>
      <xdr:row>90</xdr:row>
      <xdr:rowOff>138728</xdr:rowOff>
    </xdr:from>
    <xdr:to>
      <xdr:col>23</xdr:col>
      <xdr:colOff>606425</xdr:colOff>
      <xdr:row>90</xdr:row>
      <xdr:rowOff>138728</xdr:rowOff>
    </xdr:to>
    <xdr:cxnSp macro="">
      <xdr:nvCxnSpPr>
        <xdr:cNvPr id="650" name="直線コネクタ 649"/>
        <xdr:cNvCxnSpPr/>
      </xdr:nvCxnSpPr>
      <xdr:spPr>
        <a:xfrm>
          <a:off x="16230600" y="1556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66433</xdr:rowOff>
    </xdr:from>
    <xdr:to>
      <xdr:col>23</xdr:col>
      <xdr:colOff>517525</xdr:colOff>
      <xdr:row>95</xdr:row>
      <xdr:rowOff>136900</xdr:rowOff>
    </xdr:to>
    <xdr:cxnSp macro="">
      <xdr:nvCxnSpPr>
        <xdr:cNvPr id="651" name="直線コネクタ 650"/>
        <xdr:cNvCxnSpPr/>
      </xdr:nvCxnSpPr>
      <xdr:spPr>
        <a:xfrm>
          <a:off x="15481300" y="16354183"/>
          <a:ext cx="838200" cy="7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99319</xdr:rowOff>
    </xdr:from>
    <xdr:ext cx="534377" cy="259045"/>
    <xdr:sp macro="" textlink="">
      <xdr:nvSpPr>
        <xdr:cNvPr id="652" name="積立金平均値テキスト"/>
        <xdr:cNvSpPr txBox="1"/>
      </xdr:nvSpPr>
      <xdr:spPr>
        <a:xfrm>
          <a:off x="16370300" y="16044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10,218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76442</xdr:rowOff>
    </xdr:from>
    <xdr:to>
      <xdr:col>23</xdr:col>
      <xdr:colOff>568325</xdr:colOff>
      <xdr:row>95</xdr:row>
      <xdr:rowOff>6592</xdr:rowOff>
    </xdr:to>
    <xdr:sp macro="" textlink="">
      <xdr:nvSpPr>
        <xdr:cNvPr id="653" name="フローチャート : 判断 652"/>
        <xdr:cNvSpPr/>
      </xdr:nvSpPr>
      <xdr:spPr>
        <a:xfrm>
          <a:off x="162687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142157</xdr:rowOff>
    </xdr:from>
    <xdr:to>
      <xdr:col>22</xdr:col>
      <xdr:colOff>365125</xdr:colOff>
      <xdr:row>95</xdr:row>
      <xdr:rowOff>66433</xdr:rowOff>
    </xdr:to>
    <xdr:cxnSp macro="">
      <xdr:nvCxnSpPr>
        <xdr:cNvPr id="654" name="直線コネクタ 653"/>
        <xdr:cNvCxnSpPr/>
      </xdr:nvCxnSpPr>
      <xdr:spPr>
        <a:xfrm>
          <a:off x="14592300" y="16258457"/>
          <a:ext cx="889000" cy="9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157880</xdr:rowOff>
    </xdr:from>
    <xdr:to>
      <xdr:col>22</xdr:col>
      <xdr:colOff>415925</xdr:colOff>
      <xdr:row>95</xdr:row>
      <xdr:rowOff>88030</xdr:rowOff>
    </xdr:to>
    <xdr:sp macro="" textlink="">
      <xdr:nvSpPr>
        <xdr:cNvPr id="655" name="フローチャート : 判断 654"/>
        <xdr:cNvSpPr/>
      </xdr:nvSpPr>
      <xdr:spPr>
        <a:xfrm>
          <a:off x="15430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104557</xdr:rowOff>
    </xdr:from>
    <xdr:ext cx="469744" cy="259045"/>
    <xdr:sp macro="" textlink="">
      <xdr:nvSpPr>
        <xdr:cNvPr id="656" name="テキスト ボックス 655"/>
        <xdr:cNvSpPr txBox="1"/>
      </xdr:nvSpPr>
      <xdr:spPr>
        <a:xfrm>
          <a:off x="15246427"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162674</xdr:rowOff>
    </xdr:from>
    <xdr:to>
      <xdr:col>21</xdr:col>
      <xdr:colOff>161925</xdr:colOff>
      <xdr:row>94</xdr:row>
      <xdr:rowOff>142157</xdr:rowOff>
    </xdr:to>
    <xdr:cxnSp macro="">
      <xdr:nvCxnSpPr>
        <xdr:cNvPr id="657" name="直線コネクタ 656"/>
        <xdr:cNvCxnSpPr/>
      </xdr:nvCxnSpPr>
      <xdr:spPr>
        <a:xfrm>
          <a:off x="13703300" y="16107524"/>
          <a:ext cx="889000" cy="15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92</xdr:row>
      <xdr:rowOff>114960</xdr:rowOff>
    </xdr:from>
    <xdr:to>
      <xdr:col>21</xdr:col>
      <xdr:colOff>212725</xdr:colOff>
      <xdr:row>93</xdr:row>
      <xdr:rowOff>45110</xdr:rowOff>
    </xdr:to>
    <xdr:sp macro="" textlink="">
      <xdr:nvSpPr>
        <xdr:cNvPr id="658" name="フローチャート : 判断 657"/>
        <xdr:cNvSpPr/>
      </xdr:nvSpPr>
      <xdr:spPr>
        <a:xfrm>
          <a:off x="14541500" y="1588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61637</xdr:rowOff>
    </xdr:from>
    <xdr:ext cx="534377" cy="259045"/>
    <xdr:sp macro="" textlink="">
      <xdr:nvSpPr>
        <xdr:cNvPr id="659" name="テキスト ボックス 658"/>
        <xdr:cNvSpPr txBox="1"/>
      </xdr:nvSpPr>
      <xdr:spPr>
        <a:xfrm>
          <a:off x="14325111" y="156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96152</xdr:rowOff>
    </xdr:from>
    <xdr:to>
      <xdr:col>19</xdr:col>
      <xdr:colOff>644525</xdr:colOff>
      <xdr:row>93</xdr:row>
      <xdr:rowOff>162674</xdr:rowOff>
    </xdr:to>
    <xdr:cxnSp macro="">
      <xdr:nvCxnSpPr>
        <xdr:cNvPr id="660" name="直線コネクタ 659"/>
        <xdr:cNvCxnSpPr/>
      </xdr:nvCxnSpPr>
      <xdr:spPr>
        <a:xfrm>
          <a:off x="12814300" y="16041002"/>
          <a:ext cx="889000" cy="6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90</xdr:row>
      <xdr:rowOff>106159</xdr:rowOff>
    </xdr:from>
    <xdr:to>
      <xdr:col>20</xdr:col>
      <xdr:colOff>9525</xdr:colOff>
      <xdr:row>91</xdr:row>
      <xdr:rowOff>36309</xdr:rowOff>
    </xdr:to>
    <xdr:sp macro="" textlink="">
      <xdr:nvSpPr>
        <xdr:cNvPr id="661" name="フローチャート : 判断 660"/>
        <xdr:cNvSpPr/>
      </xdr:nvSpPr>
      <xdr:spPr>
        <a:xfrm>
          <a:off x="13652500" y="1553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52836</xdr:rowOff>
    </xdr:from>
    <xdr:ext cx="534377" cy="259045"/>
    <xdr:sp macro="" textlink="">
      <xdr:nvSpPr>
        <xdr:cNvPr id="662" name="テキスト ボックス 661"/>
        <xdr:cNvSpPr txBox="1"/>
      </xdr:nvSpPr>
      <xdr:spPr>
        <a:xfrm>
          <a:off x="13436111" y="153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156566</xdr:rowOff>
    </xdr:from>
    <xdr:to>
      <xdr:col>18</xdr:col>
      <xdr:colOff>492125</xdr:colOff>
      <xdr:row>95</xdr:row>
      <xdr:rowOff>86716</xdr:rowOff>
    </xdr:to>
    <xdr:sp macro="" textlink="">
      <xdr:nvSpPr>
        <xdr:cNvPr id="663" name="フローチャート : 判断 662"/>
        <xdr:cNvSpPr/>
      </xdr:nvSpPr>
      <xdr:spPr>
        <a:xfrm>
          <a:off x="12763500" y="162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77843</xdr:rowOff>
    </xdr:from>
    <xdr:ext cx="469744" cy="259045"/>
    <xdr:sp macro="" textlink="">
      <xdr:nvSpPr>
        <xdr:cNvPr id="664" name="テキスト ボックス 663"/>
        <xdr:cNvSpPr txBox="1"/>
      </xdr:nvSpPr>
      <xdr:spPr>
        <a:xfrm>
          <a:off x="12579427" y="1636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5" name="テキスト ボックス 66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6" name="テキスト ボックス 66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7" name="テキスト ボックス 66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8" name="テキスト ボックス 66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9" name="テキスト ボックス 66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86100</xdr:rowOff>
    </xdr:from>
    <xdr:to>
      <xdr:col>23</xdr:col>
      <xdr:colOff>568325</xdr:colOff>
      <xdr:row>96</xdr:row>
      <xdr:rowOff>16250</xdr:rowOff>
    </xdr:to>
    <xdr:sp macro="" textlink="">
      <xdr:nvSpPr>
        <xdr:cNvPr id="670" name="円/楕円 669"/>
        <xdr:cNvSpPr/>
      </xdr:nvSpPr>
      <xdr:spPr>
        <a:xfrm>
          <a:off x="16268700" y="163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64527</xdr:rowOff>
    </xdr:from>
    <xdr:ext cx="469744" cy="259045"/>
    <xdr:sp macro="" textlink="">
      <xdr:nvSpPr>
        <xdr:cNvPr id="671" name="積立金該当値テキスト"/>
        <xdr:cNvSpPr txBox="1"/>
      </xdr:nvSpPr>
      <xdr:spPr>
        <a:xfrm>
          <a:off x="16370300" y="163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15633</xdr:rowOff>
    </xdr:from>
    <xdr:to>
      <xdr:col>22</xdr:col>
      <xdr:colOff>415925</xdr:colOff>
      <xdr:row>95</xdr:row>
      <xdr:rowOff>117233</xdr:rowOff>
    </xdr:to>
    <xdr:sp macro="" textlink="">
      <xdr:nvSpPr>
        <xdr:cNvPr id="672" name="円/楕円 671"/>
        <xdr:cNvSpPr/>
      </xdr:nvSpPr>
      <xdr:spPr>
        <a:xfrm>
          <a:off x="15430500" y="163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108360</xdr:rowOff>
    </xdr:from>
    <xdr:ext cx="469744" cy="259045"/>
    <xdr:sp macro="" textlink="">
      <xdr:nvSpPr>
        <xdr:cNvPr id="673" name="テキスト ボックス 672"/>
        <xdr:cNvSpPr txBox="1"/>
      </xdr:nvSpPr>
      <xdr:spPr>
        <a:xfrm>
          <a:off x="15246427" y="1639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91357</xdr:rowOff>
    </xdr:from>
    <xdr:to>
      <xdr:col>21</xdr:col>
      <xdr:colOff>212725</xdr:colOff>
      <xdr:row>95</xdr:row>
      <xdr:rowOff>21507</xdr:rowOff>
    </xdr:to>
    <xdr:sp macro="" textlink="">
      <xdr:nvSpPr>
        <xdr:cNvPr id="674" name="円/楕円 673"/>
        <xdr:cNvSpPr/>
      </xdr:nvSpPr>
      <xdr:spPr>
        <a:xfrm>
          <a:off x="14541500" y="1620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12634</xdr:rowOff>
    </xdr:from>
    <xdr:ext cx="469744" cy="259045"/>
    <xdr:sp macro="" textlink="">
      <xdr:nvSpPr>
        <xdr:cNvPr id="675" name="テキスト ボックス 674"/>
        <xdr:cNvSpPr txBox="1"/>
      </xdr:nvSpPr>
      <xdr:spPr>
        <a:xfrm>
          <a:off x="14357427" y="1630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111874</xdr:rowOff>
    </xdr:from>
    <xdr:to>
      <xdr:col>20</xdr:col>
      <xdr:colOff>9525</xdr:colOff>
      <xdr:row>94</xdr:row>
      <xdr:rowOff>42024</xdr:rowOff>
    </xdr:to>
    <xdr:sp macro="" textlink="">
      <xdr:nvSpPr>
        <xdr:cNvPr id="676" name="円/楕円 675"/>
        <xdr:cNvSpPr/>
      </xdr:nvSpPr>
      <xdr:spPr>
        <a:xfrm>
          <a:off x="13652500" y="160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33151</xdr:rowOff>
    </xdr:from>
    <xdr:ext cx="534377" cy="259045"/>
    <xdr:sp macro="" textlink="">
      <xdr:nvSpPr>
        <xdr:cNvPr id="677" name="テキスト ボックス 676"/>
        <xdr:cNvSpPr txBox="1"/>
      </xdr:nvSpPr>
      <xdr:spPr>
        <a:xfrm>
          <a:off x="13436111" y="1614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45352</xdr:rowOff>
    </xdr:from>
    <xdr:to>
      <xdr:col>18</xdr:col>
      <xdr:colOff>492125</xdr:colOff>
      <xdr:row>93</xdr:row>
      <xdr:rowOff>146952</xdr:rowOff>
    </xdr:to>
    <xdr:sp macro="" textlink="">
      <xdr:nvSpPr>
        <xdr:cNvPr id="678" name="円/楕円 677"/>
        <xdr:cNvSpPr/>
      </xdr:nvSpPr>
      <xdr:spPr>
        <a:xfrm>
          <a:off x="12763500" y="1599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163479</xdr:rowOff>
    </xdr:from>
    <xdr:ext cx="534377" cy="259045"/>
    <xdr:sp macro="" textlink="">
      <xdr:nvSpPr>
        <xdr:cNvPr id="679" name="テキスト ボックス 678"/>
        <xdr:cNvSpPr txBox="1"/>
      </xdr:nvSpPr>
      <xdr:spPr>
        <a:xfrm>
          <a:off x="12547111" y="157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0" name="正方形/長方形 67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1" name="正方形/長方形 68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2" name="正方形/長方形 68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3" name="正方形/長方形 68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4" name="正方形/長方形 68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5" name="正方形/長方形 68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6" name="正方形/長方形 68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7" name="正方形/長方形 68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8" name="テキスト ボックス 68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9" name="直線コネクタ 68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0" name="直線コネクタ 68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1" name="テキスト ボックス 69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2" name="直線コネクタ 69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3" name="テキスト ボックス 69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4" name="直線コネクタ 69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95" name="テキスト ボックス 69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6" name="直線コネクタ 69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97" name="テキスト ボックス 69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9" name="テキスト ボックス 69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2083</xdr:rowOff>
    </xdr:from>
    <xdr:to>
      <xdr:col>32</xdr:col>
      <xdr:colOff>186689</xdr:colOff>
      <xdr:row>38</xdr:row>
      <xdr:rowOff>139700</xdr:rowOff>
    </xdr:to>
    <xdr:cxnSp macro="">
      <xdr:nvCxnSpPr>
        <xdr:cNvPr id="701" name="直線コネクタ 700"/>
        <xdr:cNvCxnSpPr/>
      </xdr:nvCxnSpPr>
      <xdr:spPr>
        <a:xfrm flipV="1">
          <a:off x="22159595" y="5317033"/>
          <a:ext cx="1269" cy="133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3" name="直線コネクタ 70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120210</xdr:rowOff>
    </xdr:from>
    <xdr:ext cx="469744" cy="259045"/>
    <xdr:sp macro="" textlink="">
      <xdr:nvSpPr>
        <xdr:cNvPr id="704" name="投資及び出資金最大値テキスト"/>
        <xdr:cNvSpPr txBox="1"/>
      </xdr:nvSpPr>
      <xdr:spPr>
        <a:xfrm>
          <a:off x="22212300" y="509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5,852</a:t>
          </a:r>
          <a:endParaRPr kumimoji="1" lang="ja-JP" altLang="en-US" sz="1000" b="1">
            <a:latin typeface="ＭＳ Ｐゴシック"/>
          </a:endParaRPr>
        </a:p>
      </xdr:txBody>
    </xdr:sp>
    <xdr:clientData/>
  </xdr:oneCellAnchor>
  <xdr:twoCellAnchor>
    <xdr:from>
      <xdr:col>32</xdr:col>
      <xdr:colOff>98425</xdr:colOff>
      <xdr:row>31</xdr:row>
      <xdr:rowOff>2083</xdr:rowOff>
    </xdr:from>
    <xdr:to>
      <xdr:col>32</xdr:col>
      <xdr:colOff>276225</xdr:colOff>
      <xdr:row>31</xdr:row>
      <xdr:rowOff>2083</xdr:rowOff>
    </xdr:to>
    <xdr:cxnSp macro="">
      <xdr:nvCxnSpPr>
        <xdr:cNvPr id="705" name="直線コネクタ 704"/>
        <xdr:cNvCxnSpPr/>
      </xdr:nvCxnSpPr>
      <xdr:spPr>
        <a:xfrm>
          <a:off x="22072600" y="53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06" name="直線コネクタ 70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5249</xdr:rowOff>
    </xdr:from>
    <xdr:ext cx="469744" cy="259045"/>
    <xdr:sp macro="" textlink="">
      <xdr:nvSpPr>
        <xdr:cNvPr id="707" name="投資及び出資金平均値テキスト"/>
        <xdr:cNvSpPr txBox="1"/>
      </xdr:nvSpPr>
      <xdr:spPr>
        <a:xfrm>
          <a:off x="22212300" y="617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153822</xdr:rowOff>
    </xdr:from>
    <xdr:to>
      <xdr:col>32</xdr:col>
      <xdr:colOff>238125</xdr:colOff>
      <xdr:row>37</xdr:row>
      <xdr:rowOff>83972</xdr:rowOff>
    </xdr:to>
    <xdr:sp macro="" textlink="">
      <xdr:nvSpPr>
        <xdr:cNvPr id="708" name="フローチャート : 判断 707"/>
        <xdr:cNvSpPr/>
      </xdr:nvSpPr>
      <xdr:spPr>
        <a:xfrm>
          <a:off x="221107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124155</xdr:rowOff>
    </xdr:from>
    <xdr:to>
      <xdr:col>31</xdr:col>
      <xdr:colOff>34925</xdr:colOff>
      <xdr:row>38</xdr:row>
      <xdr:rowOff>139700</xdr:rowOff>
    </xdr:to>
    <xdr:cxnSp macro="">
      <xdr:nvCxnSpPr>
        <xdr:cNvPr id="709" name="直線コネクタ 708"/>
        <xdr:cNvCxnSpPr/>
      </xdr:nvCxnSpPr>
      <xdr:spPr>
        <a:xfrm>
          <a:off x="20434300" y="6639255"/>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133477</xdr:rowOff>
    </xdr:from>
    <xdr:to>
      <xdr:col>31</xdr:col>
      <xdr:colOff>85725</xdr:colOff>
      <xdr:row>38</xdr:row>
      <xdr:rowOff>63627</xdr:rowOff>
    </xdr:to>
    <xdr:sp macro="" textlink="">
      <xdr:nvSpPr>
        <xdr:cNvPr id="710" name="フローチャート : 判断 709"/>
        <xdr:cNvSpPr/>
      </xdr:nvSpPr>
      <xdr:spPr>
        <a:xfrm>
          <a:off x="21272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80154</xdr:rowOff>
    </xdr:from>
    <xdr:ext cx="378565" cy="259045"/>
    <xdr:sp macro="" textlink="">
      <xdr:nvSpPr>
        <xdr:cNvPr id="711" name="テキスト ボックス 710"/>
        <xdr:cNvSpPr txBox="1"/>
      </xdr:nvSpPr>
      <xdr:spPr>
        <a:xfrm>
          <a:off x="21134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124155</xdr:rowOff>
    </xdr:from>
    <xdr:to>
      <xdr:col>29</xdr:col>
      <xdr:colOff>517525</xdr:colOff>
      <xdr:row>38</xdr:row>
      <xdr:rowOff>133985</xdr:rowOff>
    </xdr:to>
    <xdr:cxnSp macro="">
      <xdr:nvCxnSpPr>
        <xdr:cNvPr id="712" name="直線コネクタ 711"/>
        <xdr:cNvCxnSpPr/>
      </xdr:nvCxnSpPr>
      <xdr:spPr>
        <a:xfrm flipV="1">
          <a:off x="19545300" y="6639255"/>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135077</xdr:rowOff>
    </xdr:from>
    <xdr:to>
      <xdr:col>29</xdr:col>
      <xdr:colOff>568325</xdr:colOff>
      <xdr:row>38</xdr:row>
      <xdr:rowOff>65227</xdr:rowOff>
    </xdr:to>
    <xdr:sp macro="" textlink="">
      <xdr:nvSpPr>
        <xdr:cNvPr id="713" name="フローチャート : 判断 712"/>
        <xdr:cNvSpPr/>
      </xdr:nvSpPr>
      <xdr:spPr>
        <a:xfrm>
          <a:off x="20383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81754</xdr:rowOff>
    </xdr:from>
    <xdr:ext cx="378565" cy="259045"/>
    <xdr:sp macro="" textlink="">
      <xdr:nvSpPr>
        <xdr:cNvPr id="714" name="テキスト ボックス 713"/>
        <xdr:cNvSpPr txBox="1"/>
      </xdr:nvSpPr>
      <xdr:spPr>
        <a:xfrm>
          <a:off x="20245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133985</xdr:rowOff>
    </xdr:from>
    <xdr:to>
      <xdr:col>28</xdr:col>
      <xdr:colOff>314325</xdr:colOff>
      <xdr:row>38</xdr:row>
      <xdr:rowOff>139700</xdr:rowOff>
    </xdr:to>
    <xdr:cxnSp macro="">
      <xdr:nvCxnSpPr>
        <xdr:cNvPr id="715" name="直線コネクタ 714"/>
        <xdr:cNvCxnSpPr/>
      </xdr:nvCxnSpPr>
      <xdr:spPr>
        <a:xfrm flipV="1">
          <a:off x="18656300" y="66490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133706</xdr:rowOff>
    </xdr:from>
    <xdr:to>
      <xdr:col>28</xdr:col>
      <xdr:colOff>365125</xdr:colOff>
      <xdr:row>38</xdr:row>
      <xdr:rowOff>63856</xdr:rowOff>
    </xdr:to>
    <xdr:sp macro="" textlink="">
      <xdr:nvSpPr>
        <xdr:cNvPr id="716" name="フローチャート : 判断 715"/>
        <xdr:cNvSpPr/>
      </xdr:nvSpPr>
      <xdr:spPr>
        <a:xfrm>
          <a:off x="19494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80383</xdr:rowOff>
    </xdr:from>
    <xdr:ext cx="378565" cy="259045"/>
    <xdr:sp macro="" textlink="">
      <xdr:nvSpPr>
        <xdr:cNvPr id="717" name="テキスト ボックス 716"/>
        <xdr:cNvSpPr txBox="1"/>
      </xdr:nvSpPr>
      <xdr:spPr>
        <a:xfrm>
          <a:off x="19356017" y="6252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103987</xdr:rowOff>
    </xdr:from>
    <xdr:to>
      <xdr:col>27</xdr:col>
      <xdr:colOff>161925</xdr:colOff>
      <xdr:row>38</xdr:row>
      <xdr:rowOff>34137</xdr:rowOff>
    </xdr:to>
    <xdr:sp macro="" textlink="">
      <xdr:nvSpPr>
        <xdr:cNvPr id="718" name="フローチャート : 判断 717"/>
        <xdr:cNvSpPr/>
      </xdr:nvSpPr>
      <xdr:spPr>
        <a:xfrm>
          <a:off x="18605500" y="644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50664</xdr:rowOff>
    </xdr:from>
    <xdr:ext cx="378565" cy="259045"/>
    <xdr:sp macro="" textlink="">
      <xdr:nvSpPr>
        <xdr:cNvPr id="719" name="テキスト ボックス 718"/>
        <xdr:cNvSpPr txBox="1"/>
      </xdr:nvSpPr>
      <xdr:spPr>
        <a:xfrm>
          <a:off x="18467017" y="6222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5" name="円/楕円 72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2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27" name="円/楕円 72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28" name="テキスト ボックス 72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73355</xdr:rowOff>
    </xdr:from>
    <xdr:to>
      <xdr:col>29</xdr:col>
      <xdr:colOff>568325</xdr:colOff>
      <xdr:row>39</xdr:row>
      <xdr:rowOff>3505</xdr:rowOff>
    </xdr:to>
    <xdr:sp macro="" textlink="">
      <xdr:nvSpPr>
        <xdr:cNvPr id="729" name="円/楕円 728"/>
        <xdr:cNvSpPr/>
      </xdr:nvSpPr>
      <xdr:spPr>
        <a:xfrm>
          <a:off x="20383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166082</xdr:rowOff>
    </xdr:from>
    <xdr:ext cx="313932" cy="259045"/>
    <xdr:sp macro="" textlink="">
      <xdr:nvSpPr>
        <xdr:cNvPr id="730" name="テキスト ボックス 729"/>
        <xdr:cNvSpPr txBox="1"/>
      </xdr:nvSpPr>
      <xdr:spPr>
        <a:xfrm>
          <a:off x="20277333" y="6681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83185</xdr:rowOff>
    </xdr:from>
    <xdr:to>
      <xdr:col>28</xdr:col>
      <xdr:colOff>365125</xdr:colOff>
      <xdr:row>39</xdr:row>
      <xdr:rowOff>13335</xdr:rowOff>
    </xdr:to>
    <xdr:sp macro="" textlink="">
      <xdr:nvSpPr>
        <xdr:cNvPr id="731" name="円/楕円 730"/>
        <xdr:cNvSpPr/>
      </xdr:nvSpPr>
      <xdr:spPr>
        <a:xfrm>
          <a:off x="19494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4462</xdr:rowOff>
    </xdr:from>
    <xdr:ext cx="313932" cy="259045"/>
    <xdr:sp macro="" textlink="">
      <xdr:nvSpPr>
        <xdr:cNvPr id="732" name="テキスト ボックス 731"/>
        <xdr:cNvSpPr txBox="1"/>
      </xdr:nvSpPr>
      <xdr:spPr>
        <a:xfrm>
          <a:off x="19388333" y="669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3" name="円/楕円 73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4" name="テキスト ボックス 73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105573</xdr:rowOff>
    </xdr:from>
    <xdr:to>
      <xdr:col>32</xdr:col>
      <xdr:colOff>186689</xdr:colOff>
      <xdr:row>59</xdr:row>
      <xdr:rowOff>97311</xdr:rowOff>
    </xdr:to>
    <xdr:cxnSp macro="">
      <xdr:nvCxnSpPr>
        <xdr:cNvPr id="760" name="直線コネクタ 759"/>
        <xdr:cNvCxnSpPr/>
      </xdr:nvCxnSpPr>
      <xdr:spPr>
        <a:xfrm flipV="1">
          <a:off x="22159595" y="8849523"/>
          <a:ext cx="1269" cy="1363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101138</xdr:rowOff>
    </xdr:from>
    <xdr:ext cx="313932" cy="259045"/>
    <xdr:sp macro="" textlink="">
      <xdr:nvSpPr>
        <xdr:cNvPr id="761" name="貸付金最小値テキスト"/>
        <xdr:cNvSpPr txBox="1"/>
      </xdr:nvSpPr>
      <xdr:spPr>
        <a:xfrm>
          <a:off x="22212300" y="10216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32</xdr:col>
      <xdr:colOff>98425</xdr:colOff>
      <xdr:row>59</xdr:row>
      <xdr:rowOff>97311</xdr:rowOff>
    </xdr:from>
    <xdr:to>
      <xdr:col>32</xdr:col>
      <xdr:colOff>276225</xdr:colOff>
      <xdr:row>59</xdr:row>
      <xdr:rowOff>97311</xdr:rowOff>
    </xdr:to>
    <xdr:cxnSp macro="">
      <xdr:nvCxnSpPr>
        <xdr:cNvPr id="762" name="直線コネクタ 761"/>
        <xdr:cNvCxnSpPr/>
      </xdr:nvCxnSpPr>
      <xdr:spPr>
        <a:xfrm>
          <a:off x="22072600" y="1021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52250</xdr:rowOff>
    </xdr:from>
    <xdr:ext cx="534377" cy="259045"/>
    <xdr:sp macro="" textlink="">
      <xdr:nvSpPr>
        <xdr:cNvPr id="763" name="貸付金最大値テキスト"/>
        <xdr:cNvSpPr txBox="1"/>
      </xdr:nvSpPr>
      <xdr:spPr>
        <a:xfrm>
          <a:off x="22212300" y="86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41,795</a:t>
          </a:r>
          <a:endParaRPr kumimoji="1" lang="ja-JP" altLang="en-US" sz="1000" b="1">
            <a:latin typeface="ＭＳ Ｐゴシック"/>
          </a:endParaRPr>
        </a:p>
      </xdr:txBody>
    </xdr:sp>
    <xdr:clientData/>
  </xdr:oneCellAnchor>
  <xdr:twoCellAnchor>
    <xdr:from>
      <xdr:col>32</xdr:col>
      <xdr:colOff>98425</xdr:colOff>
      <xdr:row>51</xdr:row>
      <xdr:rowOff>105573</xdr:rowOff>
    </xdr:from>
    <xdr:to>
      <xdr:col>32</xdr:col>
      <xdr:colOff>276225</xdr:colOff>
      <xdr:row>51</xdr:row>
      <xdr:rowOff>105573</xdr:rowOff>
    </xdr:to>
    <xdr:cxnSp macro="">
      <xdr:nvCxnSpPr>
        <xdr:cNvPr id="764" name="直線コネクタ 763"/>
        <xdr:cNvCxnSpPr/>
      </xdr:nvCxnSpPr>
      <xdr:spPr>
        <a:xfrm>
          <a:off x="22072600" y="884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105573</xdr:rowOff>
    </xdr:from>
    <xdr:to>
      <xdr:col>32</xdr:col>
      <xdr:colOff>187325</xdr:colOff>
      <xdr:row>51</xdr:row>
      <xdr:rowOff>110766</xdr:rowOff>
    </xdr:to>
    <xdr:cxnSp macro="">
      <xdr:nvCxnSpPr>
        <xdr:cNvPr id="765" name="直線コネクタ 764"/>
        <xdr:cNvCxnSpPr/>
      </xdr:nvCxnSpPr>
      <xdr:spPr>
        <a:xfrm flipV="1">
          <a:off x="21323300" y="8849523"/>
          <a:ext cx="8382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136789</xdr:rowOff>
    </xdr:from>
    <xdr:ext cx="534377" cy="259045"/>
    <xdr:sp macro="" textlink="">
      <xdr:nvSpPr>
        <xdr:cNvPr id="766" name="貸付金平均値テキスト"/>
        <xdr:cNvSpPr txBox="1"/>
      </xdr:nvSpPr>
      <xdr:spPr>
        <a:xfrm>
          <a:off x="22212300" y="9737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12,373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158362</xdr:rowOff>
    </xdr:from>
    <xdr:to>
      <xdr:col>32</xdr:col>
      <xdr:colOff>238125</xdr:colOff>
      <xdr:row>57</xdr:row>
      <xdr:rowOff>88512</xdr:rowOff>
    </xdr:to>
    <xdr:sp macro="" textlink="">
      <xdr:nvSpPr>
        <xdr:cNvPr id="767" name="フローチャート : 判断 766"/>
        <xdr:cNvSpPr/>
      </xdr:nvSpPr>
      <xdr:spPr>
        <a:xfrm>
          <a:off x="22110700" y="975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110766</xdr:rowOff>
    </xdr:from>
    <xdr:to>
      <xdr:col>31</xdr:col>
      <xdr:colOff>34925</xdr:colOff>
      <xdr:row>51</xdr:row>
      <xdr:rowOff>117983</xdr:rowOff>
    </xdr:to>
    <xdr:cxnSp macro="">
      <xdr:nvCxnSpPr>
        <xdr:cNvPr id="768" name="直線コネクタ 767"/>
        <xdr:cNvCxnSpPr/>
      </xdr:nvCxnSpPr>
      <xdr:spPr>
        <a:xfrm flipV="1">
          <a:off x="20434300" y="8854716"/>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8563</xdr:rowOff>
    </xdr:from>
    <xdr:to>
      <xdr:col>31</xdr:col>
      <xdr:colOff>85725</xdr:colOff>
      <xdr:row>58</xdr:row>
      <xdr:rowOff>110163</xdr:rowOff>
    </xdr:to>
    <xdr:sp macro="" textlink="">
      <xdr:nvSpPr>
        <xdr:cNvPr id="769" name="フローチャート : 判断 768"/>
        <xdr:cNvSpPr/>
      </xdr:nvSpPr>
      <xdr:spPr>
        <a:xfrm>
          <a:off x="21272500" y="995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101290</xdr:rowOff>
    </xdr:from>
    <xdr:ext cx="469744" cy="259045"/>
    <xdr:sp macro="" textlink="">
      <xdr:nvSpPr>
        <xdr:cNvPr id="770" name="テキスト ボックス 769"/>
        <xdr:cNvSpPr txBox="1"/>
      </xdr:nvSpPr>
      <xdr:spPr>
        <a:xfrm>
          <a:off x="21088427" y="1004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64850</xdr:rowOff>
    </xdr:from>
    <xdr:to>
      <xdr:col>29</xdr:col>
      <xdr:colOff>517525</xdr:colOff>
      <xdr:row>51</xdr:row>
      <xdr:rowOff>117983</xdr:rowOff>
    </xdr:to>
    <xdr:cxnSp macro="">
      <xdr:nvCxnSpPr>
        <xdr:cNvPr id="771" name="直線コネクタ 770"/>
        <xdr:cNvCxnSpPr/>
      </xdr:nvCxnSpPr>
      <xdr:spPr>
        <a:xfrm>
          <a:off x="19545300" y="8808800"/>
          <a:ext cx="889000" cy="5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25545</xdr:rowOff>
    </xdr:from>
    <xdr:to>
      <xdr:col>29</xdr:col>
      <xdr:colOff>568325</xdr:colOff>
      <xdr:row>58</xdr:row>
      <xdr:rowOff>127145</xdr:rowOff>
    </xdr:to>
    <xdr:sp macro="" textlink="">
      <xdr:nvSpPr>
        <xdr:cNvPr id="772" name="フローチャート : 判断 771"/>
        <xdr:cNvSpPr/>
      </xdr:nvSpPr>
      <xdr:spPr>
        <a:xfrm>
          <a:off x="20383500" y="996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118272</xdr:rowOff>
    </xdr:from>
    <xdr:ext cx="469744" cy="259045"/>
    <xdr:sp macro="" textlink="">
      <xdr:nvSpPr>
        <xdr:cNvPr id="773" name="テキスト ボックス 772"/>
        <xdr:cNvSpPr txBox="1"/>
      </xdr:nvSpPr>
      <xdr:spPr>
        <a:xfrm>
          <a:off x="20199427" y="1006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38985</xdr:rowOff>
    </xdr:from>
    <xdr:to>
      <xdr:col>28</xdr:col>
      <xdr:colOff>314325</xdr:colOff>
      <xdr:row>51</xdr:row>
      <xdr:rowOff>64850</xdr:rowOff>
    </xdr:to>
    <xdr:cxnSp macro="">
      <xdr:nvCxnSpPr>
        <xdr:cNvPr id="774" name="直線コネクタ 773"/>
        <xdr:cNvCxnSpPr/>
      </xdr:nvCxnSpPr>
      <xdr:spPr>
        <a:xfrm>
          <a:off x="18656300" y="8782935"/>
          <a:ext cx="8890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15780</xdr:rowOff>
    </xdr:from>
    <xdr:to>
      <xdr:col>28</xdr:col>
      <xdr:colOff>365125</xdr:colOff>
      <xdr:row>58</xdr:row>
      <xdr:rowOff>117380</xdr:rowOff>
    </xdr:to>
    <xdr:sp macro="" textlink="">
      <xdr:nvSpPr>
        <xdr:cNvPr id="775" name="フローチャート : 判断 774"/>
        <xdr:cNvSpPr/>
      </xdr:nvSpPr>
      <xdr:spPr>
        <a:xfrm>
          <a:off x="19494500" y="99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108507</xdr:rowOff>
    </xdr:from>
    <xdr:ext cx="469744" cy="259045"/>
    <xdr:sp macro="" textlink="">
      <xdr:nvSpPr>
        <xdr:cNvPr id="776" name="テキスト ボックス 775"/>
        <xdr:cNvSpPr txBox="1"/>
      </xdr:nvSpPr>
      <xdr:spPr>
        <a:xfrm>
          <a:off x="19310427" y="1005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147421</xdr:rowOff>
    </xdr:from>
    <xdr:to>
      <xdr:col>27</xdr:col>
      <xdr:colOff>161925</xdr:colOff>
      <xdr:row>58</xdr:row>
      <xdr:rowOff>77571</xdr:rowOff>
    </xdr:to>
    <xdr:sp macro="" textlink="">
      <xdr:nvSpPr>
        <xdr:cNvPr id="777" name="フローチャート : 判断 776"/>
        <xdr:cNvSpPr/>
      </xdr:nvSpPr>
      <xdr:spPr>
        <a:xfrm>
          <a:off x="18605500" y="992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68698</xdr:rowOff>
    </xdr:from>
    <xdr:ext cx="469744" cy="259045"/>
    <xdr:sp macro="" textlink="">
      <xdr:nvSpPr>
        <xdr:cNvPr id="778" name="テキスト ボックス 777"/>
        <xdr:cNvSpPr txBox="1"/>
      </xdr:nvSpPr>
      <xdr:spPr>
        <a:xfrm>
          <a:off x="18421427" y="1001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51</xdr:row>
      <xdr:rowOff>54773</xdr:rowOff>
    </xdr:from>
    <xdr:to>
      <xdr:col>32</xdr:col>
      <xdr:colOff>238125</xdr:colOff>
      <xdr:row>51</xdr:row>
      <xdr:rowOff>156373</xdr:rowOff>
    </xdr:to>
    <xdr:sp macro="" textlink="">
      <xdr:nvSpPr>
        <xdr:cNvPr id="784" name="円/楕円 783"/>
        <xdr:cNvSpPr/>
      </xdr:nvSpPr>
      <xdr:spPr>
        <a:xfrm>
          <a:off x="22110700" y="87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7800</xdr:rowOff>
    </xdr:from>
    <xdr:ext cx="534377" cy="259045"/>
    <xdr:sp macro="" textlink="">
      <xdr:nvSpPr>
        <xdr:cNvPr id="785" name="貸付金該当値テキスト"/>
        <xdr:cNvSpPr txBox="1"/>
      </xdr:nvSpPr>
      <xdr:spPr>
        <a:xfrm>
          <a:off x="22212300" y="875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41,795</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59966</xdr:rowOff>
    </xdr:from>
    <xdr:to>
      <xdr:col>31</xdr:col>
      <xdr:colOff>85725</xdr:colOff>
      <xdr:row>51</xdr:row>
      <xdr:rowOff>161566</xdr:rowOff>
    </xdr:to>
    <xdr:sp macro="" textlink="">
      <xdr:nvSpPr>
        <xdr:cNvPr id="786" name="円/楕円 785"/>
        <xdr:cNvSpPr/>
      </xdr:nvSpPr>
      <xdr:spPr>
        <a:xfrm>
          <a:off x="21272500" y="880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50</xdr:row>
      <xdr:rowOff>6643</xdr:rowOff>
    </xdr:from>
    <xdr:ext cx="534377" cy="259045"/>
    <xdr:sp macro="" textlink="">
      <xdr:nvSpPr>
        <xdr:cNvPr id="787" name="テキスト ボックス 786"/>
        <xdr:cNvSpPr txBox="1"/>
      </xdr:nvSpPr>
      <xdr:spPr>
        <a:xfrm>
          <a:off x="21056111" y="857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41,636</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67183</xdr:rowOff>
    </xdr:from>
    <xdr:to>
      <xdr:col>29</xdr:col>
      <xdr:colOff>568325</xdr:colOff>
      <xdr:row>51</xdr:row>
      <xdr:rowOff>168783</xdr:rowOff>
    </xdr:to>
    <xdr:sp macro="" textlink="">
      <xdr:nvSpPr>
        <xdr:cNvPr id="788" name="円/楕円 787"/>
        <xdr:cNvSpPr/>
      </xdr:nvSpPr>
      <xdr:spPr>
        <a:xfrm>
          <a:off x="20383500" y="881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13860</xdr:rowOff>
    </xdr:from>
    <xdr:ext cx="534377" cy="259045"/>
    <xdr:sp macro="" textlink="">
      <xdr:nvSpPr>
        <xdr:cNvPr id="789" name="テキスト ボックス 788"/>
        <xdr:cNvSpPr txBox="1"/>
      </xdr:nvSpPr>
      <xdr:spPr>
        <a:xfrm>
          <a:off x="20167111" y="858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41,415</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14050</xdr:rowOff>
    </xdr:from>
    <xdr:to>
      <xdr:col>28</xdr:col>
      <xdr:colOff>365125</xdr:colOff>
      <xdr:row>51</xdr:row>
      <xdr:rowOff>115650</xdr:rowOff>
    </xdr:to>
    <xdr:sp macro="" textlink="">
      <xdr:nvSpPr>
        <xdr:cNvPr id="790" name="円/楕円 789"/>
        <xdr:cNvSpPr/>
      </xdr:nvSpPr>
      <xdr:spPr>
        <a:xfrm>
          <a:off x="19494500" y="87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132177</xdr:rowOff>
    </xdr:from>
    <xdr:ext cx="534377" cy="259045"/>
    <xdr:sp macro="" textlink="">
      <xdr:nvSpPr>
        <xdr:cNvPr id="791" name="テキスト ボックス 790"/>
        <xdr:cNvSpPr txBox="1"/>
      </xdr:nvSpPr>
      <xdr:spPr>
        <a:xfrm>
          <a:off x="19278111" y="853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43,042</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159635</xdr:rowOff>
    </xdr:from>
    <xdr:to>
      <xdr:col>27</xdr:col>
      <xdr:colOff>161925</xdr:colOff>
      <xdr:row>51</xdr:row>
      <xdr:rowOff>89785</xdr:rowOff>
    </xdr:to>
    <xdr:sp macro="" textlink="">
      <xdr:nvSpPr>
        <xdr:cNvPr id="792" name="円/楕円 791"/>
        <xdr:cNvSpPr/>
      </xdr:nvSpPr>
      <xdr:spPr>
        <a:xfrm>
          <a:off x="18605500" y="8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106312</xdr:rowOff>
    </xdr:from>
    <xdr:ext cx="534377" cy="259045"/>
    <xdr:sp macro="" textlink="">
      <xdr:nvSpPr>
        <xdr:cNvPr id="793" name="テキスト ボックス 792"/>
        <xdr:cNvSpPr txBox="1"/>
      </xdr:nvSpPr>
      <xdr:spPr>
        <a:xfrm>
          <a:off x="18389111" y="85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4" name="テキスト ボックス 80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5" name="直線コネクタ 80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6" name="テキスト ボックス 80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7" name="直線コネクタ 80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8" name="テキスト ボックス 80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9" name="直線コネクタ 80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0" name="テキスト ボックス 80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1" name="直線コネクタ 81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2" name="テキスト ボックス 81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3" name="直線コネクタ 81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14" name="テキスト ボックス 81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5" name="直線コネクタ 81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16" name="テキスト ボックス 81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115239</xdr:rowOff>
    </xdr:from>
    <xdr:to>
      <xdr:col>32</xdr:col>
      <xdr:colOff>186689</xdr:colOff>
      <xdr:row>78</xdr:row>
      <xdr:rowOff>50121</xdr:rowOff>
    </xdr:to>
    <xdr:cxnSp macro="">
      <xdr:nvCxnSpPr>
        <xdr:cNvPr id="820" name="直線コネクタ 819"/>
        <xdr:cNvCxnSpPr/>
      </xdr:nvCxnSpPr>
      <xdr:spPr>
        <a:xfrm flipV="1">
          <a:off x="22159595" y="12116739"/>
          <a:ext cx="1269" cy="130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53948</xdr:rowOff>
    </xdr:from>
    <xdr:ext cx="534377" cy="259045"/>
    <xdr:sp macro="" textlink="">
      <xdr:nvSpPr>
        <xdr:cNvPr id="821" name="繰出金最小値テキスト"/>
        <xdr:cNvSpPr txBox="1"/>
      </xdr:nvSpPr>
      <xdr:spPr>
        <a:xfrm>
          <a:off x="22212300" y="1342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26,743</a:t>
          </a:r>
          <a:endParaRPr kumimoji="1" lang="ja-JP" altLang="en-US" sz="1000" b="1">
            <a:latin typeface="ＭＳ Ｐゴシック"/>
          </a:endParaRPr>
        </a:p>
      </xdr:txBody>
    </xdr:sp>
    <xdr:clientData/>
  </xdr:oneCellAnchor>
  <xdr:twoCellAnchor>
    <xdr:from>
      <xdr:col>32</xdr:col>
      <xdr:colOff>98425</xdr:colOff>
      <xdr:row>78</xdr:row>
      <xdr:rowOff>50121</xdr:rowOff>
    </xdr:from>
    <xdr:to>
      <xdr:col>32</xdr:col>
      <xdr:colOff>276225</xdr:colOff>
      <xdr:row>78</xdr:row>
      <xdr:rowOff>50121</xdr:rowOff>
    </xdr:to>
    <xdr:cxnSp macro="">
      <xdr:nvCxnSpPr>
        <xdr:cNvPr id="822" name="直線コネクタ 821"/>
        <xdr:cNvCxnSpPr/>
      </xdr:nvCxnSpPr>
      <xdr:spPr>
        <a:xfrm>
          <a:off x="22072600" y="13423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61916</xdr:rowOff>
    </xdr:from>
    <xdr:ext cx="534377" cy="259045"/>
    <xdr:sp macro="" textlink="">
      <xdr:nvSpPr>
        <xdr:cNvPr id="823" name="繰出金最大値テキスト"/>
        <xdr:cNvSpPr txBox="1"/>
      </xdr:nvSpPr>
      <xdr:spPr>
        <a:xfrm>
          <a:off x="22212300" y="118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66,749</a:t>
          </a:r>
          <a:endParaRPr kumimoji="1" lang="ja-JP" altLang="en-US" sz="1000" b="1">
            <a:latin typeface="ＭＳ Ｐゴシック"/>
          </a:endParaRPr>
        </a:p>
      </xdr:txBody>
    </xdr:sp>
    <xdr:clientData/>
  </xdr:oneCellAnchor>
  <xdr:twoCellAnchor>
    <xdr:from>
      <xdr:col>32</xdr:col>
      <xdr:colOff>98425</xdr:colOff>
      <xdr:row>70</xdr:row>
      <xdr:rowOff>115239</xdr:rowOff>
    </xdr:from>
    <xdr:to>
      <xdr:col>32</xdr:col>
      <xdr:colOff>276225</xdr:colOff>
      <xdr:row>70</xdr:row>
      <xdr:rowOff>115239</xdr:rowOff>
    </xdr:to>
    <xdr:cxnSp macro="">
      <xdr:nvCxnSpPr>
        <xdr:cNvPr id="824" name="直線コネクタ 823"/>
        <xdr:cNvCxnSpPr/>
      </xdr:nvCxnSpPr>
      <xdr:spPr>
        <a:xfrm>
          <a:off x="22072600" y="1211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90714</xdr:rowOff>
    </xdr:from>
    <xdr:to>
      <xdr:col>32</xdr:col>
      <xdr:colOff>187325</xdr:colOff>
      <xdr:row>77</xdr:row>
      <xdr:rowOff>47216</xdr:rowOff>
    </xdr:to>
    <xdr:cxnSp macro="">
      <xdr:nvCxnSpPr>
        <xdr:cNvPr id="825" name="直線コネクタ 824"/>
        <xdr:cNvCxnSpPr/>
      </xdr:nvCxnSpPr>
      <xdr:spPr>
        <a:xfrm flipV="1">
          <a:off x="21323300" y="13120914"/>
          <a:ext cx="838200" cy="12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108185</xdr:rowOff>
    </xdr:from>
    <xdr:ext cx="534377" cy="259045"/>
    <xdr:sp macro="" textlink="">
      <xdr:nvSpPr>
        <xdr:cNvPr id="826" name="繰出金平均値テキスト"/>
        <xdr:cNvSpPr txBox="1"/>
      </xdr:nvSpPr>
      <xdr:spPr>
        <a:xfrm>
          <a:off x="22212300" y="1279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39,860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85308</xdr:rowOff>
    </xdr:from>
    <xdr:to>
      <xdr:col>32</xdr:col>
      <xdr:colOff>238125</xdr:colOff>
      <xdr:row>76</xdr:row>
      <xdr:rowOff>15458</xdr:rowOff>
    </xdr:to>
    <xdr:sp macro="" textlink="">
      <xdr:nvSpPr>
        <xdr:cNvPr id="827" name="フローチャート : 判断 826"/>
        <xdr:cNvSpPr/>
      </xdr:nvSpPr>
      <xdr:spPr>
        <a:xfrm>
          <a:off x="22110700" y="129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47216</xdr:rowOff>
    </xdr:from>
    <xdr:to>
      <xdr:col>31</xdr:col>
      <xdr:colOff>34925</xdr:colOff>
      <xdr:row>77</xdr:row>
      <xdr:rowOff>67920</xdr:rowOff>
    </xdr:to>
    <xdr:cxnSp macro="">
      <xdr:nvCxnSpPr>
        <xdr:cNvPr id="828" name="直線コネクタ 827"/>
        <xdr:cNvCxnSpPr/>
      </xdr:nvCxnSpPr>
      <xdr:spPr>
        <a:xfrm flipV="1">
          <a:off x="20434300" y="13248866"/>
          <a:ext cx="8890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49254</xdr:rowOff>
    </xdr:from>
    <xdr:to>
      <xdr:col>31</xdr:col>
      <xdr:colOff>85725</xdr:colOff>
      <xdr:row>76</xdr:row>
      <xdr:rowOff>150854</xdr:rowOff>
    </xdr:to>
    <xdr:sp macro="" textlink="">
      <xdr:nvSpPr>
        <xdr:cNvPr id="829" name="フローチャート : 判断 828"/>
        <xdr:cNvSpPr/>
      </xdr:nvSpPr>
      <xdr:spPr>
        <a:xfrm>
          <a:off x="21272500" y="1307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167381</xdr:rowOff>
    </xdr:from>
    <xdr:ext cx="534377" cy="259045"/>
    <xdr:sp macro="" textlink="">
      <xdr:nvSpPr>
        <xdr:cNvPr id="830" name="テキスト ボックス 829"/>
        <xdr:cNvSpPr txBox="1"/>
      </xdr:nvSpPr>
      <xdr:spPr>
        <a:xfrm>
          <a:off x="21056111" y="1285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67920</xdr:rowOff>
    </xdr:from>
    <xdr:to>
      <xdr:col>29</xdr:col>
      <xdr:colOff>517525</xdr:colOff>
      <xdr:row>77</xdr:row>
      <xdr:rowOff>85782</xdr:rowOff>
    </xdr:to>
    <xdr:cxnSp macro="">
      <xdr:nvCxnSpPr>
        <xdr:cNvPr id="831" name="直線コネクタ 830"/>
        <xdr:cNvCxnSpPr/>
      </xdr:nvCxnSpPr>
      <xdr:spPr>
        <a:xfrm flipV="1">
          <a:off x="19545300" y="13269570"/>
          <a:ext cx="889000" cy="1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79919</xdr:rowOff>
    </xdr:from>
    <xdr:to>
      <xdr:col>29</xdr:col>
      <xdr:colOff>568325</xdr:colOff>
      <xdr:row>77</xdr:row>
      <xdr:rowOff>10069</xdr:rowOff>
    </xdr:to>
    <xdr:sp macro="" textlink="">
      <xdr:nvSpPr>
        <xdr:cNvPr id="832" name="フローチャート : 判断 831"/>
        <xdr:cNvSpPr/>
      </xdr:nvSpPr>
      <xdr:spPr>
        <a:xfrm>
          <a:off x="20383500" y="1311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26596</xdr:rowOff>
    </xdr:from>
    <xdr:ext cx="534377" cy="259045"/>
    <xdr:sp macro="" textlink="">
      <xdr:nvSpPr>
        <xdr:cNvPr id="833" name="テキスト ボックス 832"/>
        <xdr:cNvSpPr txBox="1"/>
      </xdr:nvSpPr>
      <xdr:spPr>
        <a:xfrm>
          <a:off x="20167111" y="128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85782</xdr:rowOff>
    </xdr:from>
    <xdr:to>
      <xdr:col>28</xdr:col>
      <xdr:colOff>314325</xdr:colOff>
      <xdr:row>77</xdr:row>
      <xdr:rowOff>111615</xdr:rowOff>
    </xdr:to>
    <xdr:cxnSp macro="">
      <xdr:nvCxnSpPr>
        <xdr:cNvPr id="834" name="直線コネクタ 833"/>
        <xdr:cNvCxnSpPr/>
      </xdr:nvCxnSpPr>
      <xdr:spPr>
        <a:xfrm flipV="1">
          <a:off x="18656300" y="13287432"/>
          <a:ext cx="8890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98011</xdr:rowOff>
    </xdr:from>
    <xdr:to>
      <xdr:col>28</xdr:col>
      <xdr:colOff>365125</xdr:colOff>
      <xdr:row>77</xdr:row>
      <xdr:rowOff>28161</xdr:rowOff>
    </xdr:to>
    <xdr:sp macro="" textlink="">
      <xdr:nvSpPr>
        <xdr:cNvPr id="835" name="フローチャート : 判断 834"/>
        <xdr:cNvSpPr/>
      </xdr:nvSpPr>
      <xdr:spPr>
        <a:xfrm>
          <a:off x="19494500" y="1312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44688</xdr:rowOff>
    </xdr:from>
    <xdr:ext cx="534377" cy="259045"/>
    <xdr:sp macro="" textlink="">
      <xdr:nvSpPr>
        <xdr:cNvPr id="836" name="テキスト ボックス 835"/>
        <xdr:cNvSpPr txBox="1"/>
      </xdr:nvSpPr>
      <xdr:spPr>
        <a:xfrm>
          <a:off x="19278111" y="1290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65126</xdr:rowOff>
    </xdr:from>
    <xdr:to>
      <xdr:col>27</xdr:col>
      <xdr:colOff>161925</xdr:colOff>
      <xdr:row>76</xdr:row>
      <xdr:rowOff>166726</xdr:rowOff>
    </xdr:to>
    <xdr:sp macro="" textlink="">
      <xdr:nvSpPr>
        <xdr:cNvPr id="837" name="フローチャート : 判断 836"/>
        <xdr:cNvSpPr/>
      </xdr:nvSpPr>
      <xdr:spPr>
        <a:xfrm>
          <a:off x="18605500" y="1309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11802</xdr:rowOff>
    </xdr:from>
    <xdr:ext cx="534377" cy="259045"/>
    <xdr:sp macro="" textlink="">
      <xdr:nvSpPr>
        <xdr:cNvPr id="838" name="テキスト ボックス 837"/>
        <xdr:cNvSpPr txBox="1"/>
      </xdr:nvSpPr>
      <xdr:spPr>
        <a:xfrm>
          <a:off x="18389111" y="1287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39914</xdr:rowOff>
    </xdr:from>
    <xdr:to>
      <xdr:col>32</xdr:col>
      <xdr:colOff>238125</xdr:colOff>
      <xdr:row>76</xdr:row>
      <xdr:rowOff>141514</xdr:rowOff>
    </xdr:to>
    <xdr:sp macro="" textlink="">
      <xdr:nvSpPr>
        <xdr:cNvPr id="844" name="円/楕円 843"/>
        <xdr:cNvSpPr/>
      </xdr:nvSpPr>
      <xdr:spPr>
        <a:xfrm>
          <a:off x="22110700" y="1307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18341</xdr:rowOff>
    </xdr:from>
    <xdr:ext cx="534377" cy="259045"/>
    <xdr:sp macro="" textlink="">
      <xdr:nvSpPr>
        <xdr:cNvPr id="845" name="繰出金該当値テキスト"/>
        <xdr:cNvSpPr txBox="1"/>
      </xdr:nvSpPr>
      <xdr:spPr>
        <a:xfrm>
          <a:off x="22212300" y="1304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36,000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167866</xdr:rowOff>
    </xdr:from>
    <xdr:to>
      <xdr:col>31</xdr:col>
      <xdr:colOff>85725</xdr:colOff>
      <xdr:row>77</xdr:row>
      <xdr:rowOff>98016</xdr:rowOff>
    </xdr:to>
    <xdr:sp macro="" textlink="">
      <xdr:nvSpPr>
        <xdr:cNvPr id="846" name="円/楕円 845"/>
        <xdr:cNvSpPr/>
      </xdr:nvSpPr>
      <xdr:spPr>
        <a:xfrm>
          <a:off x="21272500" y="1319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89143</xdr:rowOff>
    </xdr:from>
    <xdr:ext cx="534377" cy="259045"/>
    <xdr:sp macro="" textlink="">
      <xdr:nvSpPr>
        <xdr:cNvPr id="847" name="テキスト ボックス 846"/>
        <xdr:cNvSpPr txBox="1"/>
      </xdr:nvSpPr>
      <xdr:spPr>
        <a:xfrm>
          <a:off x="21056111" y="1329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17120</xdr:rowOff>
    </xdr:from>
    <xdr:to>
      <xdr:col>29</xdr:col>
      <xdr:colOff>568325</xdr:colOff>
      <xdr:row>77</xdr:row>
      <xdr:rowOff>118720</xdr:rowOff>
    </xdr:to>
    <xdr:sp macro="" textlink="">
      <xdr:nvSpPr>
        <xdr:cNvPr id="848" name="円/楕円 847"/>
        <xdr:cNvSpPr/>
      </xdr:nvSpPr>
      <xdr:spPr>
        <a:xfrm>
          <a:off x="20383500" y="132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109847</xdr:rowOff>
    </xdr:from>
    <xdr:ext cx="534377" cy="259045"/>
    <xdr:sp macro="" textlink="">
      <xdr:nvSpPr>
        <xdr:cNvPr id="849" name="テキスト ボックス 848"/>
        <xdr:cNvSpPr txBox="1"/>
      </xdr:nvSpPr>
      <xdr:spPr>
        <a:xfrm>
          <a:off x="20167111" y="1331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34982</xdr:rowOff>
    </xdr:from>
    <xdr:to>
      <xdr:col>28</xdr:col>
      <xdr:colOff>365125</xdr:colOff>
      <xdr:row>77</xdr:row>
      <xdr:rowOff>136582</xdr:rowOff>
    </xdr:to>
    <xdr:sp macro="" textlink="">
      <xdr:nvSpPr>
        <xdr:cNvPr id="850" name="円/楕円 849"/>
        <xdr:cNvSpPr/>
      </xdr:nvSpPr>
      <xdr:spPr>
        <a:xfrm>
          <a:off x="19494500" y="1323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127709</xdr:rowOff>
    </xdr:from>
    <xdr:ext cx="534377" cy="259045"/>
    <xdr:sp macro="" textlink="">
      <xdr:nvSpPr>
        <xdr:cNvPr id="851" name="テキスト ボックス 850"/>
        <xdr:cNvSpPr txBox="1"/>
      </xdr:nvSpPr>
      <xdr:spPr>
        <a:xfrm>
          <a:off x="19278111" y="133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60815</xdr:rowOff>
    </xdr:from>
    <xdr:to>
      <xdr:col>27</xdr:col>
      <xdr:colOff>161925</xdr:colOff>
      <xdr:row>77</xdr:row>
      <xdr:rowOff>162415</xdr:rowOff>
    </xdr:to>
    <xdr:sp macro="" textlink="">
      <xdr:nvSpPr>
        <xdr:cNvPr id="852" name="円/楕円 851"/>
        <xdr:cNvSpPr/>
      </xdr:nvSpPr>
      <xdr:spPr>
        <a:xfrm>
          <a:off x="18605500" y="132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153542</xdr:rowOff>
    </xdr:from>
    <xdr:ext cx="534377" cy="259045"/>
    <xdr:sp macro="" textlink="">
      <xdr:nvSpPr>
        <xdr:cNvPr id="853" name="テキスト ボックス 852"/>
        <xdr:cNvSpPr txBox="1"/>
      </xdr:nvSpPr>
      <xdr:spPr>
        <a:xfrm>
          <a:off x="18389111" y="13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フローチャート :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8" name="フローチャート :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9" name="テキスト ボックス 87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1" name="フローチャート :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2" name="テキスト ボックス 88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4" name="フローチャート :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5" name="テキスト ボックス 88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フローチャート :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7" name="テキスト ボックス 88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円/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5" name="円/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6" name="テキスト ボックス 89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7" name="円/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8" name="テキスト ボックス 89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9" name="円/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0" name="テキスト ボックス 89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円/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2" name="テキスト ボックス 90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389,305</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・このうち人件費は住民一人当たり</a:t>
          </a:r>
          <a:r>
            <a:rPr kumimoji="1" lang="en-US" altLang="ja-JP" sz="1300">
              <a:latin typeface="ＭＳ Ｐゴシック"/>
            </a:rPr>
            <a:t>62,904</a:t>
          </a:r>
          <a:r>
            <a:rPr kumimoji="1" lang="ja-JP" altLang="en-US" sz="1300">
              <a:latin typeface="ＭＳ Ｐゴシック"/>
            </a:rPr>
            <a:t>円となっている。平成</a:t>
          </a:r>
          <a:r>
            <a:rPr kumimoji="1" lang="en-US" altLang="ja-JP" sz="1300">
              <a:latin typeface="ＭＳ Ｐゴシック"/>
            </a:rPr>
            <a:t>25</a:t>
          </a:r>
          <a:r>
            <a:rPr kumimoji="1" lang="ja-JP" altLang="en-US" sz="1300">
              <a:latin typeface="ＭＳ Ｐゴシック"/>
            </a:rPr>
            <a:t>年度から増加傾向にあり、</a:t>
          </a:r>
          <a:r>
            <a:rPr kumimoji="1" lang="en-US" altLang="ja-JP" sz="1300">
              <a:latin typeface="ＭＳ Ｐゴシック"/>
            </a:rPr>
            <a:t>25</a:t>
          </a:r>
          <a:r>
            <a:rPr kumimoji="1" lang="ja-JP" altLang="en-US" sz="1300">
              <a:latin typeface="ＭＳ Ｐゴシック"/>
            </a:rPr>
            <a:t>年度と比べると</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a:t>
          </a:r>
          <a:r>
            <a:rPr kumimoji="1" lang="en-US" altLang="ja-JP" sz="1300">
              <a:latin typeface="ＭＳ Ｐゴシック"/>
            </a:rPr>
            <a:t>10.4</a:t>
          </a:r>
          <a:r>
            <a:rPr kumimoji="1" lang="ja-JP" altLang="en-US" sz="1300">
              <a:latin typeface="ＭＳ Ｐゴシック"/>
            </a:rPr>
            <a:t>％の増である。また、</a:t>
          </a:r>
          <a:r>
            <a:rPr kumimoji="1" lang="en-US" altLang="ja-JP" sz="1300">
              <a:latin typeface="ＭＳ Ｐゴシック"/>
            </a:rPr>
            <a:t>26</a:t>
          </a:r>
          <a:r>
            <a:rPr kumimoji="1" lang="ja-JP" altLang="en-US" sz="1300">
              <a:latin typeface="ＭＳ Ｐゴシック"/>
            </a:rPr>
            <a:t>年度からは類似団体平均を上回って推移している。これは</a:t>
          </a:r>
          <a:r>
            <a:rPr kumimoji="1" lang="en-US" altLang="ja-JP" sz="1300">
              <a:latin typeface="ＭＳ Ｐゴシック"/>
            </a:rPr>
            <a:t>25</a:t>
          </a:r>
          <a:r>
            <a:rPr kumimoji="1" lang="ja-JP" altLang="en-US" sz="1300">
              <a:latin typeface="ＭＳ Ｐゴシック"/>
            </a:rPr>
            <a:t>年度以降、定年退職者の増加による退職手当の増と給与改定による職員給与の増があったことが主な要因である。 </a:t>
          </a:r>
        </a:p>
        <a:p>
          <a:r>
            <a:rPr kumimoji="1" lang="ja-JP" altLang="en-US" sz="1300">
              <a:latin typeface="ＭＳ Ｐゴシック"/>
            </a:rPr>
            <a:t>・また補助費は住民一人当たり</a:t>
          </a:r>
          <a:r>
            <a:rPr kumimoji="1" lang="en-US" altLang="ja-JP" sz="1300">
              <a:latin typeface="ＭＳ Ｐゴシック"/>
            </a:rPr>
            <a:t>62,854</a:t>
          </a:r>
          <a:r>
            <a:rPr kumimoji="1" lang="ja-JP" altLang="en-US" sz="1300">
              <a:latin typeface="ＭＳ Ｐゴシック"/>
            </a:rPr>
            <a:t>円となっており、類似団体平均を上回って推移している。これは、消防業務を行っている広域連合への負担金があること、公営企業（下水道事業）への負担金・補助金が多額のためである。公営企業への支出は、公営企業の独立採算の原則の観点から、受益と負担の明確化、事業の合理化を推進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159,639
156,290
552.04
72,149,057
69,497,041
2,220,115
40,129,577
69,435,793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45.2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109220</xdr:rowOff>
    </xdr:from>
    <xdr:to>
      <xdr:col>6</xdr:col>
      <xdr:colOff>510540</xdr:colOff>
      <xdr:row>39</xdr:row>
      <xdr:rowOff>116840</xdr:rowOff>
    </xdr:to>
    <xdr:cxnSp macro="">
      <xdr:nvCxnSpPr>
        <xdr:cNvPr id="56" name="直線コネクタ 55"/>
        <xdr:cNvCxnSpPr/>
      </xdr:nvCxnSpPr>
      <xdr:spPr>
        <a:xfrm flipV="1">
          <a:off x="4633595" y="5424170"/>
          <a:ext cx="127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120667</xdr:rowOff>
    </xdr:from>
    <xdr:ext cx="469744" cy="259045"/>
    <xdr:sp macro="" textlink="">
      <xdr:nvSpPr>
        <xdr:cNvPr id="57" name="議会費最小値テキスト"/>
        <xdr:cNvSpPr txBox="1"/>
      </xdr:nvSpPr>
      <xdr:spPr>
        <a:xfrm>
          <a:off x="4686300" y="680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2,043</a:t>
          </a:r>
          <a:endParaRPr kumimoji="1" lang="ja-JP" altLang="en-US" sz="1000" b="1">
            <a:latin typeface="ＭＳ Ｐゴシック"/>
          </a:endParaRPr>
        </a:p>
      </xdr:txBody>
    </xdr:sp>
    <xdr:clientData/>
  </xdr:oneCellAnchor>
  <xdr:twoCellAnchor>
    <xdr:from>
      <xdr:col>6</xdr:col>
      <xdr:colOff>422275</xdr:colOff>
      <xdr:row>39</xdr:row>
      <xdr:rowOff>116840</xdr:rowOff>
    </xdr:from>
    <xdr:to>
      <xdr:col>6</xdr:col>
      <xdr:colOff>600075</xdr:colOff>
      <xdr:row>39</xdr:row>
      <xdr:rowOff>116840</xdr:rowOff>
    </xdr:to>
    <xdr:cxnSp macro="">
      <xdr:nvCxnSpPr>
        <xdr:cNvPr id="58" name="直線コネクタ 57"/>
        <xdr:cNvCxnSpPr/>
      </xdr:nvCxnSpPr>
      <xdr:spPr>
        <a:xfrm>
          <a:off x="4546600" y="680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55897</xdr:rowOff>
    </xdr:from>
    <xdr:ext cx="469744" cy="259045"/>
    <xdr:sp macro="" textlink="">
      <xdr:nvSpPr>
        <xdr:cNvPr id="59" name="議会費最大値テキスト"/>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3,129</a:t>
          </a:r>
          <a:endParaRPr kumimoji="1" lang="ja-JP" altLang="en-US" sz="1000" b="1">
            <a:latin typeface="ＭＳ Ｐゴシック"/>
          </a:endParaRPr>
        </a:p>
      </xdr:txBody>
    </xdr:sp>
    <xdr:clientData/>
  </xdr:oneCellAnchor>
  <xdr:twoCellAnchor>
    <xdr:from>
      <xdr:col>6</xdr:col>
      <xdr:colOff>422275</xdr:colOff>
      <xdr:row>31</xdr:row>
      <xdr:rowOff>109220</xdr:rowOff>
    </xdr:from>
    <xdr:to>
      <xdr:col>6</xdr:col>
      <xdr:colOff>600075</xdr:colOff>
      <xdr:row>31</xdr:row>
      <xdr:rowOff>109220</xdr:rowOff>
    </xdr:to>
    <xdr:cxnSp macro="">
      <xdr:nvCxnSpPr>
        <xdr:cNvPr id="60" name="直線コネクタ 59"/>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163830</xdr:rowOff>
    </xdr:from>
    <xdr:to>
      <xdr:col>6</xdr:col>
      <xdr:colOff>511175</xdr:colOff>
      <xdr:row>37</xdr:row>
      <xdr:rowOff>29210</xdr:rowOff>
    </xdr:to>
    <xdr:cxnSp macro="">
      <xdr:nvCxnSpPr>
        <xdr:cNvPr id="61" name="直線コネクタ 60"/>
        <xdr:cNvCxnSpPr/>
      </xdr:nvCxnSpPr>
      <xdr:spPr>
        <a:xfrm flipV="1">
          <a:off x="3797300" y="6164580"/>
          <a:ext cx="838200" cy="20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99077</xdr:rowOff>
    </xdr:from>
    <xdr:ext cx="469744" cy="259045"/>
    <xdr:sp macro="" textlink="">
      <xdr:nvSpPr>
        <xdr:cNvPr id="62" name="議会費平均値テキスト"/>
        <xdr:cNvSpPr txBox="1"/>
      </xdr:nvSpPr>
      <xdr:spPr>
        <a:xfrm>
          <a:off x="4686300" y="6099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120650</xdr:rowOff>
    </xdr:from>
    <xdr:to>
      <xdr:col>6</xdr:col>
      <xdr:colOff>561975</xdr:colOff>
      <xdr:row>36</xdr:row>
      <xdr:rowOff>50800</xdr:rowOff>
    </xdr:to>
    <xdr:sp macro="" textlink="">
      <xdr:nvSpPr>
        <xdr:cNvPr id="63" name="フローチャート : 判断 62"/>
        <xdr:cNvSpPr/>
      </xdr:nvSpPr>
      <xdr:spPr>
        <a:xfrm>
          <a:off x="45847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29210</xdr:rowOff>
    </xdr:from>
    <xdr:to>
      <xdr:col>5</xdr:col>
      <xdr:colOff>358775</xdr:colOff>
      <xdr:row>37</xdr:row>
      <xdr:rowOff>88900</xdr:rowOff>
    </xdr:to>
    <xdr:cxnSp macro="">
      <xdr:nvCxnSpPr>
        <xdr:cNvPr id="64" name="直線コネクタ 63"/>
        <xdr:cNvCxnSpPr/>
      </xdr:nvCxnSpPr>
      <xdr:spPr>
        <a:xfrm flipV="1">
          <a:off x="2908300" y="6372860"/>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3810</xdr:rowOff>
    </xdr:from>
    <xdr:to>
      <xdr:col>5</xdr:col>
      <xdr:colOff>409575</xdr:colOff>
      <xdr:row>38</xdr:row>
      <xdr:rowOff>105410</xdr:rowOff>
    </xdr:to>
    <xdr:sp macro="" textlink="">
      <xdr:nvSpPr>
        <xdr:cNvPr id="65" name="フローチャート : 判断 64"/>
        <xdr:cNvSpPr/>
      </xdr:nvSpPr>
      <xdr:spPr>
        <a:xfrm>
          <a:off x="3746500" y="65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96537</xdr:rowOff>
    </xdr:from>
    <xdr:ext cx="469744" cy="259045"/>
    <xdr:sp macro="" textlink="">
      <xdr:nvSpPr>
        <xdr:cNvPr id="66" name="テキスト ボックス 65"/>
        <xdr:cNvSpPr txBox="1"/>
      </xdr:nvSpPr>
      <xdr:spPr>
        <a:xfrm>
          <a:off x="3562427" y="661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96520</xdr:rowOff>
    </xdr:from>
    <xdr:to>
      <xdr:col>4</xdr:col>
      <xdr:colOff>155575</xdr:colOff>
      <xdr:row>37</xdr:row>
      <xdr:rowOff>88900</xdr:rowOff>
    </xdr:to>
    <xdr:cxnSp macro="">
      <xdr:nvCxnSpPr>
        <xdr:cNvPr id="67" name="直線コネクタ 66"/>
        <xdr:cNvCxnSpPr/>
      </xdr:nvCxnSpPr>
      <xdr:spPr>
        <a:xfrm>
          <a:off x="2019300" y="626872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25400</xdr:rowOff>
    </xdr:from>
    <xdr:to>
      <xdr:col>4</xdr:col>
      <xdr:colOff>206375</xdr:colOff>
      <xdr:row>38</xdr:row>
      <xdr:rowOff>127000</xdr:rowOff>
    </xdr:to>
    <xdr:sp macro="" textlink="">
      <xdr:nvSpPr>
        <xdr:cNvPr id="68" name="フローチャート : 判断 67"/>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118127</xdr:rowOff>
    </xdr:from>
    <xdr:ext cx="469744" cy="259045"/>
    <xdr:sp macro="" textlink="">
      <xdr:nvSpPr>
        <xdr:cNvPr id="69" name="テキスト ボックス 68"/>
        <xdr:cNvSpPr txBox="1"/>
      </xdr:nvSpPr>
      <xdr:spPr>
        <a:xfrm>
          <a:off x="2673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142240</xdr:rowOff>
    </xdr:from>
    <xdr:to>
      <xdr:col>2</xdr:col>
      <xdr:colOff>638175</xdr:colOff>
      <xdr:row>36</xdr:row>
      <xdr:rowOff>96520</xdr:rowOff>
    </xdr:to>
    <xdr:cxnSp macro="">
      <xdr:nvCxnSpPr>
        <xdr:cNvPr id="70" name="直線コネクタ 69"/>
        <xdr:cNvCxnSpPr/>
      </xdr:nvCxnSpPr>
      <xdr:spPr>
        <a:xfrm>
          <a:off x="1130300" y="5800090"/>
          <a:ext cx="8890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39370</xdr:rowOff>
    </xdr:from>
    <xdr:to>
      <xdr:col>3</xdr:col>
      <xdr:colOff>3175</xdr:colOff>
      <xdr:row>37</xdr:row>
      <xdr:rowOff>140970</xdr:rowOff>
    </xdr:to>
    <xdr:sp macro="" textlink="">
      <xdr:nvSpPr>
        <xdr:cNvPr id="71" name="フローチャート : 判断 70"/>
        <xdr:cNvSpPr/>
      </xdr:nvSpPr>
      <xdr:spPr>
        <a:xfrm>
          <a:off x="196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132097</xdr:rowOff>
    </xdr:from>
    <xdr:ext cx="469744" cy="259045"/>
    <xdr:sp macro="" textlink="">
      <xdr:nvSpPr>
        <xdr:cNvPr id="72" name="テキスト ボックス 71"/>
        <xdr:cNvSpPr txBox="1"/>
      </xdr:nvSpPr>
      <xdr:spPr>
        <a:xfrm>
          <a:off x="1784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36830</xdr:rowOff>
    </xdr:from>
    <xdr:to>
      <xdr:col>1</xdr:col>
      <xdr:colOff>485775</xdr:colOff>
      <xdr:row>35</xdr:row>
      <xdr:rowOff>138430</xdr:rowOff>
    </xdr:to>
    <xdr:sp macro="" textlink="">
      <xdr:nvSpPr>
        <xdr:cNvPr id="73" name="フローチャート : 判断 72"/>
        <xdr:cNvSpPr/>
      </xdr:nvSpPr>
      <xdr:spPr>
        <a:xfrm>
          <a:off x="1079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129557</xdr:rowOff>
    </xdr:from>
    <xdr:ext cx="469744" cy="259045"/>
    <xdr:sp macro="" textlink="">
      <xdr:nvSpPr>
        <xdr:cNvPr id="74" name="テキスト ボックス 73"/>
        <xdr:cNvSpPr txBox="1"/>
      </xdr:nvSpPr>
      <xdr:spPr>
        <a:xfrm>
          <a:off x="895427" y="613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113030</xdr:rowOff>
    </xdr:from>
    <xdr:to>
      <xdr:col>6</xdr:col>
      <xdr:colOff>561975</xdr:colOff>
      <xdr:row>36</xdr:row>
      <xdr:rowOff>43180</xdr:rowOff>
    </xdr:to>
    <xdr:sp macro="" textlink="">
      <xdr:nvSpPr>
        <xdr:cNvPr id="80" name="円/楕円 79"/>
        <xdr:cNvSpPr/>
      </xdr:nvSpPr>
      <xdr:spPr>
        <a:xfrm>
          <a:off x="45847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135907</xdr:rowOff>
    </xdr:from>
    <xdr:ext cx="469744" cy="259045"/>
    <xdr:sp macro="" textlink="">
      <xdr:nvSpPr>
        <xdr:cNvPr id="81" name="議会費該当値テキスト"/>
        <xdr:cNvSpPr txBox="1"/>
      </xdr:nvSpPr>
      <xdr:spPr>
        <a:xfrm>
          <a:off x="4686300"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149860</xdr:rowOff>
    </xdr:from>
    <xdr:to>
      <xdr:col>5</xdr:col>
      <xdr:colOff>409575</xdr:colOff>
      <xdr:row>37</xdr:row>
      <xdr:rowOff>80010</xdr:rowOff>
    </xdr:to>
    <xdr:sp macro="" textlink="">
      <xdr:nvSpPr>
        <xdr:cNvPr id="82" name="円/楕円 81"/>
        <xdr:cNvSpPr/>
      </xdr:nvSpPr>
      <xdr:spPr>
        <a:xfrm>
          <a:off x="37465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96537</xdr:rowOff>
    </xdr:from>
    <xdr:ext cx="469744" cy="259045"/>
    <xdr:sp macro="" textlink="">
      <xdr:nvSpPr>
        <xdr:cNvPr id="83" name="テキスト ボックス 82"/>
        <xdr:cNvSpPr txBox="1"/>
      </xdr:nvSpPr>
      <xdr:spPr>
        <a:xfrm>
          <a:off x="3562427" y="609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38100</xdr:rowOff>
    </xdr:from>
    <xdr:to>
      <xdr:col>4</xdr:col>
      <xdr:colOff>206375</xdr:colOff>
      <xdr:row>37</xdr:row>
      <xdr:rowOff>139700</xdr:rowOff>
    </xdr:to>
    <xdr:sp macro="" textlink="">
      <xdr:nvSpPr>
        <xdr:cNvPr id="84" name="円/楕円 83"/>
        <xdr:cNvSpPr/>
      </xdr:nvSpPr>
      <xdr:spPr>
        <a:xfrm>
          <a:off x="28575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156227</xdr:rowOff>
    </xdr:from>
    <xdr:ext cx="469744" cy="259045"/>
    <xdr:sp macro="" textlink="">
      <xdr:nvSpPr>
        <xdr:cNvPr id="85" name="テキスト ボックス 84"/>
        <xdr:cNvSpPr txBox="1"/>
      </xdr:nvSpPr>
      <xdr:spPr>
        <a:xfrm>
          <a:off x="2673427" y="615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45720</xdr:rowOff>
    </xdr:from>
    <xdr:to>
      <xdr:col>3</xdr:col>
      <xdr:colOff>3175</xdr:colOff>
      <xdr:row>36</xdr:row>
      <xdr:rowOff>147320</xdr:rowOff>
    </xdr:to>
    <xdr:sp macro="" textlink="">
      <xdr:nvSpPr>
        <xdr:cNvPr id="86" name="円/楕円 85"/>
        <xdr:cNvSpPr/>
      </xdr:nvSpPr>
      <xdr:spPr>
        <a:xfrm>
          <a:off x="19685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163847</xdr:rowOff>
    </xdr:from>
    <xdr:ext cx="469744" cy="259045"/>
    <xdr:sp macro="" textlink="">
      <xdr:nvSpPr>
        <xdr:cNvPr id="87" name="テキスト ボックス 86"/>
        <xdr:cNvSpPr txBox="1"/>
      </xdr:nvSpPr>
      <xdr:spPr>
        <a:xfrm>
          <a:off x="1784427" y="599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91440</xdr:rowOff>
    </xdr:from>
    <xdr:to>
      <xdr:col>1</xdr:col>
      <xdr:colOff>485775</xdr:colOff>
      <xdr:row>34</xdr:row>
      <xdr:rowOff>21590</xdr:rowOff>
    </xdr:to>
    <xdr:sp macro="" textlink="">
      <xdr:nvSpPr>
        <xdr:cNvPr id="88" name="円/楕円 87"/>
        <xdr:cNvSpPr/>
      </xdr:nvSpPr>
      <xdr:spPr>
        <a:xfrm>
          <a:off x="1079500" y="57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38117</xdr:rowOff>
    </xdr:from>
    <xdr:ext cx="469744" cy="259045"/>
    <xdr:sp macro="" textlink="">
      <xdr:nvSpPr>
        <xdr:cNvPr id="89" name="テキスト ボックス 88"/>
        <xdr:cNvSpPr txBox="1"/>
      </xdr:nvSpPr>
      <xdr:spPr>
        <a:xfrm>
          <a:off x="895427"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53</xdr:row>
      <xdr:rowOff>15243</xdr:rowOff>
    </xdr:from>
    <xdr:to>
      <xdr:col>6</xdr:col>
      <xdr:colOff>510540</xdr:colOff>
      <xdr:row>59</xdr:row>
      <xdr:rowOff>124220</xdr:rowOff>
    </xdr:to>
    <xdr:cxnSp macro="">
      <xdr:nvCxnSpPr>
        <xdr:cNvPr id="116" name="直線コネクタ 115"/>
        <xdr:cNvCxnSpPr/>
      </xdr:nvCxnSpPr>
      <xdr:spPr>
        <a:xfrm flipV="1">
          <a:off x="4633595" y="9102093"/>
          <a:ext cx="1270" cy="1137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128047</xdr:rowOff>
    </xdr:from>
    <xdr:ext cx="534377" cy="259045"/>
    <xdr:sp macro="" textlink="">
      <xdr:nvSpPr>
        <xdr:cNvPr id="117" name="総務費最小値テキスト"/>
        <xdr:cNvSpPr txBox="1"/>
      </xdr:nvSpPr>
      <xdr:spPr>
        <a:xfrm>
          <a:off x="4686300" y="1024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29,224</a:t>
          </a:r>
          <a:endParaRPr kumimoji="1" lang="ja-JP" altLang="en-US" sz="1000" b="1">
            <a:latin typeface="ＭＳ Ｐゴシック"/>
          </a:endParaRPr>
        </a:p>
      </xdr:txBody>
    </xdr:sp>
    <xdr:clientData/>
  </xdr:oneCellAnchor>
  <xdr:twoCellAnchor>
    <xdr:from>
      <xdr:col>6</xdr:col>
      <xdr:colOff>422275</xdr:colOff>
      <xdr:row>59</xdr:row>
      <xdr:rowOff>124220</xdr:rowOff>
    </xdr:from>
    <xdr:to>
      <xdr:col>6</xdr:col>
      <xdr:colOff>600075</xdr:colOff>
      <xdr:row>59</xdr:row>
      <xdr:rowOff>124220</xdr:rowOff>
    </xdr:to>
    <xdr:cxnSp macro="">
      <xdr:nvCxnSpPr>
        <xdr:cNvPr id="118" name="直線コネクタ 117"/>
        <xdr:cNvCxnSpPr/>
      </xdr:nvCxnSpPr>
      <xdr:spPr>
        <a:xfrm>
          <a:off x="4546600" y="1023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133370</xdr:rowOff>
    </xdr:from>
    <xdr:ext cx="534377" cy="259045"/>
    <xdr:sp macro="" textlink="">
      <xdr:nvSpPr>
        <xdr:cNvPr id="119" name="総務費最大値テキスト"/>
        <xdr:cNvSpPr txBox="1"/>
      </xdr:nvSpPr>
      <xdr:spPr>
        <a:xfrm>
          <a:off x="4686300" y="887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64,061</a:t>
          </a:r>
          <a:endParaRPr kumimoji="1" lang="ja-JP" altLang="en-US" sz="1000" b="1">
            <a:latin typeface="ＭＳ Ｐゴシック"/>
          </a:endParaRPr>
        </a:p>
      </xdr:txBody>
    </xdr:sp>
    <xdr:clientData/>
  </xdr:oneCellAnchor>
  <xdr:twoCellAnchor>
    <xdr:from>
      <xdr:col>6</xdr:col>
      <xdr:colOff>422275</xdr:colOff>
      <xdr:row>53</xdr:row>
      <xdr:rowOff>15243</xdr:rowOff>
    </xdr:from>
    <xdr:to>
      <xdr:col>6</xdr:col>
      <xdr:colOff>600075</xdr:colOff>
      <xdr:row>53</xdr:row>
      <xdr:rowOff>15243</xdr:rowOff>
    </xdr:to>
    <xdr:cxnSp macro="">
      <xdr:nvCxnSpPr>
        <xdr:cNvPr id="120" name="直線コネクタ 119"/>
        <xdr:cNvCxnSpPr/>
      </xdr:nvCxnSpPr>
      <xdr:spPr>
        <a:xfrm>
          <a:off x="4546600" y="910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117820</xdr:rowOff>
    </xdr:from>
    <xdr:to>
      <xdr:col>6</xdr:col>
      <xdr:colOff>511175</xdr:colOff>
      <xdr:row>55</xdr:row>
      <xdr:rowOff>150379</xdr:rowOff>
    </xdr:to>
    <xdr:cxnSp macro="">
      <xdr:nvCxnSpPr>
        <xdr:cNvPr id="121" name="直線コネクタ 120"/>
        <xdr:cNvCxnSpPr/>
      </xdr:nvCxnSpPr>
      <xdr:spPr>
        <a:xfrm>
          <a:off x="3797300" y="9033220"/>
          <a:ext cx="838200" cy="54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62723</xdr:rowOff>
    </xdr:from>
    <xdr:ext cx="534377" cy="259045"/>
    <xdr:sp macro="" textlink="">
      <xdr:nvSpPr>
        <xdr:cNvPr id="122" name="総務費平均値テキスト"/>
        <xdr:cNvSpPr txBox="1"/>
      </xdr:nvSpPr>
      <xdr:spPr>
        <a:xfrm>
          <a:off x="4686300" y="9663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44,641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84296</xdr:rowOff>
    </xdr:from>
    <xdr:to>
      <xdr:col>6</xdr:col>
      <xdr:colOff>561975</xdr:colOff>
      <xdr:row>57</xdr:row>
      <xdr:rowOff>14446</xdr:rowOff>
    </xdr:to>
    <xdr:sp macro="" textlink="">
      <xdr:nvSpPr>
        <xdr:cNvPr id="123" name="フローチャート : 判断 122"/>
        <xdr:cNvSpPr/>
      </xdr:nvSpPr>
      <xdr:spPr>
        <a:xfrm>
          <a:off x="4584700" y="96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84052</xdr:rowOff>
    </xdr:from>
    <xdr:to>
      <xdr:col>5</xdr:col>
      <xdr:colOff>358775</xdr:colOff>
      <xdr:row>52</xdr:row>
      <xdr:rowOff>117820</xdr:rowOff>
    </xdr:to>
    <xdr:cxnSp macro="">
      <xdr:nvCxnSpPr>
        <xdr:cNvPr id="124" name="直線コネクタ 123"/>
        <xdr:cNvCxnSpPr/>
      </xdr:nvCxnSpPr>
      <xdr:spPr>
        <a:xfrm>
          <a:off x="2908300" y="8656552"/>
          <a:ext cx="889000" cy="37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97946</xdr:rowOff>
    </xdr:from>
    <xdr:to>
      <xdr:col>5</xdr:col>
      <xdr:colOff>409575</xdr:colOff>
      <xdr:row>58</xdr:row>
      <xdr:rowOff>28096</xdr:rowOff>
    </xdr:to>
    <xdr:sp macro="" textlink="">
      <xdr:nvSpPr>
        <xdr:cNvPr id="125" name="フローチャート : 判断 124"/>
        <xdr:cNvSpPr/>
      </xdr:nvSpPr>
      <xdr:spPr>
        <a:xfrm>
          <a:off x="3746500" y="987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19223</xdr:rowOff>
    </xdr:from>
    <xdr:ext cx="534377" cy="259045"/>
    <xdr:sp macro="" textlink="">
      <xdr:nvSpPr>
        <xdr:cNvPr id="126" name="テキスト ボックス 125"/>
        <xdr:cNvSpPr txBox="1"/>
      </xdr:nvSpPr>
      <xdr:spPr>
        <a:xfrm>
          <a:off x="3530111" y="996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84052</xdr:rowOff>
    </xdr:from>
    <xdr:to>
      <xdr:col>4</xdr:col>
      <xdr:colOff>155575</xdr:colOff>
      <xdr:row>54</xdr:row>
      <xdr:rowOff>6883</xdr:rowOff>
    </xdr:to>
    <xdr:cxnSp macro="">
      <xdr:nvCxnSpPr>
        <xdr:cNvPr id="127" name="直線コネクタ 126"/>
        <xdr:cNvCxnSpPr/>
      </xdr:nvCxnSpPr>
      <xdr:spPr>
        <a:xfrm flipV="1">
          <a:off x="2019300" y="8656552"/>
          <a:ext cx="889000" cy="60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137069</xdr:rowOff>
    </xdr:from>
    <xdr:to>
      <xdr:col>4</xdr:col>
      <xdr:colOff>206375</xdr:colOff>
      <xdr:row>56</xdr:row>
      <xdr:rowOff>67219</xdr:rowOff>
    </xdr:to>
    <xdr:sp macro="" textlink="">
      <xdr:nvSpPr>
        <xdr:cNvPr id="128" name="フローチャート : 判断 127"/>
        <xdr:cNvSpPr/>
      </xdr:nvSpPr>
      <xdr:spPr>
        <a:xfrm>
          <a:off x="2857500" y="956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58346</xdr:rowOff>
    </xdr:from>
    <xdr:ext cx="534377" cy="259045"/>
    <xdr:sp macro="" textlink="">
      <xdr:nvSpPr>
        <xdr:cNvPr id="129" name="テキスト ボックス 128"/>
        <xdr:cNvSpPr txBox="1"/>
      </xdr:nvSpPr>
      <xdr:spPr>
        <a:xfrm>
          <a:off x="2641111" y="96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6883</xdr:rowOff>
    </xdr:from>
    <xdr:to>
      <xdr:col>2</xdr:col>
      <xdr:colOff>638175</xdr:colOff>
      <xdr:row>54</xdr:row>
      <xdr:rowOff>71741</xdr:rowOff>
    </xdr:to>
    <xdr:cxnSp macro="">
      <xdr:nvCxnSpPr>
        <xdr:cNvPr id="130" name="直線コネクタ 129"/>
        <xdr:cNvCxnSpPr/>
      </xdr:nvCxnSpPr>
      <xdr:spPr>
        <a:xfrm flipV="1">
          <a:off x="1130300" y="9265183"/>
          <a:ext cx="889000" cy="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155880</xdr:rowOff>
    </xdr:from>
    <xdr:to>
      <xdr:col>3</xdr:col>
      <xdr:colOff>3175</xdr:colOff>
      <xdr:row>55</xdr:row>
      <xdr:rowOff>86030</xdr:rowOff>
    </xdr:to>
    <xdr:sp macro="" textlink="">
      <xdr:nvSpPr>
        <xdr:cNvPr id="131" name="フローチャート : 判断 130"/>
        <xdr:cNvSpPr/>
      </xdr:nvSpPr>
      <xdr:spPr>
        <a:xfrm>
          <a:off x="1968500" y="941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77157</xdr:rowOff>
    </xdr:from>
    <xdr:ext cx="534377" cy="259045"/>
    <xdr:sp macro="" textlink="">
      <xdr:nvSpPr>
        <xdr:cNvPr id="132" name="テキスト ボックス 131"/>
        <xdr:cNvSpPr txBox="1"/>
      </xdr:nvSpPr>
      <xdr:spPr>
        <a:xfrm>
          <a:off x="1752111" y="95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121623</xdr:rowOff>
    </xdr:from>
    <xdr:to>
      <xdr:col>1</xdr:col>
      <xdr:colOff>485775</xdr:colOff>
      <xdr:row>57</xdr:row>
      <xdr:rowOff>51773</xdr:rowOff>
    </xdr:to>
    <xdr:sp macro="" textlink="">
      <xdr:nvSpPr>
        <xdr:cNvPr id="133" name="フローチャート : 判断 132"/>
        <xdr:cNvSpPr/>
      </xdr:nvSpPr>
      <xdr:spPr>
        <a:xfrm>
          <a:off x="1079500" y="972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42900</xdr:rowOff>
    </xdr:from>
    <xdr:ext cx="534377" cy="259045"/>
    <xdr:sp macro="" textlink="">
      <xdr:nvSpPr>
        <xdr:cNvPr id="134" name="テキスト ボックス 133"/>
        <xdr:cNvSpPr txBox="1"/>
      </xdr:nvSpPr>
      <xdr:spPr>
        <a:xfrm>
          <a:off x="863111" y="981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99579</xdr:rowOff>
    </xdr:from>
    <xdr:to>
      <xdr:col>6</xdr:col>
      <xdr:colOff>561975</xdr:colOff>
      <xdr:row>56</xdr:row>
      <xdr:rowOff>29729</xdr:rowOff>
    </xdr:to>
    <xdr:sp macro="" textlink="">
      <xdr:nvSpPr>
        <xdr:cNvPr id="140" name="円/楕円 139"/>
        <xdr:cNvSpPr/>
      </xdr:nvSpPr>
      <xdr:spPr>
        <a:xfrm>
          <a:off x="4584700" y="952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122456</xdr:rowOff>
    </xdr:from>
    <xdr:ext cx="534377" cy="259045"/>
    <xdr:sp macro="" textlink="">
      <xdr:nvSpPr>
        <xdr:cNvPr id="141" name="総務費該当値テキスト"/>
        <xdr:cNvSpPr txBox="1"/>
      </xdr:nvSpPr>
      <xdr:spPr>
        <a:xfrm>
          <a:off x="4686300" y="938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49,423</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67020</xdr:rowOff>
    </xdr:from>
    <xdr:to>
      <xdr:col>5</xdr:col>
      <xdr:colOff>409575</xdr:colOff>
      <xdr:row>52</xdr:row>
      <xdr:rowOff>168620</xdr:rowOff>
    </xdr:to>
    <xdr:sp macro="" textlink="">
      <xdr:nvSpPr>
        <xdr:cNvPr id="142" name="円/楕円 141"/>
        <xdr:cNvSpPr/>
      </xdr:nvSpPr>
      <xdr:spPr>
        <a:xfrm>
          <a:off x="3746500" y="89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13697</xdr:rowOff>
    </xdr:from>
    <xdr:ext cx="534377" cy="259045"/>
    <xdr:sp macro="" textlink="">
      <xdr:nvSpPr>
        <xdr:cNvPr id="143" name="テキスト ボックス 142"/>
        <xdr:cNvSpPr txBox="1"/>
      </xdr:nvSpPr>
      <xdr:spPr>
        <a:xfrm>
          <a:off x="3530111" y="875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66,170</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33252</xdr:rowOff>
    </xdr:from>
    <xdr:to>
      <xdr:col>4</xdr:col>
      <xdr:colOff>206375</xdr:colOff>
      <xdr:row>50</xdr:row>
      <xdr:rowOff>134852</xdr:rowOff>
    </xdr:to>
    <xdr:sp macro="" textlink="">
      <xdr:nvSpPr>
        <xdr:cNvPr id="144" name="円/楕円 143"/>
        <xdr:cNvSpPr/>
      </xdr:nvSpPr>
      <xdr:spPr>
        <a:xfrm>
          <a:off x="2857500" y="860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48</xdr:row>
      <xdr:rowOff>151379</xdr:rowOff>
    </xdr:from>
    <xdr:ext cx="534377" cy="259045"/>
    <xdr:sp macro="" textlink="">
      <xdr:nvSpPr>
        <xdr:cNvPr id="145" name="テキスト ボックス 144"/>
        <xdr:cNvSpPr txBox="1"/>
      </xdr:nvSpPr>
      <xdr:spPr>
        <a:xfrm>
          <a:off x="2641111" y="838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77,704</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127533</xdr:rowOff>
    </xdr:from>
    <xdr:to>
      <xdr:col>3</xdr:col>
      <xdr:colOff>3175</xdr:colOff>
      <xdr:row>54</xdr:row>
      <xdr:rowOff>57683</xdr:rowOff>
    </xdr:to>
    <xdr:sp macro="" textlink="">
      <xdr:nvSpPr>
        <xdr:cNvPr id="146" name="円/楕円 145"/>
        <xdr:cNvSpPr/>
      </xdr:nvSpPr>
      <xdr:spPr>
        <a:xfrm>
          <a:off x="1968500" y="921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74210</xdr:rowOff>
    </xdr:from>
    <xdr:ext cx="534377" cy="259045"/>
    <xdr:sp macro="" textlink="">
      <xdr:nvSpPr>
        <xdr:cNvPr id="147" name="テキスト ボックス 146"/>
        <xdr:cNvSpPr txBox="1"/>
      </xdr:nvSpPr>
      <xdr:spPr>
        <a:xfrm>
          <a:off x="1752111" y="898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59,067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20941</xdr:rowOff>
    </xdr:from>
    <xdr:to>
      <xdr:col>1</xdr:col>
      <xdr:colOff>485775</xdr:colOff>
      <xdr:row>54</xdr:row>
      <xdr:rowOff>122541</xdr:rowOff>
    </xdr:to>
    <xdr:sp macro="" textlink="">
      <xdr:nvSpPr>
        <xdr:cNvPr id="148" name="円/楕円 147"/>
        <xdr:cNvSpPr/>
      </xdr:nvSpPr>
      <xdr:spPr>
        <a:xfrm>
          <a:off x="1079500" y="927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139068</xdr:rowOff>
    </xdr:from>
    <xdr:ext cx="534377" cy="259045"/>
    <xdr:sp macro="" textlink="">
      <xdr:nvSpPr>
        <xdr:cNvPr id="149" name="テキスト ボックス 148"/>
        <xdr:cNvSpPr txBox="1"/>
      </xdr:nvSpPr>
      <xdr:spPr>
        <a:xfrm>
          <a:off x="863111" y="905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39367</xdr:rowOff>
    </xdr:from>
    <xdr:to>
      <xdr:col>6</xdr:col>
      <xdr:colOff>510540</xdr:colOff>
      <xdr:row>78</xdr:row>
      <xdr:rowOff>8643</xdr:rowOff>
    </xdr:to>
    <xdr:cxnSp macro="">
      <xdr:nvCxnSpPr>
        <xdr:cNvPr id="172" name="直線コネクタ 171"/>
        <xdr:cNvCxnSpPr/>
      </xdr:nvCxnSpPr>
      <xdr:spPr>
        <a:xfrm flipV="1">
          <a:off x="4633595" y="12212317"/>
          <a:ext cx="1270" cy="116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12470</xdr:rowOff>
    </xdr:from>
    <xdr:ext cx="599010" cy="259045"/>
    <xdr:sp macro="" textlink="">
      <xdr:nvSpPr>
        <xdr:cNvPr id="173" name="民生費最小値テキスト"/>
        <xdr:cNvSpPr txBox="1"/>
      </xdr:nvSpPr>
      <xdr:spPr>
        <a:xfrm>
          <a:off x="4686300" y="1338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105,733</a:t>
          </a:r>
          <a:endParaRPr kumimoji="1" lang="ja-JP" altLang="en-US" sz="1000" b="1">
            <a:latin typeface="ＭＳ Ｐゴシック"/>
          </a:endParaRPr>
        </a:p>
      </xdr:txBody>
    </xdr:sp>
    <xdr:clientData/>
  </xdr:oneCellAnchor>
  <xdr:twoCellAnchor>
    <xdr:from>
      <xdr:col>6</xdr:col>
      <xdr:colOff>422275</xdr:colOff>
      <xdr:row>78</xdr:row>
      <xdr:rowOff>8643</xdr:rowOff>
    </xdr:from>
    <xdr:to>
      <xdr:col>6</xdr:col>
      <xdr:colOff>600075</xdr:colOff>
      <xdr:row>78</xdr:row>
      <xdr:rowOff>8643</xdr:rowOff>
    </xdr:to>
    <xdr:cxnSp macro="">
      <xdr:nvCxnSpPr>
        <xdr:cNvPr id="174" name="直線コネクタ 173"/>
        <xdr:cNvCxnSpPr/>
      </xdr:nvCxnSpPr>
      <xdr:spPr>
        <a:xfrm>
          <a:off x="4546600" y="13381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157494</xdr:rowOff>
    </xdr:from>
    <xdr:ext cx="599010" cy="259045"/>
    <xdr:sp macro="" textlink="">
      <xdr:nvSpPr>
        <xdr:cNvPr id="175" name="民生費最大値テキスト"/>
        <xdr:cNvSpPr txBox="1"/>
      </xdr:nvSpPr>
      <xdr:spPr>
        <a:xfrm>
          <a:off x="4686300" y="1198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156,889</a:t>
          </a:r>
          <a:endParaRPr kumimoji="1" lang="ja-JP" altLang="en-US" sz="1000" b="1">
            <a:latin typeface="ＭＳ Ｐゴシック"/>
          </a:endParaRPr>
        </a:p>
      </xdr:txBody>
    </xdr:sp>
    <xdr:clientData/>
  </xdr:oneCellAnchor>
  <xdr:twoCellAnchor>
    <xdr:from>
      <xdr:col>6</xdr:col>
      <xdr:colOff>422275</xdr:colOff>
      <xdr:row>71</xdr:row>
      <xdr:rowOff>39367</xdr:rowOff>
    </xdr:from>
    <xdr:to>
      <xdr:col>6</xdr:col>
      <xdr:colOff>600075</xdr:colOff>
      <xdr:row>71</xdr:row>
      <xdr:rowOff>39367</xdr:rowOff>
    </xdr:to>
    <xdr:cxnSp macro="">
      <xdr:nvCxnSpPr>
        <xdr:cNvPr id="176" name="直線コネクタ 175"/>
        <xdr:cNvCxnSpPr/>
      </xdr:nvCxnSpPr>
      <xdr:spPr>
        <a:xfrm>
          <a:off x="4546600" y="1221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96769</xdr:rowOff>
    </xdr:from>
    <xdr:to>
      <xdr:col>6</xdr:col>
      <xdr:colOff>511175</xdr:colOff>
      <xdr:row>74</xdr:row>
      <xdr:rowOff>97546</xdr:rowOff>
    </xdr:to>
    <xdr:cxnSp macro="">
      <xdr:nvCxnSpPr>
        <xdr:cNvPr id="177" name="直線コネクタ 176"/>
        <xdr:cNvCxnSpPr/>
      </xdr:nvCxnSpPr>
      <xdr:spPr>
        <a:xfrm>
          <a:off x="3797300" y="12784069"/>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22841</xdr:rowOff>
    </xdr:from>
    <xdr:ext cx="599010" cy="259045"/>
    <xdr:sp macro="" textlink="">
      <xdr:nvSpPr>
        <xdr:cNvPr id="178" name="民生費平均値テキスト"/>
        <xdr:cNvSpPr txBox="1"/>
      </xdr:nvSpPr>
      <xdr:spPr>
        <a:xfrm>
          <a:off x="4686300" y="12881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124,446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44414</xdr:rowOff>
    </xdr:from>
    <xdr:to>
      <xdr:col>6</xdr:col>
      <xdr:colOff>561975</xdr:colOff>
      <xdr:row>75</xdr:row>
      <xdr:rowOff>146014</xdr:rowOff>
    </xdr:to>
    <xdr:sp macro="" textlink="">
      <xdr:nvSpPr>
        <xdr:cNvPr id="179" name="フローチャート : 判断 178"/>
        <xdr:cNvSpPr/>
      </xdr:nvSpPr>
      <xdr:spPr>
        <a:xfrm>
          <a:off x="45847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96769</xdr:rowOff>
    </xdr:from>
    <xdr:to>
      <xdr:col>5</xdr:col>
      <xdr:colOff>358775</xdr:colOff>
      <xdr:row>75</xdr:row>
      <xdr:rowOff>109799</xdr:rowOff>
    </xdr:to>
    <xdr:cxnSp macro="">
      <xdr:nvCxnSpPr>
        <xdr:cNvPr id="180" name="直線コネクタ 179"/>
        <xdr:cNvCxnSpPr/>
      </xdr:nvCxnSpPr>
      <xdr:spPr>
        <a:xfrm flipV="1">
          <a:off x="2908300" y="12784069"/>
          <a:ext cx="889000" cy="18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71</xdr:row>
      <xdr:rowOff>165984</xdr:rowOff>
    </xdr:from>
    <xdr:to>
      <xdr:col>5</xdr:col>
      <xdr:colOff>409575</xdr:colOff>
      <xdr:row>72</xdr:row>
      <xdr:rowOff>96134</xdr:rowOff>
    </xdr:to>
    <xdr:sp macro="" textlink="">
      <xdr:nvSpPr>
        <xdr:cNvPr id="181" name="フローチャート : 判断 180"/>
        <xdr:cNvSpPr/>
      </xdr:nvSpPr>
      <xdr:spPr>
        <a:xfrm>
          <a:off x="3746500" y="1233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112661</xdr:rowOff>
    </xdr:from>
    <xdr:ext cx="599010" cy="259045"/>
    <xdr:sp macro="" textlink="">
      <xdr:nvSpPr>
        <xdr:cNvPr id="182" name="テキスト ボックス 181"/>
        <xdr:cNvSpPr txBox="1"/>
      </xdr:nvSpPr>
      <xdr:spPr>
        <a:xfrm>
          <a:off x="3497794" y="1211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109799</xdr:rowOff>
    </xdr:from>
    <xdr:to>
      <xdr:col>4</xdr:col>
      <xdr:colOff>155575</xdr:colOff>
      <xdr:row>76</xdr:row>
      <xdr:rowOff>68743</xdr:rowOff>
    </xdr:to>
    <xdr:cxnSp macro="">
      <xdr:nvCxnSpPr>
        <xdr:cNvPr id="183" name="直線コネクタ 182"/>
        <xdr:cNvCxnSpPr/>
      </xdr:nvCxnSpPr>
      <xdr:spPr>
        <a:xfrm flipV="1">
          <a:off x="2019300" y="12968549"/>
          <a:ext cx="889000" cy="13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72</xdr:row>
      <xdr:rowOff>123739</xdr:rowOff>
    </xdr:from>
    <xdr:to>
      <xdr:col>4</xdr:col>
      <xdr:colOff>206375</xdr:colOff>
      <xdr:row>73</xdr:row>
      <xdr:rowOff>53889</xdr:rowOff>
    </xdr:to>
    <xdr:sp macro="" textlink="">
      <xdr:nvSpPr>
        <xdr:cNvPr id="184" name="フローチャート : 判断 183"/>
        <xdr:cNvSpPr/>
      </xdr:nvSpPr>
      <xdr:spPr>
        <a:xfrm>
          <a:off x="2857500" y="1246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70416</xdr:rowOff>
    </xdr:from>
    <xdr:ext cx="599010" cy="259045"/>
    <xdr:sp macro="" textlink="">
      <xdr:nvSpPr>
        <xdr:cNvPr id="185" name="テキスト ボックス 184"/>
        <xdr:cNvSpPr txBox="1"/>
      </xdr:nvSpPr>
      <xdr:spPr>
        <a:xfrm>
          <a:off x="2608794" y="1224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117252</xdr:rowOff>
    </xdr:from>
    <xdr:to>
      <xdr:col>2</xdr:col>
      <xdr:colOff>638175</xdr:colOff>
      <xdr:row>76</xdr:row>
      <xdr:rowOff>68743</xdr:rowOff>
    </xdr:to>
    <xdr:cxnSp macro="">
      <xdr:nvCxnSpPr>
        <xdr:cNvPr id="186" name="直線コネクタ 185"/>
        <xdr:cNvCxnSpPr/>
      </xdr:nvCxnSpPr>
      <xdr:spPr>
        <a:xfrm>
          <a:off x="1130300" y="12976002"/>
          <a:ext cx="889000" cy="12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73</xdr:row>
      <xdr:rowOff>31567</xdr:rowOff>
    </xdr:from>
    <xdr:to>
      <xdr:col>3</xdr:col>
      <xdr:colOff>3175</xdr:colOff>
      <xdr:row>73</xdr:row>
      <xdr:rowOff>133167</xdr:rowOff>
    </xdr:to>
    <xdr:sp macro="" textlink="">
      <xdr:nvSpPr>
        <xdr:cNvPr id="187" name="フローチャート : 判断 186"/>
        <xdr:cNvSpPr/>
      </xdr:nvSpPr>
      <xdr:spPr>
        <a:xfrm>
          <a:off x="1968500" y="1254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149694</xdr:rowOff>
    </xdr:from>
    <xdr:ext cx="599010" cy="259045"/>
    <xdr:sp macro="" textlink="">
      <xdr:nvSpPr>
        <xdr:cNvPr id="188" name="テキスト ボックス 187"/>
        <xdr:cNvSpPr txBox="1"/>
      </xdr:nvSpPr>
      <xdr:spPr>
        <a:xfrm>
          <a:off x="1719794" y="1232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73</xdr:row>
      <xdr:rowOff>51044</xdr:rowOff>
    </xdr:from>
    <xdr:to>
      <xdr:col>1</xdr:col>
      <xdr:colOff>485775</xdr:colOff>
      <xdr:row>73</xdr:row>
      <xdr:rowOff>152644</xdr:rowOff>
    </xdr:to>
    <xdr:sp macro="" textlink="">
      <xdr:nvSpPr>
        <xdr:cNvPr id="189" name="フローチャート : 判断 188"/>
        <xdr:cNvSpPr/>
      </xdr:nvSpPr>
      <xdr:spPr>
        <a:xfrm>
          <a:off x="1079500" y="1256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169171</xdr:rowOff>
    </xdr:from>
    <xdr:ext cx="599010" cy="259045"/>
    <xdr:sp macro="" textlink="">
      <xdr:nvSpPr>
        <xdr:cNvPr id="190" name="テキスト ボックス 189"/>
        <xdr:cNvSpPr txBox="1"/>
      </xdr:nvSpPr>
      <xdr:spPr>
        <a:xfrm>
          <a:off x="830794" y="1234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46746</xdr:rowOff>
    </xdr:from>
    <xdr:to>
      <xdr:col>6</xdr:col>
      <xdr:colOff>561975</xdr:colOff>
      <xdr:row>74</xdr:row>
      <xdr:rowOff>148346</xdr:rowOff>
    </xdr:to>
    <xdr:sp macro="" textlink="">
      <xdr:nvSpPr>
        <xdr:cNvPr id="196" name="円/楕円 195"/>
        <xdr:cNvSpPr/>
      </xdr:nvSpPr>
      <xdr:spPr>
        <a:xfrm>
          <a:off x="4584700" y="1273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69623</xdr:rowOff>
    </xdr:from>
    <xdr:ext cx="599010" cy="259045"/>
    <xdr:sp macro="" textlink="">
      <xdr:nvSpPr>
        <xdr:cNvPr id="197" name="民生費該当値テキスト"/>
        <xdr:cNvSpPr txBox="1"/>
      </xdr:nvSpPr>
      <xdr:spPr>
        <a:xfrm>
          <a:off x="4686300" y="1258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131,844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45969</xdr:rowOff>
    </xdr:from>
    <xdr:to>
      <xdr:col>5</xdr:col>
      <xdr:colOff>409575</xdr:colOff>
      <xdr:row>74</xdr:row>
      <xdr:rowOff>147569</xdr:rowOff>
    </xdr:to>
    <xdr:sp macro="" textlink="">
      <xdr:nvSpPr>
        <xdr:cNvPr id="198" name="円/楕円 197"/>
        <xdr:cNvSpPr/>
      </xdr:nvSpPr>
      <xdr:spPr>
        <a:xfrm>
          <a:off x="3746500" y="1273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138696</xdr:rowOff>
    </xdr:from>
    <xdr:ext cx="599010" cy="259045"/>
    <xdr:sp macro="" textlink="">
      <xdr:nvSpPr>
        <xdr:cNvPr id="199" name="テキスト ボックス 198"/>
        <xdr:cNvSpPr txBox="1"/>
      </xdr:nvSpPr>
      <xdr:spPr>
        <a:xfrm>
          <a:off x="3497794" y="1282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131,878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58999</xdr:rowOff>
    </xdr:from>
    <xdr:to>
      <xdr:col>4</xdr:col>
      <xdr:colOff>206375</xdr:colOff>
      <xdr:row>75</xdr:row>
      <xdr:rowOff>160599</xdr:rowOff>
    </xdr:to>
    <xdr:sp macro="" textlink="">
      <xdr:nvSpPr>
        <xdr:cNvPr id="200" name="円/楕円 199"/>
        <xdr:cNvSpPr/>
      </xdr:nvSpPr>
      <xdr:spPr>
        <a:xfrm>
          <a:off x="2857500" y="1291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151726</xdr:rowOff>
    </xdr:from>
    <xdr:ext cx="599010" cy="259045"/>
    <xdr:sp macro="" textlink="">
      <xdr:nvSpPr>
        <xdr:cNvPr id="201" name="テキスト ボックス 200"/>
        <xdr:cNvSpPr txBox="1"/>
      </xdr:nvSpPr>
      <xdr:spPr>
        <a:xfrm>
          <a:off x="2608794" y="1301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123,808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17943</xdr:rowOff>
    </xdr:from>
    <xdr:to>
      <xdr:col>3</xdr:col>
      <xdr:colOff>3175</xdr:colOff>
      <xdr:row>76</xdr:row>
      <xdr:rowOff>119543</xdr:rowOff>
    </xdr:to>
    <xdr:sp macro="" textlink="">
      <xdr:nvSpPr>
        <xdr:cNvPr id="202" name="円/楕円 201"/>
        <xdr:cNvSpPr/>
      </xdr:nvSpPr>
      <xdr:spPr>
        <a:xfrm>
          <a:off x="1968500" y="1304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110670</xdr:rowOff>
    </xdr:from>
    <xdr:ext cx="599010" cy="259045"/>
    <xdr:sp macro="" textlink="">
      <xdr:nvSpPr>
        <xdr:cNvPr id="203" name="テキスト ボックス 202"/>
        <xdr:cNvSpPr txBox="1"/>
      </xdr:nvSpPr>
      <xdr:spPr>
        <a:xfrm>
          <a:off x="1719794" y="1314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118,104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66452</xdr:rowOff>
    </xdr:from>
    <xdr:to>
      <xdr:col>1</xdr:col>
      <xdr:colOff>485775</xdr:colOff>
      <xdr:row>75</xdr:row>
      <xdr:rowOff>168052</xdr:rowOff>
    </xdr:to>
    <xdr:sp macro="" textlink="">
      <xdr:nvSpPr>
        <xdr:cNvPr id="204" name="円/楕円 203"/>
        <xdr:cNvSpPr/>
      </xdr:nvSpPr>
      <xdr:spPr>
        <a:xfrm>
          <a:off x="1079500" y="129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159179</xdr:rowOff>
    </xdr:from>
    <xdr:ext cx="599010" cy="259045"/>
    <xdr:sp macro="" textlink="">
      <xdr:nvSpPr>
        <xdr:cNvPr id="205" name="テキスト ボックス 204"/>
        <xdr:cNvSpPr txBox="1"/>
      </xdr:nvSpPr>
      <xdr:spPr>
        <a:xfrm>
          <a:off x="830794" y="1301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8" name="テキスト ボックス 217"/>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90</xdr:row>
      <xdr:rowOff>111777</xdr:rowOff>
    </xdr:from>
    <xdr:ext cx="531299" cy="259045"/>
    <xdr:sp macro="" textlink="">
      <xdr:nvSpPr>
        <xdr:cNvPr id="222" name="テキスト ボックス 221"/>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35744</xdr:rowOff>
    </xdr:from>
    <xdr:to>
      <xdr:col>6</xdr:col>
      <xdr:colOff>510540</xdr:colOff>
      <xdr:row>98</xdr:row>
      <xdr:rowOff>95523</xdr:rowOff>
    </xdr:to>
    <xdr:cxnSp macro="">
      <xdr:nvCxnSpPr>
        <xdr:cNvPr id="226" name="直線コネクタ 225"/>
        <xdr:cNvCxnSpPr/>
      </xdr:nvCxnSpPr>
      <xdr:spPr>
        <a:xfrm flipV="1">
          <a:off x="4633595" y="15637694"/>
          <a:ext cx="1270" cy="1259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99350</xdr:rowOff>
    </xdr:from>
    <xdr:ext cx="534377" cy="259045"/>
    <xdr:sp macro="" textlink="">
      <xdr:nvSpPr>
        <xdr:cNvPr id="227" name="衛生費最小値テキスト"/>
        <xdr:cNvSpPr txBox="1"/>
      </xdr:nvSpPr>
      <xdr:spPr>
        <a:xfrm>
          <a:off x="4686300" y="1690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18,773</a:t>
          </a:r>
          <a:endParaRPr kumimoji="1" lang="ja-JP" altLang="en-US" sz="1000" b="1">
            <a:latin typeface="ＭＳ Ｐゴシック"/>
          </a:endParaRPr>
        </a:p>
      </xdr:txBody>
    </xdr:sp>
    <xdr:clientData/>
  </xdr:oneCellAnchor>
  <xdr:twoCellAnchor>
    <xdr:from>
      <xdr:col>6</xdr:col>
      <xdr:colOff>422275</xdr:colOff>
      <xdr:row>98</xdr:row>
      <xdr:rowOff>95523</xdr:rowOff>
    </xdr:from>
    <xdr:to>
      <xdr:col>6</xdr:col>
      <xdr:colOff>600075</xdr:colOff>
      <xdr:row>98</xdr:row>
      <xdr:rowOff>95523</xdr:rowOff>
    </xdr:to>
    <xdr:cxnSp macro="">
      <xdr:nvCxnSpPr>
        <xdr:cNvPr id="228" name="直線コネクタ 227"/>
        <xdr:cNvCxnSpPr/>
      </xdr:nvCxnSpPr>
      <xdr:spPr>
        <a:xfrm>
          <a:off x="4546600" y="1689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153871</xdr:rowOff>
    </xdr:from>
    <xdr:ext cx="534377" cy="259045"/>
    <xdr:sp macro="" textlink="">
      <xdr:nvSpPr>
        <xdr:cNvPr id="229" name="衛生費最大値テキスト"/>
        <xdr:cNvSpPr txBox="1"/>
      </xdr:nvSpPr>
      <xdr:spPr>
        <a:xfrm>
          <a:off x="4686300" y="1541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40,819</a:t>
          </a:r>
          <a:endParaRPr kumimoji="1" lang="ja-JP" altLang="en-US" sz="1000" b="1">
            <a:latin typeface="ＭＳ Ｐゴシック"/>
          </a:endParaRPr>
        </a:p>
      </xdr:txBody>
    </xdr:sp>
    <xdr:clientData/>
  </xdr:oneCellAnchor>
  <xdr:twoCellAnchor>
    <xdr:from>
      <xdr:col>6</xdr:col>
      <xdr:colOff>422275</xdr:colOff>
      <xdr:row>91</xdr:row>
      <xdr:rowOff>35744</xdr:rowOff>
    </xdr:from>
    <xdr:to>
      <xdr:col>6</xdr:col>
      <xdr:colOff>600075</xdr:colOff>
      <xdr:row>91</xdr:row>
      <xdr:rowOff>35744</xdr:rowOff>
    </xdr:to>
    <xdr:cxnSp macro="">
      <xdr:nvCxnSpPr>
        <xdr:cNvPr id="230" name="直線コネクタ 229"/>
        <xdr:cNvCxnSpPr/>
      </xdr:nvCxnSpPr>
      <xdr:spPr>
        <a:xfrm>
          <a:off x="4546600" y="1563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150558</xdr:rowOff>
    </xdr:from>
    <xdr:to>
      <xdr:col>6</xdr:col>
      <xdr:colOff>511175</xdr:colOff>
      <xdr:row>96</xdr:row>
      <xdr:rowOff>170162</xdr:rowOff>
    </xdr:to>
    <xdr:cxnSp macro="">
      <xdr:nvCxnSpPr>
        <xdr:cNvPr id="231" name="直線コネクタ 230"/>
        <xdr:cNvCxnSpPr/>
      </xdr:nvCxnSpPr>
      <xdr:spPr>
        <a:xfrm flipV="1">
          <a:off x="3797300" y="16609758"/>
          <a:ext cx="838200" cy="1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14336</xdr:rowOff>
    </xdr:from>
    <xdr:ext cx="534377" cy="259045"/>
    <xdr:sp macro="" textlink="">
      <xdr:nvSpPr>
        <xdr:cNvPr id="232" name="衛生費平均値テキスト"/>
        <xdr:cNvSpPr txBox="1"/>
      </xdr:nvSpPr>
      <xdr:spPr>
        <a:xfrm>
          <a:off x="4686300" y="15959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31,705</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162909</xdr:rowOff>
    </xdr:from>
    <xdr:to>
      <xdr:col>6</xdr:col>
      <xdr:colOff>561975</xdr:colOff>
      <xdr:row>94</xdr:row>
      <xdr:rowOff>93059</xdr:rowOff>
    </xdr:to>
    <xdr:sp macro="" textlink="">
      <xdr:nvSpPr>
        <xdr:cNvPr id="233" name="フローチャート : 判断 232"/>
        <xdr:cNvSpPr/>
      </xdr:nvSpPr>
      <xdr:spPr>
        <a:xfrm>
          <a:off x="4584700" y="1610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170162</xdr:rowOff>
    </xdr:from>
    <xdr:to>
      <xdr:col>5</xdr:col>
      <xdr:colOff>358775</xdr:colOff>
      <xdr:row>97</xdr:row>
      <xdr:rowOff>36316</xdr:rowOff>
    </xdr:to>
    <xdr:cxnSp macro="">
      <xdr:nvCxnSpPr>
        <xdr:cNvPr id="234" name="直線コネクタ 233"/>
        <xdr:cNvCxnSpPr/>
      </xdr:nvCxnSpPr>
      <xdr:spPr>
        <a:xfrm flipV="1">
          <a:off x="2908300" y="16629362"/>
          <a:ext cx="889000" cy="3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61697</xdr:rowOff>
    </xdr:from>
    <xdr:to>
      <xdr:col>5</xdr:col>
      <xdr:colOff>409575</xdr:colOff>
      <xdr:row>94</xdr:row>
      <xdr:rowOff>163297</xdr:rowOff>
    </xdr:to>
    <xdr:sp macro="" textlink="">
      <xdr:nvSpPr>
        <xdr:cNvPr id="235" name="フローチャート : 判断 234"/>
        <xdr:cNvSpPr/>
      </xdr:nvSpPr>
      <xdr:spPr>
        <a:xfrm>
          <a:off x="3746500" y="161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8374</xdr:rowOff>
    </xdr:from>
    <xdr:ext cx="534377" cy="259045"/>
    <xdr:sp macro="" textlink="">
      <xdr:nvSpPr>
        <xdr:cNvPr id="236" name="テキスト ボックス 235"/>
        <xdr:cNvSpPr txBox="1"/>
      </xdr:nvSpPr>
      <xdr:spPr>
        <a:xfrm>
          <a:off x="3530111" y="159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6141</xdr:rowOff>
    </xdr:from>
    <xdr:to>
      <xdr:col>4</xdr:col>
      <xdr:colOff>155575</xdr:colOff>
      <xdr:row>97</xdr:row>
      <xdr:rowOff>36316</xdr:rowOff>
    </xdr:to>
    <xdr:cxnSp macro="">
      <xdr:nvCxnSpPr>
        <xdr:cNvPr id="237" name="直線コネクタ 236"/>
        <xdr:cNvCxnSpPr/>
      </xdr:nvCxnSpPr>
      <xdr:spPr>
        <a:xfrm>
          <a:off x="2019300" y="16636791"/>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132048</xdr:rowOff>
    </xdr:from>
    <xdr:to>
      <xdr:col>4</xdr:col>
      <xdr:colOff>206375</xdr:colOff>
      <xdr:row>95</xdr:row>
      <xdr:rowOff>62198</xdr:rowOff>
    </xdr:to>
    <xdr:sp macro="" textlink="">
      <xdr:nvSpPr>
        <xdr:cNvPr id="238" name="フローチャート : 判断 237"/>
        <xdr:cNvSpPr/>
      </xdr:nvSpPr>
      <xdr:spPr>
        <a:xfrm>
          <a:off x="2857500" y="1624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78725</xdr:rowOff>
    </xdr:from>
    <xdr:ext cx="534377" cy="259045"/>
    <xdr:sp macro="" textlink="">
      <xdr:nvSpPr>
        <xdr:cNvPr id="239" name="テキスト ボックス 238"/>
        <xdr:cNvSpPr txBox="1"/>
      </xdr:nvSpPr>
      <xdr:spPr>
        <a:xfrm>
          <a:off x="2641111" y="1602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80778</xdr:rowOff>
    </xdr:from>
    <xdr:to>
      <xdr:col>2</xdr:col>
      <xdr:colOff>638175</xdr:colOff>
      <xdr:row>97</xdr:row>
      <xdr:rowOff>6141</xdr:rowOff>
    </xdr:to>
    <xdr:cxnSp macro="">
      <xdr:nvCxnSpPr>
        <xdr:cNvPr id="240" name="直線コネクタ 239"/>
        <xdr:cNvCxnSpPr/>
      </xdr:nvCxnSpPr>
      <xdr:spPr>
        <a:xfrm>
          <a:off x="1130300" y="16539978"/>
          <a:ext cx="889000" cy="9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123534</xdr:rowOff>
    </xdr:from>
    <xdr:to>
      <xdr:col>3</xdr:col>
      <xdr:colOff>3175</xdr:colOff>
      <xdr:row>95</xdr:row>
      <xdr:rowOff>53684</xdr:rowOff>
    </xdr:to>
    <xdr:sp macro="" textlink="">
      <xdr:nvSpPr>
        <xdr:cNvPr id="241" name="フローチャート : 判断 240"/>
        <xdr:cNvSpPr/>
      </xdr:nvSpPr>
      <xdr:spPr>
        <a:xfrm>
          <a:off x="1968500" y="162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70211</xdr:rowOff>
    </xdr:from>
    <xdr:ext cx="534377" cy="259045"/>
    <xdr:sp macro="" textlink="">
      <xdr:nvSpPr>
        <xdr:cNvPr id="242" name="テキスト ボックス 241"/>
        <xdr:cNvSpPr txBox="1"/>
      </xdr:nvSpPr>
      <xdr:spPr>
        <a:xfrm>
          <a:off x="1752111" y="1601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104560</xdr:rowOff>
    </xdr:from>
    <xdr:to>
      <xdr:col>1</xdr:col>
      <xdr:colOff>485775</xdr:colOff>
      <xdr:row>95</xdr:row>
      <xdr:rowOff>34710</xdr:rowOff>
    </xdr:to>
    <xdr:sp macro="" textlink="">
      <xdr:nvSpPr>
        <xdr:cNvPr id="243" name="フローチャート : 判断 242"/>
        <xdr:cNvSpPr/>
      </xdr:nvSpPr>
      <xdr:spPr>
        <a:xfrm>
          <a:off x="1079500" y="162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51237</xdr:rowOff>
    </xdr:from>
    <xdr:ext cx="534377" cy="259045"/>
    <xdr:sp macro="" textlink="">
      <xdr:nvSpPr>
        <xdr:cNvPr id="244" name="テキスト ボックス 243"/>
        <xdr:cNvSpPr txBox="1"/>
      </xdr:nvSpPr>
      <xdr:spPr>
        <a:xfrm>
          <a:off x="863111" y="159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99758</xdr:rowOff>
    </xdr:from>
    <xdr:to>
      <xdr:col>6</xdr:col>
      <xdr:colOff>561975</xdr:colOff>
      <xdr:row>97</xdr:row>
      <xdr:rowOff>29908</xdr:rowOff>
    </xdr:to>
    <xdr:sp macro="" textlink="">
      <xdr:nvSpPr>
        <xdr:cNvPr id="250" name="円/楕円 249"/>
        <xdr:cNvSpPr/>
      </xdr:nvSpPr>
      <xdr:spPr>
        <a:xfrm>
          <a:off x="4584700" y="165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78185</xdr:rowOff>
    </xdr:from>
    <xdr:ext cx="534377" cy="259045"/>
    <xdr:sp macro="" textlink="">
      <xdr:nvSpPr>
        <xdr:cNvPr id="251" name="衛生費該当値テキスト"/>
        <xdr:cNvSpPr txBox="1"/>
      </xdr:nvSpPr>
      <xdr:spPr>
        <a:xfrm>
          <a:off x="4686300" y="165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23,810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119362</xdr:rowOff>
    </xdr:from>
    <xdr:to>
      <xdr:col>5</xdr:col>
      <xdr:colOff>409575</xdr:colOff>
      <xdr:row>97</xdr:row>
      <xdr:rowOff>49512</xdr:rowOff>
    </xdr:to>
    <xdr:sp macro="" textlink="">
      <xdr:nvSpPr>
        <xdr:cNvPr id="252" name="円/楕円 251"/>
        <xdr:cNvSpPr/>
      </xdr:nvSpPr>
      <xdr:spPr>
        <a:xfrm>
          <a:off x="3746500" y="165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40639</xdr:rowOff>
    </xdr:from>
    <xdr:ext cx="534377" cy="259045"/>
    <xdr:sp macro="" textlink="">
      <xdr:nvSpPr>
        <xdr:cNvPr id="253" name="テキスト ボックス 252"/>
        <xdr:cNvSpPr txBox="1"/>
      </xdr:nvSpPr>
      <xdr:spPr>
        <a:xfrm>
          <a:off x="3530111" y="1667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156966</xdr:rowOff>
    </xdr:from>
    <xdr:to>
      <xdr:col>4</xdr:col>
      <xdr:colOff>206375</xdr:colOff>
      <xdr:row>97</xdr:row>
      <xdr:rowOff>87116</xdr:rowOff>
    </xdr:to>
    <xdr:sp macro="" textlink="">
      <xdr:nvSpPr>
        <xdr:cNvPr id="254" name="円/楕円 253"/>
        <xdr:cNvSpPr/>
      </xdr:nvSpPr>
      <xdr:spPr>
        <a:xfrm>
          <a:off x="2857500" y="1661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78243</xdr:rowOff>
    </xdr:from>
    <xdr:ext cx="534377" cy="259045"/>
    <xdr:sp macro="" textlink="">
      <xdr:nvSpPr>
        <xdr:cNvPr id="255" name="テキスト ボックス 254"/>
        <xdr:cNvSpPr txBox="1"/>
      </xdr:nvSpPr>
      <xdr:spPr>
        <a:xfrm>
          <a:off x="2641111" y="1670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126791</xdr:rowOff>
    </xdr:from>
    <xdr:to>
      <xdr:col>3</xdr:col>
      <xdr:colOff>3175</xdr:colOff>
      <xdr:row>97</xdr:row>
      <xdr:rowOff>56941</xdr:rowOff>
    </xdr:to>
    <xdr:sp macro="" textlink="">
      <xdr:nvSpPr>
        <xdr:cNvPr id="256" name="円/楕円 255"/>
        <xdr:cNvSpPr/>
      </xdr:nvSpPr>
      <xdr:spPr>
        <a:xfrm>
          <a:off x="1968500" y="1658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48068</xdr:rowOff>
    </xdr:from>
    <xdr:ext cx="534377" cy="259045"/>
    <xdr:sp macro="" textlink="">
      <xdr:nvSpPr>
        <xdr:cNvPr id="257" name="テキスト ボックス 256"/>
        <xdr:cNvSpPr txBox="1"/>
      </xdr:nvSpPr>
      <xdr:spPr>
        <a:xfrm>
          <a:off x="1752111" y="166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29978</xdr:rowOff>
    </xdr:from>
    <xdr:to>
      <xdr:col>1</xdr:col>
      <xdr:colOff>485775</xdr:colOff>
      <xdr:row>96</xdr:row>
      <xdr:rowOff>131578</xdr:rowOff>
    </xdr:to>
    <xdr:sp macro="" textlink="">
      <xdr:nvSpPr>
        <xdr:cNvPr id="258" name="円/楕円 257"/>
        <xdr:cNvSpPr/>
      </xdr:nvSpPr>
      <xdr:spPr>
        <a:xfrm>
          <a:off x="1079500" y="164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122705</xdr:rowOff>
    </xdr:from>
    <xdr:ext cx="534377" cy="259045"/>
    <xdr:sp macro="" textlink="">
      <xdr:nvSpPr>
        <xdr:cNvPr id="259" name="テキスト ボックス 258"/>
        <xdr:cNvSpPr txBox="1"/>
      </xdr:nvSpPr>
      <xdr:spPr>
        <a:xfrm>
          <a:off x="863111" y="1658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54737</xdr:rowOff>
    </xdr:from>
    <xdr:to>
      <xdr:col>15</xdr:col>
      <xdr:colOff>180340</xdr:colOff>
      <xdr:row>39</xdr:row>
      <xdr:rowOff>6477</xdr:rowOff>
    </xdr:to>
    <xdr:cxnSp macro="">
      <xdr:nvCxnSpPr>
        <xdr:cNvPr id="283" name="直線コネクタ 282"/>
        <xdr:cNvCxnSpPr/>
      </xdr:nvCxnSpPr>
      <xdr:spPr>
        <a:xfrm flipV="1">
          <a:off x="10475595" y="5198237"/>
          <a:ext cx="1270" cy="14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10304</xdr:rowOff>
    </xdr:from>
    <xdr:ext cx="378565" cy="259045"/>
    <xdr:sp macro="" textlink="">
      <xdr:nvSpPr>
        <xdr:cNvPr id="284" name="労働費最小値テキスト"/>
        <xdr:cNvSpPr txBox="1"/>
      </xdr:nvSpPr>
      <xdr:spPr>
        <a:xfrm>
          <a:off x="10528300" y="6696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15</xdr:col>
      <xdr:colOff>92075</xdr:colOff>
      <xdr:row>39</xdr:row>
      <xdr:rowOff>6477</xdr:rowOff>
    </xdr:from>
    <xdr:to>
      <xdr:col>15</xdr:col>
      <xdr:colOff>269875</xdr:colOff>
      <xdr:row>39</xdr:row>
      <xdr:rowOff>6477</xdr:rowOff>
    </xdr:to>
    <xdr:cxnSp macro="">
      <xdr:nvCxnSpPr>
        <xdr:cNvPr id="285" name="直線コネクタ 284"/>
        <xdr:cNvCxnSpPr/>
      </xdr:nvCxnSpPr>
      <xdr:spPr>
        <a:xfrm>
          <a:off x="10388600" y="669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1414</xdr:rowOff>
    </xdr:from>
    <xdr:ext cx="534377" cy="259045"/>
    <xdr:sp macro="" textlink="">
      <xdr:nvSpPr>
        <xdr:cNvPr id="286" name="労働費最大値テキスト"/>
        <xdr:cNvSpPr txBox="1"/>
      </xdr:nvSpPr>
      <xdr:spPr>
        <a:xfrm>
          <a:off x="10528300" y="497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12,069</a:t>
          </a:r>
          <a:endParaRPr kumimoji="1" lang="ja-JP" altLang="en-US" sz="1000" b="1">
            <a:latin typeface="ＭＳ Ｐゴシック"/>
          </a:endParaRPr>
        </a:p>
      </xdr:txBody>
    </xdr:sp>
    <xdr:clientData/>
  </xdr:oneCellAnchor>
  <xdr:twoCellAnchor>
    <xdr:from>
      <xdr:col>15</xdr:col>
      <xdr:colOff>92075</xdr:colOff>
      <xdr:row>30</xdr:row>
      <xdr:rowOff>54737</xdr:rowOff>
    </xdr:from>
    <xdr:to>
      <xdr:col>15</xdr:col>
      <xdr:colOff>269875</xdr:colOff>
      <xdr:row>30</xdr:row>
      <xdr:rowOff>54737</xdr:rowOff>
    </xdr:to>
    <xdr:cxnSp macro="">
      <xdr:nvCxnSpPr>
        <xdr:cNvPr id="287" name="直線コネクタ 286"/>
        <xdr:cNvCxnSpPr/>
      </xdr:nvCxnSpPr>
      <xdr:spPr>
        <a:xfrm>
          <a:off x="10388600" y="519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98933</xdr:rowOff>
    </xdr:from>
    <xdr:to>
      <xdr:col>15</xdr:col>
      <xdr:colOff>180975</xdr:colOff>
      <xdr:row>37</xdr:row>
      <xdr:rowOff>170180</xdr:rowOff>
    </xdr:to>
    <xdr:cxnSp macro="">
      <xdr:nvCxnSpPr>
        <xdr:cNvPr id="288" name="直線コネクタ 287"/>
        <xdr:cNvCxnSpPr/>
      </xdr:nvCxnSpPr>
      <xdr:spPr>
        <a:xfrm>
          <a:off x="9639300" y="6442583"/>
          <a:ext cx="8382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88282</xdr:rowOff>
    </xdr:from>
    <xdr:ext cx="469744" cy="259045"/>
    <xdr:sp macro="" textlink="">
      <xdr:nvSpPr>
        <xdr:cNvPr id="289" name="労働費平均値テキスト"/>
        <xdr:cNvSpPr txBox="1"/>
      </xdr:nvSpPr>
      <xdr:spPr>
        <a:xfrm>
          <a:off x="10528300" y="6260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65405</xdr:rowOff>
    </xdr:from>
    <xdr:to>
      <xdr:col>15</xdr:col>
      <xdr:colOff>231775</xdr:colOff>
      <xdr:row>37</xdr:row>
      <xdr:rowOff>167005</xdr:rowOff>
    </xdr:to>
    <xdr:sp macro="" textlink="">
      <xdr:nvSpPr>
        <xdr:cNvPr id="290" name="フローチャート : 判断 289"/>
        <xdr:cNvSpPr/>
      </xdr:nvSpPr>
      <xdr:spPr>
        <a:xfrm>
          <a:off x="10426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98933</xdr:rowOff>
    </xdr:from>
    <xdr:to>
      <xdr:col>14</xdr:col>
      <xdr:colOff>28575</xdr:colOff>
      <xdr:row>37</xdr:row>
      <xdr:rowOff>148717</xdr:rowOff>
    </xdr:to>
    <xdr:cxnSp macro="">
      <xdr:nvCxnSpPr>
        <xdr:cNvPr id="291" name="直線コネクタ 290"/>
        <xdr:cNvCxnSpPr/>
      </xdr:nvCxnSpPr>
      <xdr:spPr>
        <a:xfrm flipV="1">
          <a:off x="8750300" y="6442583"/>
          <a:ext cx="8890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39624</xdr:rowOff>
    </xdr:from>
    <xdr:to>
      <xdr:col>14</xdr:col>
      <xdr:colOff>79375</xdr:colOff>
      <xdr:row>38</xdr:row>
      <xdr:rowOff>141224</xdr:rowOff>
    </xdr:to>
    <xdr:sp macro="" textlink="">
      <xdr:nvSpPr>
        <xdr:cNvPr id="292" name="フローチャート : 判断 291"/>
        <xdr:cNvSpPr/>
      </xdr:nvSpPr>
      <xdr:spPr>
        <a:xfrm>
          <a:off x="9588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132351</xdr:rowOff>
    </xdr:from>
    <xdr:ext cx="378565" cy="259045"/>
    <xdr:sp macro="" textlink="">
      <xdr:nvSpPr>
        <xdr:cNvPr id="293" name="テキスト ボックス 292"/>
        <xdr:cNvSpPr txBox="1"/>
      </xdr:nvSpPr>
      <xdr:spPr>
        <a:xfrm>
          <a:off x="9450017" y="6647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122555</xdr:rowOff>
    </xdr:from>
    <xdr:to>
      <xdr:col>12</xdr:col>
      <xdr:colOff>511175</xdr:colOff>
      <xdr:row>37</xdr:row>
      <xdr:rowOff>148717</xdr:rowOff>
    </xdr:to>
    <xdr:cxnSp macro="">
      <xdr:nvCxnSpPr>
        <xdr:cNvPr id="294" name="直線コネクタ 293"/>
        <xdr:cNvCxnSpPr/>
      </xdr:nvCxnSpPr>
      <xdr:spPr>
        <a:xfrm>
          <a:off x="7861300" y="6466205"/>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165227</xdr:rowOff>
    </xdr:from>
    <xdr:to>
      <xdr:col>12</xdr:col>
      <xdr:colOff>561975</xdr:colOff>
      <xdr:row>38</xdr:row>
      <xdr:rowOff>95377</xdr:rowOff>
    </xdr:to>
    <xdr:sp macro="" textlink="">
      <xdr:nvSpPr>
        <xdr:cNvPr id="295" name="フローチャート : 判断 294"/>
        <xdr:cNvSpPr/>
      </xdr:nvSpPr>
      <xdr:spPr>
        <a:xfrm>
          <a:off x="8699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86504</xdr:rowOff>
    </xdr:from>
    <xdr:ext cx="469744" cy="259045"/>
    <xdr:sp macro="" textlink="">
      <xdr:nvSpPr>
        <xdr:cNvPr id="296" name="テキスト ボックス 295"/>
        <xdr:cNvSpPr txBox="1"/>
      </xdr:nvSpPr>
      <xdr:spPr>
        <a:xfrm>
          <a:off x="8515427" y="66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9779</xdr:rowOff>
    </xdr:from>
    <xdr:to>
      <xdr:col>11</xdr:col>
      <xdr:colOff>307975</xdr:colOff>
      <xdr:row>37</xdr:row>
      <xdr:rowOff>122555</xdr:rowOff>
    </xdr:to>
    <xdr:cxnSp macro="">
      <xdr:nvCxnSpPr>
        <xdr:cNvPr id="297" name="直線コネクタ 296"/>
        <xdr:cNvCxnSpPr/>
      </xdr:nvCxnSpPr>
      <xdr:spPr>
        <a:xfrm>
          <a:off x="6972300" y="6353429"/>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142748</xdr:rowOff>
    </xdr:from>
    <xdr:to>
      <xdr:col>11</xdr:col>
      <xdr:colOff>358775</xdr:colOff>
      <xdr:row>38</xdr:row>
      <xdr:rowOff>72898</xdr:rowOff>
    </xdr:to>
    <xdr:sp macro="" textlink="">
      <xdr:nvSpPr>
        <xdr:cNvPr id="298" name="フローチャート : 判断 297"/>
        <xdr:cNvSpPr/>
      </xdr:nvSpPr>
      <xdr:spPr>
        <a:xfrm>
          <a:off x="7810500" y="64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64025</xdr:rowOff>
    </xdr:from>
    <xdr:ext cx="469744" cy="259045"/>
    <xdr:sp macro="" textlink="">
      <xdr:nvSpPr>
        <xdr:cNvPr id="299" name="テキスト ボックス 298"/>
        <xdr:cNvSpPr txBox="1"/>
      </xdr:nvSpPr>
      <xdr:spPr>
        <a:xfrm>
          <a:off x="7626427" y="657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55245</xdr:rowOff>
    </xdr:from>
    <xdr:to>
      <xdr:col>10</xdr:col>
      <xdr:colOff>155575</xdr:colOff>
      <xdr:row>37</xdr:row>
      <xdr:rowOff>156845</xdr:rowOff>
    </xdr:to>
    <xdr:sp macro="" textlink="">
      <xdr:nvSpPr>
        <xdr:cNvPr id="300" name="フローチャート : 判断 299"/>
        <xdr:cNvSpPr/>
      </xdr:nvSpPr>
      <xdr:spPr>
        <a:xfrm>
          <a:off x="6921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147972</xdr:rowOff>
    </xdr:from>
    <xdr:ext cx="469744" cy="259045"/>
    <xdr:sp macro="" textlink="">
      <xdr:nvSpPr>
        <xdr:cNvPr id="301" name="テキスト ボックス 300"/>
        <xdr:cNvSpPr txBox="1"/>
      </xdr:nvSpPr>
      <xdr:spPr>
        <a:xfrm>
          <a:off x="6737427" y="649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119380</xdr:rowOff>
    </xdr:from>
    <xdr:to>
      <xdr:col>15</xdr:col>
      <xdr:colOff>231775</xdr:colOff>
      <xdr:row>38</xdr:row>
      <xdr:rowOff>49530</xdr:rowOff>
    </xdr:to>
    <xdr:sp macro="" textlink="">
      <xdr:nvSpPr>
        <xdr:cNvPr id="307" name="円/楕円 306"/>
        <xdr:cNvSpPr/>
      </xdr:nvSpPr>
      <xdr:spPr>
        <a:xfrm>
          <a:off x="104267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97807</xdr:rowOff>
    </xdr:from>
    <xdr:ext cx="469744" cy="259045"/>
    <xdr:sp macro="" textlink="">
      <xdr:nvSpPr>
        <xdr:cNvPr id="308" name="労働費該当値テキスト"/>
        <xdr:cNvSpPr txBox="1"/>
      </xdr:nvSpPr>
      <xdr:spPr>
        <a:xfrm>
          <a:off x="10528300"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48133</xdr:rowOff>
    </xdr:from>
    <xdr:to>
      <xdr:col>14</xdr:col>
      <xdr:colOff>79375</xdr:colOff>
      <xdr:row>37</xdr:row>
      <xdr:rowOff>149733</xdr:rowOff>
    </xdr:to>
    <xdr:sp macro="" textlink="">
      <xdr:nvSpPr>
        <xdr:cNvPr id="309" name="円/楕円 308"/>
        <xdr:cNvSpPr/>
      </xdr:nvSpPr>
      <xdr:spPr>
        <a:xfrm>
          <a:off x="9588500" y="63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166260</xdr:rowOff>
    </xdr:from>
    <xdr:ext cx="469744" cy="259045"/>
    <xdr:sp macro="" textlink="">
      <xdr:nvSpPr>
        <xdr:cNvPr id="310" name="テキスト ボックス 309"/>
        <xdr:cNvSpPr txBox="1"/>
      </xdr:nvSpPr>
      <xdr:spPr>
        <a:xfrm>
          <a:off x="9404427" y="616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97917</xdr:rowOff>
    </xdr:from>
    <xdr:to>
      <xdr:col>12</xdr:col>
      <xdr:colOff>561975</xdr:colOff>
      <xdr:row>38</xdr:row>
      <xdr:rowOff>28067</xdr:rowOff>
    </xdr:to>
    <xdr:sp macro="" textlink="">
      <xdr:nvSpPr>
        <xdr:cNvPr id="311" name="円/楕円 310"/>
        <xdr:cNvSpPr/>
      </xdr:nvSpPr>
      <xdr:spPr>
        <a:xfrm>
          <a:off x="8699500" y="64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44594</xdr:rowOff>
    </xdr:from>
    <xdr:ext cx="469744" cy="259045"/>
    <xdr:sp macro="" textlink="">
      <xdr:nvSpPr>
        <xdr:cNvPr id="312" name="テキスト ボックス 311"/>
        <xdr:cNvSpPr txBox="1"/>
      </xdr:nvSpPr>
      <xdr:spPr>
        <a:xfrm>
          <a:off x="8515427" y="62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71755</xdr:rowOff>
    </xdr:from>
    <xdr:to>
      <xdr:col>11</xdr:col>
      <xdr:colOff>358775</xdr:colOff>
      <xdr:row>38</xdr:row>
      <xdr:rowOff>1905</xdr:rowOff>
    </xdr:to>
    <xdr:sp macro="" textlink="">
      <xdr:nvSpPr>
        <xdr:cNvPr id="313" name="円/楕円 312"/>
        <xdr:cNvSpPr/>
      </xdr:nvSpPr>
      <xdr:spPr>
        <a:xfrm>
          <a:off x="7810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18432</xdr:rowOff>
    </xdr:from>
    <xdr:ext cx="469744" cy="259045"/>
    <xdr:sp macro="" textlink="">
      <xdr:nvSpPr>
        <xdr:cNvPr id="314" name="テキスト ボックス 313"/>
        <xdr:cNvSpPr txBox="1"/>
      </xdr:nvSpPr>
      <xdr:spPr>
        <a:xfrm>
          <a:off x="7626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130429</xdr:rowOff>
    </xdr:from>
    <xdr:to>
      <xdr:col>10</xdr:col>
      <xdr:colOff>155575</xdr:colOff>
      <xdr:row>37</xdr:row>
      <xdr:rowOff>60579</xdr:rowOff>
    </xdr:to>
    <xdr:sp macro="" textlink="">
      <xdr:nvSpPr>
        <xdr:cNvPr id="315" name="円/楕円 314"/>
        <xdr:cNvSpPr/>
      </xdr:nvSpPr>
      <xdr:spPr>
        <a:xfrm>
          <a:off x="6921500" y="63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77106</xdr:rowOff>
    </xdr:from>
    <xdr:ext cx="469744" cy="259045"/>
    <xdr:sp macro="" textlink="">
      <xdr:nvSpPr>
        <xdr:cNvPr id="316" name="テキスト ボックス 315"/>
        <xdr:cNvSpPr txBox="1"/>
      </xdr:nvSpPr>
      <xdr:spPr>
        <a:xfrm>
          <a:off x="6737427" y="607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35458</xdr:rowOff>
    </xdr:from>
    <xdr:to>
      <xdr:col>15</xdr:col>
      <xdr:colOff>180340</xdr:colOff>
      <xdr:row>58</xdr:row>
      <xdr:rowOff>6503</xdr:rowOff>
    </xdr:to>
    <xdr:cxnSp macro="">
      <xdr:nvCxnSpPr>
        <xdr:cNvPr id="340" name="直線コネクタ 339"/>
        <xdr:cNvCxnSpPr/>
      </xdr:nvCxnSpPr>
      <xdr:spPr>
        <a:xfrm flipV="1">
          <a:off x="10475595" y="8607958"/>
          <a:ext cx="1270" cy="134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10330</xdr:rowOff>
    </xdr:from>
    <xdr:ext cx="469744" cy="259045"/>
    <xdr:sp macro="" textlink="">
      <xdr:nvSpPr>
        <xdr:cNvPr id="341" name="農林水産業費最小値テキスト"/>
        <xdr:cNvSpPr txBox="1"/>
      </xdr:nvSpPr>
      <xdr:spPr>
        <a:xfrm>
          <a:off x="10528300" y="995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2,748</a:t>
          </a:r>
          <a:endParaRPr kumimoji="1" lang="ja-JP" altLang="en-US" sz="1000" b="1">
            <a:latin typeface="ＭＳ Ｐゴシック"/>
          </a:endParaRPr>
        </a:p>
      </xdr:txBody>
    </xdr:sp>
    <xdr:clientData/>
  </xdr:oneCellAnchor>
  <xdr:twoCellAnchor>
    <xdr:from>
      <xdr:col>15</xdr:col>
      <xdr:colOff>92075</xdr:colOff>
      <xdr:row>58</xdr:row>
      <xdr:rowOff>6503</xdr:rowOff>
    </xdr:from>
    <xdr:to>
      <xdr:col>15</xdr:col>
      <xdr:colOff>269875</xdr:colOff>
      <xdr:row>58</xdr:row>
      <xdr:rowOff>6503</xdr:rowOff>
    </xdr:to>
    <xdr:cxnSp macro="">
      <xdr:nvCxnSpPr>
        <xdr:cNvPr id="342" name="直線コネクタ 341"/>
        <xdr:cNvCxnSpPr/>
      </xdr:nvCxnSpPr>
      <xdr:spPr>
        <a:xfrm>
          <a:off x="10388600" y="995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153585</xdr:rowOff>
    </xdr:from>
    <xdr:ext cx="534377" cy="259045"/>
    <xdr:sp macro="" textlink="">
      <xdr:nvSpPr>
        <xdr:cNvPr id="343" name="農林水産業費最大値テキスト"/>
        <xdr:cNvSpPr txBox="1"/>
      </xdr:nvSpPr>
      <xdr:spPr>
        <a:xfrm>
          <a:off x="10528300" y="838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20,368</a:t>
          </a:r>
          <a:endParaRPr kumimoji="1" lang="ja-JP" altLang="en-US" sz="1000" b="1">
            <a:latin typeface="ＭＳ Ｐゴシック"/>
          </a:endParaRPr>
        </a:p>
      </xdr:txBody>
    </xdr:sp>
    <xdr:clientData/>
  </xdr:oneCellAnchor>
  <xdr:twoCellAnchor>
    <xdr:from>
      <xdr:col>15</xdr:col>
      <xdr:colOff>92075</xdr:colOff>
      <xdr:row>50</xdr:row>
      <xdr:rowOff>35458</xdr:rowOff>
    </xdr:from>
    <xdr:to>
      <xdr:col>15</xdr:col>
      <xdr:colOff>269875</xdr:colOff>
      <xdr:row>50</xdr:row>
      <xdr:rowOff>35458</xdr:rowOff>
    </xdr:to>
    <xdr:cxnSp macro="">
      <xdr:nvCxnSpPr>
        <xdr:cNvPr id="344" name="直線コネクタ 343"/>
        <xdr:cNvCxnSpPr/>
      </xdr:nvCxnSpPr>
      <xdr:spPr>
        <a:xfrm>
          <a:off x="10388600" y="860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126441</xdr:rowOff>
    </xdr:from>
    <xdr:to>
      <xdr:col>15</xdr:col>
      <xdr:colOff>180975</xdr:colOff>
      <xdr:row>51</xdr:row>
      <xdr:rowOff>130861</xdr:rowOff>
    </xdr:to>
    <xdr:cxnSp macro="">
      <xdr:nvCxnSpPr>
        <xdr:cNvPr id="345" name="直線コネクタ 344"/>
        <xdr:cNvCxnSpPr/>
      </xdr:nvCxnSpPr>
      <xdr:spPr>
        <a:xfrm flipV="1">
          <a:off x="9639300" y="8698941"/>
          <a:ext cx="838200" cy="17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106646</xdr:rowOff>
    </xdr:from>
    <xdr:ext cx="469744" cy="259045"/>
    <xdr:sp macro="" textlink="">
      <xdr:nvSpPr>
        <xdr:cNvPr id="346" name="農林水産業費平均値テキスト"/>
        <xdr:cNvSpPr txBox="1"/>
      </xdr:nvSpPr>
      <xdr:spPr>
        <a:xfrm>
          <a:off x="10528300" y="9364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9,484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128219</xdr:rowOff>
    </xdr:from>
    <xdr:to>
      <xdr:col>15</xdr:col>
      <xdr:colOff>231775</xdr:colOff>
      <xdr:row>55</xdr:row>
      <xdr:rowOff>58369</xdr:rowOff>
    </xdr:to>
    <xdr:sp macro="" textlink="">
      <xdr:nvSpPr>
        <xdr:cNvPr id="347" name="フローチャート : 判断 346"/>
        <xdr:cNvSpPr/>
      </xdr:nvSpPr>
      <xdr:spPr>
        <a:xfrm>
          <a:off x="10426700" y="9386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130861</xdr:rowOff>
    </xdr:from>
    <xdr:to>
      <xdr:col>14</xdr:col>
      <xdr:colOff>28575</xdr:colOff>
      <xdr:row>51</xdr:row>
      <xdr:rowOff>161493</xdr:rowOff>
    </xdr:to>
    <xdr:cxnSp macro="">
      <xdr:nvCxnSpPr>
        <xdr:cNvPr id="348" name="直線コネクタ 347"/>
        <xdr:cNvCxnSpPr/>
      </xdr:nvCxnSpPr>
      <xdr:spPr>
        <a:xfrm flipV="1">
          <a:off x="8750300" y="8874811"/>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116484</xdr:rowOff>
    </xdr:from>
    <xdr:to>
      <xdr:col>14</xdr:col>
      <xdr:colOff>79375</xdr:colOff>
      <xdr:row>57</xdr:row>
      <xdr:rowOff>46634</xdr:rowOff>
    </xdr:to>
    <xdr:sp macro="" textlink="">
      <xdr:nvSpPr>
        <xdr:cNvPr id="349" name="フローチャート : 判断 348"/>
        <xdr:cNvSpPr/>
      </xdr:nvSpPr>
      <xdr:spPr>
        <a:xfrm>
          <a:off x="9588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37761</xdr:rowOff>
    </xdr:from>
    <xdr:ext cx="469744" cy="259045"/>
    <xdr:sp macro="" textlink="">
      <xdr:nvSpPr>
        <xdr:cNvPr id="350" name="テキスト ボックス 349"/>
        <xdr:cNvSpPr txBox="1"/>
      </xdr:nvSpPr>
      <xdr:spPr>
        <a:xfrm>
          <a:off x="9404427" y="981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161493</xdr:rowOff>
    </xdr:from>
    <xdr:to>
      <xdr:col>12</xdr:col>
      <xdr:colOff>511175</xdr:colOff>
      <xdr:row>52</xdr:row>
      <xdr:rowOff>84227</xdr:rowOff>
    </xdr:to>
    <xdr:cxnSp macro="">
      <xdr:nvCxnSpPr>
        <xdr:cNvPr id="351" name="直線コネクタ 350"/>
        <xdr:cNvCxnSpPr/>
      </xdr:nvCxnSpPr>
      <xdr:spPr>
        <a:xfrm flipV="1">
          <a:off x="7861300" y="8905443"/>
          <a:ext cx="889000" cy="9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73203</xdr:rowOff>
    </xdr:from>
    <xdr:to>
      <xdr:col>12</xdr:col>
      <xdr:colOff>561975</xdr:colOff>
      <xdr:row>57</xdr:row>
      <xdr:rowOff>3353</xdr:rowOff>
    </xdr:to>
    <xdr:sp macro="" textlink="">
      <xdr:nvSpPr>
        <xdr:cNvPr id="352" name="フローチャート : 判断 351"/>
        <xdr:cNvSpPr/>
      </xdr:nvSpPr>
      <xdr:spPr>
        <a:xfrm>
          <a:off x="8699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165930</xdr:rowOff>
    </xdr:from>
    <xdr:ext cx="469744" cy="259045"/>
    <xdr:sp macro="" textlink="">
      <xdr:nvSpPr>
        <xdr:cNvPr id="353" name="テキスト ボックス 352"/>
        <xdr:cNvSpPr txBox="1"/>
      </xdr:nvSpPr>
      <xdr:spPr>
        <a:xfrm>
          <a:off x="8515427" y="976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46050</xdr:rowOff>
    </xdr:from>
    <xdr:to>
      <xdr:col>11</xdr:col>
      <xdr:colOff>307975</xdr:colOff>
      <xdr:row>52</xdr:row>
      <xdr:rowOff>84227</xdr:rowOff>
    </xdr:to>
    <xdr:cxnSp macro="">
      <xdr:nvCxnSpPr>
        <xdr:cNvPr id="354" name="直線コネクタ 353"/>
        <xdr:cNvCxnSpPr/>
      </xdr:nvCxnSpPr>
      <xdr:spPr>
        <a:xfrm>
          <a:off x="6972300" y="8961450"/>
          <a:ext cx="889000" cy="3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115875</xdr:rowOff>
    </xdr:from>
    <xdr:to>
      <xdr:col>11</xdr:col>
      <xdr:colOff>358775</xdr:colOff>
      <xdr:row>57</xdr:row>
      <xdr:rowOff>46025</xdr:rowOff>
    </xdr:to>
    <xdr:sp macro="" textlink="">
      <xdr:nvSpPr>
        <xdr:cNvPr id="355" name="フローチャート : 判断 354"/>
        <xdr:cNvSpPr/>
      </xdr:nvSpPr>
      <xdr:spPr>
        <a:xfrm>
          <a:off x="7810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37152</xdr:rowOff>
    </xdr:from>
    <xdr:ext cx="469744" cy="259045"/>
    <xdr:sp macro="" textlink="">
      <xdr:nvSpPr>
        <xdr:cNvPr id="356" name="テキスト ボックス 355"/>
        <xdr:cNvSpPr txBox="1"/>
      </xdr:nvSpPr>
      <xdr:spPr>
        <a:xfrm>
          <a:off x="7626427" y="980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103759</xdr:rowOff>
    </xdr:from>
    <xdr:to>
      <xdr:col>10</xdr:col>
      <xdr:colOff>155575</xdr:colOff>
      <xdr:row>57</xdr:row>
      <xdr:rowOff>33909</xdr:rowOff>
    </xdr:to>
    <xdr:sp macro="" textlink="">
      <xdr:nvSpPr>
        <xdr:cNvPr id="357" name="フローチャート : 判断 356"/>
        <xdr:cNvSpPr/>
      </xdr:nvSpPr>
      <xdr:spPr>
        <a:xfrm>
          <a:off x="6921500" y="970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25036</xdr:rowOff>
    </xdr:from>
    <xdr:ext cx="469744" cy="259045"/>
    <xdr:sp macro="" textlink="">
      <xdr:nvSpPr>
        <xdr:cNvPr id="358" name="テキスト ボックス 357"/>
        <xdr:cNvSpPr txBox="1"/>
      </xdr:nvSpPr>
      <xdr:spPr>
        <a:xfrm>
          <a:off x="6737427" y="979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75641</xdr:rowOff>
    </xdr:from>
    <xdr:to>
      <xdr:col>15</xdr:col>
      <xdr:colOff>231775</xdr:colOff>
      <xdr:row>51</xdr:row>
      <xdr:rowOff>5791</xdr:rowOff>
    </xdr:to>
    <xdr:sp macro="" textlink="">
      <xdr:nvSpPr>
        <xdr:cNvPr id="364" name="円/楕円 363"/>
        <xdr:cNvSpPr/>
      </xdr:nvSpPr>
      <xdr:spPr>
        <a:xfrm>
          <a:off x="10426700" y="864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162018</xdr:rowOff>
    </xdr:from>
    <xdr:ext cx="534377" cy="259045"/>
    <xdr:sp macro="" textlink="">
      <xdr:nvSpPr>
        <xdr:cNvPr id="365" name="農林水産業費該当値テキスト"/>
        <xdr:cNvSpPr txBox="1"/>
      </xdr:nvSpPr>
      <xdr:spPr>
        <a:xfrm>
          <a:off x="10528300" y="856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19,174</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80061</xdr:rowOff>
    </xdr:from>
    <xdr:to>
      <xdr:col>14</xdr:col>
      <xdr:colOff>79375</xdr:colOff>
      <xdr:row>52</xdr:row>
      <xdr:rowOff>10211</xdr:rowOff>
    </xdr:to>
    <xdr:sp macro="" textlink="">
      <xdr:nvSpPr>
        <xdr:cNvPr id="366" name="円/楕円 365"/>
        <xdr:cNvSpPr/>
      </xdr:nvSpPr>
      <xdr:spPr>
        <a:xfrm>
          <a:off x="9588500" y="882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26738</xdr:rowOff>
    </xdr:from>
    <xdr:ext cx="534377" cy="259045"/>
    <xdr:sp macro="" textlink="">
      <xdr:nvSpPr>
        <xdr:cNvPr id="367" name="テキスト ボックス 366"/>
        <xdr:cNvSpPr txBox="1"/>
      </xdr:nvSpPr>
      <xdr:spPr>
        <a:xfrm>
          <a:off x="9372111" y="859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16,866</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110693</xdr:rowOff>
    </xdr:from>
    <xdr:to>
      <xdr:col>12</xdr:col>
      <xdr:colOff>561975</xdr:colOff>
      <xdr:row>52</xdr:row>
      <xdr:rowOff>40843</xdr:rowOff>
    </xdr:to>
    <xdr:sp macro="" textlink="">
      <xdr:nvSpPr>
        <xdr:cNvPr id="368" name="円/楕円 367"/>
        <xdr:cNvSpPr/>
      </xdr:nvSpPr>
      <xdr:spPr>
        <a:xfrm>
          <a:off x="8699500" y="88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57370</xdr:rowOff>
    </xdr:from>
    <xdr:ext cx="534377" cy="259045"/>
    <xdr:sp macro="" textlink="">
      <xdr:nvSpPr>
        <xdr:cNvPr id="369" name="テキスト ボックス 368"/>
        <xdr:cNvSpPr txBox="1"/>
      </xdr:nvSpPr>
      <xdr:spPr>
        <a:xfrm>
          <a:off x="8483111" y="862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16,464</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33427</xdr:rowOff>
    </xdr:from>
    <xdr:to>
      <xdr:col>11</xdr:col>
      <xdr:colOff>358775</xdr:colOff>
      <xdr:row>52</xdr:row>
      <xdr:rowOff>135027</xdr:rowOff>
    </xdr:to>
    <xdr:sp macro="" textlink="">
      <xdr:nvSpPr>
        <xdr:cNvPr id="370" name="円/楕円 369"/>
        <xdr:cNvSpPr/>
      </xdr:nvSpPr>
      <xdr:spPr>
        <a:xfrm>
          <a:off x="7810500" y="89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151554</xdr:rowOff>
    </xdr:from>
    <xdr:ext cx="534377" cy="259045"/>
    <xdr:sp macro="" textlink="">
      <xdr:nvSpPr>
        <xdr:cNvPr id="371" name="テキスト ボックス 370"/>
        <xdr:cNvSpPr txBox="1"/>
      </xdr:nvSpPr>
      <xdr:spPr>
        <a:xfrm>
          <a:off x="7594111" y="872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15,228</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166700</xdr:rowOff>
    </xdr:from>
    <xdr:to>
      <xdr:col>10</xdr:col>
      <xdr:colOff>155575</xdr:colOff>
      <xdr:row>52</xdr:row>
      <xdr:rowOff>96850</xdr:rowOff>
    </xdr:to>
    <xdr:sp macro="" textlink="">
      <xdr:nvSpPr>
        <xdr:cNvPr id="372" name="円/楕円 371"/>
        <xdr:cNvSpPr/>
      </xdr:nvSpPr>
      <xdr:spPr>
        <a:xfrm>
          <a:off x="6921500" y="89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113377</xdr:rowOff>
    </xdr:from>
    <xdr:ext cx="534377" cy="259045"/>
    <xdr:sp macro="" textlink="">
      <xdr:nvSpPr>
        <xdr:cNvPr id="373" name="テキスト ボックス 372"/>
        <xdr:cNvSpPr txBox="1"/>
      </xdr:nvSpPr>
      <xdr:spPr>
        <a:xfrm>
          <a:off x="6705111" y="868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75387</xdr:rowOff>
    </xdr:from>
    <xdr:to>
      <xdr:col>15</xdr:col>
      <xdr:colOff>180340</xdr:colOff>
      <xdr:row>78</xdr:row>
      <xdr:rowOff>63767</xdr:rowOff>
    </xdr:to>
    <xdr:cxnSp macro="">
      <xdr:nvCxnSpPr>
        <xdr:cNvPr id="397" name="直線コネクタ 396"/>
        <xdr:cNvCxnSpPr/>
      </xdr:nvCxnSpPr>
      <xdr:spPr>
        <a:xfrm flipV="1">
          <a:off x="10475595" y="12248337"/>
          <a:ext cx="1270" cy="1188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67594</xdr:rowOff>
    </xdr:from>
    <xdr:ext cx="469744" cy="259045"/>
    <xdr:sp macro="" textlink="">
      <xdr:nvSpPr>
        <xdr:cNvPr id="398" name="商工費最小値テキスト"/>
        <xdr:cNvSpPr txBox="1"/>
      </xdr:nvSpPr>
      <xdr:spPr>
        <a:xfrm>
          <a:off x="10528300" y="1344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3,993</a:t>
          </a:r>
          <a:endParaRPr kumimoji="1" lang="ja-JP" altLang="en-US" sz="1000" b="1">
            <a:latin typeface="ＭＳ Ｐゴシック"/>
          </a:endParaRPr>
        </a:p>
      </xdr:txBody>
    </xdr:sp>
    <xdr:clientData/>
  </xdr:oneCellAnchor>
  <xdr:twoCellAnchor>
    <xdr:from>
      <xdr:col>15</xdr:col>
      <xdr:colOff>92075</xdr:colOff>
      <xdr:row>78</xdr:row>
      <xdr:rowOff>63767</xdr:rowOff>
    </xdr:from>
    <xdr:to>
      <xdr:col>15</xdr:col>
      <xdr:colOff>269875</xdr:colOff>
      <xdr:row>78</xdr:row>
      <xdr:rowOff>63767</xdr:rowOff>
    </xdr:to>
    <xdr:cxnSp macro="">
      <xdr:nvCxnSpPr>
        <xdr:cNvPr id="399" name="直線コネクタ 398"/>
        <xdr:cNvCxnSpPr/>
      </xdr:nvCxnSpPr>
      <xdr:spPr>
        <a:xfrm>
          <a:off x="10388600" y="13436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22064</xdr:rowOff>
    </xdr:from>
    <xdr:ext cx="534377" cy="259045"/>
    <xdr:sp macro="" textlink="">
      <xdr:nvSpPr>
        <xdr:cNvPr id="400" name="商工費最大値テキスト"/>
        <xdr:cNvSpPr txBox="1"/>
      </xdr:nvSpPr>
      <xdr:spPr>
        <a:xfrm>
          <a:off x="10528300" y="1202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35,188</a:t>
          </a:r>
          <a:endParaRPr kumimoji="1" lang="ja-JP" altLang="en-US" sz="1000" b="1">
            <a:latin typeface="ＭＳ Ｐゴシック"/>
          </a:endParaRPr>
        </a:p>
      </xdr:txBody>
    </xdr:sp>
    <xdr:clientData/>
  </xdr:oneCellAnchor>
  <xdr:twoCellAnchor>
    <xdr:from>
      <xdr:col>15</xdr:col>
      <xdr:colOff>92075</xdr:colOff>
      <xdr:row>71</xdr:row>
      <xdr:rowOff>75387</xdr:rowOff>
    </xdr:from>
    <xdr:to>
      <xdr:col>15</xdr:col>
      <xdr:colOff>269875</xdr:colOff>
      <xdr:row>71</xdr:row>
      <xdr:rowOff>75387</xdr:rowOff>
    </xdr:to>
    <xdr:cxnSp macro="">
      <xdr:nvCxnSpPr>
        <xdr:cNvPr id="401" name="直線コネクタ 400"/>
        <xdr:cNvCxnSpPr/>
      </xdr:nvCxnSpPr>
      <xdr:spPr>
        <a:xfrm>
          <a:off x="10388600" y="1224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75387</xdr:rowOff>
    </xdr:from>
    <xdr:to>
      <xdr:col>15</xdr:col>
      <xdr:colOff>180975</xdr:colOff>
      <xdr:row>71</xdr:row>
      <xdr:rowOff>160693</xdr:rowOff>
    </xdr:to>
    <xdr:cxnSp macro="">
      <xdr:nvCxnSpPr>
        <xdr:cNvPr id="402" name="直線コネクタ 401"/>
        <xdr:cNvCxnSpPr/>
      </xdr:nvCxnSpPr>
      <xdr:spPr>
        <a:xfrm flipV="1">
          <a:off x="9639300" y="12248337"/>
          <a:ext cx="838200" cy="8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31551</xdr:rowOff>
    </xdr:from>
    <xdr:ext cx="534377" cy="259045"/>
    <xdr:sp macro="" textlink="">
      <xdr:nvSpPr>
        <xdr:cNvPr id="403" name="商工費平均値テキスト"/>
        <xdr:cNvSpPr txBox="1"/>
      </xdr:nvSpPr>
      <xdr:spPr>
        <a:xfrm>
          <a:off x="10528300" y="1289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16,439</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53124</xdr:rowOff>
    </xdr:from>
    <xdr:to>
      <xdr:col>15</xdr:col>
      <xdr:colOff>231775</xdr:colOff>
      <xdr:row>75</xdr:row>
      <xdr:rowOff>154724</xdr:rowOff>
    </xdr:to>
    <xdr:sp macro="" textlink="">
      <xdr:nvSpPr>
        <xdr:cNvPr id="404" name="フローチャート : 判断 403"/>
        <xdr:cNvSpPr/>
      </xdr:nvSpPr>
      <xdr:spPr>
        <a:xfrm>
          <a:off x="104267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66129</xdr:rowOff>
    </xdr:from>
    <xdr:to>
      <xdr:col>14</xdr:col>
      <xdr:colOff>28575</xdr:colOff>
      <xdr:row>71</xdr:row>
      <xdr:rowOff>160693</xdr:rowOff>
    </xdr:to>
    <xdr:cxnSp macro="">
      <xdr:nvCxnSpPr>
        <xdr:cNvPr id="405" name="直線コネクタ 404"/>
        <xdr:cNvCxnSpPr/>
      </xdr:nvCxnSpPr>
      <xdr:spPr>
        <a:xfrm>
          <a:off x="8750300" y="12239079"/>
          <a:ext cx="889000" cy="9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06" name="フローチャート : 判断 405"/>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111904</xdr:rowOff>
    </xdr:from>
    <xdr:ext cx="469744" cy="259045"/>
    <xdr:sp macro="" textlink="">
      <xdr:nvSpPr>
        <xdr:cNvPr id="407" name="テキスト ボックス 406"/>
        <xdr:cNvSpPr txBox="1"/>
      </xdr:nvSpPr>
      <xdr:spPr>
        <a:xfrm>
          <a:off x="9404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66129</xdr:rowOff>
    </xdr:from>
    <xdr:to>
      <xdr:col>12</xdr:col>
      <xdr:colOff>511175</xdr:colOff>
      <xdr:row>71</xdr:row>
      <xdr:rowOff>143053</xdr:rowOff>
    </xdr:to>
    <xdr:cxnSp macro="">
      <xdr:nvCxnSpPr>
        <xdr:cNvPr id="408" name="直線コネクタ 407"/>
        <xdr:cNvCxnSpPr/>
      </xdr:nvCxnSpPr>
      <xdr:spPr>
        <a:xfrm flipV="1">
          <a:off x="7861300" y="12239079"/>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09" name="フローチャート : 判断 408"/>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123944</xdr:rowOff>
    </xdr:from>
    <xdr:ext cx="469744" cy="259045"/>
    <xdr:sp macro="" textlink="">
      <xdr:nvSpPr>
        <xdr:cNvPr id="410" name="テキスト ボックス 409"/>
        <xdr:cNvSpPr txBox="1"/>
      </xdr:nvSpPr>
      <xdr:spPr>
        <a:xfrm>
          <a:off x="8515427"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38049</xdr:rowOff>
    </xdr:from>
    <xdr:to>
      <xdr:col>11</xdr:col>
      <xdr:colOff>307975</xdr:colOff>
      <xdr:row>71</xdr:row>
      <xdr:rowOff>143053</xdr:rowOff>
    </xdr:to>
    <xdr:cxnSp macro="">
      <xdr:nvCxnSpPr>
        <xdr:cNvPr id="411" name="直線コネクタ 410"/>
        <xdr:cNvCxnSpPr/>
      </xdr:nvCxnSpPr>
      <xdr:spPr>
        <a:xfrm>
          <a:off x="6972300" y="12210999"/>
          <a:ext cx="889000" cy="10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2" name="フローチャート : 判断 411"/>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129391</xdr:rowOff>
    </xdr:from>
    <xdr:ext cx="469744" cy="259045"/>
    <xdr:sp macro="" textlink="">
      <xdr:nvSpPr>
        <xdr:cNvPr id="413" name="テキスト ボックス 412"/>
        <xdr:cNvSpPr txBox="1"/>
      </xdr:nvSpPr>
      <xdr:spPr>
        <a:xfrm>
          <a:off x="7626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4" name="フローチャート : 判断 413"/>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99902</xdr:rowOff>
    </xdr:from>
    <xdr:ext cx="469744" cy="259045"/>
    <xdr:sp macro="" textlink="">
      <xdr:nvSpPr>
        <xdr:cNvPr id="415" name="テキスト ボックス 414"/>
        <xdr:cNvSpPr txBox="1"/>
      </xdr:nvSpPr>
      <xdr:spPr>
        <a:xfrm>
          <a:off x="6737427" y="133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24587</xdr:rowOff>
    </xdr:from>
    <xdr:to>
      <xdr:col>15</xdr:col>
      <xdr:colOff>231775</xdr:colOff>
      <xdr:row>71</xdr:row>
      <xdr:rowOff>126187</xdr:rowOff>
    </xdr:to>
    <xdr:sp macro="" textlink="">
      <xdr:nvSpPr>
        <xdr:cNvPr id="421" name="円/楕円 420"/>
        <xdr:cNvSpPr/>
      </xdr:nvSpPr>
      <xdr:spPr>
        <a:xfrm>
          <a:off x="10426700" y="1219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149064</xdr:rowOff>
    </xdr:from>
    <xdr:ext cx="534377" cy="259045"/>
    <xdr:sp macro="" textlink="">
      <xdr:nvSpPr>
        <xdr:cNvPr id="422" name="商工費該当値テキスト"/>
        <xdr:cNvSpPr txBox="1"/>
      </xdr:nvSpPr>
      <xdr:spPr>
        <a:xfrm>
          <a:off x="10528300" y="1215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35,188</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109893</xdr:rowOff>
    </xdr:from>
    <xdr:to>
      <xdr:col>14</xdr:col>
      <xdr:colOff>79375</xdr:colOff>
      <xdr:row>72</xdr:row>
      <xdr:rowOff>40043</xdr:rowOff>
    </xdr:to>
    <xdr:sp macro="" textlink="">
      <xdr:nvSpPr>
        <xdr:cNvPr id="423" name="円/楕円 422"/>
        <xdr:cNvSpPr/>
      </xdr:nvSpPr>
      <xdr:spPr>
        <a:xfrm>
          <a:off x="9588500" y="122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56570</xdr:rowOff>
    </xdr:from>
    <xdr:ext cx="534377" cy="259045"/>
    <xdr:sp macro="" textlink="">
      <xdr:nvSpPr>
        <xdr:cNvPr id="424" name="テキスト ボックス 423"/>
        <xdr:cNvSpPr txBox="1"/>
      </xdr:nvSpPr>
      <xdr:spPr>
        <a:xfrm>
          <a:off x="9372111" y="120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32,949</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15329</xdr:rowOff>
    </xdr:from>
    <xdr:to>
      <xdr:col>12</xdr:col>
      <xdr:colOff>561975</xdr:colOff>
      <xdr:row>71</xdr:row>
      <xdr:rowOff>116929</xdr:rowOff>
    </xdr:to>
    <xdr:sp macro="" textlink="">
      <xdr:nvSpPr>
        <xdr:cNvPr id="425" name="円/楕円 424"/>
        <xdr:cNvSpPr/>
      </xdr:nvSpPr>
      <xdr:spPr>
        <a:xfrm>
          <a:off x="8699500" y="121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133456</xdr:rowOff>
    </xdr:from>
    <xdr:ext cx="534377" cy="259045"/>
    <xdr:sp macro="" textlink="">
      <xdr:nvSpPr>
        <xdr:cNvPr id="426" name="テキスト ボックス 425"/>
        <xdr:cNvSpPr txBox="1"/>
      </xdr:nvSpPr>
      <xdr:spPr>
        <a:xfrm>
          <a:off x="8483111" y="1196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35,431</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92253</xdr:rowOff>
    </xdr:from>
    <xdr:to>
      <xdr:col>11</xdr:col>
      <xdr:colOff>358775</xdr:colOff>
      <xdr:row>72</xdr:row>
      <xdr:rowOff>22403</xdr:rowOff>
    </xdr:to>
    <xdr:sp macro="" textlink="">
      <xdr:nvSpPr>
        <xdr:cNvPr id="427" name="円/楕円 426"/>
        <xdr:cNvSpPr/>
      </xdr:nvSpPr>
      <xdr:spPr>
        <a:xfrm>
          <a:off x="7810500" y="1226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38930</xdr:rowOff>
    </xdr:from>
    <xdr:ext cx="534377" cy="259045"/>
    <xdr:sp macro="" textlink="">
      <xdr:nvSpPr>
        <xdr:cNvPr id="428" name="テキスト ボックス 427"/>
        <xdr:cNvSpPr txBox="1"/>
      </xdr:nvSpPr>
      <xdr:spPr>
        <a:xfrm>
          <a:off x="7594111" y="1204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33,412</a:t>
          </a:r>
          <a:endParaRPr kumimoji="1" lang="ja-JP" altLang="en-US" sz="1000" b="1">
            <a:solidFill>
              <a:srgbClr val="FF0000"/>
            </a:solidFill>
            <a:latin typeface="ＭＳ Ｐゴシック"/>
          </a:endParaRPr>
        </a:p>
      </xdr:txBody>
    </xdr:sp>
    <xdr:clientData/>
  </xdr:oneCellAnchor>
  <xdr:twoCellAnchor>
    <xdr:from>
      <xdr:col>10</xdr:col>
      <xdr:colOff>53975</xdr:colOff>
      <xdr:row>70</xdr:row>
      <xdr:rowOff>158699</xdr:rowOff>
    </xdr:from>
    <xdr:to>
      <xdr:col>10</xdr:col>
      <xdr:colOff>155575</xdr:colOff>
      <xdr:row>71</xdr:row>
      <xdr:rowOff>88849</xdr:rowOff>
    </xdr:to>
    <xdr:sp macro="" textlink="">
      <xdr:nvSpPr>
        <xdr:cNvPr id="429" name="円/楕円 428"/>
        <xdr:cNvSpPr/>
      </xdr:nvSpPr>
      <xdr:spPr>
        <a:xfrm>
          <a:off x="6921500" y="1216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105376</xdr:rowOff>
    </xdr:from>
    <xdr:ext cx="534377" cy="259045"/>
    <xdr:sp macro="" textlink="">
      <xdr:nvSpPr>
        <xdr:cNvPr id="430" name="テキスト ボックス 429"/>
        <xdr:cNvSpPr txBox="1"/>
      </xdr:nvSpPr>
      <xdr:spPr>
        <a:xfrm>
          <a:off x="6705111" y="1193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1" name="テキスト ボックス 44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1" name="テキスト ボックス 45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21437</xdr:rowOff>
    </xdr:from>
    <xdr:to>
      <xdr:col>15</xdr:col>
      <xdr:colOff>180340</xdr:colOff>
      <xdr:row>99</xdr:row>
      <xdr:rowOff>20676</xdr:rowOff>
    </xdr:to>
    <xdr:cxnSp macro="">
      <xdr:nvCxnSpPr>
        <xdr:cNvPr id="455" name="直線コネクタ 454"/>
        <xdr:cNvCxnSpPr/>
      </xdr:nvCxnSpPr>
      <xdr:spPr>
        <a:xfrm flipV="1">
          <a:off x="10475595" y="15794837"/>
          <a:ext cx="1270" cy="119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24503</xdr:rowOff>
    </xdr:from>
    <xdr:ext cx="534377" cy="259045"/>
    <xdr:sp macro="" textlink="">
      <xdr:nvSpPr>
        <xdr:cNvPr id="456" name="土木費最小値テキスト"/>
        <xdr:cNvSpPr txBox="1"/>
      </xdr:nvSpPr>
      <xdr:spPr>
        <a:xfrm>
          <a:off x="10528300" y="1699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30,624</a:t>
          </a:r>
          <a:endParaRPr kumimoji="1" lang="ja-JP" altLang="en-US" sz="1000" b="1">
            <a:latin typeface="ＭＳ Ｐゴシック"/>
          </a:endParaRPr>
        </a:p>
      </xdr:txBody>
    </xdr:sp>
    <xdr:clientData/>
  </xdr:oneCellAnchor>
  <xdr:twoCellAnchor>
    <xdr:from>
      <xdr:col>15</xdr:col>
      <xdr:colOff>92075</xdr:colOff>
      <xdr:row>99</xdr:row>
      <xdr:rowOff>20676</xdr:rowOff>
    </xdr:from>
    <xdr:to>
      <xdr:col>15</xdr:col>
      <xdr:colOff>269875</xdr:colOff>
      <xdr:row>99</xdr:row>
      <xdr:rowOff>20676</xdr:rowOff>
    </xdr:to>
    <xdr:cxnSp macro="">
      <xdr:nvCxnSpPr>
        <xdr:cNvPr id="457" name="直線コネクタ 456"/>
        <xdr:cNvCxnSpPr/>
      </xdr:nvCxnSpPr>
      <xdr:spPr>
        <a:xfrm>
          <a:off x="10388600" y="16994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139564</xdr:rowOff>
    </xdr:from>
    <xdr:ext cx="534377" cy="259045"/>
    <xdr:sp macro="" textlink="">
      <xdr:nvSpPr>
        <xdr:cNvPr id="458" name="土木費最大値テキスト"/>
        <xdr:cNvSpPr txBox="1"/>
      </xdr:nvSpPr>
      <xdr:spPr>
        <a:xfrm>
          <a:off x="10528300" y="1557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62,104</a:t>
          </a:r>
          <a:endParaRPr kumimoji="1" lang="ja-JP" altLang="en-US" sz="1000" b="1">
            <a:latin typeface="ＭＳ Ｐゴシック"/>
          </a:endParaRPr>
        </a:p>
      </xdr:txBody>
    </xdr:sp>
    <xdr:clientData/>
  </xdr:oneCellAnchor>
  <xdr:twoCellAnchor>
    <xdr:from>
      <xdr:col>15</xdr:col>
      <xdr:colOff>92075</xdr:colOff>
      <xdr:row>92</xdr:row>
      <xdr:rowOff>21437</xdr:rowOff>
    </xdr:from>
    <xdr:to>
      <xdr:col>15</xdr:col>
      <xdr:colOff>269875</xdr:colOff>
      <xdr:row>92</xdr:row>
      <xdr:rowOff>21437</xdr:rowOff>
    </xdr:to>
    <xdr:cxnSp macro="">
      <xdr:nvCxnSpPr>
        <xdr:cNvPr id="459" name="直線コネクタ 458"/>
        <xdr:cNvCxnSpPr/>
      </xdr:nvCxnSpPr>
      <xdr:spPr>
        <a:xfrm>
          <a:off x="10388600" y="15794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151245</xdr:rowOff>
    </xdr:from>
    <xdr:to>
      <xdr:col>15</xdr:col>
      <xdr:colOff>180975</xdr:colOff>
      <xdr:row>92</xdr:row>
      <xdr:rowOff>21437</xdr:rowOff>
    </xdr:to>
    <xdr:cxnSp macro="">
      <xdr:nvCxnSpPr>
        <xdr:cNvPr id="460" name="直線コネクタ 459"/>
        <xdr:cNvCxnSpPr/>
      </xdr:nvCxnSpPr>
      <xdr:spPr>
        <a:xfrm>
          <a:off x="9639300" y="15753195"/>
          <a:ext cx="838200" cy="4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68279</xdr:rowOff>
    </xdr:from>
    <xdr:ext cx="534377" cy="259045"/>
    <xdr:sp macro="" textlink="">
      <xdr:nvSpPr>
        <xdr:cNvPr id="461" name="土木費平均値テキスト"/>
        <xdr:cNvSpPr txBox="1"/>
      </xdr:nvSpPr>
      <xdr:spPr>
        <a:xfrm>
          <a:off x="10528300" y="1635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45,475</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89852</xdr:rowOff>
    </xdr:from>
    <xdr:to>
      <xdr:col>15</xdr:col>
      <xdr:colOff>231775</xdr:colOff>
      <xdr:row>96</xdr:row>
      <xdr:rowOff>20002</xdr:rowOff>
    </xdr:to>
    <xdr:sp macro="" textlink="">
      <xdr:nvSpPr>
        <xdr:cNvPr id="462" name="フローチャート : 判断 461"/>
        <xdr:cNvSpPr/>
      </xdr:nvSpPr>
      <xdr:spPr>
        <a:xfrm>
          <a:off x="10426700" y="163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165342</xdr:rowOff>
    </xdr:from>
    <xdr:to>
      <xdr:col>14</xdr:col>
      <xdr:colOff>28575</xdr:colOff>
      <xdr:row>91</xdr:row>
      <xdr:rowOff>151245</xdr:rowOff>
    </xdr:to>
    <xdr:cxnSp macro="">
      <xdr:nvCxnSpPr>
        <xdr:cNvPr id="463" name="直線コネクタ 462"/>
        <xdr:cNvCxnSpPr/>
      </xdr:nvCxnSpPr>
      <xdr:spPr>
        <a:xfrm>
          <a:off x="8750300" y="15595842"/>
          <a:ext cx="889000" cy="15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24434</xdr:rowOff>
    </xdr:from>
    <xdr:to>
      <xdr:col>14</xdr:col>
      <xdr:colOff>79375</xdr:colOff>
      <xdr:row>97</xdr:row>
      <xdr:rowOff>126034</xdr:rowOff>
    </xdr:to>
    <xdr:sp macro="" textlink="">
      <xdr:nvSpPr>
        <xdr:cNvPr id="464" name="フローチャート : 判断 463"/>
        <xdr:cNvSpPr/>
      </xdr:nvSpPr>
      <xdr:spPr>
        <a:xfrm>
          <a:off x="9588500" y="166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117161</xdr:rowOff>
    </xdr:from>
    <xdr:ext cx="534377" cy="259045"/>
    <xdr:sp macro="" textlink="">
      <xdr:nvSpPr>
        <xdr:cNvPr id="465" name="テキスト ボックス 464"/>
        <xdr:cNvSpPr txBox="1"/>
      </xdr:nvSpPr>
      <xdr:spPr>
        <a:xfrm>
          <a:off x="9372111" y="167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90</xdr:row>
      <xdr:rowOff>165342</xdr:rowOff>
    </xdr:from>
    <xdr:to>
      <xdr:col>12</xdr:col>
      <xdr:colOff>511175</xdr:colOff>
      <xdr:row>92</xdr:row>
      <xdr:rowOff>114630</xdr:rowOff>
    </xdr:to>
    <xdr:cxnSp macro="">
      <xdr:nvCxnSpPr>
        <xdr:cNvPr id="466" name="直線コネクタ 465"/>
        <xdr:cNvCxnSpPr/>
      </xdr:nvCxnSpPr>
      <xdr:spPr>
        <a:xfrm flipV="1">
          <a:off x="7861300" y="15595842"/>
          <a:ext cx="889000" cy="29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141821</xdr:rowOff>
    </xdr:from>
    <xdr:to>
      <xdr:col>12</xdr:col>
      <xdr:colOff>561975</xdr:colOff>
      <xdr:row>97</xdr:row>
      <xdr:rowOff>71971</xdr:rowOff>
    </xdr:to>
    <xdr:sp macro="" textlink="">
      <xdr:nvSpPr>
        <xdr:cNvPr id="467" name="フローチャート : 判断 466"/>
        <xdr:cNvSpPr/>
      </xdr:nvSpPr>
      <xdr:spPr>
        <a:xfrm>
          <a:off x="8699500" y="166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63098</xdr:rowOff>
    </xdr:from>
    <xdr:ext cx="534377" cy="259045"/>
    <xdr:sp macro="" textlink="">
      <xdr:nvSpPr>
        <xdr:cNvPr id="468" name="テキスト ボックス 467"/>
        <xdr:cNvSpPr txBox="1"/>
      </xdr:nvSpPr>
      <xdr:spPr>
        <a:xfrm>
          <a:off x="8483111" y="1669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4141</xdr:rowOff>
    </xdr:from>
    <xdr:to>
      <xdr:col>11</xdr:col>
      <xdr:colOff>307975</xdr:colOff>
      <xdr:row>92</xdr:row>
      <xdr:rowOff>114630</xdr:rowOff>
    </xdr:to>
    <xdr:cxnSp macro="">
      <xdr:nvCxnSpPr>
        <xdr:cNvPr id="469" name="直線コネクタ 468"/>
        <xdr:cNvCxnSpPr/>
      </xdr:nvCxnSpPr>
      <xdr:spPr>
        <a:xfrm>
          <a:off x="6972300" y="1577754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169672</xdr:rowOff>
    </xdr:from>
    <xdr:to>
      <xdr:col>11</xdr:col>
      <xdr:colOff>358775</xdr:colOff>
      <xdr:row>97</xdr:row>
      <xdr:rowOff>99822</xdr:rowOff>
    </xdr:to>
    <xdr:sp macro="" textlink="">
      <xdr:nvSpPr>
        <xdr:cNvPr id="470" name="フローチャート : 判断 469"/>
        <xdr:cNvSpPr/>
      </xdr:nvSpPr>
      <xdr:spPr>
        <a:xfrm>
          <a:off x="7810500" y="1662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90949</xdr:rowOff>
    </xdr:from>
    <xdr:ext cx="534377" cy="259045"/>
    <xdr:sp macro="" textlink="">
      <xdr:nvSpPr>
        <xdr:cNvPr id="471" name="テキスト ボックス 470"/>
        <xdr:cNvSpPr txBox="1"/>
      </xdr:nvSpPr>
      <xdr:spPr>
        <a:xfrm>
          <a:off x="7594111" y="1672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36361</xdr:rowOff>
    </xdr:from>
    <xdr:to>
      <xdr:col>10</xdr:col>
      <xdr:colOff>155575</xdr:colOff>
      <xdr:row>97</xdr:row>
      <xdr:rowOff>137961</xdr:rowOff>
    </xdr:to>
    <xdr:sp macro="" textlink="">
      <xdr:nvSpPr>
        <xdr:cNvPr id="472" name="フローチャート : 判断 471"/>
        <xdr:cNvSpPr/>
      </xdr:nvSpPr>
      <xdr:spPr>
        <a:xfrm>
          <a:off x="6921500" y="166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129088</xdr:rowOff>
    </xdr:from>
    <xdr:ext cx="534377" cy="259045"/>
    <xdr:sp macro="" textlink="">
      <xdr:nvSpPr>
        <xdr:cNvPr id="473" name="テキスト ボックス 472"/>
        <xdr:cNvSpPr txBox="1"/>
      </xdr:nvSpPr>
      <xdr:spPr>
        <a:xfrm>
          <a:off x="6705111" y="1675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91</xdr:row>
      <xdr:rowOff>142087</xdr:rowOff>
    </xdr:from>
    <xdr:to>
      <xdr:col>15</xdr:col>
      <xdr:colOff>231775</xdr:colOff>
      <xdr:row>92</xdr:row>
      <xdr:rowOff>72237</xdr:rowOff>
    </xdr:to>
    <xdr:sp macro="" textlink="">
      <xdr:nvSpPr>
        <xdr:cNvPr id="479" name="円/楕円 478"/>
        <xdr:cNvSpPr/>
      </xdr:nvSpPr>
      <xdr:spPr>
        <a:xfrm>
          <a:off x="10426700" y="1574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95114</xdr:rowOff>
    </xdr:from>
    <xdr:ext cx="534377" cy="259045"/>
    <xdr:sp macro="" textlink="">
      <xdr:nvSpPr>
        <xdr:cNvPr id="480" name="土木費該当値テキスト"/>
        <xdr:cNvSpPr txBox="1"/>
      </xdr:nvSpPr>
      <xdr:spPr>
        <a:xfrm>
          <a:off x="10528300" y="15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62,104</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100445</xdr:rowOff>
    </xdr:from>
    <xdr:to>
      <xdr:col>14</xdr:col>
      <xdr:colOff>79375</xdr:colOff>
      <xdr:row>92</xdr:row>
      <xdr:rowOff>30595</xdr:rowOff>
    </xdr:to>
    <xdr:sp macro="" textlink="">
      <xdr:nvSpPr>
        <xdr:cNvPr id="481" name="円/楕円 480"/>
        <xdr:cNvSpPr/>
      </xdr:nvSpPr>
      <xdr:spPr>
        <a:xfrm>
          <a:off x="9588500" y="157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47122</xdr:rowOff>
    </xdr:from>
    <xdr:ext cx="534377" cy="259045"/>
    <xdr:sp macro="" textlink="">
      <xdr:nvSpPr>
        <xdr:cNvPr id="482" name="テキスト ボックス 481"/>
        <xdr:cNvSpPr txBox="1"/>
      </xdr:nvSpPr>
      <xdr:spPr>
        <a:xfrm>
          <a:off x="9372111" y="1547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63,197</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114542</xdr:rowOff>
    </xdr:from>
    <xdr:to>
      <xdr:col>12</xdr:col>
      <xdr:colOff>561975</xdr:colOff>
      <xdr:row>91</xdr:row>
      <xdr:rowOff>44692</xdr:rowOff>
    </xdr:to>
    <xdr:sp macro="" textlink="">
      <xdr:nvSpPr>
        <xdr:cNvPr id="483" name="円/楕円 482"/>
        <xdr:cNvSpPr/>
      </xdr:nvSpPr>
      <xdr:spPr>
        <a:xfrm>
          <a:off x="8699500" y="1554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89</xdr:row>
      <xdr:rowOff>61219</xdr:rowOff>
    </xdr:from>
    <xdr:ext cx="534377" cy="259045"/>
    <xdr:sp macro="" textlink="">
      <xdr:nvSpPr>
        <xdr:cNvPr id="484" name="テキスト ボックス 483"/>
        <xdr:cNvSpPr txBox="1"/>
      </xdr:nvSpPr>
      <xdr:spPr>
        <a:xfrm>
          <a:off x="8483111" y="1532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67,327</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63830</xdr:rowOff>
    </xdr:from>
    <xdr:to>
      <xdr:col>11</xdr:col>
      <xdr:colOff>358775</xdr:colOff>
      <xdr:row>92</xdr:row>
      <xdr:rowOff>165430</xdr:rowOff>
    </xdr:to>
    <xdr:sp macro="" textlink="">
      <xdr:nvSpPr>
        <xdr:cNvPr id="485" name="円/楕円 484"/>
        <xdr:cNvSpPr/>
      </xdr:nvSpPr>
      <xdr:spPr>
        <a:xfrm>
          <a:off x="7810500" y="1583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91</xdr:row>
      <xdr:rowOff>10507</xdr:rowOff>
    </xdr:from>
    <xdr:ext cx="534377" cy="259045"/>
    <xdr:sp macro="" textlink="">
      <xdr:nvSpPr>
        <xdr:cNvPr id="486" name="テキスト ボックス 485"/>
        <xdr:cNvSpPr txBox="1"/>
      </xdr:nvSpPr>
      <xdr:spPr>
        <a:xfrm>
          <a:off x="7594111" y="1561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59,658</a:t>
          </a:r>
          <a:endParaRPr kumimoji="1" lang="ja-JP" altLang="en-US" sz="1000" b="1">
            <a:solidFill>
              <a:srgbClr val="FF0000"/>
            </a:solidFill>
            <a:latin typeface="ＭＳ Ｐゴシック"/>
          </a:endParaRPr>
        </a:p>
      </xdr:txBody>
    </xdr:sp>
    <xdr:clientData/>
  </xdr:oneCellAnchor>
  <xdr:twoCellAnchor>
    <xdr:from>
      <xdr:col>10</xdr:col>
      <xdr:colOff>53975</xdr:colOff>
      <xdr:row>91</xdr:row>
      <xdr:rowOff>124791</xdr:rowOff>
    </xdr:from>
    <xdr:to>
      <xdr:col>10</xdr:col>
      <xdr:colOff>155575</xdr:colOff>
      <xdr:row>92</xdr:row>
      <xdr:rowOff>54941</xdr:rowOff>
    </xdr:to>
    <xdr:sp macro="" textlink="">
      <xdr:nvSpPr>
        <xdr:cNvPr id="487" name="円/楕円 486"/>
        <xdr:cNvSpPr/>
      </xdr:nvSpPr>
      <xdr:spPr>
        <a:xfrm>
          <a:off x="6921500" y="157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90</xdr:row>
      <xdr:rowOff>71468</xdr:rowOff>
    </xdr:from>
    <xdr:ext cx="534377" cy="259045"/>
    <xdr:sp macro="" textlink="">
      <xdr:nvSpPr>
        <xdr:cNvPr id="488" name="テキスト ボックス 487"/>
        <xdr:cNvSpPr txBox="1"/>
      </xdr:nvSpPr>
      <xdr:spPr>
        <a:xfrm>
          <a:off x="6705111" y="1550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86482</xdr:rowOff>
    </xdr:from>
    <xdr:to>
      <xdr:col>23</xdr:col>
      <xdr:colOff>516889</xdr:colOff>
      <xdr:row>38</xdr:row>
      <xdr:rowOff>67188</xdr:rowOff>
    </xdr:to>
    <xdr:cxnSp macro="">
      <xdr:nvCxnSpPr>
        <xdr:cNvPr id="511" name="直線コネクタ 510"/>
        <xdr:cNvCxnSpPr/>
      </xdr:nvCxnSpPr>
      <xdr:spPr>
        <a:xfrm flipV="1">
          <a:off x="16317595" y="5229982"/>
          <a:ext cx="1269" cy="1352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71015</xdr:rowOff>
    </xdr:from>
    <xdr:ext cx="534377" cy="259045"/>
    <xdr:sp macro="" textlink="">
      <xdr:nvSpPr>
        <xdr:cNvPr id="512" name="消防費最小値テキスト"/>
        <xdr:cNvSpPr txBox="1"/>
      </xdr:nvSpPr>
      <xdr:spPr>
        <a:xfrm>
          <a:off x="16370300" y="65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10,793</a:t>
          </a:r>
          <a:endParaRPr kumimoji="1" lang="ja-JP" altLang="en-US" sz="1000" b="1">
            <a:latin typeface="ＭＳ Ｐゴシック"/>
          </a:endParaRPr>
        </a:p>
      </xdr:txBody>
    </xdr:sp>
    <xdr:clientData/>
  </xdr:oneCellAnchor>
  <xdr:twoCellAnchor>
    <xdr:from>
      <xdr:col>23</xdr:col>
      <xdr:colOff>428625</xdr:colOff>
      <xdr:row>38</xdr:row>
      <xdr:rowOff>67188</xdr:rowOff>
    </xdr:from>
    <xdr:to>
      <xdr:col>23</xdr:col>
      <xdr:colOff>606425</xdr:colOff>
      <xdr:row>38</xdr:row>
      <xdr:rowOff>67188</xdr:rowOff>
    </xdr:to>
    <xdr:cxnSp macro="">
      <xdr:nvCxnSpPr>
        <xdr:cNvPr id="513" name="直線コネクタ 512"/>
        <xdr:cNvCxnSpPr/>
      </xdr:nvCxnSpPr>
      <xdr:spPr>
        <a:xfrm>
          <a:off x="16230600" y="6582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33159</xdr:rowOff>
    </xdr:from>
    <xdr:ext cx="534377" cy="259045"/>
    <xdr:sp macro="" textlink="">
      <xdr:nvSpPr>
        <xdr:cNvPr id="514" name="消防費最大値テキスト"/>
        <xdr:cNvSpPr txBox="1"/>
      </xdr:nvSpPr>
      <xdr:spPr>
        <a:xfrm>
          <a:off x="16370300" y="50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25,582</a:t>
          </a:r>
          <a:endParaRPr kumimoji="1" lang="ja-JP" altLang="en-US" sz="1000" b="1">
            <a:latin typeface="ＭＳ Ｐゴシック"/>
          </a:endParaRPr>
        </a:p>
      </xdr:txBody>
    </xdr:sp>
    <xdr:clientData/>
  </xdr:oneCellAnchor>
  <xdr:twoCellAnchor>
    <xdr:from>
      <xdr:col>23</xdr:col>
      <xdr:colOff>428625</xdr:colOff>
      <xdr:row>30</xdr:row>
      <xdr:rowOff>86482</xdr:rowOff>
    </xdr:from>
    <xdr:to>
      <xdr:col>23</xdr:col>
      <xdr:colOff>606425</xdr:colOff>
      <xdr:row>30</xdr:row>
      <xdr:rowOff>86482</xdr:rowOff>
    </xdr:to>
    <xdr:cxnSp macro="">
      <xdr:nvCxnSpPr>
        <xdr:cNvPr id="515" name="直線コネクタ 514"/>
        <xdr:cNvCxnSpPr/>
      </xdr:nvCxnSpPr>
      <xdr:spPr>
        <a:xfrm>
          <a:off x="16230600" y="522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164480</xdr:rowOff>
    </xdr:from>
    <xdr:to>
      <xdr:col>23</xdr:col>
      <xdr:colOff>517525</xdr:colOff>
      <xdr:row>38</xdr:row>
      <xdr:rowOff>38202</xdr:rowOff>
    </xdr:to>
    <xdr:cxnSp macro="">
      <xdr:nvCxnSpPr>
        <xdr:cNvPr id="516" name="直線コネクタ 515"/>
        <xdr:cNvCxnSpPr/>
      </xdr:nvCxnSpPr>
      <xdr:spPr>
        <a:xfrm>
          <a:off x="15481300" y="6508130"/>
          <a:ext cx="838200" cy="4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55541</xdr:rowOff>
    </xdr:from>
    <xdr:ext cx="534377" cy="259045"/>
    <xdr:sp macro="" textlink="">
      <xdr:nvSpPr>
        <xdr:cNvPr id="517" name="消防費平均値テキスト"/>
        <xdr:cNvSpPr txBox="1"/>
      </xdr:nvSpPr>
      <xdr:spPr>
        <a:xfrm>
          <a:off x="16370300" y="605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32664</xdr:rowOff>
    </xdr:from>
    <xdr:to>
      <xdr:col>23</xdr:col>
      <xdr:colOff>568325</xdr:colOff>
      <xdr:row>36</xdr:row>
      <xdr:rowOff>134264</xdr:rowOff>
    </xdr:to>
    <xdr:sp macro="" textlink="">
      <xdr:nvSpPr>
        <xdr:cNvPr id="518" name="フローチャート : 判断 517"/>
        <xdr:cNvSpPr/>
      </xdr:nvSpPr>
      <xdr:spPr>
        <a:xfrm>
          <a:off x="16268700" y="62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147655</xdr:rowOff>
    </xdr:from>
    <xdr:to>
      <xdr:col>22</xdr:col>
      <xdr:colOff>365125</xdr:colOff>
      <xdr:row>37</xdr:row>
      <xdr:rowOff>164480</xdr:rowOff>
    </xdr:to>
    <xdr:cxnSp macro="">
      <xdr:nvCxnSpPr>
        <xdr:cNvPr id="519" name="直線コネクタ 518"/>
        <xdr:cNvCxnSpPr/>
      </xdr:nvCxnSpPr>
      <xdr:spPr>
        <a:xfrm>
          <a:off x="14592300" y="6491305"/>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116515</xdr:rowOff>
    </xdr:from>
    <xdr:to>
      <xdr:col>22</xdr:col>
      <xdr:colOff>415925</xdr:colOff>
      <xdr:row>37</xdr:row>
      <xdr:rowOff>46665</xdr:rowOff>
    </xdr:to>
    <xdr:sp macro="" textlink="">
      <xdr:nvSpPr>
        <xdr:cNvPr id="520" name="フローチャート : 判断 519"/>
        <xdr:cNvSpPr/>
      </xdr:nvSpPr>
      <xdr:spPr>
        <a:xfrm>
          <a:off x="15430500" y="628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63192</xdr:rowOff>
    </xdr:from>
    <xdr:ext cx="534377" cy="259045"/>
    <xdr:sp macro="" textlink="">
      <xdr:nvSpPr>
        <xdr:cNvPr id="521" name="テキスト ボックス 520"/>
        <xdr:cNvSpPr txBox="1"/>
      </xdr:nvSpPr>
      <xdr:spPr>
        <a:xfrm>
          <a:off x="15214111" y="606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147655</xdr:rowOff>
    </xdr:from>
    <xdr:to>
      <xdr:col>21</xdr:col>
      <xdr:colOff>161925</xdr:colOff>
      <xdr:row>38</xdr:row>
      <xdr:rowOff>113914</xdr:rowOff>
    </xdr:to>
    <xdr:cxnSp macro="">
      <xdr:nvCxnSpPr>
        <xdr:cNvPr id="522" name="直線コネクタ 521"/>
        <xdr:cNvCxnSpPr/>
      </xdr:nvCxnSpPr>
      <xdr:spPr>
        <a:xfrm flipV="1">
          <a:off x="13703300" y="6491305"/>
          <a:ext cx="889000" cy="13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142667</xdr:rowOff>
    </xdr:from>
    <xdr:to>
      <xdr:col>21</xdr:col>
      <xdr:colOff>212725</xdr:colOff>
      <xdr:row>37</xdr:row>
      <xdr:rowOff>72817</xdr:rowOff>
    </xdr:to>
    <xdr:sp macro="" textlink="">
      <xdr:nvSpPr>
        <xdr:cNvPr id="523" name="フローチャート : 判断 522"/>
        <xdr:cNvSpPr/>
      </xdr:nvSpPr>
      <xdr:spPr>
        <a:xfrm>
          <a:off x="14541500" y="63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89344</xdr:rowOff>
    </xdr:from>
    <xdr:ext cx="534377" cy="259045"/>
    <xdr:sp macro="" textlink="">
      <xdr:nvSpPr>
        <xdr:cNvPr id="524" name="テキスト ボックス 523"/>
        <xdr:cNvSpPr txBox="1"/>
      </xdr:nvSpPr>
      <xdr:spPr>
        <a:xfrm>
          <a:off x="14325111" y="609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5741</xdr:rowOff>
    </xdr:from>
    <xdr:to>
      <xdr:col>19</xdr:col>
      <xdr:colOff>644525</xdr:colOff>
      <xdr:row>38</xdr:row>
      <xdr:rowOff>113914</xdr:rowOff>
    </xdr:to>
    <xdr:cxnSp macro="">
      <xdr:nvCxnSpPr>
        <xdr:cNvPr id="525" name="直線コネクタ 524"/>
        <xdr:cNvCxnSpPr/>
      </xdr:nvCxnSpPr>
      <xdr:spPr>
        <a:xfrm>
          <a:off x="12814300" y="6520841"/>
          <a:ext cx="889000" cy="10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164429</xdr:rowOff>
    </xdr:from>
    <xdr:to>
      <xdr:col>20</xdr:col>
      <xdr:colOff>9525</xdr:colOff>
      <xdr:row>37</xdr:row>
      <xdr:rowOff>94579</xdr:rowOff>
    </xdr:to>
    <xdr:sp macro="" textlink="">
      <xdr:nvSpPr>
        <xdr:cNvPr id="526" name="フローチャート : 判断 525"/>
        <xdr:cNvSpPr/>
      </xdr:nvSpPr>
      <xdr:spPr>
        <a:xfrm>
          <a:off x="13652500" y="6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111106</xdr:rowOff>
    </xdr:from>
    <xdr:ext cx="534377" cy="259045"/>
    <xdr:sp macro="" textlink="">
      <xdr:nvSpPr>
        <xdr:cNvPr id="527" name="テキスト ボックス 526"/>
        <xdr:cNvSpPr txBox="1"/>
      </xdr:nvSpPr>
      <xdr:spPr>
        <a:xfrm>
          <a:off x="13436111" y="61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1118</xdr:rowOff>
    </xdr:from>
    <xdr:to>
      <xdr:col>18</xdr:col>
      <xdr:colOff>492125</xdr:colOff>
      <xdr:row>37</xdr:row>
      <xdr:rowOff>102718</xdr:rowOff>
    </xdr:to>
    <xdr:sp macro="" textlink="">
      <xdr:nvSpPr>
        <xdr:cNvPr id="528" name="フローチャート : 判断 527"/>
        <xdr:cNvSpPr/>
      </xdr:nvSpPr>
      <xdr:spPr>
        <a:xfrm>
          <a:off x="12763500" y="634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119245</xdr:rowOff>
    </xdr:from>
    <xdr:ext cx="534377" cy="259045"/>
    <xdr:sp macro="" textlink="">
      <xdr:nvSpPr>
        <xdr:cNvPr id="529" name="テキスト ボックス 528"/>
        <xdr:cNvSpPr txBox="1"/>
      </xdr:nvSpPr>
      <xdr:spPr>
        <a:xfrm>
          <a:off x="12547111" y="611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158852</xdr:rowOff>
    </xdr:from>
    <xdr:to>
      <xdr:col>23</xdr:col>
      <xdr:colOff>568325</xdr:colOff>
      <xdr:row>38</xdr:row>
      <xdr:rowOff>89002</xdr:rowOff>
    </xdr:to>
    <xdr:sp macro="" textlink="">
      <xdr:nvSpPr>
        <xdr:cNvPr id="535" name="円/楕円 534"/>
        <xdr:cNvSpPr/>
      </xdr:nvSpPr>
      <xdr:spPr>
        <a:xfrm>
          <a:off x="16268700" y="65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73779</xdr:rowOff>
    </xdr:from>
    <xdr:ext cx="534377" cy="259045"/>
    <xdr:sp macro="" textlink="">
      <xdr:nvSpPr>
        <xdr:cNvPr id="536" name="消防費該当値テキスト"/>
        <xdr:cNvSpPr txBox="1"/>
      </xdr:nvSpPr>
      <xdr:spPr>
        <a:xfrm>
          <a:off x="16370300" y="641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113680</xdr:rowOff>
    </xdr:from>
    <xdr:to>
      <xdr:col>22</xdr:col>
      <xdr:colOff>415925</xdr:colOff>
      <xdr:row>38</xdr:row>
      <xdr:rowOff>43830</xdr:rowOff>
    </xdr:to>
    <xdr:sp macro="" textlink="">
      <xdr:nvSpPr>
        <xdr:cNvPr id="537" name="円/楕円 536"/>
        <xdr:cNvSpPr/>
      </xdr:nvSpPr>
      <xdr:spPr>
        <a:xfrm>
          <a:off x="15430500" y="645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34957</xdr:rowOff>
    </xdr:from>
    <xdr:ext cx="534377" cy="259045"/>
    <xdr:sp macro="" textlink="">
      <xdr:nvSpPr>
        <xdr:cNvPr id="538" name="テキスト ボックス 537"/>
        <xdr:cNvSpPr txBox="1"/>
      </xdr:nvSpPr>
      <xdr:spPr>
        <a:xfrm>
          <a:off x="15214111" y="655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96855</xdr:rowOff>
    </xdr:from>
    <xdr:to>
      <xdr:col>21</xdr:col>
      <xdr:colOff>212725</xdr:colOff>
      <xdr:row>38</xdr:row>
      <xdr:rowOff>27005</xdr:rowOff>
    </xdr:to>
    <xdr:sp macro="" textlink="">
      <xdr:nvSpPr>
        <xdr:cNvPr id="539" name="円/楕円 538"/>
        <xdr:cNvSpPr/>
      </xdr:nvSpPr>
      <xdr:spPr>
        <a:xfrm>
          <a:off x="14541500" y="644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18132</xdr:rowOff>
    </xdr:from>
    <xdr:ext cx="534377" cy="259045"/>
    <xdr:sp macro="" textlink="">
      <xdr:nvSpPr>
        <xdr:cNvPr id="540" name="テキスト ボックス 539"/>
        <xdr:cNvSpPr txBox="1"/>
      </xdr:nvSpPr>
      <xdr:spPr>
        <a:xfrm>
          <a:off x="14325111" y="653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63114</xdr:rowOff>
    </xdr:from>
    <xdr:to>
      <xdr:col>20</xdr:col>
      <xdr:colOff>9525</xdr:colOff>
      <xdr:row>38</xdr:row>
      <xdr:rowOff>164714</xdr:rowOff>
    </xdr:to>
    <xdr:sp macro="" textlink="">
      <xdr:nvSpPr>
        <xdr:cNvPr id="541" name="円/楕円 540"/>
        <xdr:cNvSpPr/>
      </xdr:nvSpPr>
      <xdr:spPr>
        <a:xfrm>
          <a:off x="13652500" y="657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155841</xdr:rowOff>
    </xdr:from>
    <xdr:ext cx="534377" cy="259045"/>
    <xdr:sp macro="" textlink="">
      <xdr:nvSpPr>
        <xdr:cNvPr id="542" name="テキスト ボックス 541"/>
        <xdr:cNvSpPr txBox="1"/>
      </xdr:nvSpPr>
      <xdr:spPr>
        <a:xfrm>
          <a:off x="13436111" y="667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126390</xdr:rowOff>
    </xdr:from>
    <xdr:to>
      <xdr:col>18</xdr:col>
      <xdr:colOff>492125</xdr:colOff>
      <xdr:row>38</xdr:row>
      <xdr:rowOff>56541</xdr:rowOff>
    </xdr:to>
    <xdr:sp macro="" textlink="">
      <xdr:nvSpPr>
        <xdr:cNvPr id="543" name="円/楕円 542"/>
        <xdr:cNvSpPr/>
      </xdr:nvSpPr>
      <xdr:spPr>
        <a:xfrm>
          <a:off x="12763500" y="64700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47668</xdr:rowOff>
    </xdr:from>
    <xdr:ext cx="534377" cy="259045"/>
    <xdr:sp macro="" textlink="">
      <xdr:nvSpPr>
        <xdr:cNvPr id="544" name="テキスト ボックス 543"/>
        <xdr:cNvSpPr txBox="1"/>
      </xdr:nvSpPr>
      <xdr:spPr>
        <a:xfrm>
          <a:off x="12547111" y="656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7" name="テキスト ボックス 55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9" name="テキスト ボックス 55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1" name="テキスト ボックス 56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3" name="テキスト ボックス 56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5" name="テキスト ボックス 56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104359</xdr:rowOff>
    </xdr:from>
    <xdr:to>
      <xdr:col>23</xdr:col>
      <xdr:colOff>516889</xdr:colOff>
      <xdr:row>58</xdr:row>
      <xdr:rowOff>95992</xdr:rowOff>
    </xdr:to>
    <xdr:cxnSp macro="">
      <xdr:nvCxnSpPr>
        <xdr:cNvPr id="567" name="直線コネクタ 566"/>
        <xdr:cNvCxnSpPr/>
      </xdr:nvCxnSpPr>
      <xdr:spPr>
        <a:xfrm flipV="1">
          <a:off x="16317595" y="8848309"/>
          <a:ext cx="1269" cy="119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99819</xdr:rowOff>
    </xdr:from>
    <xdr:ext cx="534377" cy="259045"/>
    <xdr:sp macro="" textlink="">
      <xdr:nvSpPr>
        <xdr:cNvPr id="568" name="教育費最小値テキスト"/>
        <xdr:cNvSpPr txBox="1"/>
      </xdr:nvSpPr>
      <xdr:spPr>
        <a:xfrm>
          <a:off x="16370300" y="1004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30,956</a:t>
          </a:r>
          <a:endParaRPr kumimoji="1" lang="ja-JP" altLang="en-US" sz="1000" b="1">
            <a:latin typeface="ＭＳ Ｐゴシック"/>
          </a:endParaRPr>
        </a:p>
      </xdr:txBody>
    </xdr:sp>
    <xdr:clientData/>
  </xdr:oneCellAnchor>
  <xdr:twoCellAnchor>
    <xdr:from>
      <xdr:col>23</xdr:col>
      <xdr:colOff>428625</xdr:colOff>
      <xdr:row>58</xdr:row>
      <xdr:rowOff>95992</xdr:rowOff>
    </xdr:from>
    <xdr:to>
      <xdr:col>23</xdr:col>
      <xdr:colOff>606425</xdr:colOff>
      <xdr:row>58</xdr:row>
      <xdr:rowOff>95992</xdr:rowOff>
    </xdr:to>
    <xdr:cxnSp macro="">
      <xdr:nvCxnSpPr>
        <xdr:cNvPr id="569" name="直線コネクタ 568"/>
        <xdr:cNvCxnSpPr/>
      </xdr:nvCxnSpPr>
      <xdr:spPr>
        <a:xfrm>
          <a:off x="16230600" y="1004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51036</xdr:rowOff>
    </xdr:from>
    <xdr:ext cx="534377" cy="259045"/>
    <xdr:sp macro="" textlink="">
      <xdr:nvSpPr>
        <xdr:cNvPr id="570" name="教育費最大値テキスト"/>
        <xdr:cNvSpPr txBox="1"/>
      </xdr:nvSpPr>
      <xdr:spPr>
        <a:xfrm>
          <a:off x="16370300" y="862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57,023</a:t>
          </a:r>
          <a:endParaRPr kumimoji="1" lang="ja-JP" altLang="en-US" sz="1000" b="1">
            <a:latin typeface="ＭＳ Ｐゴシック"/>
          </a:endParaRPr>
        </a:p>
      </xdr:txBody>
    </xdr:sp>
    <xdr:clientData/>
  </xdr:oneCellAnchor>
  <xdr:twoCellAnchor>
    <xdr:from>
      <xdr:col>23</xdr:col>
      <xdr:colOff>428625</xdr:colOff>
      <xdr:row>51</xdr:row>
      <xdr:rowOff>104359</xdr:rowOff>
    </xdr:from>
    <xdr:to>
      <xdr:col>23</xdr:col>
      <xdr:colOff>606425</xdr:colOff>
      <xdr:row>51</xdr:row>
      <xdr:rowOff>104359</xdr:rowOff>
    </xdr:to>
    <xdr:cxnSp macro="">
      <xdr:nvCxnSpPr>
        <xdr:cNvPr id="571" name="直線コネクタ 570"/>
        <xdr:cNvCxnSpPr/>
      </xdr:nvCxnSpPr>
      <xdr:spPr>
        <a:xfrm>
          <a:off x="16230600" y="8848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91648</xdr:rowOff>
    </xdr:from>
    <xdr:to>
      <xdr:col>23</xdr:col>
      <xdr:colOff>517525</xdr:colOff>
      <xdr:row>52</xdr:row>
      <xdr:rowOff>150353</xdr:rowOff>
    </xdr:to>
    <xdr:cxnSp macro="">
      <xdr:nvCxnSpPr>
        <xdr:cNvPr id="572" name="直線コネクタ 571"/>
        <xdr:cNvCxnSpPr/>
      </xdr:nvCxnSpPr>
      <xdr:spPr>
        <a:xfrm>
          <a:off x="15481300" y="9007048"/>
          <a:ext cx="838200" cy="5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139564</xdr:rowOff>
    </xdr:from>
    <xdr:ext cx="534377" cy="259045"/>
    <xdr:sp macro="" textlink="">
      <xdr:nvSpPr>
        <xdr:cNvPr id="573" name="教育費平均値テキスト"/>
        <xdr:cNvSpPr txBox="1"/>
      </xdr:nvSpPr>
      <xdr:spPr>
        <a:xfrm>
          <a:off x="16370300" y="9397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161137</xdr:rowOff>
    </xdr:from>
    <xdr:to>
      <xdr:col>23</xdr:col>
      <xdr:colOff>568325</xdr:colOff>
      <xdr:row>55</xdr:row>
      <xdr:rowOff>91287</xdr:rowOff>
    </xdr:to>
    <xdr:sp macro="" textlink="">
      <xdr:nvSpPr>
        <xdr:cNvPr id="574" name="フローチャート : 判断 573"/>
        <xdr:cNvSpPr/>
      </xdr:nvSpPr>
      <xdr:spPr>
        <a:xfrm>
          <a:off x="16268700" y="941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91648</xdr:rowOff>
    </xdr:from>
    <xdr:to>
      <xdr:col>22</xdr:col>
      <xdr:colOff>365125</xdr:colOff>
      <xdr:row>57</xdr:row>
      <xdr:rowOff>164388</xdr:rowOff>
    </xdr:to>
    <xdr:cxnSp macro="">
      <xdr:nvCxnSpPr>
        <xdr:cNvPr id="575" name="直線コネクタ 574"/>
        <xdr:cNvCxnSpPr/>
      </xdr:nvCxnSpPr>
      <xdr:spPr>
        <a:xfrm flipV="1">
          <a:off x="14592300" y="9007048"/>
          <a:ext cx="889000" cy="92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141478</xdr:rowOff>
    </xdr:from>
    <xdr:to>
      <xdr:col>22</xdr:col>
      <xdr:colOff>415925</xdr:colOff>
      <xdr:row>56</xdr:row>
      <xdr:rowOff>71628</xdr:rowOff>
    </xdr:to>
    <xdr:sp macro="" textlink="">
      <xdr:nvSpPr>
        <xdr:cNvPr id="576" name="フローチャート : 判断 575"/>
        <xdr:cNvSpPr/>
      </xdr:nvSpPr>
      <xdr:spPr>
        <a:xfrm>
          <a:off x="15430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62755</xdr:rowOff>
    </xdr:from>
    <xdr:ext cx="534377" cy="259045"/>
    <xdr:sp macro="" textlink="">
      <xdr:nvSpPr>
        <xdr:cNvPr id="577" name="テキスト ボックス 576"/>
        <xdr:cNvSpPr txBox="1"/>
      </xdr:nvSpPr>
      <xdr:spPr>
        <a:xfrm>
          <a:off x="15214111" y="966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131242</xdr:rowOff>
    </xdr:from>
    <xdr:to>
      <xdr:col>21</xdr:col>
      <xdr:colOff>161925</xdr:colOff>
      <xdr:row>57</xdr:row>
      <xdr:rowOff>164388</xdr:rowOff>
    </xdr:to>
    <xdr:cxnSp macro="">
      <xdr:nvCxnSpPr>
        <xdr:cNvPr id="578" name="直線コネクタ 577"/>
        <xdr:cNvCxnSpPr/>
      </xdr:nvCxnSpPr>
      <xdr:spPr>
        <a:xfrm>
          <a:off x="13703300" y="9903892"/>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85882</xdr:rowOff>
    </xdr:from>
    <xdr:to>
      <xdr:col>21</xdr:col>
      <xdr:colOff>212725</xdr:colOff>
      <xdr:row>57</xdr:row>
      <xdr:rowOff>16032</xdr:rowOff>
    </xdr:to>
    <xdr:sp macro="" textlink="">
      <xdr:nvSpPr>
        <xdr:cNvPr id="579" name="フローチャート : 判断 578"/>
        <xdr:cNvSpPr/>
      </xdr:nvSpPr>
      <xdr:spPr>
        <a:xfrm>
          <a:off x="14541500" y="968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32559</xdr:rowOff>
    </xdr:from>
    <xdr:ext cx="534377" cy="259045"/>
    <xdr:sp macro="" textlink="">
      <xdr:nvSpPr>
        <xdr:cNvPr id="580" name="テキスト ボックス 579"/>
        <xdr:cNvSpPr txBox="1"/>
      </xdr:nvSpPr>
      <xdr:spPr>
        <a:xfrm>
          <a:off x="14325111" y="946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17948</xdr:rowOff>
    </xdr:from>
    <xdr:to>
      <xdr:col>19</xdr:col>
      <xdr:colOff>644525</xdr:colOff>
      <xdr:row>57</xdr:row>
      <xdr:rowOff>131242</xdr:rowOff>
    </xdr:to>
    <xdr:cxnSp macro="">
      <xdr:nvCxnSpPr>
        <xdr:cNvPr id="581" name="直線コネクタ 580"/>
        <xdr:cNvCxnSpPr/>
      </xdr:nvCxnSpPr>
      <xdr:spPr>
        <a:xfrm>
          <a:off x="12814300" y="9619148"/>
          <a:ext cx="889000" cy="28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113634</xdr:rowOff>
    </xdr:from>
    <xdr:to>
      <xdr:col>20</xdr:col>
      <xdr:colOff>9525</xdr:colOff>
      <xdr:row>57</xdr:row>
      <xdr:rowOff>43784</xdr:rowOff>
    </xdr:to>
    <xdr:sp macro="" textlink="">
      <xdr:nvSpPr>
        <xdr:cNvPr id="582" name="フローチャート : 判断 581"/>
        <xdr:cNvSpPr/>
      </xdr:nvSpPr>
      <xdr:spPr>
        <a:xfrm>
          <a:off x="13652500" y="971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60311</xdr:rowOff>
    </xdr:from>
    <xdr:ext cx="534377" cy="259045"/>
    <xdr:sp macro="" textlink="">
      <xdr:nvSpPr>
        <xdr:cNvPr id="583" name="テキスト ボックス 582"/>
        <xdr:cNvSpPr txBox="1"/>
      </xdr:nvSpPr>
      <xdr:spPr>
        <a:xfrm>
          <a:off x="13436111" y="94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52461</xdr:rowOff>
    </xdr:from>
    <xdr:to>
      <xdr:col>18</xdr:col>
      <xdr:colOff>492125</xdr:colOff>
      <xdr:row>56</xdr:row>
      <xdr:rowOff>154061</xdr:rowOff>
    </xdr:to>
    <xdr:sp macro="" textlink="">
      <xdr:nvSpPr>
        <xdr:cNvPr id="584" name="フローチャート : 判断 583"/>
        <xdr:cNvSpPr/>
      </xdr:nvSpPr>
      <xdr:spPr>
        <a:xfrm>
          <a:off x="12763500" y="96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145188</xdr:rowOff>
    </xdr:from>
    <xdr:ext cx="534377" cy="259045"/>
    <xdr:sp macro="" textlink="">
      <xdr:nvSpPr>
        <xdr:cNvPr id="585" name="テキスト ボックス 584"/>
        <xdr:cNvSpPr txBox="1"/>
      </xdr:nvSpPr>
      <xdr:spPr>
        <a:xfrm>
          <a:off x="12547111" y="974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99553</xdr:rowOff>
    </xdr:from>
    <xdr:to>
      <xdr:col>23</xdr:col>
      <xdr:colOff>568325</xdr:colOff>
      <xdr:row>53</xdr:row>
      <xdr:rowOff>29703</xdr:rowOff>
    </xdr:to>
    <xdr:sp macro="" textlink="">
      <xdr:nvSpPr>
        <xdr:cNvPr id="591" name="円/楕円 590"/>
        <xdr:cNvSpPr/>
      </xdr:nvSpPr>
      <xdr:spPr>
        <a:xfrm>
          <a:off x="16268700" y="901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122430</xdr:rowOff>
    </xdr:from>
    <xdr:ext cx="534377" cy="259045"/>
    <xdr:sp macro="" textlink="">
      <xdr:nvSpPr>
        <xdr:cNvPr id="592" name="教育費該当値テキスト"/>
        <xdr:cNvSpPr txBox="1"/>
      </xdr:nvSpPr>
      <xdr:spPr>
        <a:xfrm>
          <a:off x="16370300" y="88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52,267</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40848</xdr:rowOff>
    </xdr:from>
    <xdr:to>
      <xdr:col>22</xdr:col>
      <xdr:colOff>415925</xdr:colOff>
      <xdr:row>52</xdr:row>
      <xdr:rowOff>142448</xdr:rowOff>
    </xdr:to>
    <xdr:sp macro="" textlink="">
      <xdr:nvSpPr>
        <xdr:cNvPr id="593" name="円/楕円 592"/>
        <xdr:cNvSpPr/>
      </xdr:nvSpPr>
      <xdr:spPr>
        <a:xfrm>
          <a:off x="15430500" y="89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50</xdr:row>
      <xdr:rowOff>158975</xdr:rowOff>
    </xdr:from>
    <xdr:ext cx="534377" cy="259045"/>
    <xdr:sp macro="" textlink="">
      <xdr:nvSpPr>
        <xdr:cNvPr id="594" name="テキスト ボックス 593"/>
        <xdr:cNvSpPr txBox="1"/>
      </xdr:nvSpPr>
      <xdr:spPr>
        <a:xfrm>
          <a:off x="15214111" y="873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53,551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113588</xdr:rowOff>
    </xdr:from>
    <xdr:to>
      <xdr:col>21</xdr:col>
      <xdr:colOff>212725</xdr:colOff>
      <xdr:row>58</xdr:row>
      <xdr:rowOff>43738</xdr:rowOff>
    </xdr:to>
    <xdr:sp macro="" textlink="">
      <xdr:nvSpPr>
        <xdr:cNvPr id="595" name="円/楕円 594"/>
        <xdr:cNvSpPr/>
      </xdr:nvSpPr>
      <xdr:spPr>
        <a:xfrm>
          <a:off x="14541500" y="988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34865</xdr:rowOff>
    </xdr:from>
    <xdr:ext cx="534377" cy="259045"/>
    <xdr:sp macro="" textlink="">
      <xdr:nvSpPr>
        <xdr:cNvPr id="596" name="テキスト ボックス 595"/>
        <xdr:cNvSpPr txBox="1"/>
      </xdr:nvSpPr>
      <xdr:spPr>
        <a:xfrm>
          <a:off x="14325111" y="99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80442</xdr:rowOff>
    </xdr:from>
    <xdr:to>
      <xdr:col>20</xdr:col>
      <xdr:colOff>9525</xdr:colOff>
      <xdr:row>58</xdr:row>
      <xdr:rowOff>10592</xdr:rowOff>
    </xdr:to>
    <xdr:sp macro="" textlink="">
      <xdr:nvSpPr>
        <xdr:cNvPr id="597" name="円/楕円 596"/>
        <xdr:cNvSpPr/>
      </xdr:nvSpPr>
      <xdr:spPr>
        <a:xfrm>
          <a:off x="13652500" y="985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1719</xdr:rowOff>
    </xdr:from>
    <xdr:ext cx="534377" cy="259045"/>
    <xdr:sp macro="" textlink="">
      <xdr:nvSpPr>
        <xdr:cNvPr id="598" name="テキスト ボックス 597"/>
        <xdr:cNvSpPr txBox="1"/>
      </xdr:nvSpPr>
      <xdr:spPr>
        <a:xfrm>
          <a:off x="13436111" y="994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138598</xdr:rowOff>
    </xdr:from>
    <xdr:to>
      <xdr:col>18</xdr:col>
      <xdr:colOff>492125</xdr:colOff>
      <xdr:row>56</xdr:row>
      <xdr:rowOff>68748</xdr:rowOff>
    </xdr:to>
    <xdr:sp macro="" textlink="">
      <xdr:nvSpPr>
        <xdr:cNvPr id="599" name="円/楕円 598"/>
        <xdr:cNvSpPr/>
      </xdr:nvSpPr>
      <xdr:spPr>
        <a:xfrm>
          <a:off x="12763500" y="956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85275</xdr:rowOff>
    </xdr:from>
    <xdr:ext cx="534377" cy="259045"/>
    <xdr:sp macro="" textlink="">
      <xdr:nvSpPr>
        <xdr:cNvPr id="600" name="テキスト ボックス 599"/>
        <xdr:cNvSpPr txBox="1"/>
      </xdr:nvSpPr>
      <xdr:spPr>
        <a:xfrm>
          <a:off x="12547111" y="934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4" name="テキスト ボックス 613"/>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6" name="テキスト ボックス 615"/>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18" name="テキスト ボックス 617"/>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0" name="テキスト ボックス 619"/>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29319</xdr:rowOff>
    </xdr:from>
    <xdr:to>
      <xdr:col>23</xdr:col>
      <xdr:colOff>516889</xdr:colOff>
      <xdr:row>79</xdr:row>
      <xdr:rowOff>98879</xdr:rowOff>
    </xdr:to>
    <xdr:cxnSp macro="">
      <xdr:nvCxnSpPr>
        <xdr:cNvPr id="626" name="直線コネクタ 625"/>
        <xdr:cNvCxnSpPr/>
      </xdr:nvCxnSpPr>
      <xdr:spPr>
        <a:xfrm flipV="1">
          <a:off x="16317595" y="12202269"/>
          <a:ext cx="1269" cy="1441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147446</xdr:rowOff>
    </xdr:from>
    <xdr:ext cx="469744" cy="259045"/>
    <xdr:sp macro="" textlink="">
      <xdr:nvSpPr>
        <xdr:cNvPr id="629" name="災害復旧費最大値テキスト"/>
        <xdr:cNvSpPr txBox="1"/>
      </xdr:nvSpPr>
      <xdr:spPr>
        <a:xfrm>
          <a:off x="16370300" y="1197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4,413</a:t>
          </a:r>
          <a:endParaRPr kumimoji="1" lang="ja-JP" altLang="en-US" sz="1000" b="1">
            <a:latin typeface="ＭＳ Ｐゴシック"/>
          </a:endParaRPr>
        </a:p>
      </xdr:txBody>
    </xdr:sp>
    <xdr:clientData/>
  </xdr:oneCellAnchor>
  <xdr:twoCellAnchor>
    <xdr:from>
      <xdr:col>23</xdr:col>
      <xdr:colOff>428625</xdr:colOff>
      <xdr:row>71</xdr:row>
      <xdr:rowOff>29319</xdr:rowOff>
    </xdr:from>
    <xdr:to>
      <xdr:col>23</xdr:col>
      <xdr:colOff>606425</xdr:colOff>
      <xdr:row>71</xdr:row>
      <xdr:rowOff>29319</xdr:rowOff>
    </xdr:to>
    <xdr:cxnSp macro="">
      <xdr:nvCxnSpPr>
        <xdr:cNvPr id="630" name="直線コネクタ 629"/>
        <xdr:cNvCxnSpPr/>
      </xdr:nvCxnSpPr>
      <xdr:spPr>
        <a:xfrm>
          <a:off x="16230600" y="12202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147538</xdr:rowOff>
    </xdr:from>
    <xdr:to>
      <xdr:col>23</xdr:col>
      <xdr:colOff>517525</xdr:colOff>
      <xdr:row>79</xdr:row>
      <xdr:rowOff>57077</xdr:rowOff>
    </xdr:to>
    <xdr:cxnSp macro="">
      <xdr:nvCxnSpPr>
        <xdr:cNvPr id="631" name="直線コネクタ 630"/>
        <xdr:cNvCxnSpPr/>
      </xdr:nvCxnSpPr>
      <xdr:spPr>
        <a:xfrm>
          <a:off x="15481300" y="13520638"/>
          <a:ext cx="838200" cy="8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159783</xdr:rowOff>
    </xdr:from>
    <xdr:ext cx="378565" cy="259045"/>
    <xdr:sp macro="" textlink="">
      <xdr:nvSpPr>
        <xdr:cNvPr id="632" name="災害復旧費平均値テキスト"/>
        <xdr:cNvSpPr txBox="1"/>
      </xdr:nvSpPr>
      <xdr:spPr>
        <a:xfrm>
          <a:off x="16370300" y="131899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136906</xdr:rowOff>
    </xdr:from>
    <xdr:to>
      <xdr:col>23</xdr:col>
      <xdr:colOff>568325</xdr:colOff>
      <xdr:row>78</xdr:row>
      <xdr:rowOff>67056</xdr:rowOff>
    </xdr:to>
    <xdr:sp macro="" textlink="">
      <xdr:nvSpPr>
        <xdr:cNvPr id="633" name="フローチャート : 判断 632"/>
        <xdr:cNvSpPr/>
      </xdr:nvSpPr>
      <xdr:spPr>
        <a:xfrm>
          <a:off x="162687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136434</xdr:rowOff>
    </xdr:from>
    <xdr:to>
      <xdr:col>22</xdr:col>
      <xdr:colOff>365125</xdr:colOff>
      <xdr:row>78</xdr:row>
      <xdr:rowOff>147538</xdr:rowOff>
    </xdr:to>
    <xdr:cxnSp macro="">
      <xdr:nvCxnSpPr>
        <xdr:cNvPr id="634" name="直線コネクタ 633"/>
        <xdr:cNvCxnSpPr/>
      </xdr:nvCxnSpPr>
      <xdr:spPr>
        <a:xfrm>
          <a:off x="14592300" y="13338084"/>
          <a:ext cx="889000" cy="18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123843</xdr:rowOff>
    </xdr:from>
    <xdr:to>
      <xdr:col>22</xdr:col>
      <xdr:colOff>415925</xdr:colOff>
      <xdr:row>76</xdr:row>
      <xdr:rowOff>53994</xdr:rowOff>
    </xdr:to>
    <xdr:sp macro="" textlink="">
      <xdr:nvSpPr>
        <xdr:cNvPr id="635" name="フローチャート : 判断 634"/>
        <xdr:cNvSpPr/>
      </xdr:nvSpPr>
      <xdr:spPr>
        <a:xfrm>
          <a:off x="15430500" y="129825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70520</xdr:rowOff>
    </xdr:from>
    <xdr:ext cx="469744" cy="259045"/>
    <xdr:sp macro="" textlink="">
      <xdr:nvSpPr>
        <xdr:cNvPr id="636" name="テキスト ボックス 635"/>
        <xdr:cNvSpPr txBox="1"/>
      </xdr:nvSpPr>
      <xdr:spPr>
        <a:xfrm>
          <a:off x="15246427" y="127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136434</xdr:rowOff>
    </xdr:from>
    <xdr:to>
      <xdr:col>21</xdr:col>
      <xdr:colOff>161925</xdr:colOff>
      <xdr:row>79</xdr:row>
      <xdr:rowOff>33891</xdr:rowOff>
    </xdr:to>
    <xdr:cxnSp macro="">
      <xdr:nvCxnSpPr>
        <xdr:cNvPr id="637" name="直線コネクタ 636"/>
        <xdr:cNvCxnSpPr/>
      </xdr:nvCxnSpPr>
      <xdr:spPr>
        <a:xfrm flipV="1">
          <a:off x="13703300" y="13338084"/>
          <a:ext cx="889000" cy="24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35995</xdr:rowOff>
    </xdr:from>
    <xdr:to>
      <xdr:col>21</xdr:col>
      <xdr:colOff>212725</xdr:colOff>
      <xdr:row>73</xdr:row>
      <xdr:rowOff>137595</xdr:rowOff>
    </xdr:to>
    <xdr:sp macro="" textlink="">
      <xdr:nvSpPr>
        <xdr:cNvPr id="638" name="フローチャート : 判断 637"/>
        <xdr:cNvSpPr/>
      </xdr:nvSpPr>
      <xdr:spPr>
        <a:xfrm>
          <a:off x="14541500" y="1255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71</xdr:row>
      <xdr:rowOff>154122</xdr:rowOff>
    </xdr:from>
    <xdr:ext cx="469744" cy="259045"/>
    <xdr:sp macro="" textlink="">
      <xdr:nvSpPr>
        <xdr:cNvPr id="639" name="テキスト ボックス 638"/>
        <xdr:cNvSpPr txBox="1"/>
      </xdr:nvSpPr>
      <xdr:spPr>
        <a:xfrm>
          <a:off x="14357427" y="123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135128</xdr:rowOff>
    </xdr:from>
    <xdr:to>
      <xdr:col>19</xdr:col>
      <xdr:colOff>644525</xdr:colOff>
      <xdr:row>79</xdr:row>
      <xdr:rowOff>33891</xdr:rowOff>
    </xdr:to>
    <xdr:cxnSp macro="">
      <xdr:nvCxnSpPr>
        <xdr:cNvPr id="640" name="直線コネクタ 639"/>
        <xdr:cNvCxnSpPr/>
      </xdr:nvCxnSpPr>
      <xdr:spPr>
        <a:xfrm>
          <a:off x="12814300" y="13336778"/>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43507</xdr:rowOff>
    </xdr:from>
    <xdr:to>
      <xdr:col>20</xdr:col>
      <xdr:colOff>9525</xdr:colOff>
      <xdr:row>73</xdr:row>
      <xdr:rowOff>145107</xdr:rowOff>
    </xdr:to>
    <xdr:sp macro="" textlink="">
      <xdr:nvSpPr>
        <xdr:cNvPr id="641" name="フローチャート : 判断 640"/>
        <xdr:cNvSpPr/>
      </xdr:nvSpPr>
      <xdr:spPr>
        <a:xfrm>
          <a:off x="13652500" y="1255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71</xdr:row>
      <xdr:rowOff>161634</xdr:rowOff>
    </xdr:from>
    <xdr:ext cx="469744" cy="259045"/>
    <xdr:sp macro="" textlink="">
      <xdr:nvSpPr>
        <xdr:cNvPr id="642" name="テキスト ボックス 641"/>
        <xdr:cNvSpPr txBox="1"/>
      </xdr:nvSpPr>
      <xdr:spPr>
        <a:xfrm>
          <a:off x="13468427" y="1233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145397</xdr:rowOff>
    </xdr:from>
    <xdr:to>
      <xdr:col>18</xdr:col>
      <xdr:colOff>492125</xdr:colOff>
      <xdr:row>74</xdr:row>
      <xdr:rowOff>75547</xdr:rowOff>
    </xdr:to>
    <xdr:sp macro="" textlink="">
      <xdr:nvSpPr>
        <xdr:cNvPr id="643" name="フローチャート : 判断 642"/>
        <xdr:cNvSpPr/>
      </xdr:nvSpPr>
      <xdr:spPr>
        <a:xfrm>
          <a:off x="12763500" y="1266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92074</xdr:rowOff>
    </xdr:from>
    <xdr:ext cx="469744" cy="259045"/>
    <xdr:sp macro="" textlink="">
      <xdr:nvSpPr>
        <xdr:cNvPr id="644" name="テキスト ボックス 643"/>
        <xdr:cNvSpPr txBox="1"/>
      </xdr:nvSpPr>
      <xdr:spPr>
        <a:xfrm>
          <a:off x="12579427" y="1243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6277</xdr:rowOff>
    </xdr:from>
    <xdr:to>
      <xdr:col>23</xdr:col>
      <xdr:colOff>568325</xdr:colOff>
      <xdr:row>79</xdr:row>
      <xdr:rowOff>107877</xdr:rowOff>
    </xdr:to>
    <xdr:sp macro="" textlink="">
      <xdr:nvSpPr>
        <xdr:cNvPr id="650" name="円/楕円 649"/>
        <xdr:cNvSpPr/>
      </xdr:nvSpPr>
      <xdr:spPr>
        <a:xfrm>
          <a:off x="16268700" y="135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92654</xdr:rowOff>
    </xdr:from>
    <xdr:ext cx="378565" cy="259045"/>
    <xdr:sp macro="" textlink="">
      <xdr:nvSpPr>
        <xdr:cNvPr id="651" name="災害復旧費該当値テキスト"/>
        <xdr:cNvSpPr txBox="1"/>
      </xdr:nvSpPr>
      <xdr:spPr>
        <a:xfrm>
          <a:off x="16370300" y="1346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96738</xdr:rowOff>
    </xdr:from>
    <xdr:to>
      <xdr:col>22</xdr:col>
      <xdr:colOff>415925</xdr:colOff>
      <xdr:row>79</xdr:row>
      <xdr:rowOff>26888</xdr:rowOff>
    </xdr:to>
    <xdr:sp macro="" textlink="">
      <xdr:nvSpPr>
        <xdr:cNvPr id="652" name="円/楕円 651"/>
        <xdr:cNvSpPr/>
      </xdr:nvSpPr>
      <xdr:spPr>
        <a:xfrm>
          <a:off x="15430500" y="134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18015</xdr:rowOff>
    </xdr:from>
    <xdr:ext cx="378565" cy="259045"/>
    <xdr:sp macro="" textlink="">
      <xdr:nvSpPr>
        <xdr:cNvPr id="653" name="テキスト ボックス 652"/>
        <xdr:cNvSpPr txBox="1"/>
      </xdr:nvSpPr>
      <xdr:spPr>
        <a:xfrm>
          <a:off x="15292017" y="13562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85634</xdr:rowOff>
    </xdr:from>
    <xdr:to>
      <xdr:col>21</xdr:col>
      <xdr:colOff>212725</xdr:colOff>
      <xdr:row>78</xdr:row>
      <xdr:rowOff>15784</xdr:rowOff>
    </xdr:to>
    <xdr:sp macro="" textlink="">
      <xdr:nvSpPr>
        <xdr:cNvPr id="654" name="円/楕円 653"/>
        <xdr:cNvSpPr/>
      </xdr:nvSpPr>
      <xdr:spPr>
        <a:xfrm>
          <a:off x="14541500" y="1328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6911</xdr:rowOff>
    </xdr:from>
    <xdr:ext cx="378565" cy="259045"/>
    <xdr:sp macro="" textlink="">
      <xdr:nvSpPr>
        <xdr:cNvPr id="655" name="テキスト ボックス 654"/>
        <xdr:cNvSpPr txBox="1"/>
      </xdr:nvSpPr>
      <xdr:spPr>
        <a:xfrm>
          <a:off x="14403017" y="13380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154541</xdr:rowOff>
    </xdr:from>
    <xdr:to>
      <xdr:col>20</xdr:col>
      <xdr:colOff>9525</xdr:colOff>
      <xdr:row>79</xdr:row>
      <xdr:rowOff>84691</xdr:rowOff>
    </xdr:to>
    <xdr:sp macro="" textlink="">
      <xdr:nvSpPr>
        <xdr:cNvPr id="656" name="円/楕円 655"/>
        <xdr:cNvSpPr/>
      </xdr:nvSpPr>
      <xdr:spPr>
        <a:xfrm>
          <a:off x="13652500" y="135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75818</xdr:rowOff>
    </xdr:from>
    <xdr:ext cx="378565" cy="259045"/>
    <xdr:sp macro="" textlink="">
      <xdr:nvSpPr>
        <xdr:cNvPr id="657" name="テキスト ボックス 656"/>
        <xdr:cNvSpPr txBox="1"/>
      </xdr:nvSpPr>
      <xdr:spPr>
        <a:xfrm>
          <a:off x="13514017" y="13620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84328</xdr:rowOff>
    </xdr:from>
    <xdr:to>
      <xdr:col>18</xdr:col>
      <xdr:colOff>492125</xdr:colOff>
      <xdr:row>78</xdr:row>
      <xdr:rowOff>14478</xdr:rowOff>
    </xdr:to>
    <xdr:sp macro="" textlink="">
      <xdr:nvSpPr>
        <xdr:cNvPr id="658" name="円/楕円 657"/>
        <xdr:cNvSpPr/>
      </xdr:nvSpPr>
      <xdr:spPr>
        <a:xfrm>
          <a:off x="12763500" y="132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5605</xdr:rowOff>
    </xdr:from>
    <xdr:ext cx="378565" cy="259045"/>
    <xdr:sp macro="" textlink="">
      <xdr:nvSpPr>
        <xdr:cNvPr id="659" name="テキスト ボックス 658"/>
        <xdr:cNvSpPr txBox="1"/>
      </xdr:nvSpPr>
      <xdr:spPr>
        <a:xfrm>
          <a:off x="12625017" y="13378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69253</xdr:rowOff>
    </xdr:from>
    <xdr:to>
      <xdr:col>23</xdr:col>
      <xdr:colOff>516889</xdr:colOff>
      <xdr:row>97</xdr:row>
      <xdr:rowOff>122746</xdr:rowOff>
    </xdr:to>
    <xdr:cxnSp macro="">
      <xdr:nvCxnSpPr>
        <xdr:cNvPr id="683" name="直線コネクタ 682"/>
        <xdr:cNvCxnSpPr/>
      </xdr:nvCxnSpPr>
      <xdr:spPr>
        <a:xfrm flipV="1">
          <a:off x="16317595" y="15671203"/>
          <a:ext cx="1269" cy="108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126573</xdr:rowOff>
    </xdr:from>
    <xdr:ext cx="534377" cy="259045"/>
    <xdr:sp macro="" textlink="">
      <xdr:nvSpPr>
        <xdr:cNvPr id="684" name="公債費最小値テキスト"/>
        <xdr:cNvSpPr txBox="1"/>
      </xdr:nvSpPr>
      <xdr:spPr>
        <a:xfrm>
          <a:off x="16370300" y="1675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13,890</a:t>
          </a:r>
          <a:endParaRPr kumimoji="1" lang="ja-JP" altLang="en-US" sz="1000" b="1">
            <a:latin typeface="ＭＳ Ｐゴシック"/>
          </a:endParaRPr>
        </a:p>
      </xdr:txBody>
    </xdr:sp>
    <xdr:clientData/>
  </xdr:oneCellAnchor>
  <xdr:twoCellAnchor>
    <xdr:from>
      <xdr:col>23</xdr:col>
      <xdr:colOff>428625</xdr:colOff>
      <xdr:row>97</xdr:row>
      <xdr:rowOff>122746</xdr:rowOff>
    </xdr:from>
    <xdr:to>
      <xdr:col>23</xdr:col>
      <xdr:colOff>606425</xdr:colOff>
      <xdr:row>97</xdr:row>
      <xdr:rowOff>122746</xdr:rowOff>
    </xdr:to>
    <xdr:cxnSp macro="">
      <xdr:nvCxnSpPr>
        <xdr:cNvPr id="685" name="直線コネクタ 684"/>
        <xdr:cNvCxnSpPr/>
      </xdr:nvCxnSpPr>
      <xdr:spPr>
        <a:xfrm>
          <a:off x="16230600" y="16753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15930</xdr:rowOff>
    </xdr:from>
    <xdr:ext cx="534377" cy="259045"/>
    <xdr:sp macro="" textlink="">
      <xdr:nvSpPr>
        <xdr:cNvPr id="686" name="公債費最大値テキスト"/>
        <xdr:cNvSpPr txBox="1"/>
      </xdr:nvSpPr>
      <xdr:spPr>
        <a:xfrm>
          <a:off x="16370300" y="1544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70,698</a:t>
          </a:r>
          <a:endParaRPr kumimoji="1" lang="ja-JP" altLang="en-US" sz="1000" b="1">
            <a:latin typeface="ＭＳ Ｐゴシック"/>
          </a:endParaRPr>
        </a:p>
      </xdr:txBody>
    </xdr:sp>
    <xdr:clientData/>
  </xdr:oneCellAnchor>
  <xdr:twoCellAnchor>
    <xdr:from>
      <xdr:col>23</xdr:col>
      <xdr:colOff>428625</xdr:colOff>
      <xdr:row>91</xdr:row>
      <xdr:rowOff>69253</xdr:rowOff>
    </xdr:from>
    <xdr:to>
      <xdr:col>23</xdr:col>
      <xdr:colOff>606425</xdr:colOff>
      <xdr:row>91</xdr:row>
      <xdr:rowOff>69253</xdr:rowOff>
    </xdr:to>
    <xdr:cxnSp macro="">
      <xdr:nvCxnSpPr>
        <xdr:cNvPr id="687" name="直線コネクタ 686"/>
        <xdr:cNvCxnSpPr/>
      </xdr:nvCxnSpPr>
      <xdr:spPr>
        <a:xfrm>
          <a:off x="16230600" y="1567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106135</xdr:rowOff>
    </xdr:from>
    <xdr:to>
      <xdr:col>23</xdr:col>
      <xdr:colOff>517525</xdr:colOff>
      <xdr:row>94</xdr:row>
      <xdr:rowOff>24752</xdr:rowOff>
    </xdr:to>
    <xdr:cxnSp macro="">
      <xdr:nvCxnSpPr>
        <xdr:cNvPr id="688" name="直線コネクタ 687"/>
        <xdr:cNvCxnSpPr/>
      </xdr:nvCxnSpPr>
      <xdr:spPr>
        <a:xfrm>
          <a:off x="15481300" y="16050985"/>
          <a:ext cx="838200" cy="9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142231</xdr:rowOff>
    </xdr:from>
    <xdr:ext cx="534377" cy="259045"/>
    <xdr:sp macro="" textlink="">
      <xdr:nvSpPr>
        <xdr:cNvPr id="689" name="公債費平均値テキスト"/>
        <xdr:cNvSpPr txBox="1"/>
      </xdr:nvSpPr>
      <xdr:spPr>
        <a:xfrm>
          <a:off x="16370300" y="16258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163804</xdr:rowOff>
    </xdr:from>
    <xdr:to>
      <xdr:col>23</xdr:col>
      <xdr:colOff>568325</xdr:colOff>
      <xdr:row>95</xdr:row>
      <xdr:rowOff>93954</xdr:rowOff>
    </xdr:to>
    <xdr:sp macro="" textlink="">
      <xdr:nvSpPr>
        <xdr:cNvPr id="690" name="フローチャート : 判断 689"/>
        <xdr:cNvSpPr/>
      </xdr:nvSpPr>
      <xdr:spPr>
        <a:xfrm>
          <a:off x="162687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78454</xdr:rowOff>
    </xdr:from>
    <xdr:to>
      <xdr:col>22</xdr:col>
      <xdr:colOff>365125</xdr:colOff>
      <xdr:row>93</xdr:row>
      <xdr:rowOff>106135</xdr:rowOff>
    </xdr:to>
    <xdr:cxnSp macro="">
      <xdr:nvCxnSpPr>
        <xdr:cNvPr id="691" name="直線コネクタ 690"/>
        <xdr:cNvCxnSpPr/>
      </xdr:nvCxnSpPr>
      <xdr:spPr>
        <a:xfrm>
          <a:off x="14592300" y="16023304"/>
          <a:ext cx="889000" cy="2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64536</xdr:rowOff>
    </xdr:from>
    <xdr:to>
      <xdr:col>22</xdr:col>
      <xdr:colOff>415925</xdr:colOff>
      <xdr:row>95</xdr:row>
      <xdr:rowOff>166136</xdr:rowOff>
    </xdr:to>
    <xdr:sp macro="" textlink="">
      <xdr:nvSpPr>
        <xdr:cNvPr id="692" name="フローチャート : 判断 691"/>
        <xdr:cNvSpPr/>
      </xdr:nvSpPr>
      <xdr:spPr>
        <a:xfrm>
          <a:off x="15430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157263</xdr:rowOff>
    </xdr:from>
    <xdr:ext cx="534377" cy="259045"/>
    <xdr:sp macro="" textlink="">
      <xdr:nvSpPr>
        <xdr:cNvPr id="693" name="テキスト ボックス 692"/>
        <xdr:cNvSpPr txBox="1"/>
      </xdr:nvSpPr>
      <xdr:spPr>
        <a:xfrm>
          <a:off x="15214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71520</xdr:rowOff>
    </xdr:from>
    <xdr:to>
      <xdr:col>21</xdr:col>
      <xdr:colOff>161925</xdr:colOff>
      <xdr:row>93</xdr:row>
      <xdr:rowOff>78454</xdr:rowOff>
    </xdr:to>
    <xdr:cxnSp macro="">
      <xdr:nvCxnSpPr>
        <xdr:cNvPr id="694" name="直線コネクタ 693"/>
        <xdr:cNvCxnSpPr/>
      </xdr:nvCxnSpPr>
      <xdr:spPr>
        <a:xfrm>
          <a:off x="13703300" y="16016370"/>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47676</xdr:rowOff>
    </xdr:from>
    <xdr:to>
      <xdr:col>21</xdr:col>
      <xdr:colOff>212725</xdr:colOff>
      <xdr:row>95</xdr:row>
      <xdr:rowOff>149276</xdr:rowOff>
    </xdr:to>
    <xdr:sp macro="" textlink="">
      <xdr:nvSpPr>
        <xdr:cNvPr id="695" name="フローチャート : 判断 694"/>
        <xdr:cNvSpPr/>
      </xdr:nvSpPr>
      <xdr:spPr>
        <a:xfrm>
          <a:off x="14541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140403</xdr:rowOff>
    </xdr:from>
    <xdr:ext cx="534377" cy="259045"/>
    <xdr:sp macro="" textlink="">
      <xdr:nvSpPr>
        <xdr:cNvPr id="696" name="テキスト ボックス 695"/>
        <xdr:cNvSpPr txBox="1"/>
      </xdr:nvSpPr>
      <xdr:spPr>
        <a:xfrm>
          <a:off x="14325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46165</xdr:rowOff>
    </xdr:from>
    <xdr:to>
      <xdr:col>19</xdr:col>
      <xdr:colOff>644525</xdr:colOff>
      <xdr:row>93</xdr:row>
      <xdr:rowOff>71520</xdr:rowOff>
    </xdr:to>
    <xdr:cxnSp macro="">
      <xdr:nvCxnSpPr>
        <xdr:cNvPr id="697" name="直線コネクタ 696"/>
        <xdr:cNvCxnSpPr/>
      </xdr:nvCxnSpPr>
      <xdr:spPr>
        <a:xfrm>
          <a:off x="12814300" y="15991015"/>
          <a:ext cx="889000" cy="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39255</xdr:rowOff>
    </xdr:from>
    <xdr:to>
      <xdr:col>20</xdr:col>
      <xdr:colOff>9525</xdr:colOff>
      <xdr:row>95</xdr:row>
      <xdr:rowOff>140855</xdr:rowOff>
    </xdr:to>
    <xdr:sp macro="" textlink="">
      <xdr:nvSpPr>
        <xdr:cNvPr id="698" name="フローチャート : 判断 697"/>
        <xdr:cNvSpPr/>
      </xdr:nvSpPr>
      <xdr:spPr>
        <a:xfrm>
          <a:off x="13652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131982</xdr:rowOff>
    </xdr:from>
    <xdr:ext cx="534377" cy="259045"/>
    <xdr:sp macro="" textlink="">
      <xdr:nvSpPr>
        <xdr:cNvPr id="699" name="テキスト ボックス 698"/>
        <xdr:cNvSpPr txBox="1"/>
      </xdr:nvSpPr>
      <xdr:spPr>
        <a:xfrm>
          <a:off x="13436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12109</xdr:rowOff>
    </xdr:from>
    <xdr:to>
      <xdr:col>18</xdr:col>
      <xdr:colOff>492125</xdr:colOff>
      <xdr:row>95</xdr:row>
      <xdr:rowOff>113709</xdr:rowOff>
    </xdr:to>
    <xdr:sp macro="" textlink="">
      <xdr:nvSpPr>
        <xdr:cNvPr id="700" name="フローチャート : 判断 699"/>
        <xdr:cNvSpPr/>
      </xdr:nvSpPr>
      <xdr:spPr>
        <a:xfrm>
          <a:off x="12763500" y="1629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104836</xdr:rowOff>
    </xdr:from>
    <xdr:ext cx="534377" cy="259045"/>
    <xdr:sp macro="" textlink="">
      <xdr:nvSpPr>
        <xdr:cNvPr id="701" name="テキスト ボックス 700"/>
        <xdr:cNvSpPr txBox="1"/>
      </xdr:nvSpPr>
      <xdr:spPr>
        <a:xfrm>
          <a:off x="12547111" y="163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145402</xdr:rowOff>
    </xdr:from>
    <xdr:to>
      <xdr:col>23</xdr:col>
      <xdr:colOff>568325</xdr:colOff>
      <xdr:row>94</xdr:row>
      <xdr:rowOff>75552</xdr:rowOff>
    </xdr:to>
    <xdr:sp macro="" textlink="">
      <xdr:nvSpPr>
        <xdr:cNvPr id="707" name="円/楕円 706"/>
        <xdr:cNvSpPr/>
      </xdr:nvSpPr>
      <xdr:spPr>
        <a:xfrm>
          <a:off x="16268700" y="1609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168279</xdr:rowOff>
    </xdr:from>
    <xdr:ext cx="534377" cy="259045"/>
    <xdr:sp macro="" textlink="">
      <xdr:nvSpPr>
        <xdr:cNvPr id="708" name="公債費該当値テキスト"/>
        <xdr:cNvSpPr txBox="1"/>
      </xdr:nvSpPr>
      <xdr:spPr>
        <a:xfrm>
          <a:off x="16370300" y="1594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46,034</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55335</xdr:rowOff>
    </xdr:from>
    <xdr:to>
      <xdr:col>22</xdr:col>
      <xdr:colOff>415925</xdr:colOff>
      <xdr:row>93</xdr:row>
      <xdr:rowOff>156935</xdr:rowOff>
    </xdr:to>
    <xdr:sp macro="" textlink="">
      <xdr:nvSpPr>
        <xdr:cNvPr id="709" name="円/楕円 708"/>
        <xdr:cNvSpPr/>
      </xdr:nvSpPr>
      <xdr:spPr>
        <a:xfrm>
          <a:off x="15430500" y="1600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2012</xdr:rowOff>
    </xdr:from>
    <xdr:ext cx="534377" cy="259045"/>
    <xdr:sp macro="" textlink="">
      <xdr:nvSpPr>
        <xdr:cNvPr id="710" name="テキスト ボックス 709"/>
        <xdr:cNvSpPr txBox="1"/>
      </xdr:nvSpPr>
      <xdr:spPr>
        <a:xfrm>
          <a:off x="15214111" y="1577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50,762</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27654</xdr:rowOff>
    </xdr:from>
    <xdr:to>
      <xdr:col>21</xdr:col>
      <xdr:colOff>212725</xdr:colOff>
      <xdr:row>93</xdr:row>
      <xdr:rowOff>129254</xdr:rowOff>
    </xdr:to>
    <xdr:sp macro="" textlink="">
      <xdr:nvSpPr>
        <xdr:cNvPr id="711" name="円/楕円 710"/>
        <xdr:cNvSpPr/>
      </xdr:nvSpPr>
      <xdr:spPr>
        <a:xfrm>
          <a:off x="14541500" y="159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145781</xdr:rowOff>
    </xdr:from>
    <xdr:ext cx="534377" cy="259045"/>
    <xdr:sp macro="" textlink="">
      <xdr:nvSpPr>
        <xdr:cNvPr id="712" name="テキスト ボックス 711"/>
        <xdr:cNvSpPr txBox="1"/>
      </xdr:nvSpPr>
      <xdr:spPr>
        <a:xfrm>
          <a:off x="14325111" y="1574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52,215</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20720</xdr:rowOff>
    </xdr:from>
    <xdr:to>
      <xdr:col>20</xdr:col>
      <xdr:colOff>9525</xdr:colOff>
      <xdr:row>93</xdr:row>
      <xdr:rowOff>122320</xdr:rowOff>
    </xdr:to>
    <xdr:sp macro="" textlink="">
      <xdr:nvSpPr>
        <xdr:cNvPr id="713" name="円/楕円 712"/>
        <xdr:cNvSpPr/>
      </xdr:nvSpPr>
      <xdr:spPr>
        <a:xfrm>
          <a:off x="13652500" y="159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138847</xdr:rowOff>
    </xdr:from>
    <xdr:ext cx="534377" cy="259045"/>
    <xdr:sp macro="" textlink="">
      <xdr:nvSpPr>
        <xdr:cNvPr id="714" name="テキスト ボックス 713"/>
        <xdr:cNvSpPr txBox="1"/>
      </xdr:nvSpPr>
      <xdr:spPr>
        <a:xfrm>
          <a:off x="13436111" y="157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52,579</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166815</xdr:rowOff>
    </xdr:from>
    <xdr:to>
      <xdr:col>18</xdr:col>
      <xdr:colOff>492125</xdr:colOff>
      <xdr:row>93</xdr:row>
      <xdr:rowOff>96965</xdr:rowOff>
    </xdr:to>
    <xdr:sp macro="" textlink="">
      <xdr:nvSpPr>
        <xdr:cNvPr id="715" name="円/楕円 714"/>
        <xdr:cNvSpPr/>
      </xdr:nvSpPr>
      <xdr:spPr>
        <a:xfrm>
          <a:off x="12763500" y="159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113492</xdr:rowOff>
    </xdr:from>
    <xdr:ext cx="534377" cy="259045"/>
    <xdr:sp macro="" textlink="">
      <xdr:nvSpPr>
        <xdr:cNvPr id="716" name="テキスト ボックス 715"/>
        <xdr:cNvSpPr txBox="1"/>
      </xdr:nvSpPr>
      <xdr:spPr>
        <a:xfrm>
          <a:off x="12547111" y="1571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48260</xdr:rowOff>
    </xdr:from>
    <xdr:to>
      <xdr:col>32</xdr:col>
      <xdr:colOff>186689</xdr:colOff>
      <xdr:row>38</xdr:row>
      <xdr:rowOff>139700</xdr:rowOff>
    </xdr:to>
    <xdr:cxnSp macro="">
      <xdr:nvCxnSpPr>
        <xdr:cNvPr id="738" name="直線コネクタ 737"/>
        <xdr:cNvCxnSpPr/>
      </xdr:nvCxnSpPr>
      <xdr:spPr>
        <a:xfrm flipV="1">
          <a:off x="22159595" y="51917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166387</xdr:rowOff>
    </xdr:from>
    <xdr:ext cx="378565" cy="259045"/>
    <xdr:sp macro="" textlink="">
      <xdr:nvSpPr>
        <xdr:cNvPr id="741" name="諸支出金最大値テキスト"/>
        <xdr:cNvSpPr txBox="1"/>
      </xdr:nvSpPr>
      <xdr:spPr>
        <a:xfrm>
          <a:off x="22212300" y="496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32</xdr:col>
      <xdr:colOff>98425</xdr:colOff>
      <xdr:row>30</xdr:row>
      <xdr:rowOff>48260</xdr:rowOff>
    </xdr:from>
    <xdr:to>
      <xdr:col>32</xdr:col>
      <xdr:colOff>276225</xdr:colOff>
      <xdr:row>30</xdr:row>
      <xdr:rowOff>48260</xdr:rowOff>
    </xdr:to>
    <xdr:cxnSp macro="">
      <xdr:nvCxnSpPr>
        <xdr:cNvPr id="742" name="直線コネクタ 741"/>
        <xdr:cNvCxnSpPr/>
      </xdr:nvCxnSpPr>
      <xdr:spPr>
        <a:xfrm>
          <a:off x="22072600" y="5191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2049</xdr:rowOff>
    </xdr:from>
    <xdr:ext cx="313932" cy="259045"/>
    <xdr:sp macro="" textlink="">
      <xdr:nvSpPr>
        <xdr:cNvPr id="744" name="諸支出金平均値テキスト"/>
        <xdr:cNvSpPr txBox="1"/>
      </xdr:nvSpPr>
      <xdr:spPr>
        <a:xfrm>
          <a:off x="22212300" y="63456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150622</xdr:rowOff>
    </xdr:from>
    <xdr:to>
      <xdr:col>32</xdr:col>
      <xdr:colOff>238125</xdr:colOff>
      <xdr:row>38</xdr:row>
      <xdr:rowOff>80772</xdr:rowOff>
    </xdr:to>
    <xdr:sp macro="" textlink="">
      <xdr:nvSpPr>
        <xdr:cNvPr id="745" name="フローチャート : 判断 744"/>
        <xdr:cNvSpPr/>
      </xdr:nvSpPr>
      <xdr:spPr>
        <a:xfrm>
          <a:off x="22110700" y="649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31</xdr:row>
      <xdr:rowOff>104902</xdr:rowOff>
    </xdr:from>
    <xdr:to>
      <xdr:col>31</xdr:col>
      <xdr:colOff>85725</xdr:colOff>
      <xdr:row>32</xdr:row>
      <xdr:rowOff>35052</xdr:rowOff>
    </xdr:to>
    <xdr:sp macro="" textlink="">
      <xdr:nvSpPr>
        <xdr:cNvPr id="747" name="フローチャート : 判断 746"/>
        <xdr:cNvSpPr/>
      </xdr:nvSpPr>
      <xdr:spPr>
        <a:xfrm>
          <a:off x="21272500" y="541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30</xdr:row>
      <xdr:rowOff>51579</xdr:rowOff>
    </xdr:from>
    <xdr:ext cx="378565" cy="259045"/>
    <xdr:sp macro="" textlink="">
      <xdr:nvSpPr>
        <xdr:cNvPr id="748" name="テキスト ボックス 747"/>
        <xdr:cNvSpPr txBox="1"/>
      </xdr:nvSpPr>
      <xdr:spPr>
        <a:xfrm>
          <a:off x="21134017" y="519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33</xdr:row>
      <xdr:rowOff>59182</xdr:rowOff>
    </xdr:from>
    <xdr:to>
      <xdr:col>29</xdr:col>
      <xdr:colOff>568325</xdr:colOff>
      <xdr:row>33</xdr:row>
      <xdr:rowOff>160782</xdr:rowOff>
    </xdr:to>
    <xdr:sp macro="" textlink="">
      <xdr:nvSpPr>
        <xdr:cNvPr id="750" name="フローチャート : 判断 749"/>
        <xdr:cNvSpPr/>
      </xdr:nvSpPr>
      <xdr:spPr>
        <a:xfrm>
          <a:off x="20383500" y="571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32</xdr:row>
      <xdr:rowOff>5859</xdr:rowOff>
    </xdr:from>
    <xdr:ext cx="378565" cy="259045"/>
    <xdr:sp macro="" textlink="">
      <xdr:nvSpPr>
        <xdr:cNvPr id="751" name="テキスト ボックス 750"/>
        <xdr:cNvSpPr txBox="1"/>
      </xdr:nvSpPr>
      <xdr:spPr>
        <a:xfrm>
          <a:off x="20245017" y="5492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32</xdr:row>
      <xdr:rowOff>130048</xdr:rowOff>
    </xdr:from>
    <xdr:to>
      <xdr:col>28</xdr:col>
      <xdr:colOff>365125</xdr:colOff>
      <xdr:row>33</xdr:row>
      <xdr:rowOff>60198</xdr:rowOff>
    </xdr:to>
    <xdr:sp macro="" textlink="">
      <xdr:nvSpPr>
        <xdr:cNvPr id="753" name="フローチャート : 判断 752"/>
        <xdr:cNvSpPr/>
      </xdr:nvSpPr>
      <xdr:spPr>
        <a:xfrm>
          <a:off x="19494500" y="56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31</xdr:row>
      <xdr:rowOff>76725</xdr:rowOff>
    </xdr:from>
    <xdr:ext cx="378565" cy="259045"/>
    <xdr:sp macro="" textlink="">
      <xdr:nvSpPr>
        <xdr:cNvPr id="754" name="テキスト ボックス 753"/>
        <xdr:cNvSpPr txBox="1"/>
      </xdr:nvSpPr>
      <xdr:spPr>
        <a:xfrm>
          <a:off x="19356017" y="539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77470</xdr:rowOff>
    </xdr:from>
    <xdr:to>
      <xdr:col>27</xdr:col>
      <xdr:colOff>161925</xdr:colOff>
      <xdr:row>32</xdr:row>
      <xdr:rowOff>7620</xdr:rowOff>
    </xdr:to>
    <xdr:sp macro="" textlink="">
      <xdr:nvSpPr>
        <xdr:cNvPr id="755" name="フローチャート : 判断 754"/>
        <xdr:cNvSpPr/>
      </xdr:nvSpPr>
      <xdr:spPr>
        <a:xfrm>
          <a:off x="18605500" y="53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30</xdr:row>
      <xdr:rowOff>24147</xdr:rowOff>
    </xdr:from>
    <xdr:ext cx="378565" cy="259045"/>
    <xdr:sp macro="" textlink="">
      <xdr:nvSpPr>
        <xdr:cNvPr id="756" name="テキスト ボックス 755"/>
        <xdr:cNvSpPr txBox="1"/>
      </xdr:nvSpPr>
      <xdr:spPr>
        <a:xfrm>
          <a:off x="18467017" y="516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2" name="円/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4" name="円/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5" name="テキスト ボックス 76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6" name="円/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7" name="テキスト ボックス 76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8" name="円/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9" name="テキスト ボックス 76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0" name="円/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1" name="テキスト ボックス 77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4" name="フローチャート :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6" name="フローチャート :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7" name="テキスト ボックス 79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9" name="フローチャート :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0" name="テキスト ボックス 79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2" name="フローチャート :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3" name="テキスト ボックス 80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4" name="フローチャート :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5" name="テキスト ボックス 80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円/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3" name="円/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4" name="テキスト ボックス 81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5" name="円/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6" name="テキスト ボックス 81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7" name="円/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8" name="テキスト ボックス 81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円/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0" name="テキスト ボックス 81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・土木</a:t>
          </a:r>
          <a:r>
            <a:rPr kumimoji="1" lang="ja-JP" altLang="ja-JP" sz="1300">
              <a:solidFill>
                <a:schemeClr val="dk1"/>
              </a:solidFill>
              <a:effectLst/>
              <a:latin typeface="+mn-lt"/>
              <a:ea typeface="+mn-ea"/>
              <a:cs typeface="+mn-cs"/>
            </a:rPr>
            <a:t>費は住民一人当たり</a:t>
          </a:r>
          <a:r>
            <a:rPr kumimoji="1" lang="en-US" altLang="ja-JP" sz="1300">
              <a:solidFill>
                <a:schemeClr val="dk1"/>
              </a:solidFill>
              <a:effectLst/>
              <a:latin typeface="+mn-lt"/>
              <a:ea typeface="+mn-ea"/>
              <a:cs typeface="+mn-cs"/>
            </a:rPr>
            <a:t>62,104</a:t>
          </a:r>
          <a:r>
            <a:rPr kumimoji="1" lang="ja-JP" altLang="ja-JP" sz="1300">
              <a:solidFill>
                <a:schemeClr val="dk1"/>
              </a:solidFill>
              <a:effectLst/>
              <a:latin typeface="+mn-lt"/>
              <a:ea typeface="+mn-ea"/>
              <a:cs typeface="+mn-cs"/>
            </a:rPr>
            <a:t>円となって</a:t>
          </a:r>
          <a:r>
            <a:rPr kumimoji="1" lang="ja-JP" altLang="en-US" sz="1300">
              <a:solidFill>
                <a:schemeClr val="dk1"/>
              </a:solidFill>
              <a:effectLst/>
              <a:latin typeface="+mn-lt"/>
              <a:ea typeface="+mn-ea"/>
              <a:cs typeface="+mn-cs"/>
            </a:rPr>
            <a:t>いて</a:t>
          </a:r>
          <a:r>
            <a:rPr kumimoji="1" lang="ja-JP" altLang="ja-JP" sz="1300">
              <a:solidFill>
                <a:schemeClr val="dk1"/>
              </a:solidFill>
              <a:effectLst/>
              <a:latin typeface="+mn-lt"/>
              <a:ea typeface="+mn-ea"/>
              <a:cs typeface="+mn-cs"/>
            </a:rPr>
            <a:t>、類似団体平均を上回って推移している。</a:t>
          </a:r>
          <a:r>
            <a:rPr kumimoji="1" lang="ja-JP" altLang="en-US" sz="1300">
              <a:solidFill>
                <a:schemeClr val="dk1"/>
              </a:solidFill>
              <a:effectLst/>
              <a:latin typeface="+mn-lt"/>
              <a:ea typeface="+mn-ea"/>
              <a:cs typeface="+mn-cs"/>
            </a:rPr>
            <a:t>これは、</a:t>
          </a:r>
          <a:r>
            <a:rPr kumimoji="1" lang="ja-JP" altLang="ja-JP" sz="1300">
              <a:solidFill>
                <a:schemeClr val="dk1"/>
              </a:solidFill>
              <a:effectLst/>
              <a:latin typeface="+mn-lt"/>
              <a:ea typeface="+mn-ea"/>
              <a:cs typeface="+mn-cs"/>
            </a:rPr>
            <a:t>公営企業（下水道事業）への負担金・補助金が多額のためである。</a:t>
          </a:r>
          <a:r>
            <a:rPr kumimoji="1" lang="ja-JP" altLang="en-US" sz="1300">
              <a:solidFill>
                <a:schemeClr val="dk1"/>
              </a:solidFill>
              <a:effectLst/>
              <a:latin typeface="+mn-lt"/>
              <a:ea typeface="+mn-ea"/>
              <a:cs typeface="+mn-cs"/>
            </a:rPr>
            <a:t>また当市は面積が</a:t>
          </a:r>
          <a:r>
            <a:rPr kumimoji="1" lang="en-US" altLang="ja-JP" sz="1300">
              <a:solidFill>
                <a:schemeClr val="dk1"/>
              </a:solidFill>
              <a:effectLst/>
              <a:latin typeface="+mn-lt"/>
              <a:ea typeface="+mn-ea"/>
              <a:cs typeface="+mn-cs"/>
            </a:rPr>
            <a:t>552.04</a:t>
          </a:r>
          <a:r>
            <a:rPr kumimoji="1" lang="ja-JP" altLang="en-US" sz="1300">
              <a:solidFill>
                <a:schemeClr val="dk1"/>
              </a:solidFill>
              <a:effectLst/>
              <a:latin typeface="+mn-lt"/>
              <a:ea typeface="+mn-ea"/>
              <a:cs typeface="+mn-cs"/>
            </a:rPr>
            <a:t>㎡と類似団体と比べて広く、市街地が拡散している。市内及び市外との道路ネットワークの整備、維持に多額の経費を要している。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・教育</a:t>
          </a:r>
          <a:r>
            <a:rPr kumimoji="1" lang="ja-JP" altLang="ja-JP" sz="1300">
              <a:solidFill>
                <a:schemeClr val="dk1"/>
              </a:solidFill>
              <a:effectLst/>
              <a:latin typeface="+mn-lt"/>
              <a:ea typeface="+mn-ea"/>
              <a:cs typeface="+mn-cs"/>
            </a:rPr>
            <a:t>費は住民一人当たり</a:t>
          </a:r>
          <a:r>
            <a:rPr kumimoji="1" lang="en-US" altLang="ja-JP" sz="1300">
              <a:solidFill>
                <a:schemeClr val="dk1"/>
              </a:solidFill>
              <a:effectLst/>
              <a:latin typeface="+mn-lt"/>
              <a:ea typeface="+mn-ea"/>
              <a:cs typeface="+mn-cs"/>
            </a:rPr>
            <a:t>52,267</a:t>
          </a:r>
          <a:r>
            <a:rPr kumimoji="1" lang="ja-JP" altLang="ja-JP" sz="1300">
              <a:solidFill>
                <a:schemeClr val="dk1"/>
              </a:solidFill>
              <a:effectLst/>
              <a:latin typeface="+mn-lt"/>
              <a:ea typeface="+mn-ea"/>
              <a:cs typeface="+mn-cs"/>
            </a:rPr>
            <a:t>円となって</a:t>
          </a:r>
          <a:r>
            <a:rPr kumimoji="1" lang="ja-JP" altLang="en-US" sz="1300">
              <a:solidFill>
                <a:schemeClr val="dk1"/>
              </a:solidFill>
              <a:effectLst/>
              <a:latin typeface="+mn-lt"/>
              <a:ea typeface="+mn-ea"/>
              <a:cs typeface="+mn-cs"/>
            </a:rPr>
            <a:t>いて</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年度以降</a:t>
          </a:r>
          <a:r>
            <a:rPr kumimoji="1" lang="ja-JP" altLang="ja-JP" sz="1300">
              <a:solidFill>
                <a:schemeClr val="dk1"/>
              </a:solidFill>
              <a:effectLst/>
              <a:latin typeface="+mn-lt"/>
              <a:ea typeface="+mn-ea"/>
              <a:cs typeface="+mn-cs"/>
            </a:rPr>
            <a:t>類似団体平均を上回って推移している。これは、</a:t>
          </a:r>
          <a:r>
            <a:rPr kumimoji="1" lang="ja-JP" altLang="en-US" sz="1300">
              <a:solidFill>
                <a:schemeClr val="dk1"/>
              </a:solidFill>
              <a:effectLst/>
              <a:latin typeface="+mn-lt"/>
              <a:ea typeface="+mn-ea"/>
              <a:cs typeface="+mn-cs"/>
            </a:rPr>
            <a:t>小中学校の耐震化事業を集中して実施してきたのが主な要因である。</a:t>
          </a:r>
          <a:endParaRPr lang="ja-JP" altLang="ja-JP" sz="13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財政調整基金の積立は、</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年度は行わなかったが</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年度に実施し、これによって標準財政規模に対する比率は、前年度から上昇した。平成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％を超える水準を維持している。</a:t>
          </a:r>
        </a:p>
        <a:p>
          <a:r>
            <a:rPr kumimoji="1" lang="ja-JP" altLang="en-US" sz="1400">
              <a:latin typeface="ＭＳ ゴシック" pitchFamily="49" charset="-128"/>
              <a:ea typeface="ＭＳ ゴシック" pitchFamily="49" charset="-128"/>
            </a:rPr>
            <a:t>　実質収支、実質単年度収支とも引き続き黒字を保っている。</a:t>
          </a:r>
        </a:p>
        <a:p>
          <a:r>
            <a:rPr kumimoji="1" lang="ja-JP" altLang="en-US" sz="1400">
              <a:latin typeface="ＭＳ ゴシック" pitchFamily="49" charset="-128"/>
              <a:ea typeface="ＭＳ ゴシック" pitchFamily="49" charset="-128"/>
            </a:rPr>
            <a:t>　今後も財政調整基金、減債基金の残高に配意するとともに、計画的な財政運営に努めていく。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全ての会計で黒字決算となっており、連結実質赤字は算定されない。平成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年度は、会計合計で約</a:t>
          </a:r>
          <a:r>
            <a:rPr kumimoji="1" lang="en-US" altLang="ja-JP" sz="1400">
              <a:latin typeface="ＭＳ ゴシック" pitchFamily="49" charset="-128"/>
              <a:ea typeface="ＭＳ ゴシック" pitchFamily="49" charset="-128"/>
            </a:rPr>
            <a:t>131.4</a:t>
          </a:r>
          <a:r>
            <a:rPr kumimoji="1" lang="ja-JP" altLang="en-US" sz="1400">
              <a:latin typeface="ＭＳ ゴシック" pitchFamily="49" charset="-128"/>
              <a:ea typeface="ＭＳ ゴシック" pitchFamily="49" charset="-128"/>
            </a:rPr>
            <a:t>億円の黒字となり、平成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年度から約</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億円の減少となった。会計合計の主な内訳は公共下水道事業会計</a:t>
          </a:r>
          <a:r>
            <a:rPr kumimoji="1" lang="en-US" altLang="ja-JP" sz="1400">
              <a:latin typeface="ＭＳ ゴシック" pitchFamily="49" charset="-128"/>
              <a:ea typeface="ＭＳ ゴシック" pitchFamily="49" charset="-128"/>
            </a:rPr>
            <a:t>46.6</a:t>
          </a:r>
          <a:r>
            <a:rPr kumimoji="1" lang="ja-JP" altLang="en-US" sz="1400">
              <a:latin typeface="ＭＳ ゴシック" pitchFamily="49" charset="-128"/>
              <a:ea typeface="ＭＳ ゴシック" pitchFamily="49" charset="-128"/>
            </a:rPr>
            <a:t>億円、水道事業会計</a:t>
          </a:r>
          <a:r>
            <a:rPr kumimoji="1" lang="en-US" altLang="ja-JP" sz="1400">
              <a:latin typeface="ＭＳ ゴシック" pitchFamily="49" charset="-128"/>
              <a:ea typeface="ＭＳ ゴシック" pitchFamily="49" charset="-128"/>
            </a:rPr>
            <a:t>33.7</a:t>
          </a:r>
          <a:r>
            <a:rPr kumimoji="1" lang="ja-JP" altLang="en-US" sz="1400">
              <a:latin typeface="ＭＳ ゴシック" pitchFamily="49" charset="-128"/>
              <a:ea typeface="ＭＳ ゴシック" pitchFamily="49" charset="-128"/>
            </a:rPr>
            <a:t>億円、一般会計</a:t>
          </a:r>
          <a:r>
            <a:rPr kumimoji="1" lang="en-US" altLang="ja-JP" sz="1400">
              <a:latin typeface="ＭＳ ゴシック" pitchFamily="49" charset="-128"/>
              <a:ea typeface="ＭＳ ゴシック" pitchFamily="49" charset="-128"/>
            </a:rPr>
            <a:t>21.8</a:t>
          </a:r>
          <a:r>
            <a:rPr kumimoji="1" lang="ja-JP" altLang="en-US" sz="1400">
              <a:latin typeface="ＭＳ ゴシック" pitchFamily="49" charset="-128"/>
              <a:ea typeface="ＭＳ ゴシック" pitchFamily="49" charset="-128"/>
            </a:rPr>
            <a:t>億円である。公共下水道事業会計や水道事業会計などの金額が大きいのは、経営の安定化と施設の老朽化に伴う更新に備え、会計規模に応じて一定の留保資金の確保に努めているためである。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72149057</v>
      </c>
      <c r="BO4" s="379"/>
      <c r="BP4" s="379"/>
      <c r="BQ4" s="379"/>
      <c r="BR4" s="379"/>
      <c r="BS4" s="379"/>
      <c r="BT4" s="379"/>
      <c r="BU4" s="380"/>
      <c r="BV4" s="378">
        <v>75394834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5.5</v>
      </c>
      <c r="CU4" s="385"/>
      <c r="CV4" s="385"/>
      <c r="CW4" s="385"/>
      <c r="CX4" s="385"/>
      <c r="CY4" s="385"/>
      <c r="CZ4" s="385"/>
      <c r="DA4" s="386"/>
      <c r="DB4" s="384">
        <v>5.0999999999999996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69497041</v>
      </c>
      <c r="BO5" s="416"/>
      <c r="BP5" s="416"/>
      <c r="BQ5" s="416"/>
      <c r="BR5" s="416"/>
      <c r="BS5" s="416"/>
      <c r="BT5" s="416"/>
      <c r="BU5" s="417"/>
      <c r="BV5" s="415">
        <v>72997473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85.7</v>
      </c>
      <c r="CU5" s="413"/>
      <c r="CV5" s="413"/>
      <c r="CW5" s="413"/>
      <c r="CX5" s="413"/>
      <c r="CY5" s="413"/>
      <c r="CZ5" s="413"/>
      <c r="DA5" s="414"/>
      <c r="DB5" s="412">
        <v>86.4</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2652016</v>
      </c>
      <c r="BO6" s="416"/>
      <c r="BP6" s="416"/>
      <c r="BQ6" s="416"/>
      <c r="BR6" s="416"/>
      <c r="BS6" s="416"/>
      <c r="BT6" s="416"/>
      <c r="BU6" s="417"/>
      <c r="BV6" s="415">
        <v>2397361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92.1</v>
      </c>
      <c r="CU6" s="453"/>
      <c r="CV6" s="453"/>
      <c r="CW6" s="453"/>
      <c r="CX6" s="453"/>
      <c r="CY6" s="453"/>
      <c r="CZ6" s="453"/>
      <c r="DA6" s="454"/>
      <c r="DB6" s="452">
        <v>93.5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431901</v>
      </c>
      <c r="BO7" s="416"/>
      <c r="BP7" s="416"/>
      <c r="BQ7" s="416"/>
      <c r="BR7" s="416"/>
      <c r="BS7" s="416"/>
      <c r="BT7" s="416"/>
      <c r="BU7" s="417"/>
      <c r="BV7" s="415">
        <v>398580</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40129577</v>
      </c>
      <c r="CU7" s="416"/>
      <c r="CV7" s="416"/>
      <c r="CW7" s="416"/>
      <c r="CX7" s="416"/>
      <c r="CY7" s="416"/>
      <c r="CZ7" s="416"/>
      <c r="DA7" s="417"/>
      <c r="DB7" s="415">
        <v>39473779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2220115</v>
      </c>
      <c r="BO8" s="416"/>
      <c r="BP8" s="416"/>
      <c r="BQ8" s="416"/>
      <c r="BR8" s="416"/>
      <c r="BS8" s="416"/>
      <c r="BT8" s="416"/>
      <c r="BU8" s="417"/>
      <c r="BV8" s="415">
        <v>1998781</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0.6</v>
      </c>
      <c r="CU8" s="456"/>
      <c r="CV8" s="456"/>
      <c r="CW8" s="456"/>
      <c r="CX8" s="456"/>
      <c r="CY8" s="456"/>
      <c r="CZ8" s="456"/>
      <c r="DA8" s="457"/>
      <c r="DB8" s="455">
        <v>0.59</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156827</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221334</v>
      </c>
      <c r="BO9" s="416"/>
      <c r="BP9" s="416"/>
      <c r="BQ9" s="416"/>
      <c r="BR9" s="416"/>
      <c r="BS9" s="416"/>
      <c r="BT9" s="416"/>
      <c r="BU9" s="417"/>
      <c r="BV9" s="415">
        <v>-556026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15.3</v>
      </c>
      <c r="CU9" s="413"/>
      <c r="CV9" s="413"/>
      <c r="CW9" s="413"/>
      <c r="CX9" s="413"/>
      <c r="CY9" s="413"/>
      <c r="CZ9" s="413"/>
      <c r="DA9" s="414"/>
      <c r="DB9" s="412">
        <v>17.399999999999999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159597</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199517</v>
      </c>
      <c r="BO10" s="416"/>
      <c r="BP10" s="416"/>
      <c r="BQ10" s="416"/>
      <c r="BR10" s="416"/>
      <c r="BS10" s="416"/>
      <c r="BT10" s="416"/>
      <c r="BU10" s="417"/>
      <c r="BV10" s="415" t="s">
        <v>104</v>
      </c>
      <c r="BW10" s="416"/>
      <c r="BX10" s="416"/>
      <c r="BY10" s="416"/>
      <c r="BZ10" s="416"/>
      <c r="CA10" s="416"/>
      <c r="CB10" s="416"/>
      <c r="CC10" s="41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106</v>
      </c>
      <c r="M11" s="470"/>
      <c r="N11" s="470"/>
      <c r="O11" s="470"/>
      <c r="P11" s="470"/>
      <c r="Q11" s="471"/>
      <c r="R11" s="472" t="s">
        <v>107</v>
      </c>
      <c r="S11" s="473"/>
      <c r="T11" s="473"/>
      <c r="U11" s="473"/>
      <c r="V11" s="474"/>
      <c r="W11" s="403"/>
      <c r="X11" s="404"/>
      <c r="Y11" s="404"/>
      <c r="Z11" s="404"/>
      <c r="AA11" s="404"/>
      <c r="AB11" s="404"/>
      <c r="AC11" s="404"/>
      <c r="AD11" s="404"/>
      <c r="AE11" s="404"/>
      <c r="AF11" s="404"/>
      <c r="AG11" s="404"/>
      <c r="AH11" s="404"/>
      <c r="AI11" s="404"/>
      <c r="AJ11" s="404"/>
      <c r="AK11" s="404"/>
      <c r="AL11" s="407"/>
      <c r="AM11" s="444" t="s">
        <v>108</v>
      </c>
      <c r="AN11" s="445"/>
      <c r="AO11" s="445"/>
      <c r="AP11" s="445"/>
      <c r="AQ11" s="445"/>
      <c r="AR11" s="445"/>
      <c r="AS11" s="445"/>
      <c r="AT11" s="446"/>
      <c r="AU11" s="447" t="s">
        <v>97</v>
      </c>
      <c r="AV11" s="448"/>
      <c r="AW11" s="448"/>
      <c r="AX11" s="448"/>
      <c r="AY11" s="449" t="s">
        <v>109</v>
      </c>
      <c r="AZ11" s="450"/>
      <c r="BA11" s="450"/>
      <c r="BB11" s="450"/>
      <c r="BC11" s="450"/>
      <c r="BD11" s="450"/>
      <c r="BE11" s="450"/>
      <c r="BF11" s="450"/>
      <c r="BG11" s="450"/>
      <c r="BH11" s="450"/>
      <c r="BI11" s="450"/>
      <c r="BJ11" s="450"/>
      <c r="BK11" s="450"/>
      <c r="BL11" s="450"/>
      <c r="BM11" s="451"/>
      <c r="BN11" s="415" t="s">
        <v>104</v>
      </c>
      <c r="BO11" s="416"/>
      <c r="BP11" s="416"/>
      <c r="BQ11" s="416"/>
      <c r="BR11" s="416"/>
      <c r="BS11" s="416"/>
      <c r="BT11" s="416"/>
      <c r="BU11" s="417"/>
      <c r="BV11" s="415">
        <v>711080</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104</v>
      </c>
      <c r="CU11" s="456"/>
      <c r="CV11" s="456"/>
      <c r="CW11" s="456"/>
      <c r="CX11" s="456"/>
      <c r="CY11" s="456"/>
      <c r="CZ11" s="456"/>
      <c r="DA11" s="457"/>
      <c r="DB11" s="455" t="s">
        <v>104</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159639</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156290</v>
      </c>
      <c r="S13" s="497"/>
      <c r="T13" s="497"/>
      <c r="U13" s="497"/>
      <c r="V13" s="498"/>
      <c r="W13" s="431" t="s">
        <v>121</v>
      </c>
      <c r="X13" s="432"/>
      <c r="Y13" s="432"/>
      <c r="Z13" s="432"/>
      <c r="AA13" s="432"/>
      <c r="AB13" s="422"/>
      <c r="AC13" s="466">
        <v>4677</v>
      </c>
      <c r="AD13" s="467"/>
      <c r="AE13" s="467"/>
      <c r="AF13" s="467"/>
      <c r="AG13" s="506"/>
      <c r="AH13" s="466">
        <v>6579</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420851</v>
      </c>
      <c r="BO13" s="416"/>
      <c r="BP13" s="416"/>
      <c r="BQ13" s="416"/>
      <c r="BR13" s="416"/>
      <c r="BS13" s="416"/>
      <c r="BT13" s="416"/>
      <c r="BU13" s="417"/>
      <c r="BV13" s="415">
        <v>155054</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4.3</v>
      </c>
      <c r="CU13" s="413"/>
      <c r="CV13" s="413"/>
      <c r="CW13" s="413"/>
      <c r="CX13" s="413"/>
      <c r="CY13" s="413"/>
      <c r="CZ13" s="413"/>
      <c r="DA13" s="414"/>
      <c r="DB13" s="412">
        <v>4.9000000000000004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160267</v>
      </c>
      <c r="S14" s="497"/>
      <c r="T14" s="497"/>
      <c r="U14" s="497"/>
      <c r="V14" s="498"/>
      <c r="W14" s="405"/>
      <c r="X14" s="406"/>
      <c r="Y14" s="406"/>
      <c r="Z14" s="406"/>
      <c r="AA14" s="406"/>
      <c r="AB14" s="395"/>
      <c r="AC14" s="499">
        <v>6.2</v>
      </c>
      <c r="AD14" s="500"/>
      <c r="AE14" s="500"/>
      <c r="AF14" s="500"/>
      <c r="AG14" s="501"/>
      <c r="AH14" s="499">
        <v>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45.2</v>
      </c>
      <c r="CU14" s="511"/>
      <c r="CV14" s="511"/>
      <c r="CW14" s="511"/>
      <c r="CX14" s="511"/>
      <c r="CY14" s="511"/>
      <c r="CZ14" s="511"/>
      <c r="DA14" s="512"/>
      <c r="DB14" s="510">
        <v>47.3</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156991</v>
      </c>
      <c r="S15" s="497"/>
      <c r="T15" s="497"/>
      <c r="U15" s="497"/>
      <c r="V15" s="498"/>
      <c r="W15" s="431" t="s">
        <v>128</v>
      </c>
      <c r="X15" s="432"/>
      <c r="Y15" s="432"/>
      <c r="Z15" s="432"/>
      <c r="AA15" s="432"/>
      <c r="AB15" s="422"/>
      <c r="AC15" s="466">
        <v>25421</v>
      </c>
      <c r="AD15" s="467"/>
      <c r="AE15" s="467"/>
      <c r="AF15" s="467"/>
      <c r="AG15" s="506"/>
      <c r="AH15" s="466">
        <v>29878</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18149013</v>
      </c>
      <c r="BO15" s="379"/>
      <c r="BP15" s="379"/>
      <c r="BQ15" s="379"/>
      <c r="BR15" s="379"/>
      <c r="BS15" s="379"/>
      <c r="BT15" s="379"/>
      <c r="BU15" s="380"/>
      <c r="BV15" s="378">
        <v>17384241</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33.9</v>
      </c>
      <c r="AD16" s="500"/>
      <c r="AE16" s="500"/>
      <c r="AF16" s="500"/>
      <c r="AG16" s="501"/>
      <c r="AH16" s="499">
        <v>36.299999999999997</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30382018</v>
      </c>
      <c r="BO16" s="416"/>
      <c r="BP16" s="416"/>
      <c r="BQ16" s="416"/>
      <c r="BR16" s="416"/>
      <c r="BS16" s="416"/>
      <c r="BT16" s="416"/>
      <c r="BU16" s="417"/>
      <c r="BV16" s="415">
        <v>29109348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44893</v>
      </c>
      <c r="AD17" s="467"/>
      <c r="AE17" s="467"/>
      <c r="AF17" s="467"/>
      <c r="AG17" s="506"/>
      <c r="AH17" s="466">
        <v>45460</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23121718</v>
      </c>
      <c r="BO17" s="416"/>
      <c r="BP17" s="416"/>
      <c r="BQ17" s="416"/>
      <c r="BR17" s="416"/>
      <c r="BS17" s="416"/>
      <c r="BT17" s="416"/>
      <c r="BU17" s="417"/>
      <c r="BV17" s="415">
        <v>22351755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552.04</v>
      </c>
      <c r="M18" s="528"/>
      <c r="N18" s="528"/>
      <c r="O18" s="528"/>
      <c r="P18" s="528"/>
      <c r="Q18" s="528"/>
      <c r="R18" s="529"/>
      <c r="S18" s="529"/>
      <c r="T18" s="529"/>
      <c r="U18" s="529"/>
      <c r="V18" s="530"/>
      <c r="W18" s="433"/>
      <c r="X18" s="434"/>
      <c r="Y18" s="434"/>
      <c r="Z18" s="434"/>
      <c r="AA18" s="434"/>
      <c r="AB18" s="425"/>
      <c r="AC18" s="531">
        <v>59.9</v>
      </c>
      <c r="AD18" s="532"/>
      <c r="AE18" s="532"/>
      <c r="AF18" s="532"/>
      <c r="AG18" s="533"/>
      <c r="AH18" s="531">
        <v>55.2</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35630175</v>
      </c>
      <c r="BO18" s="416"/>
      <c r="BP18" s="416"/>
      <c r="BQ18" s="416"/>
      <c r="BR18" s="416"/>
      <c r="BS18" s="416"/>
      <c r="BT18" s="416"/>
      <c r="BU18" s="417"/>
      <c r="BV18" s="415">
        <v>34884401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284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46937211</v>
      </c>
      <c r="BO19" s="416"/>
      <c r="BP19" s="416"/>
      <c r="BQ19" s="416"/>
      <c r="BR19" s="416"/>
      <c r="BS19" s="416"/>
      <c r="BT19" s="416"/>
      <c r="BU19" s="417"/>
      <c r="BV19" s="415">
        <v>45731150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62696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69435793</v>
      </c>
      <c r="BO23" s="416"/>
      <c r="BP23" s="416"/>
      <c r="BQ23" s="416"/>
      <c r="BR23" s="416"/>
      <c r="BS23" s="416"/>
      <c r="BT23" s="416"/>
      <c r="BU23" s="417"/>
      <c r="BV23" s="415">
        <v>69549436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9960</v>
      </c>
      <c r="R24" s="467"/>
      <c r="S24" s="467"/>
      <c r="T24" s="467"/>
      <c r="U24" s="467"/>
      <c r="V24" s="506"/>
      <c r="W24" s="561"/>
      <c r="X24" s="549"/>
      <c r="Y24" s="550"/>
      <c r="Z24" s="465" t="s">
        <v>151</v>
      </c>
      <c r="AA24" s="445"/>
      <c r="AB24" s="445"/>
      <c r="AC24" s="445"/>
      <c r="AD24" s="445"/>
      <c r="AE24" s="445"/>
      <c r="AF24" s="445"/>
      <c r="AG24" s="446"/>
      <c r="AH24" s="466">
        <v>1047</v>
      </c>
      <c r="AI24" s="467"/>
      <c r="AJ24" s="467"/>
      <c r="AK24" s="467"/>
      <c r="AL24" s="506"/>
      <c r="AM24" s="466">
        <v>3484416</v>
      </c>
      <c r="AN24" s="467"/>
      <c r="AO24" s="467"/>
      <c r="AP24" s="467"/>
      <c r="AQ24" s="467"/>
      <c r="AR24" s="506"/>
      <c r="AS24" s="466">
        <v>3328</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39140239</v>
      </c>
      <c r="BO24" s="416"/>
      <c r="BP24" s="416"/>
      <c r="BQ24" s="416"/>
      <c r="BR24" s="416"/>
      <c r="BS24" s="416"/>
      <c r="BT24" s="416"/>
      <c r="BU24" s="417"/>
      <c r="BV24" s="415">
        <v>39421498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8000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2994522</v>
      </c>
      <c r="BO25" s="379"/>
      <c r="BP25" s="379"/>
      <c r="BQ25" s="379"/>
      <c r="BR25" s="379"/>
      <c r="BS25" s="379"/>
      <c r="BT25" s="379"/>
      <c r="BU25" s="380"/>
      <c r="BV25" s="378">
        <v>2528281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7060</v>
      </c>
      <c r="R26" s="467"/>
      <c r="S26" s="467"/>
      <c r="T26" s="467"/>
      <c r="U26" s="467"/>
      <c r="V26" s="506"/>
      <c r="W26" s="561"/>
      <c r="X26" s="549"/>
      <c r="Y26" s="550"/>
      <c r="Z26" s="465" t="s">
        <v>157</v>
      </c>
      <c r="AA26" s="571"/>
      <c r="AB26" s="571"/>
      <c r="AC26" s="571"/>
      <c r="AD26" s="571"/>
      <c r="AE26" s="571"/>
      <c r="AF26" s="571"/>
      <c r="AG26" s="572"/>
      <c r="AH26" s="466">
        <v>55</v>
      </c>
      <c r="AI26" s="467"/>
      <c r="AJ26" s="467"/>
      <c r="AK26" s="467"/>
      <c r="AL26" s="506"/>
      <c r="AM26" s="466">
        <v>179135</v>
      </c>
      <c r="AN26" s="467"/>
      <c r="AO26" s="467"/>
      <c r="AP26" s="467"/>
      <c r="AQ26" s="467"/>
      <c r="AR26" s="506"/>
      <c r="AS26" s="466">
        <v>3257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5210</v>
      </c>
      <c r="R27" s="467"/>
      <c r="S27" s="467"/>
      <c r="T27" s="467"/>
      <c r="U27" s="467"/>
      <c r="V27" s="506"/>
      <c r="W27" s="561"/>
      <c r="X27" s="549"/>
      <c r="Y27" s="550"/>
      <c r="Z27" s="465" t="s">
        <v>160</v>
      </c>
      <c r="AA27" s="445"/>
      <c r="AB27" s="445"/>
      <c r="AC27" s="445"/>
      <c r="AD27" s="445"/>
      <c r="AE27" s="445"/>
      <c r="AF27" s="445"/>
      <c r="AG27" s="446"/>
      <c r="AH27" s="466">
        <v>8</v>
      </c>
      <c r="AI27" s="467"/>
      <c r="AJ27" s="467"/>
      <c r="AK27" s="467"/>
      <c r="AL27" s="506"/>
      <c r="AM27" s="466">
        <v>27082</v>
      </c>
      <c r="AN27" s="467"/>
      <c r="AO27" s="467"/>
      <c r="AP27" s="467"/>
      <c r="AQ27" s="467"/>
      <c r="AR27" s="506"/>
      <c r="AS27" s="466">
        <v>3385</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2079022</v>
      </c>
      <c r="BO27" s="585"/>
      <c r="BP27" s="585"/>
      <c r="BQ27" s="585"/>
      <c r="BR27" s="585"/>
      <c r="BS27" s="585"/>
      <c r="BT27" s="585"/>
      <c r="BU27" s="586"/>
      <c r="BV27" s="584">
        <v>2079022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4560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4109204</v>
      </c>
      <c r="BO28" s="379"/>
      <c r="BP28" s="379"/>
      <c r="BQ28" s="379"/>
      <c r="BR28" s="379"/>
      <c r="BS28" s="379"/>
      <c r="BT28" s="379"/>
      <c r="BU28" s="380"/>
      <c r="BV28" s="378">
        <v>3909687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28</v>
      </c>
      <c r="M29" s="467"/>
      <c r="N29" s="467"/>
      <c r="O29" s="467"/>
      <c r="P29" s="506"/>
      <c r="Q29" s="466">
        <v>4250</v>
      </c>
      <c r="R29" s="467"/>
      <c r="S29" s="467"/>
      <c r="T29" s="467"/>
      <c r="U29" s="467"/>
      <c r="V29" s="506"/>
      <c r="W29" s="562"/>
      <c r="X29" s="563"/>
      <c r="Y29" s="564"/>
      <c r="Z29" s="465" t="s">
        <v>167</v>
      </c>
      <c r="AA29" s="445"/>
      <c r="AB29" s="445"/>
      <c r="AC29" s="445"/>
      <c r="AD29" s="445"/>
      <c r="AE29" s="445"/>
      <c r="AF29" s="445"/>
      <c r="AG29" s="446"/>
      <c r="AH29" s="466">
        <v>1055</v>
      </c>
      <c r="AI29" s="467"/>
      <c r="AJ29" s="467"/>
      <c r="AK29" s="467"/>
      <c r="AL29" s="506"/>
      <c r="AM29" s="466">
        <v>3511498</v>
      </c>
      <c r="AN29" s="467"/>
      <c r="AO29" s="467"/>
      <c r="AP29" s="467"/>
      <c r="AQ29" s="467"/>
      <c r="AR29" s="506"/>
      <c r="AS29" s="466">
        <v>3328</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5199314</v>
      </c>
      <c r="BO29" s="416"/>
      <c r="BP29" s="416"/>
      <c r="BQ29" s="416"/>
      <c r="BR29" s="416"/>
      <c r="BS29" s="416"/>
      <c r="BT29" s="416"/>
      <c r="BU29" s="417"/>
      <c r="BV29" s="415">
        <v>4839314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100.3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10870946</v>
      </c>
      <c r="BO30" s="585"/>
      <c r="BP30" s="585"/>
      <c r="BQ30" s="585"/>
      <c r="BR30" s="585"/>
      <c r="BS30" s="585"/>
      <c r="BT30" s="585"/>
      <c r="BU30" s="586"/>
      <c r="BV30" s="584">
        <v>11144800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6</v>
      </c>
      <c r="V34" s="596"/>
      <c r="W34" s="597" t="str">
        <f>IF('各会計、関係団体の財政状況及び健全化判断比率'!B28="","",'各会計、関係団体の財政状況及び健全化判断比率'!B28)</f>
        <v>上田市国民健康保険事業特別会計</v>
      </c>
      <c r="X34" s="597"/>
      <c r="Y34" s="597"/>
      <c r="Z34" s="597"/>
      <c r="AA34" s="597"/>
      <c r="AB34" s="597"/>
      <c r="AC34" s="597"/>
      <c r="AD34" s="597"/>
      <c r="AE34" s="597"/>
      <c r="AF34" s="597"/>
      <c r="AG34" s="597"/>
      <c r="AH34" s="597"/>
      <c r="AI34" s="597"/>
      <c r="AJ34" s="597"/>
      <c r="AK34" s="597"/>
      <c r="AL34" s="165"/>
      <c r="AM34" s="596">
        <f>IF(AO34="","",MAX(C34:D43,U34:V43)+1)</f>
        <v>10</v>
      </c>
      <c r="AN34" s="596"/>
      <c r="AO34" s="597" t="str">
        <f>IF('各会計、関係団体の財政状況及び健全化判断比率'!B32="","",'各会計、関係団体の財政状況及び健全化判断比率'!B32)</f>
        <v>上田市立産婦人科病院事業会計</v>
      </c>
      <c r="AP34" s="597"/>
      <c r="AQ34" s="597"/>
      <c r="AR34" s="597"/>
      <c r="AS34" s="597"/>
      <c r="AT34" s="597"/>
      <c r="AU34" s="597"/>
      <c r="AV34" s="597"/>
      <c r="AW34" s="597"/>
      <c r="AX34" s="597"/>
      <c r="AY34" s="597"/>
      <c r="AZ34" s="597"/>
      <c r="BA34" s="597"/>
      <c r="BB34" s="597"/>
      <c r="BC34" s="597"/>
      <c r="BD34" s="165"/>
      <c r="BE34" s="596">
        <f>IF(BG34="","",MAX(C34:D43,U34:V43,AM34:AN43)+1)</f>
        <v>15</v>
      </c>
      <c r="BF34" s="596"/>
      <c r="BG34" s="597" t="str">
        <f>IF('各会計、関係団体の財政状況及び健全化判断比率'!B37="","",'各会計、関係団体の財政状況及び健全化判断比率'!B37)</f>
        <v>上田市農業集落排水事業会計（農業集落排水事業）</v>
      </c>
      <c r="BH34" s="597"/>
      <c r="BI34" s="597"/>
      <c r="BJ34" s="597"/>
      <c r="BK34" s="597"/>
      <c r="BL34" s="597"/>
      <c r="BM34" s="597"/>
      <c r="BN34" s="597"/>
      <c r="BO34" s="597"/>
      <c r="BP34" s="597"/>
      <c r="BQ34" s="597"/>
      <c r="BR34" s="597"/>
      <c r="BS34" s="597"/>
      <c r="BT34" s="597"/>
      <c r="BU34" s="597"/>
      <c r="BV34" s="165"/>
      <c r="BW34" s="596">
        <f>IF(BY34="","",MAX(C34:D43,U34:V43,AM34:AN43,BE34:BF43)+1)</f>
        <v>16</v>
      </c>
      <c r="BX34" s="596"/>
      <c r="BY34" s="597" t="str">
        <f>IF('各会計、関係団体の財政状況及び健全化判断比率'!B68="","",'各会計、関係団体の財政状況及び健全化判断比率'!B68)</f>
        <v>上田地域広域連合
（一般会計）</v>
      </c>
      <c r="BZ34" s="597"/>
      <c r="CA34" s="597"/>
      <c r="CB34" s="597"/>
      <c r="CC34" s="597"/>
      <c r="CD34" s="597"/>
      <c r="CE34" s="597"/>
      <c r="CF34" s="597"/>
      <c r="CG34" s="597"/>
      <c r="CH34" s="597"/>
      <c r="CI34" s="597"/>
      <c r="CJ34" s="597"/>
      <c r="CK34" s="597"/>
      <c r="CL34" s="597"/>
      <c r="CM34" s="597"/>
      <c r="CN34" s="165"/>
      <c r="CO34" s="596">
        <f>IF(CQ34="","",MAX(C34:D43,U34:V43,AM34:AN43,BE34:BF43,BW34:BX43)+1)</f>
        <v>26</v>
      </c>
      <c r="CP34" s="596"/>
      <c r="CQ34" s="597" t="str">
        <f>IF('各会計、関係団体の財政状況及び健全化判断比率'!BS7="","",'各会計、関係団体の財政状況及び健全化判断比率'!BS7)</f>
        <v>上田市土地開発公社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上田市土地取得事業特別会計</v>
      </c>
      <c r="F35" s="597"/>
      <c r="G35" s="597"/>
      <c r="H35" s="597"/>
      <c r="I35" s="597"/>
      <c r="J35" s="597"/>
      <c r="K35" s="597"/>
      <c r="L35" s="597"/>
      <c r="M35" s="597"/>
      <c r="N35" s="597"/>
      <c r="O35" s="597"/>
      <c r="P35" s="597"/>
      <c r="Q35" s="597"/>
      <c r="R35" s="597"/>
      <c r="S35" s="597"/>
      <c r="T35" s="165"/>
      <c r="U35" s="596">
        <f>IF(W35="","",U34+1)</f>
        <v>7</v>
      </c>
      <c r="V35" s="596"/>
      <c r="W35" s="597" t="str">
        <f>IF('各会計、関係団体の財政状況及び健全化判断比率'!B29="","",'各会計、関係団体の財政状況及び健全化判断比率'!B29)</f>
        <v>上田市介護保険事業特別会計</v>
      </c>
      <c r="X35" s="597"/>
      <c r="Y35" s="597"/>
      <c r="Z35" s="597"/>
      <c r="AA35" s="597"/>
      <c r="AB35" s="597"/>
      <c r="AC35" s="597"/>
      <c r="AD35" s="597"/>
      <c r="AE35" s="597"/>
      <c r="AF35" s="597"/>
      <c r="AG35" s="597"/>
      <c r="AH35" s="597"/>
      <c r="AI35" s="597"/>
      <c r="AJ35" s="597"/>
      <c r="AK35" s="597"/>
      <c r="AL35" s="165"/>
      <c r="AM35" s="596">
        <f t="shared" ref="AM35:AM43" si="0">IF(AO35="","",AM34+1)</f>
        <v>11</v>
      </c>
      <c r="AN35" s="596"/>
      <c r="AO35" s="597" t="str">
        <f>IF('各会計、関係団体の財政状況及び健全化判断比率'!B33="","",'各会計、関係団体の財政状況及び健全化判断比率'!B33)</f>
        <v>上田市真田有線放送電話事業会計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17</v>
      </c>
      <c r="BX35" s="596"/>
      <c r="BY35" s="597" t="str">
        <f>IF('各会計、関係団体の財政状況及び健全化判断比率'!B69="","",'各会計、関係団体の財政状況及び健全化判断比率'!B69)</f>
        <v>上田地域広域連合
（ふるさと市町村圏基金特別会計）</v>
      </c>
      <c r="BZ35" s="597"/>
      <c r="CA35" s="597"/>
      <c r="CB35" s="597"/>
      <c r="CC35" s="597"/>
      <c r="CD35" s="597"/>
      <c r="CE35" s="597"/>
      <c r="CF35" s="597"/>
      <c r="CG35" s="597"/>
      <c r="CH35" s="597"/>
      <c r="CI35" s="597"/>
      <c r="CJ35" s="597"/>
      <c r="CK35" s="597"/>
      <c r="CL35" s="597"/>
      <c r="CM35" s="597"/>
      <c r="CN35" s="165"/>
      <c r="CO35" s="596">
        <f t="shared" ref="CO35:CO43" si="3">IF(CQ35="","",CO34+1)</f>
        <v>27</v>
      </c>
      <c r="CP35" s="596"/>
      <c r="CQ35" s="597" t="str">
        <f>IF('各会計、関係団体の財政状況及び健全化判断比率'!BS8="","",'各会計、関係団体の財政状況及び健全化判断比率'!BS8)</f>
        <v>上田市体育協会</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上田市同和地区住宅新築資金等貸付事業特別会計</v>
      </c>
      <c r="F36" s="597"/>
      <c r="G36" s="597"/>
      <c r="H36" s="597"/>
      <c r="I36" s="597"/>
      <c r="J36" s="597"/>
      <c r="K36" s="597"/>
      <c r="L36" s="597"/>
      <c r="M36" s="597"/>
      <c r="N36" s="597"/>
      <c r="O36" s="597"/>
      <c r="P36" s="597"/>
      <c r="Q36" s="597"/>
      <c r="R36" s="597"/>
      <c r="S36" s="597"/>
      <c r="T36" s="165"/>
      <c r="U36" s="596">
        <f t="shared" ref="U36:U43" si="4">IF(W36="","",U35+1)</f>
        <v>8</v>
      </c>
      <c r="V36" s="596"/>
      <c r="W36" s="597" t="str">
        <f>IF('各会計、関係団体の財政状況及び健全化判断比率'!B30="","",'各会計、関係団体の財政状況及び健全化判断比率'!B30)</f>
        <v>上田市駐車場事業特別会計</v>
      </c>
      <c r="X36" s="597"/>
      <c r="Y36" s="597"/>
      <c r="Z36" s="597"/>
      <c r="AA36" s="597"/>
      <c r="AB36" s="597"/>
      <c r="AC36" s="597"/>
      <c r="AD36" s="597"/>
      <c r="AE36" s="597"/>
      <c r="AF36" s="597"/>
      <c r="AG36" s="597"/>
      <c r="AH36" s="597"/>
      <c r="AI36" s="597"/>
      <c r="AJ36" s="597"/>
      <c r="AK36" s="597"/>
      <c r="AL36" s="165"/>
      <c r="AM36" s="596">
        <f t="shared" si="0"/>
        <v>12</v>
      </c>
      <c r="AN36" s="596"/>
      <c r="AO36" s="597" t="str">
        <f>IF('各会計、関係団体の財政状況及び健全化判断比率'!B34="","",'各会計、関係団体の財政状況及び健全化判断比率'!B34)</f>
        <v>上田市水道事業会計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18</v>
      </c>
      <c r="BX36" s="596"/>
      <c r="BY36" s="597" t="str">
        <f>IF('各会計、関係団体の財政状況及び健全化判断比率'!B70="","",'各会計、関係団体の財政状況及び健全化判断比率'!B70)</f>
        <v>上田地域広域連合
（介護保険特別会計）</v>
      </c>
      <c r="BZ36" s="597"/>
      <c r="CA36" s="597"/>
      <c r="CB36" s="597"/>
      <c r="CC36" s="597"/>
      <c r="CD36" s="597"/>
      <c r="CE36" s="597"/>
      <c r="CF36" s="597"/>
      <c r="CG36" s="597"/>
      <c r="CH36" s="597"/>
      <c r="CI36" s="597"/>
      <c r="CJ36" s="597"/>
      <c r="CK36" s="597"/>
      <c r="CL36" s="597"/>
      <c r="CM36" s="597"/>
      <c r="CN36" s="165"/>
      <c r="CO36" s="596">
        <f t="shared" si="3"/>
        <v>28</v>
      </c>
      <c r="CP36" s="596"/>
      <c r="CQ36" s="597" t="str">
        <f>IF('各会計、関係団体の財政状況及び健全化判断比率'!BS9="","",'各会計、関係団体の財政状況及び健全化判断比率'!BS9)</f>
        <v>上田市地域振興事業団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上田市社会福祉授産事業特別会計</v>
      </c>
      <c r="F37" s="597"/>
      <c r="G37" s="597"/>
      <c r="H37" s="597"/>
      <c r="I37" s="597"/>
      <c r="J37" s="597"/>
      <c r="K37" s="597"/>
      <c r="L37" s="597"/>
      <c r="M37" s="597"/>
      <c r="N37" s="597"/>
      <c r="O37" s="597"/>
      <c r="P37" s="597"/>
      <c r="Q37" s="597"/>
      <c r="R37" s="597"/>
      <c r="S37" s="597"/>
      <c r="T37" s="165"/>
      <c r="U37" s="596">
        <f t="shared" si="4"/>
        <v>9</v>
      </c>
      <c r="V37" s="596"/>
      <c r="W37" s="597" t="str">
        <f>IF('各会計、関係団体の財政状況及び健全化判断比率'!B31="","",'各会計、関係団体の財政状況及び健全化判断比率'!B31)</f>
        <v>上田市後期高齢者医療事業特別会計</v>
      </c>
      <c r="X37" s="597"/>
      <c r="Y37" s="597"/>
      <c r="Z37" s="597"/>
      <c r="AA37" s="597"/>
      <c r="AB37" s="597"/>
      <c r="AC37" s="597"/>
      <c r="AD37" s="597"/>
      <c r="AE37" s="597"/>
      <c r="AF37" s="597"/>
      <c r="AG37" s="597"/>
      <c r="AH37" s="597"/>
      <c r="AI37" s="597"/>
      <c r="AJ37" s="597"/>
      <c r="AK37" s="597"/>
      <c r="AL37" s="165"/>
      <c r="AM37" s="596">
        <f t="shared" si="0"/>
        <v>13</v>
      </c>
      <c r="AN37" s="596"/>
      <c r="AO37" s="597" t="str">
        <f>IF('各会計、関係団体の財政状況及び健全化判断比率'!B35="","",'各会計、関係団体の財政状況及び健全化判断比率'!B35)</f>
        <v>上田市公共下水道事業会計（公共下水道事業）</v>
      </c>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19</v>
      </c>
      <c r="BX37" s="596"/>
      <c r="BY37" s="597" t="str">
        <f>IF('各会計、関係団体の財政状況及び健全化判断比率'!B71="","",'各会計、関係団体の財政状況及び健全化判断比率'!B71)</f>
        <v>上田地域広域連合
（消防特別会計）</v>
      </c>
      <c r="BZ37" s="597"/>
      <c r="CA37" s="597"/>
      <c r="CB37" s="597"/>
      <c r="CC37" s="597"/>
      <c r="CD37" s="597"/>
      <c r="CE37" s="597"/>
      <c r="CF37" s="597"/>
      <c r="CG37" s="597"/>
      <c r="CH37" s="597"/>
      <c r="CI37" s="597"/>
      <c r="CJ37" s="597"/>
      <c r="CK37" s="597"/>
      <c r="CL37" s="597"/>
      <c r="CM37" s="597"/>
      <c r="CN37" s="165"/>
      <c r="CO37" s="596">
        <f t="shared" si="3"/>
        <v>29</v>
      </c>
      <c r="CP37" s="596"/>
      <c r="CQ37" s="597" t="str">
        <f>IF('各会計、関係団体の財政状況及び健全化判断比率'!BS10="","",'各会計、関係団体の財政状況及び健全化判断比率'!BS10)</f>
        <v>丸子温泉開発(株)</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f t="shared" ref="C38:C43" si="5">IF(E38="","",C37+1)</f>
        <v>5</v>
      </c>
      <c r="D38" s="596"/>
      <c r="E38" s="597" t="str">
        <f>IF('各会計、関係団体の財政状況及び健全化判断比率'!B11="","",'各会計、関係団体の財政状況及び健全化判断比率'!B11)</f>
        <v>上田市武石診療所事業特別会計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f t="shared" si="0"/>
        <v>14</v>
      </c>
      <c r="AN38" s="596"/>
      <c r="AO38" s="597" t="str">
        <f>IF('各会計、関係団体の財政状況及び健全化判断比率'!B36="","",'各会計、関係団体の財政状況及び健全化判断比率'!B36)</f>
        <v>上田市公共下水道事業会計（特定環境保全公共下水道事業）</v>
      </c>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20</v>
      </c>
      <c r="BX38" s="596"/>
      <c r="BY38" s="597" t="str">
        <f>IF('各会計、関係団体の財政状況及び健全化判断比率'!B72="","",'各会計、関係団体の財政状況及び健全化判断比率'!B72)</f>
        <v>上田市東御市真田共有財産組合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21</v>
      </c>
      <c r="BX39" s="596"/>
      <c r="BY39" s="597" t="str">
        <f>IF('各会計、関係団体の財政状況及び健全化判断比率'!B73="","",'各会計、関係団体の財政状況及び健全化判断比率'!B73)</f>
        <v>青木村及び上田市共有財産組合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22</v>
      </c>
      <c r="BX40" s="596"/>
      <c r="BY40" s="597" t="str">
        <f>IF('各会計、関係団体の財政状況及び健全化判断比率'!B74="","",'各会計、関係団体の財政状況及び健全化判断比率'!B74)</f>
        <v>上田市長和町中学校組合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23</v>
      </c>
      <c r="BX41" s="596"/>
      <c r="BY41" s="597" t="str">
        <f>IF('各会計、関係団体の財政状況及び健全化判断比率'!B75="","",'各会計、関係団体の財政状況及び健全化判断比率'!B75)</f>
        <v>長野県後期高齢者医療広域連合
（一般会計）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24</v>
      </c>
      <c r="BX42" s="596"/>
      <c r="BY42" s="597" t="str">
        <f>IF('各会計、関係団体の財政状況及び健全化判断比率'!B76="","",'各会計、関係団体の財政状況及び健全化判断比率'!B76)</f>
        <v>長野県後期高齢者医療広域連合
（後期高齢者医療特別会計）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25</v>
      </c>
      <c r="BX43" s="596"/>
      <c r="BY43" s="597" t="str">
        <f>IF('各会計、関係団体の財政状況及び健全化判断比率'!B77="","",'各会計、関係団体の財政状況及び健全化判断比率'!B77)</f>
        <v>長野県市町村自治振興組合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78" t="s">
        <v>517</v>
      </c>
      <c r="D34" s="1178"/>
      <c r="E34" s="1179"/>
      <c r="F34" s="32">
        <v>12.85</v>
      </c>
      <c r="G34" s="33">
        <v>12.81</v>
      </c>
      <c r="H34" s="33">
        <v>12.6</v>
      </c>
      <c r="I34" s="33">
        <v>12.48</v>
      </c>
      <c r="J34" s="34">
        <v>11.61</v>
      </c>
      <c r="K34" s="22"/>
      <c r="L34" s="22"/>
      <c r="M34" s="22"/>
      <c r="N34" s="22"/>
      <c r="O34" s="22"/>
      <c r="P34" s="22"/>
    </row>
    <row r="35" spans="1:16" ht="39" customHeight="1">
      <c r="A35" s="22"/>
      <c r="B35" s="35"/>
      <c r="C35" s="1172" t="s">
        <v>518</v>
      </c>
      <c r="D35" s="1173"/>
      <c r="E35" s="1174"/>
      <c r="F35" s="36">
        <v>7.54</v>
      </c>
      <c r="G35" s="37">
        <v>8.84</v>
      </c>
      <c r="H35" s="37">
        <v>9.07</v>
      </c>
      <c r="I35" s="37">
        <v>8.49</v>
      </c>
      <c r="J35" s="38">
        <v>8.39</v>
      </c>
      <c r="K35" s="22"/>
      <c r="L35" s="22"/>
      <c r="M35" s="22"/>
      <c r="N35" s="22"/>
      <c r="O35" s="22"/>
      <c r="P35" s="22"/>
    </row>
    <row r="36" spans="1:16" ht="39" customHeight="1">
      <c r="A36" s="22"/>
      <c r="B36" s="35"/>
      <c r="C36" s="1172" t="s">
        <v>519</v>
      </c>
      <c r="D36" s="1173"/>
      <c r="E36" s="1174"/>
      <c r="F36" s="36">
        <v>6.66</v>
      </c>
      <c r="G36" s="37">
        <v>7.74</v>
      </c>
      <c r="H36" s="37">
        <v>6.28</v>
      </c>
      <c r="I36" s="37">
        <v>5.01</v>
      </c>
      <c r="J36" s="38">
        <v>5.42</v>
      </c>
      <c r="K36" s="22"/>
      <c r="L36" s="22"/>
      <c r="M36" s="22"/>
      <c r="N36" s="22"/>
      <c r="O36" s="22"/>
      <c r="P36" s="22"/>
    </row>
    <row r="37" spans="1:16" ht="39" customHeight="1">
      <c r="A37" s="22"/>
      <c r="B37" s="35"/>
      <c r="C37" s="1172" t="s">
        <v>520</v>
      </c>
      <c r="D37" s="1173"/>
      <c r="E37" s="1174"/>
      <c r="F37" s="36">
        <v>2.65</v>
      </c>
      <c r="G37" s="37">
        <v>2.79</v>
      </c>
      <c r="H37" s="37">
        <v>2.9</v>
      </c>
      <c r="I37" s="37">
        <v>3.04</v>
      </c>
      <c r="J37" s="38">
        <v>3.02</v>
      </c>
      <c r="K37" s="22"/>
      <c r="L37" s="22"/>
      <c r="M37" s="22"/>
      <c r="N37" s="22"/>
      <c r="O37" s="22"/>
      <c r="P37" s="22"/>
    </row>
    <row r="38" spans="1:16" ht="39" customHeight="1">
      <c r="A38" s="22"/>
      <c r="B38" s="35"/>
      <c r="C38" s="1172" t="s">
        <v>521</v>
      </c>
      <c r="D38" s="1173"/>
      <c r="E38" s="1174"/>
      <c r="F38" s="36">
        <v>1.54</v>
      </c>
      <c r="G38" s="37">
        <v>1.51</v>
      </c>
      <c r="H38" s="37">
        <v>1.44</v>
      </c>
      <c r="I38" s="37">
        <v>1.42</v>
      </c>
      <c r="J38" s="38">
        <v>1.4</v>
      </c>
      <c r="K38" s="22"/>
      <c r="L38" s="22"/>
      <c r="M38" s="22"/>
      <c r="N38" s="22"/>
      <c r="O38" s="22"/>
      <c r="P38" s="22"/>
    </row>
    <row r="39" spans="1:16" ht="39" customHeight="1">
      <c r="A39" s="22"/>
      <c r="B39" s="35"/>
      <c r="C39" s="1172" t="s">
        <v>522</v>
      </c>
      <c r="D39" s="1173"/>
      <c r="E39" s="1174"/>
      <c r="F39" s="36">
        <v>0.79</v>
      </c>
      <c r="G39" s="37">
        <v>0.82</v>
      </c>
      <c r="H39" s="37">
        <v>0.84</v>
      </c>
      <c r="I39" s="37">
        <v>0.9</v>
      </c>
      <c r="J39" s="38">
        <v>0.92</v>
      </c>
      <c r="K39" s="22"/>
      <c r="L39" s="22"/>
      <c r="M39" s="22"/>
      <c r="N39" s="22"/>
      <c r="O39" s="22"/>
      <c r="P39" s="22"/>
    </row>
    <row r="40" spans="1:16" ht="39" customHeight="1">
      <c r="A40" s="22"/>
      <c r="B40" s="35"/>
      <c r="C40" s="1172" t="s">
        <v>523</v>
      </c>
      <c r="D40" s="1173"/>
      <c r="E40" s="1174"/>
      <c r="F40" s="36" t="s">
        <v>472</v>
      </c>
      <c r="G40" s="37">
        <v>0.78</v>
      </c>
      <c r="H40" s="37">
        <v>0.72</v>
      </c>
      <c r="I40" s="37">
        <v>0.83</v>
      </c>
      <c r="J40" s="38">
        <v>0.73</v>
      </c>
      <c r="K40" s="22"/>
      <c r="L40" s="22"/>
      <c r="M40" s="22"/>
      <c r="N40" s="22"/>
      <c r="O40" s="22"/>
      <c r="P40" s="22"/>
    </row>
    <row r="41" spans="1:16" ht="39" customHeight="1">
      <c r="A41" s="22"/>
      <c r="B41" s="35"/>
      <c r="C41" s="1172" t="s">
        <v>524</v>
      </c>
      <c r="D41" s="1173"/>
      <c r="E41" s="1174"/>
      <c r="F41" s="36">
        <v>0.9</v>
      </c>
      <c r="G41" s="37">
        <v>0.81</v>
      </c>
      <c r="H41" s="37">
        <v>1.33</v>
      </c>
      <c r="I41" s="37">
        <v>0.81</v>
      </c>
      <c r="J41" s="38">
        <v>0.7</v>
      </c>
      <c r="K41" s="22"/>
      <c r="L41" s="22"/>
      <c r="M41" s="22"/>
      <c r="N41" s="22"/>
      <c r="O41" s="22"/>
      <c r="P41" s="22"/>
    </row>
    <row r="42" spans="1:16" ht="39" customHeight="1">
      <c r="A42" s="22"/>
      <c r="B42" s="39"/>
      <c r="C42" s="1172" t="s">
        <v>525</v>
      </c>
      <c r="D42" s="1173"/>
      <c r="E42" s="1174"/>
      <c r="F42" s="36" t="s">
        <v>472</v>
      </c>
      <c r="G42" s="37" t="s">
        <v>472</v>
      </c>
      <c r="H42" s="37" t="s">
        <v>472</v>
      </c>
      <c r="I42" s="37" t="s">
        <v>472</v>
      </c>
      <c r="J42" s="38" t="s">
        <v>472</v>
      </c>
      <c r="K42" s="22"/>
      <c r="L42" s="22"/>
      <c r="M42" s="22"/>
      <c r="N42" s="22"/>
      <c r="O42" s="22"/>
      <c r="P42" s="22"/>
    </row>
    <row r="43" spans="1:16" ht="39" customHeight="1" thickBot="1">
      <c r="A43" s="22"/>
      <c r="B43" s="40"/>
      <c r="C43" s="1175" t="s">
        <v>526</v>
      </c>
      <c r="D43" s="1176"/>
      <c r="E43" s="1177"/>
      <c r="F43" s="41">
        <v>0.93</v>
      </c>
      <c r="G43" s="42">
        <v>0.47</v>
      </c>
      <c r="H43" s="42">
        <v>0.49</v>
      </c>
      <c r="I43" s="42">
        <v>0.45</v>
      </c>
      <c r="J43" s="43">
        <v>0.5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88" t="s">
        <v>10</v>
      </c>
      <c r="C45" s="1189"/>
      <c r="D45" s="58"/>
      <c r="E45" s="1194" t="s">
        <v>11</v>
      </c>
      <c r="F45" s="1194"/>
      <c r="G45" s="1194"/>
      <c r="H45" s="1194"/>
      <c r="I45" s="1194"/>
      <c r="J45" s="1195"/>
      <c r="K45" s="59">
        <v>8542</v>
      </c>
      <c r="L45" s="60">
        <v>8223</v>
      </c>
      <c r="M45" s="60">
        <v>7702</v>
      </c>
      <c r="N45" s="60">
        <v>7424</v>
      </c>
      <c r="O45" s="61">
        <v>7349</v>
      </c>
      <c r="P45" s="48"/>
      <c r="Q45" s="48"/>
      <c r="R45" s="48"/>
      <c r="S45" s="48"/>
      <c r="T45" s="48"/>
      <c r="U45" s="48"/>
    </row>
    <row r="46" spans="1:21" ht="30.75" customHeight="1">
      <c r="A46" s="48"/>
      <c r="B46" s="1190"/>
      <c r="C46" s="1191"/>
      <c r="D46" s="62"/>
      <c r="E46" s="1182" t="s">
        <v>12</v>
      </c>
      <c r="F46" s="1182"/>
      <c r="G46" s="1182"/>
      <c r="H46" s="1182"/>
      <c r="I46" s="1182"/>
      <c r="J46" s="1183"/>
      <c r="K46" s="63" t="s">
        <v>472</v>
      </c>
      <c r="L46" s="64" t="s">
        <v>472</v>
      </c>
      <c r="M46" s="64" t="s">
        <v>472</v>
      </c>
      <c r="N46" s="64" t="s">
        <v>472</v>
      </c>
      <c r="O46" s="65" t="s">
        <v>472</v>
      </c>
      <c r="P46" s="48"/>
      <c r="Q46" s="48"/>
      <c r="R46" s="48"/>
      <c r="S46" s="48"/>
      <c r="T46" s="48"/>
      <c r="U46" s="48"/>
    </row>
    <row r="47" spans="1:21" ht="30.75" customHeight="1">
      <c r="A47" s="48"/>
      <c r="B47" s="1190"/>
      <c r="C47" s="1191"/>
      <c r="D47" s="62"/>
      <c r="E47" s="1182" t="s">
        <v>13</v>
      </c>
      <c r="F47" s="1182"/>
      <c r="G47" s="1182"/>
      <c r="H47" s="1182"/>
      <c r="I47" s="1182"/>
      <c r="J47" s="1183"/>
      <c r="K47" s="63" t="s">
        <v>472</v>
      </c>
      <c r="L47" s="64" t="s">
        <v>472</v>
      </c>
      <c r="M47" s="64" t="s">
        <v>472</v>
      </c>
      <c r="N47" s="64">
        <v>17</v>
      </c>
      <c r="O47" s="65">
        <v>17</v>
      </c>
      <c r="P47" s="48"/>
      <c r="Q47" s="48"/>
      <c r="R47" s="48"/>
      <c r="S47" s="48"/>
      <c r="T47" s="48"/>
      <c r="U47" s="48"/>
    </row>
    <row r="48" spans="1:21" ht="30.75" customHeight="1">
      <c r="A48" s="48"/>
      <c r="B48" s="1190"/>
      <c r="C48" s="1191"/>
      <c r="D48" s="62"/>
      <c r="E48" s="1182" t="s">
        <v>14</v>
      </c>
      <c r="F48" s="1182"/>
      <c r="G48" s="1182"/>
      <c r="H48" s="1182"/>
      <c r="I48" s="1182"/>
      <c r="J48" s="1183"/>
      <c r="K48" s="63">
        <v>3669</v>
      </c>
      <c r="L48" s="64">
        <v>3294</v>
      </c>
      <c r="M48" s="64">
        <v>3558</v>
      </c>
      <c r="N48" s="64">
        <v>3514</v>
      </c>
      <c r="O48" s="65">
        <v>3541</v>
      </c>
      <c r="P48" s="48"/>
      <c r="Q48" s="48"/>
      <c r="R48" s="48"/>
      <c r="S48" s="48"/>
      <c r="T48" s="48"/>
      <c r="U48" s="48"/>
    </row>
    <row r="49" spans="1:21" ht="30.75" customHeight="1">
      <c r="A49" s="48"/>
      <c r="B49" s="1190"/>
      <c r="C49" s="1191"/>
      <c r="D49" s="62"/>
      <c r="E49" s="1182" t="s">
        <v>15</v>
      </c>
      <c r="F49" s="1182"/>
      <c r="G49" s="1182"/>
      <c r="H49" s="1182"/>
      <c r="I49" s="1182"/>
      <c r="J49" s="1183"/>
      <c r="K49" s="63">
        <v>411</v>
      </c>
      <c r="L49" s="64">
        <v>204</v>
      </c>
      <c r="M49" s="64">
        <v>111</v>
      </c>
      <c r="N49" s="64">
        <v>141</v>
      </c>
      <c r="O49" s="65">
        <v>150</v>
      </c>
      <c r="P49" s="48"/>
      <c r="Q49" s="48"/>
      <c r="R49" s="48"/>
      <c r="S49" s="48"/>
      <c r="T49" s="48"/>
      <c r="U49" s="48"/>
    </row>
    <row r="50" spans="1:21" ht="30.75" customHeight="1">
      <c r="A50" s="48"/>
      <c r="B50" s="1190"/>
      <c r="C50" s="1191"/>
      <c r="D50" s="62"/>
      <c r="E50" s="1182" t="s">
        <v>16</v>
      </c>
      <c r="F50" s="1182"/>
      <c r="G50" s="1182"/>
      <c r="H50" s="1182"/>
      <c r="I50" s="1182"/>
      <c r="J50" s="1183"/>
      <c r="K50" s="63">
        <v>135</v>
      </c>
      <c r="L50" s="64">
        <v>116</v>
      </c>
      <c r="M50" s="64">
        <v>101</v>
      </c>
      <c r="N50" s="64">
        <v>78</v>
      </c>
      <c r="O50" s="65">
        <v>91</v>
      </c>
      <c r="P50" s="48"/>
      <c r="Q50" s="48"/>
      <c r="R50" s="48"/>
      <c r="S50" s="48"/>
      <c r="T50" s="48"/>
      <c r="U50" s="48"/>
    </row>
    <row r="51" spans="1:21" ht="30.75" customHeight="1">
      <c r="A51" s="48"/>
      <c r="B51" s="1192"/>
      <c r="C51" s="1193"/>
      <c r="D51" s="66"/>
      <c r="E51" s="1182" t="s">
        <v>17</v>
      </c>
      <c r="F51" s="1182"/>
      <c r="G51" s="1182"/>
      <c r="H51" s="1182"/>
      <c r="I51" s="1182"/>
      <c r="J51" s="1183"/>
      <c r="K51" s="63" t="s">
        <v>472</v>
      </c>
      <c r="L51" s="64" t="s">
        <v>472</v>
      </c>
      <c r="M51" s="64" t="s">
        <v>472</v>
      </c>
      <c r="N51" s="64" t="s">
        <v>472</v>
      </c>
      <c r="O51" s="65" t="s">
        <v>472</v>
      </c>
      <c r="P51" s="48"/>
      <c r="Q51" s="48"/>
      <c r="R51" s="48"/>
      <c r="S51" s="48"/>
      <c r="T51" s="48"/>
      <c r="U51" s="48"/>
    </row>
    <row r="52" spans="1:21" ht="30.75" customHeight="1">
      <c r="A52" s="48"/>
      <c r="B52" s="1180" t="s">
        <v>18</v>
      </c>
      <c r="C52" s="1181"/>
      <c r="D52" s="66"/>
      <c r="E52" s="1182" t="s">
        <v>19</v>
      </c>
      <c r="F52" s="1182"/>
      <c r="G52" s="1182"/>
      <c r="H52" s="1182"/>
      <c r="I52" s="1182"/>
      <c r="J52" s="1183"/>
      <c r="K52" s="63">
        <v>9603</v>
      </c>
      <c r="L52" s="64">
        <v>9739</v>
      </c>
      <c r="M52" s="64">
        <v>10166</v>
      </c>
      <c r="N52" s="64">
        <v>9967</v>
      </c>
      <c r="O52" s="65">
        <v>9613</v>
      </c>
      <c r="P52" s="48"/>
      <c r="Q52" s="48"/>
      <c r="R52" s="48"/>
      <c r="S52" s="48"/>
      <c r="T52" s="48"/>
      <c r="U52" s="48"/>
    </row>
    <row r="53" spans="1:21" ht="30.75" customHeight="1" thickBot="1">
      <c r="A53" s="48"/>
      <c r="B53" s="1184" t="s">
        <v>20</v>
      </c>
      <c r="C53" s="1185"/>
      <c r="D53" s="67"/>
      <c r="E53" s="1186" t="s">
        <v>21</v>
      </c>
      <c r="F53" s="1186"/>
      <c r="G53" s="1186"/>
      <c r="H53" s="1186"/>
      <c r="I53" s="1186"/>
      <c r="J53" s="1187"/>
      <c r="K53" s="68">
        <v>3154</v>
      </c>
      <c r="L53" s="69">
        <v>2098</v>
      </c>
      <c r="M53" s="69">
        <v>1306</v>
      </c>
      <c r="N53" s="69">
        <v>1207</v>
      </c>
      <c r="O53" s="70">
        <v>1535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511</v>
      </c>
      <c r="J40" s="79" t="s">
        <v>512</v>
      </c>
      <c r="K40" s="79" t="s">
        <v>513</v>
      </c>
      <c r="L40" s="79" t="s">
        <v>514</v>
      </c>
      <c r="M40" s="80" t="s">
        <v>515</v>
      </c>
    </row>
    <row r="41" spans="2:13" ht="27.75" customHeight="1">
      <c r="B41" s="1196" t="s">
        <v>23</v>
      </c>
      <c r="C41" s="1197"/>
      <c r="D41" s="81"/>
      <c r="E41" s="1202" t="s">
        <v>24</v>
      </c>
      <c r="F41" s="1202"/>
      <c r="G41" s="1202"/>
      <c r="H41" s="1203"/>
      <c r="I41" s="82">
        <v>68110</v>
      </c>
      <c r="J41" s="83">
        <v>66095</v>
      </c>
      <c r="K41" s="83">
        <v>67695</v>
      </c>
      <c r="L41" s="83">
        <v>69549</v>
      </c>
      <c r="M41" s="84">
        <v>69436</v>
      </c>
    </row>
    <row r="42" spans="2:13" ht="27.75" customHeight="1">
      <c r="B42" s="1198"/>
      <c r="C42" s="1199"/>
      <c r="D42" s="85"/>
      <c r="E42" s="1204" t="s">
        <v>25</v>
      </c>
      <c r="F42" s="1204"/>
      <c r="G42" s="1204"/>
      <c r="H42" s="1205"/>
      <c r="I42" s="86">
        <v>978</v>
      </c>
      <c r="J42" s="87">
        <v>863</v>
      </c>
      <c r="K42" s="87">
        <v>382</v>
      </c>
      <c r="L42" s="87">
        <v>675</v>
      </c>
      <c r="M42" s="88">
        <v>594</v>
      </c>
    </row>
    <row r="43" spans="2:13" ht="27.75" customHeight="1">
      <c r="B43" s="1198"/>
      <c r="C43" s="1199"/>
      <c r="D43" s="85"/>
      <c r="E43" s="1204" t="s">
        <v>26</v>
      </c>
      <c r="F43" s="1204"/>
      <c r="G43" s="1204"/>
      <c r="H43" s="1205"/>
      <c r="I43" s="86">
        <v>54905</v>
      </c>
      <c r="J43" s="87">
        <v>49289</v>
      </c>
      <c r="K43" s="87">
        <v>46157</v>
      </c>
      <c r="L43" s="87">
        <v>42739</v>
      </c>
      <c r="M43" s="88">
        <v>40786</v>
      </c>
    </row>
    <row r="44" spans="2:13" ht="27.75" customHeight="1">
      <c r="B44" s="1198"/>
      <c r="C44" s="1199"/>
      <c r="D44" s="85"/>
      <c r="E44" s="1204" t="s">
        <v>27</v>
      </c>
      <c r="F44" s="1204"/>
      <c r="G44" s="1204"/>
      <c r="H44" s="1205"/>
      <c r="I44" s="86">
        <v>922</v>
      </c>
      <c r="J44" s="87">
        <v>920</v>
      </c>
      <c r="K44" s="87">
        <v>958</v>
      </c>
      <c r="L44" s="87">
        <v>1947</v>
      </c>
      <c r="M44" s="88">
        <v>2273</v>
      </c>
    </row>
    <row r="45" spans="2:13" ht="27.75" customHeight="1">
      <c r="B45" s="1198"/>
      <c r="C45" s="1199"/>
      <c r="D45" s="85"/>
      <c r="E45" s="1204" t="s">
        <v>28</v>
      </c>
      <c r="F45" s="1204"/>
      <c r="G45" s="1204"/>
      <c r="H45" s="1205"/>
      <c r="I45" s="86">
        <v>12705</v>
      </c>
      <c r="J45" s="87">
        <v>12614</v>
      </c>
      <c r="K45" s="87">
        <v>12554</v>
      </c>
      <c r="L45" s="87">
        <v>11749</v>
      </c>
      <c r="M45" s="88">
        <v>10862</v>
      </c>
    </row>
    <row r="46" spans="2:13" ht="27.75" customHeight="1">
      <c r="B46" s="1198"/>
      <c r="C46" s="1199"/>
      <c r="D46" s="85"/>
      <c r="E46" s="1204" t="s">
        <v>29</v>
      </c>
      <c r="F46" s="1204"/>
      <c r="G46" s="1204"/>
      <c r="H46" s="1205"/>
      <c r="I46" s="86">
        <v>4315</v>
      </c>
      <c r="J46" s="87">
        <v>2912</v>
      </c>
      <c r="K46" s="87">
        <v>3145</v>
      </c>
      <c r="L46" s="87">
        <v>2578</v>
      </c>
      <c r="M46" s="88">
        <v>2395</v>
      </c>
    </row>
    <row r="47" spans="2:13" ht="27.75" customHeight="1">
      <c r="B47" s="1198"/>
      <c r="C47" s="1199"/>
      <c r="D47" s="85"/>
      <c r="E47" s="1204" t="s">
        <v>30</v>
      </c>
      <c r="F47" s="1204"/>
      <c r="G47" s="1204"/>
      <c r="H47" s="1205"/>
      <c r="I47" s="86" t="s">
        <v>472</v>
      </c>
      <c r="J47" s="87" t="s">
        <v>472</v>
      </c>
      <c r="K47" s="87" t="s">
        <v>472</v>
      </c>
      <c r="L47" s="87" t="s">
        <v>472</v>
      </c>
      <c r="M47" s="88" t="s">
        <v>472</v>
      </c>
    </row>
    <row r="48" spans="2:13" ht="27.75" customHeight="1">
      <c r="B48" s="1200"/>
      <c r="C48" s="1201"/>
      <c r="D48" s="85"/>
      <c r="E48" s="1204" t="s">
        <v>31</v>
      </c>
      <c r="F48" s="1204"/>
      <c r="G48" s="1204"/>
      <c r="H48" s="1205"/>
      <c r="I48" s="86" t="s">
        <v>472</v>
      </c>
      <c r="J48" s="87" t="s">
        <v>472</v>
      </c>
      <c r="K48" s="87" t="s">
        <v>472</v>
      </c>
      <c r="L48" s="87" t="s">
        <v>472</v>
      </c>
      <c r="M48" s="88" t="s">
        <v>472</v>
      </c>
    </row>
    <row r="49" spans="2:13" ht="27.75" customHeight="1">
      <c r="B49" s="1206" t="s">
        <v>32</v>
      </c>
      <c r="C49" s="1207"/>
      <c r="D49" s="89"/>
      <c r="E49" s="1204" t="s">
        <v>33</v>
      </c>
      <c r="F49" s="1204"/>
      <c r="G49" s="1204"/>
      <c r="H49" s="1205"/>
      <c r="I49" s="86">
        <v>17790</v>
      </c>
      <c r="J49" s="87">
        <v>18454</v>
      </c>
      <c r="K49" s="87">
        <v>18502</v>
      </c>
      <c r="L49" s="87">
        <v>18099</v>
      </c>
      <c r="M49" s="88">
        <v>18846</v>
      </c>
    </row>
    <row r="50" spans="2:13" ht="27.75" customHeight="1">
      <c r="B50" s="1198"/>
      <c r="C50" s="1199"/>
      <c r="D50" s="85"/>
      <c r="E50" s="1204" t="s">
        <v>34</v>
      </c>
      <c r="F50" s="1204"/>
      <c r="G50" s="1204"/>
      <c r="H50" s="1205"/>
      <c r="I50" s="86">
        <v>4956</v>
      </c>
      <c r="J50" s="87">
        <v>4191</v>
      </c>
      <c r="K50" s="87">
        <v>3698</v>
      </c>
      <c r="L50" s="87">
        <v>5645</v>
      </c>
      <c r="M50" s="88">
        <v>3240</v>
      </c>
    </row>
    <row r="51" spans="2:13" ht="27.75" customHeight="1">
      <c r="B51" s="1200"/>
      <c r="C51" s="1201"/>
      <c r="D51" s="85"/>
      <c r="E51" s="1204" t="s">
        <v>35</v>
      </c>
      <c r="F51" s="1204"/>
      <c r="G51" s="1204"/>
      <c r="H51" s="1205"/>
      <c r="I51" s="86">
        <v>91347</v>
      </c>
      <c r="J51" s="87">
        <v>89886</v>
      </c>
      <c r="K51" s="87">
        <v>90277</v>
      </c>
      <c r="L51" s="87">
        <v>90917</v>
      </c>
      <c r="M51" s="88">
        <v>89923</v>
      </c>
    </row>
    <row r="52" spans="2:13" ht="27.75" customHeight="1" thickBot="1">
      <c r="B52" s="1208" t="s">
        <v>36</v>
      </c>
      <c r="C52" s="1209"/>
      <c r="D52" s="90"/>
      <c r="E52" s="1210" t="s">
        <v>37</v>
      </c>
      <c r="F52" s="1210"/>
      <c r="G52" s="1210"/>
      <c r="H52" s="1211"/>
      <c r="I52" s="91">
        <v>27842</v>
      </c>
      <c r="J52" s="92">
        <v>20161</v>
      </c>
      <c r="K52" s="92">
        <v>18413</v>
      </c>
      <c r="L52" s="92">
        <v>14575</v>
      </c>
      <c r="M52" s="93">
        <v>14336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576</v>
      </c>
      <c r="C41" s="246"/>
      <c r="D41" s="246"/>
      <c r="E41" s="246"/>
      <c r="F41" s="246"/>
      <c r="G41" s="246"/>
      <c r="H41" s="246"/>
      <c r="I41" s="246"/>
      <c r="J41" s="246"/>
      <c r="K41" s="246"/>
      <c r="L41" s="246"/>
      <c r="M41" s="246"/>
      <c r="N41" s="246"/>
      <c r="O41" s="246"/>
      <c r="P41" s="247"/>
    </row>
    <row r="42" spans="2:17">
      <c r="B42" s="248"/>
      <c r="C42" s="244"/>
      <c r="D42" s="244"/>
      <c r="E42" s="244"/>
      <c r="F42" s="244"/>
      <c r="G42" s="351" t="s">
        <v>577</v>
      </c>
      <c r="I42" s="352"/>
      <c r="J42" s="352"/>
      <c r="K42" s="352"/>
      <c r="L42" s="244"/>
      <c r="M42" s="244"/>
      <c r="N42" s="244"/>
      <c r="O42" s="244"/>
    </row>
    <row r="43" spans="2:17">
      <c r="B43" s="248"/>
      <c r="C43" s="244"/>
      <c r="D43" s="244"/>
      <c r="E43" s="244"/>
      <c r="F43" s="244"/>
      <c r="G43" s="1212"/>
      <c r="H43" s="1213"/>
      <c r="I43" s="1213"/>
      <c r="J43" s="1213"/>
      <c r="K43" s="1213"/>
      <c r="L43" s="1213"/>
      <c r="M43" s="1213"/>
      <c r="N43" s="1213"/>
      <c r="O43" s="1214"/>
    </row>
    <row r="44" spans="2:17">
      <c r="B44" s="248"/>
      <c r="C44" s="244"/>
      <c r="D44" s="244"/>
      <c r="E44" s="244"/>
      <c r="F44" s="244"/>
      <c r="G44" s="1215"/>
      <c r="H44" s="1216"/>
      <c r="I44" s="1216"/>
      <c r="J44" s="1216"/>
      <c r="K44" s="1216"/>
      <c r="L44" s="1216"/>
      <c r="M44" s="1216"/>
      <c r="N44" s="1216"/>
      <c r="O44" s="1217"/>
    </row>
    <row r="45" spans="2:17">
      <c r="B45" s="248"/>
      <c r="C45" s="244"/>
      <c r="D45" s="244"/>
      <c r="E45" s="244"/>
      <c r="F45" s="244"/>
      <c r="G45" s="1215"/>
      <c r="H45" s="1216"/>
      <c r="I45" s="1216"/>
      <c r="J45" s="1216"/>
      <c r="K45" s="1216"/>
      <c r="L45" s="1216"/>
      <c r="M45" s="1216"/>
      <c r="N45" s="1216"/>
      <c r="O45" s="1217"/>
    </row>
    <row r="46" spans="2:17">
      <c r="B46" s="248"/>
      <c r="C46" s="244"/>
      <c r="D46" s="244"/>
      <c r="E46" s="244"/>
      <c r="F46" s="244"/>
      <c r="G46" s="1215"/>
      <c r="H46" s="1216"/>
      <c r="I46" s="1216"/>
      <c r="J46" s="1216"/>
      <c r="K46" s="1216"/>
      <c r="L46" s="1216"/>
      <c r="M46" s="1216"/>
      <c r="N46" s="1216"/>
      <c r="O46" s="1217"/>
    </row>
    <row r="47" spans="2:17">
      <c r="B47" s="248"/>
      <c r="C47" s="244"/>
      <c r="D47" s="244"/>
      <c r="E47" s="244"/>
      <c r="F47" s="244"/>
      <c r="G47" s="1218"/>
      <c r="H47" s="1219"/>
      <c r="I47" s="1219"/>
      <c r="J47" s="1219"/>
      <c r="K47" s="1219"/>
      <c r="L47" s="1219"/>
      <c r="M47" s="1219"/>
      <c r="N47" s="1219"/>
      <c r="O47" s="1220"/>
    </row>
    <row r="48" spans="2:17">
      <c r="B48" s="248"/>
      <c r="C48" s="244"/>
      <c r="D48" s="244"/>
      <c r="E48" s="244"/>
      <c r="F48" s="244"/>
      <c r="G48" s="244"/>
      <c r="H48" s="353"/>
      <c r="I48" s="353"/>
      <c r="J48" s="353"/>
    </row>
    <row r="49" spans="1:17">
      <c r="B49" s="248"/>
      <c r="C49" s="244"/>
      <c r="D49" s="244"/>
      <c r="E49" s="244"/>
      <c r="F49" s="244"/>
      <c r="G49" s="243" t="s">
        <v>578</v>
      </c>
    </row>
    <row r="50" spans="1:17">
      <c r="B50" s="248"/>
      <c r="C50" s="244"/>
      <c r="D50" s="244"/>
      <c r="E50" s="244"/>
      <c r="F50" s="244"/>
      <c r="G50" s="1221"/>
      <c r="H50" s="1222"/>
      <c r="I50" s="1222"/>
      <c r="J50" s="1223"/>
      <c r="K50" s="354" t="s">
        <v>511</v>
      </c>
      <c r="L50" s="354" t="s">
        <v>512</v>
      </c>
      <c r="M50" s="354" t="s">
        <v>513</v>
      </c>
      <c r="N50" s="354" t="s">
        <v>514</v>
      </c>
      <c r="O50" s="354" t="s">
        <v>515</v>
      </c>
    </row>
    <row r="51" spans="1:17">
      <c r="B51" s="248"/>
      <c r="C51" s="244"/>
      <c r="D51" s="244"/>
      <c r="E51" s="244"/>
      <c r="F51" s="244"/>
      <c r="G51" s="1224" t="s">
        <v>579</v>
      </c>
      <c r="H51" s="1225"/>
      <c r="I51" s="1230" t="s">
        <v>580</v>
      </c>
      <c r="J51" s="1230"/>
      <c r="K51" s="1232"/>
      <c r="L51" s="1232"/>
      <c r="M51" s="1232"/>
      <c r="N51" s="1232"/>
      <c r="O51" s="1232"/>
    </row>
    <row r="52" spans="1:17">
      <c r="B52" s="248"/>
      <c r="C52" s="244"/>
      <c r="D52" s="244"/>
      <c r="E52" s="244"/>
      <c r="F52" s="244"/>
      <c r="G52" s="1226"/>
      <c r="H52" s="1227"/>
      <c r="I52" s="1231"/>
      <c r="J52" s="1231"/>
      <c r="K52" s="1233"/>
      <c r="L52" s="1233"/>
      <c r="M52" s="1233"/>
      <c r="N52" s="1233"/>
      <c r="O52" s="1233"/>
    </row>
    <row r="53" spans="1:17">
      <c r="A53" s="355"/>
      <c r="B53" s="248"/>
      <c r="C53" s="244"/>
      <c r="D53" s="244"/>
      <c r="E53" s="244"/>
      <c r="F53" s="244"/>
      <c r="G53" s="1226"/>
      <c r="H53" s="1227"/>
      <c r="I53" s="1234" t="s">
        <v>581</v>
      </c>
      <c r="J53" s="1234"/>
      <c r="K53" s="1241"/>
      <c r="L53" s="1241"/>
      <c r="M53" s="1241"/>
      <c r="N53" s="1241"/>
      <c r="O53" s="1241"/>
    </row>
    <row r="54" spans="1:17">
      <c r="A54" s="355"/>
      <c r="B54" s="248"/>
      <c r="C54" s="244"/>
      <c r="D54" s="244"/>
      <c r="E54" s="244"/>
      <c r="F54" s="244"/>
      <c r="G54" s="1228"/>
      <c r="H54" s="1229"/>
      <c r="I54" s="1234"/>
      <c r="J54" s="1234"/>
      <c r="K54" s="1242"/>
      <c r="L54" s="1242"/>
      <c r="M54" s="1242"/>
      <c r="N54" s="1242"/>
      <c r="O54" s="1242"/>
    </row>
    <row r="55" spans="1:17">
      <c r="A55" s="355"/>
      <c r="B55" s="248"/>
      <c r="C55" s="244"/>
      <c r="D55" s="244"/>
      <c r="E55" s="244"/>
      <c r="F55" s="244"/>
      <c r="G55" s="1235" t="s">
        <v>582</v>
      </c>
      <c r="H55" s="1236"/>
      <c r="I55" s="1234" t="s">
        <v>580</v>
      </c>
      <c r="J55" s="1234"/>
      <c r="K55" s="1232"/>
      <c r="L55" s="1232"/>
      <c r="M55" s="1232"/>
      <c r="N55" s="1232"/>
      <c r="O55" s="1232"/>
    </row>
    <row r="56" spans="1:17">
      <c r="A56" s="355"/>
      <c r="B56" s="248"/>
      <c r="C56" s="244"/>
      <c r="D56" s="244"/>
      <c r="E56" s="244"/>
      <c r="F56" s="244"/>
      <c r="G56" s="1237"/>
      <c r="H56" s="1238"/>
      <c r="I56" s="1234"/>
      <c r="J56" s="1234"/>
      <c r="K56" s="1233"/>
      <c r="L56" s="1233"/>
      <c r="M56" s="1233"/>
      <c r="N56" s="1233"/>
      <c r="O56" s="1233"/>
    </row>
    <row r="57" spans="1:17" s="355" customFormat="1">
      <c r="B57" s="356"/>
      <c r="C57" s="352"/>
      <c r="D57" s="352"/>
      <c r="E57" s="352"/>
      <c r="F57" s="352"/>
      <c r="G57" s="1237"/>
      <c r="H57" s="1238"/>
      <c r="I57" s="1243" t="s">
        <v>581</v>
      </c>
      <c r="J57" s="1243"/>
      <c r="K57" s="1241"/>
      <c r="L57" s="1241"/>
      <c r="M57" s="1241"/>
      <c r="N57" s="1241"/>
      <c r="O57" s="1241"/>
      <c r="P57" s="357"/>
      <c r="Q57" s="356"/>
    </row>
    <row r="58" spans="1:17" s="355" customFormat="1">
      <c r="A58" s="243"/>
      <c r="B58" s="356"/>
      <c r="C58" s="352"/>
      <c r="D58" s="352"/>
      <c r="E58" s="352"/>
      <c r="F58" s="352"/>
      <c r="G58" s="1239"/>
      <c r="H58" s="1240"/>
      <c r="I58" s="1243"/>
      <c r="J58" s="1243"/>
      <c r="K58" s="1242"/>
      <c r="L58" s="1242"/>
      <c r="M58" s="1242"/>
      <c r="N58" s="1242"/>
      <c r="O58" s="1242"/>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583</v>
      </c>
      <c r="C63" s="244"/>
      <c r="D63" s="244"/>
      <c r="E63" s="244"/>
      <c r="F63" s="244"/>
      <c r="G63" s="244"/>
      <c r="H63" s="244"/>
      <c r="I63" s="244"/>
      <c r="J63" s="244"/>
      <c r="K63" s="244"/>
      <c r="L63" s="244"/>
      <c r="M63" s="244"/>
      <c r="N63" s="244"/>
      <c r="O63" s="244"/>
    </row>
    <row r="64" spans="1:17">
      <c r="B64" s="248"/>
      <c r="C64" s="244"/>
      <c r="D64" s="244"/>
      <c r="E64" s="244"/>
      <c r="F64" s="244"/>
      <c r="G64" s="351" t="s">
        <v>577</v>
      </c>
      <c r="I64" s="352"/>
      <c r="J64" s="352"/>
      <c r="K64" s="352"/>
      <c r="L64" s="244"/>
      <c r="M64" s="244"/>
      <c r="N64" s="244"/>
      <c r="O64" s="244"/>
    </row>
    <row r="65" spans="2:30">
      <c r="B65" s="248"/>
      <c r="C65" s="244"/>
      <c r="D65" s="244"/>
      <c r="E65" s="244"/>
      <c r="F65" s="244"/>
      <c r="G65" s="1244" t="s">
        <v>586</v>
      </c>
      <c r="H65" s="1213"/>
      <c r="I65" s="1213"/>
      <c r="J65" s="1213"/>
      <c r="K65" s="1213"/>
      <c r="L65" s="1213"/>
      <c r="M65" s="1213"/>
      <c r="N65" s="1213"/>
      <c r="O65" s="1214"/>
    </row>
    <row r="66" spans="2:30">
      <c r="B66" s="248"/>
      <c r="C66" s="244"/>
      <c r="D66" s="244"/>
      <c r="E66" s="244"/>
      <c r="F66" s="244"/>
      <c r="G66" s="1215"/>
      <c r="H66" s="1216"/>
      <c r="I66" s="1216"/>
      <c r="J66" s="1216"/>
      <c r="K66" s="1216"/>
      <c r="L66" s="1216"/>
      <c r="M66" s="1216"/>
      <c r="N66" s="1216"/>
      <c r="O66" s="1217"/>
    </row>
    <row r="67" spans="2:30">
      <c r="B67" s="248"/>
      <c r="C67" s="244"/>
      <c r="D67" s="244"/>
      <c r="E67" s="244"/>
      <c r="F67" s="244"/>
      <c r="G67" s="1215"/>
      <c r="H67" s="1216"/>
      <c r="I67" s="1216"/>
      <c r="J67" s="1216"/>
      <c r="K67" s="1216"/>
      <c r="L67" s="1216"/>
      <c r="M67" s="1216"/>
      <c r="N67" s="1216"/>
      <c r="O67" s="1217"/>
    </row>
    <row r="68" spans="2:30">
      <c r="B68" s="248"/>
      <c r="C68" s="244"/>
      <c r="D68" s="244"/>
      <c r="E68" s="244"/>
      <c r="F68" s="244"/>
      <c r="G68" s="1215"/>
      <c r="H68" s="1216"/>
      <c r="I68" s="1216"/>
      <c r="J68" s="1216"/>
      <c r="K68" s="1216"/>
      <c r="L68" s="1216"/>
      <c r="M68" s="1216"/>
      <c r="N68" s="1216"/>
      <c r="O68" s="1217"/>
    </row>
    <row r="69" spans="2:30">
      <c r="B69" s="248"/>
      <c r="C69" s="244"/>
      <c r="D69" s="244"/>
      <c r="E69" s="244"/>
      <c r="F69" s="244"/>
      <c r="G69" s="1218"/>
      <c r="H69" s="1219"/>
      <c r="I69" s="1219"/>
      <c r="J69" s="1219"/>
      <c r="K69" s="1219"/>
      <c r="L69" s="1219"/>
      <c r="M69" s="1219"/>
      <c r="N69" s="1219"/>
      <c r="O69" s="1220"/>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584</v>
      </c>
      <c r="I71" s="368"/>
      <c r="J71" s="364"/>
      <c r="K71" s="364"/>
      <c r="L71" s="365"/>
      <c r="M71" s="364"/>
      <c r="N71" s="365"/>
      <c r="O71" s="366"/>
    </row>
    <row r="72" spans="2:30">
      <c r="B72" s="248"/>
      <c r="C72" s="244"/>
      <c r="D72" s="244"/>
      <c r="E72" s="244"/>
      <c r="F72" s="244"/>
      <c r="G72" s="1221"/>
      <c r="H72" s="1222"/>
      <c r="I72" s="1222"/>
      <c r="J72" s="1223"/>
      <c r="K72" s="354" t="s">
        <v>511</v>
      </c>
      <c r="L72" s="354" t="s">
        <v>512</v>
      </c>
      <c r="M72" s="354" t="s">
        <v>513</v>
      </c>
      <c r="N72" s="354" t="s">
        <v>514</v>
      </c>
      <c r="O72" s="354" t="s">
        <v>515</v>
      </c>
    </row>
    <row r="73" spans="2:30">
      <c r="B73" s="248"/>
      <c r="C73" s="244"/>
      <c r="D73" s="244"/>
      <c r="E73" s="244"/>
      <c r="F73" s="244"/>
      <c r="G73" s="1224" t="s">
        <v>579</v>
      </c>
      <c r="H73" s="1225"/>
      <c r="I73" s="1230" t="s">
        <v>580</v>
      </c>
      <c r="J73" s="1230"/>
      <c r="K73" s="1245">
        <v>90.9</v>
      </c>
      <c r="L73" s="1245">
        <v>65.2</v>
      </c>
      <c r="M73" s="1233">
        <v>58.9</v>
      </c>
      <c r="N73" s="1233">
        <v>47.3</v>
      </c>
      <c r="O73" s="1233">
        <v>45.2</v>
      </c>
      <c r="S73" s="243">
        <v>9.9</v>
      </c>
    </row>
    <row r="74" spans="2:30">
      <c r="B74" s="248"/>
      <c r="C74" s="244"/>
      <c r="D74" s="244"/>
      <c r="E74" s="244"/>
      <c r="F74" s="244"/>
      <c r="G74" s="1226"/>
      <c r="H74" s="1227"/>
      <c r="I74" s="1231"/>
      <c r="J74" s="1231"/>
      <c r="K74" s="1245"/>
      <c r="L74" s="1245"/>
      <c r="M74" s="1233"/>
      <c r="N74" s="1233"/>
      <c r="O74" s="1233"/>
    </row>
    <row r="75" spans="2:30">
      <c r="B75" s="248"/>
      <c r="C75" s="244"/>
      <c r="D75" s="244"/>
      <c r="E75" s="244"/>
      <c r="F75" s="244"/>
      <c r="G75" s="1226"/>
      <c r="H75" s="1227"/>
      <c r="I75" s="1234" t="s">
        <v>585</v>
      </c>
      <c r="J75" s="1234"/>
      <c r="K75" s="1246">
        <v>11.2</v>
      </c>
      <c r="L75" s="1246">
        <v>9.3000000000000007</v>
      </c>
      <c r="M75" s="1246">
        <v>7</v>
      </c>
      <c r="N75" s="1246">
        <v>4.9000000000000004</v>
      </c>
      <c r="O75" s="1246">
        <v>4.3</v>
      </c>
      <c r="U75" s="243">
        <v>81.2</v>
      </c>
      <c r="W75" s="243">
        <v>87.2</v>
      </c>
      <c r="Y75" s="243">
        <v>99.8</v>
      </c>
      <c r="AA75" s="243">
        <v>109.5</v>
      </c>
      <c r="AC75" s="243">
        <v>115.2</v>
      </c>
    </row>
    <row r="76" spans="2:30">
      <c r="B76" s="248"/>
      <c r="C76" s="244"/>
      <c r="D76" s="244"/>
      <c r="E76" s="244"/>
      <c r="F76" s="244"/>
      <c r="G76" s="1228"/>
      <c r="H76" s="1229"/>
      <c r="I76" s="1234"/>
      <c r="J76" s="1234"/>
      <c r="K76" s="1242"/>
      <c r="L76" s="1242"/>
      <c r="M76" s="1242"/>
      <c r="N76" s="1242"/>
      <c r="O76" s="1242"/>
    </row>
    <row r="77" spans="2:30">
      <c r="B77" s="248"/>
      <c r="C77" s="244"/>
      <c r="D77" s="244"/>
      <c r="E77" s="244"/>
      <c r="F77" s="244"/>
      <c r="G77" s="1235" t="s">
        <v>582</v>
      </c>
      <c r="H77" s="1236"/>
      <c r="I77" s="1234" t="s">
        <v>580</v>
      </c>
      <c r="J77" s="1234"/>
      <c r="K77" s="1245">
        <v>53.1</v>
      </c>
      <c r="L77" s="1245">
        <v>42</v>
      </c>
      <c r="M77" s="1233">
        <v>32.6</v>
      </c>
      <c r="N77" s="1233">
        <v>30.5</v>
      </c>
      <c r="O77" s="1233">
        <v>13.7</v>
      </c>
      <c r="R77" s="243">
        <v>12.3</v>
      </c>
      <c r="T77" s="243">
        <v>11.1</v>
      </c>
    </row>
    <row r="78" spans="2:30">
      <c r="B78" s="248"/>
      <c r="C78" s="244"/>
      <c r="D78" s="244"/>
      <c r="E78" s="244"/>
      <c r="F78" s="244"/>
      <c r="G78" s="1237"/>
      <c r="H78" s="1238"/>
      <c r="I78" s="1234"/>
      <c r="J78" s="1234"/>
      <c r="K78" s="1245"/>
      <c r="L78" s="1245"/>
      <c r="M78" s="1233"/>
      <c r="N78" s="1233"/>
      <c r="O78" s="1233"/>
    </row>
    <row r="79" spans="2:30">
      <c r="B79" s="248"/>
      <c r="C79" s="244"/>
      <c r="D79" s="244"/>
      <c r="E79" s="244"/>
      <c r="F79" s="244"/>
      <c r="G79" s="1237"/>
      <c r="H79" s="1238"/>
      <c r="I79" s="1247" t="s">
        <v>585</v>
      </c>
      <c r="J79" s="1243"/>
      <c r="K79" s="1248">
        <v>7.6</v>
      </c>
      <c r="L79" s="1248">
        <v>6.8</v>
      </c>
      <c r="M79" s="1248">
        <v>5.9</v>
      </c>
      <c r="N79" s="1248">
        <v>5.2</v>
      </c>
      <c r="O79" s="1248">
        <v>5.8</v>
      </c>
      <c r="V79" s="243">
        <v>53.5</v>
      </c>
      <c r="X79" s="243">
        <v>48.2</v>
      </c>
      <c r="Z79" s="243">
        <v>34.200000000000003</v>
      </c>
      <c r="AB79" s="243">
        <v>30.3</v>
      </c>
      <c r="AD79" s="243">
        <v>28.9</v>
      </c>
    </row>
    <row r="80" spans="2:30">
      <c r="B80" s="248"/>
      <c r="C80" s="244"/>
      <c r="D80" s="244"/>
      <c r="E80" s="244"/>
      <c r="F80" s="244"/>
      <c r="G80" s="1239"/>
      <c r="H80" s="1240"/>
      <c r="I80" s="1243"/>
      <c r="J80" s="1243"/>
      <c r="K80" s="1248"/>
      <c r="L80" s="1248"/>
      <c r="M80" s="1248"/>
      <c r="N80" s="1248"/>
      <c r="O80" s="124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s="243" customFormat="1" ht="13.5" hidden="1" customHeight="1"/>
    <row r="162" s="243" customFormat="1" ht="13.5" hidden="1" customHeight="1"/>
    <row r="163" s="243" customFormat="1" ht="13.5" hidden="1" customHeight="1"/>
    <row r="164" s="243" customFormat="1" ht="13.5" hidden="1" customHeight="1"/>
    <row r="165" s="243" customFormat="1" ht="13.5" hidden="1" customHeight="1"/>
    <row r="166" s="243" customFormat="1" ht="13.5" hidden="1" customHeight="1"/>
    <row r="167" s="243" customFormat="1" ht="13.5" hidden="1" customHeight="1"/>
    <row r="168" s="243" customFormat="1" ht="13.5" hidden="1" customHeight="1"/>
    <row r="169" s="243" customFormat="1" ht="13.5" hidden="1" customHeight="1"/>
    <row r="170" s="243" customFormat="1" ht="13.5" hidden="1" customHeight="1"/>
    <row r="171" s="243" customFormat="1" ht="13.5" hidden="1" customHeight="1"/>
    <row r="172" s="243" customFormat="1" ht="13.5" hidden="1" customHeight="1"/>
    <row r="173" s="243" customFormat="1" ht="13.5" hidden="1" customHeight="1"/>
    <row r="174" s="243" customFormat="1" ht="13.5" hidden="1" customHeight="1"/>
    <row r="175" s="243" customFormat="1" ht="13.5" hidden="1" customHeight="1"/>
    <row r="176" s="243" customFormat="1" ht="13.5" hidden="1" customHeight="1"/>
    <row r="177" s="243" customFormat="1" ht="13.5" hidden="1" customHeight="1"/>
    <row r="178" s="243" customFormat="1" ht="13.5" hidden="1" customHeight="1"/>
    <row r="179" s="243" customFormat="1" ht="13.5" hidden="1" customHeight="1"/>
    <row r="180" s="243" customFormat="1" ht="13.5" hidden="1" customHeight="1"/>
    <row r="181" s="243" customFormat="1" ht="13.5" hidden="1" customHeight="1"/>
    <row r="182" s="243" customFormat="1" ht="13.5" hidden="1" customHeight="1"/>
    <row r="183" s="243" customFormat="1" ht="13.5" hidden="1" customHeight="1"/>
    <row r="184" s="243" customFormat="1" ht="13.5" hidden="1" customHeight="1"/>
    <row r="185" s="243" customFormat="1" ht="13.5" hidden="1" customHeight="1"/>
    <row r="186" s="243" customFormat="1" ht="13.5" hidden="1" customHeight="1"/>
    <row r="187" s="243" customFormat="1" ht="13.5" hidden="1" customHeight="1"/>
    <row r="188" s="243" customFormat="1" ht="13.5" hidden="1" customHeight="1"/>
    <row r="189" s="243" customFormat="1" ht="13.5" hidden="1" customHeight="1"/>
    <row r="190" s="243" customFormat="1" ht="13.5" hidden="1" customHeight="1"/>
    <row r="191" s="243" customFormat="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510</v>
      </c>
      <c r="G2" s="111"/>
      <c r="H2" s="112"/>
    </row>
    <row r="3" spans="1:8">
      <c r="A3" s="108" t="s">
        <v>503</v>
      </c>
      <c r="B3" s="113"/>
      <c r="C3" s="114"/>
      <c r="D3" s="115">
        <v>55373</v>
      </c>
      <c r="E3" s="116"/>
      <c r="F3" s="117">
        <v>38606</v>
      </c>
      <c r="G3" s="118"/>
      <c r="H3" s="119"/>
    </row>
    <row r="4" spans="1:8">
      <c r="A4" s="120"/>
      <c r="B4" s="121"/>
      <c r="C4" s="122"/>
      <c r="D4" s="123">
        <v>32111</v>
      </c>
      <c r="E4" s="124"/>
      <c r="F4" s="125">
        <v>22435</v>
      </c>
      <c r="G4" s="126"/>
      <c r="H4" s="127"/>
    </row>
    <row r="5" spans="1:8">
      <c r="A5" s="108" t="s">
        <v>505</v>
      </c>
      <c r="B5" s="113"/>
      <c r="C5" s="114"/>
      <c r="D5" s="115">
        <v>44622</v>
      </c>
      <c r="E5" s="116"/>
      <c r="F5" s="117">
        <v>39425</v>
      </c>
      <c r="G5" s="118"/>
      <c r="H5" s="119"/>
    </row>
    <row r="6" spans="1:8">
      <c r="A6" s="120"/>
      <c r="B6" s="121"/>
      <c r="C6" s="122"/>
      <c r="D6" s="123">
        <v>28779</v>
      </c>
      <c r="E6" s="124"/>
      <c r="F6" s="125">
        <v>22414</v>
      </c>
      <c r="G6" s="126"/>
      <c r="H6" s="127"/>
    </row>
    <row r="7" spans="1:8">
      <c r="A7" s="108" t="s">
        <v>506</v>
      </c>
      <c r="B7" s="113"/>
      <c r="C7" s="114"/>
      <c r="D7" s="115">
        <v>79736</v>
      </c>
      <c r="E7" s="116"/>
      <c r="F7" s="117">
        <v>43141</v>
      </c>
      <c r="G7" s="118"/>
      <c r="H7" s="119"/>
    </row>
    <row r="8" spans="1:8">
      <c r="A8" s="120"/>
      <c r="B8" s="121"/>
      <c r="C8" s="122"/>
      <c r="D8" s="123">
        <v>40272</v>
      </c>
      <c r="E8" s="124"/>
      <c r="F8" s="125">
        <v>21887</v>
      </c>
      <c r="G8" s="126"/>
      <c r="H8" s="127"/>
    </row>
    <row r="9" spans="1:8">
      <c r="A9" s="108" t="s">
        <v>507</v>
      </c>
      <c r="B9" s="113"/>
      <c r="C9" s="114"/>
      <c r="D9" s="115">
        <v>77443</v>
      </c>
      <c r="E9" s="116"/>
      <c r="F9" s="117">
        <v>45117</v>
      </c>
      <c r="G9" s="118"/>
      <c r="H9" s="119"/>
    </row>
    <row r="10" spans="1:8">
      <c r="A10" s="120"/>
      <c r="B10" s="121"/>
      <c r="C10" s="122"/>
      <c r="D10" s="123">
        <v>45693</v>
      </c>
      <c r="E10" s="124"/>
      <c r="F10" s="125">
        <v>25589</v>
      </c>
      <c r="G10" s="126"/>
      <c r="H10" s="127"/>
    </row>
    <row r="11" spans="1:8">
      <c r="A11" s="108" t="s">
        <v>508</v>
      </c>
      <c r="B11" s="113"/>
      <c r="C11" s="114"/>
      <c r="D11" s="115">
        <v>54032</v>
      </c>
      <c r="E11" s="116"/>
      <c r="F11" s="117">
        <v>52496</v>
      </c>
      <c r="G11" s="118"/>
      <c r="H11" s="119"/>
    </row>
    <row r="12" spans="1:8">
      <c r="A12" s="120"/>
      <c r="B12" s="121"/>
      <c r="C12" s="128"/>
      <c r="D12" s="123">
        <v>28946</v>
      </c>
      <c r="E12" s="124"/>
      <c r="F12" s="125">
        <v>29467</v>
      </c>
      <c r="G12" s="126"/>
      <c r="H12" s="127"/>
    </row>
    <row r="13" spans="1:8">
      <c r="A13" s="108"/>
      <c r="B13" s="113"/>
      <c r="C13" s="129"/>
      <c r="D13" s="130">
        <v>62241</v>
      </c>
      <c r="E13" s="131"/>
      <c r="F13" s="132">
        <v>43757</v>
      </c>
      <c r="G13" s="133"/>
      <c r="H13" s="119"/>
    </row>
    <row r="14" spans="1:8">
      <c r="A14" s="120"/>
      <c r="B14" s="121"/>
      <c r="C14" s="122"/>
      <c r="D14" s="123">
        <v>35160</v>
      </c>
      <c r="E14" s="124"/>
      <c r="F14" s="125">
        <v>24358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6.72</v>
      </c>
      <c r="C19" s="134">
        <f>ROUND(VALUE(SUBSTITUTE(実質収支比率等に係る経年分析!G$48,"▲","-")),2)</f>
        <v>7.8</v>
      </c>
      <c r="D19" s="134">
        <f>ROUND(VALUE(SUBSTITUTE(実質収支比率等に係る経年分析!H$48,"▲","-")),2)</f>
        <v>6.37</v>
      </c>
      <c r="E19" s="134">
        <f>ROUND(VALUE(SUBSTITUTE(実質収支比率等に係る経年分析!I$48,"▲","-")),2)</f>
        <v>5.0599999999999996</v>
      </c>
      <c r="F19" s="134">
        <f>ROUND(VALUE(SUBSTITUTE(実質収支比率等に係る経年分析!J$48,"▲","-")),2)</f>
        <v>5.53</v>
      </c>
    </row>
    <row r="20" spans="1:11">
      <c r="A20" s="134" t="s">
        <v>42</v>
      </c>
      <c r="B20" s="134">
        <f>ROUND(VALUE(SUBSTITUTE(実質収支比率等に係る経年分析!F$47,"▲","-")),2)</f>
        <v>8.7899999999999991</v>
      </c>
      <c r="C20" s="134">
        <f>ROUND(VALUE(SUBSTITUTE(実質収支比率等に係る経年分析!G$47,"▲","-")),2)</f>
        <v>9.93</v>
      </c>
      <c r="D20" s="134">
        <f>ROUND(VALUE(SUBSTITUTE(実質収支比率等に係る経年分析!H$47,"▲","-")),2)</f>
        <v>9.75</v>
      </c>
      <c r="E20" s="134">
        <f>ROUND(VALUE(SUBSTITUTE(実質収支比率等に係る経年分析!I$47,"▲","-")),2)</f>
        <v>9.9</v>
      </c>
      <c r="F20" s="134">
        <f>ROUND(VALUE(SUBSTITUTE(実質収支比率等に係る経年分析!J$47,"▲","-")),2)</f>
        <v>10.24</v>
      </c>
    </row>
    <row r="21" spans="1:11">
      <c r="A21" s="134" t="s">
        <v>43</v>
      </c>
      <c r="B21" s="134">
        <f>IF(ISNUMBER(VALUE(SUBSTITUTE(実質収支比率等に係る経年分析!F$49,"▲","-"))),ROUND(VALUE(SUBSTITUTE(実質収支比率等に係る経年分析!F$49,"▲","-")),2),NA())</f>
        <v>-0.63</v>
      </c>
      <c r="C21" s="134">
        <f>IF(ISNUMBER(VALUE(SUBSTITUTE(実質収支比率等に係る経年分析!G$49,"▲","-"))),ROUND(VALUE(SUBSTITUTE(実質収支比率等に係る経年分析!G$49,"▲","-")),2),NA())</f>
        <v>3.14</v>
      </c>
      <c r="D21" s="134">
        <f>IF(ISNUMBER(VALUE(SUBSTITUTE(実質収支比率等に係る経年分析!H$49,"▲","-"))),ROUND(VALUE(SUBSTITUTE(実質収支比率等に係る経年分析!H$49,"▲","-")),2),NA())</f>
        <v>0.46</v>
      </c>
      <c r="E21" s="134">
        <f>IF(ISNUMBER(VALUE(SUBSTITUTE(実質収支比率等に係る経年分析!I$49,"▲","-"))),ROUND(VALUE(SUBSTITUTE(実質収支比率等に係る経年分析!I$49,"▲","-")),2),NA())</f>
        <v>0.39</v>
      </c>
      <c r="F21" s="134">
        <f>IF(ISNUMBER(VALUE(SUBSTITUTE(実質収支比率等に係る経年分析!J$49,"▲","-"))),ROUND(VALUE(SUBSTITUTE(実質収支比率等に係る経年分析!J$49,"▲","-")),2),NA())</f>
        <v>1.05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0.93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上田市国民健康保険事業特別会計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0.81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1.33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0.81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0.7</v>
      </c>
    </row>
    <row r="30" spans="1:11">
      <c r="A30" s="135" t="str">
        <f>IF(連結実質赤字比率に係る赤字・黒字の構成分析!C$40="",NA(),連結実質赤字比率に係る赤字・黒字の構成分析!C$40)</f>
        <v>上田市立産婦人科病院事業会計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0.78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0.72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0.83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0.73</v>
      </c>
    </row>
    <row r="31" spans="1:11">
      <c r="A31" s="135" t="str">
        <f>IF(連結実質赤字比率に係る赤字・黒字の構成分析!C$39="",NA(),連結実質赤字比率に係る赤字・黒字の構成分析!C$39)</f>
        <v>上田市真田有線放送電話事業会計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0.92</v>
      </c>
    </row>
    <row r="32" spans="1:11">
      <c r="A32" s="135" t="str">
        <f>IF(連結実質赤字比率に係る赤字・黒字の構成分析!C$38="",NA(),連結実質赤字比率に係る赤字・黒字の構成分析!C$38)</f>
        <v>上田市市街地再開発事業特別会計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1.54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v>
      </c>
    </row>
    <row r="33" spans="1:16">
      <c r="A33" s="135" t="str">
        <f>IF(連結実質赤字比率に係る赤字・黒字の構成分析!C$37="",NA(),連結実質赤字比率に係る赤字・黒字の構成分析!C$37)</f>
        <v>上田市農業集落排水事業会計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3.02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6.28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5.42</v>
      </c>
    </row>
    <row r="35" spans="1:16">
      <c r="A35" s="135" t="str">
        <f>IF(連結実質赤字比率に係る赤字・黒字の構成分析!C$35="",NA(),連結実質赤字比率に係る赤字・黒字の構成分析!C$35)</f>
        <v>上田市水道事業会計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8.39</v>
      </c>
    </row>
    <row r="36" spans="1:16">
      <c r="A36" s="135" t="str">
        <f>IF(連結実質赤字比率に係る赤字・黒字の構成分析!C$34="",NA(),連結実質赤字比率に係る赤字・黒字の構成分析!C$34)</f>
        <v>上田市公共下水道事業会計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12.85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12.81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12.48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11.61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9603</v>
      </c>
      <c r="E42" s="136"/>
      <c r="F42" s="136"/>
      <c r="G42" s="136">
        <f>'実質公債費比率（分子）の構造'!L$52</f>
        <v>9739</v>
      </c>
      <c r="H42" s="136"/>
      <c r="I42" s="136"/>
      <c r="J42" s="136">
        <f>'実質公債費比率（分子）の構造'!M$52</f>
        <v>10166</v>
      </c>
      <c r="K42" s="136"/>
      <c r="L42" s="136"/>
      <c r="M42" s="136">
        <f>'実質公債費比率（分子）の構造'!N$52</f>
        <v>9967</v>
      </c>
      <c r="N42" s="136"/>
      <c r="O42" s="136"/>
      <c r="P42" s="136">
        <f>'実質公債費比率（分子）の構造'!O$52</f>
        <v>9613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135</v>
      </c>
      <c r="C44" s="136"/>
      <c r="D44" s="136"/>
      <c r="E44" s="136">
        <f>'実質公債費比率（分子）の構造'!L$50</f>
        <v>116</v>
      </c>
      <c r="F44" s="136"/>
      <c r="G44" s="136"/>
      <c r="H44" s="136">
        <f>'実質公債費比率（分子）の構造'!M$50</f>
        <v>101</v>
      </c>
      <c r="I44" s="136"/>
      <c r="J44" s="136"/>
      <c r="K44" s="136">
        <f>'実質公債費比率（分子）の構造'!N$50</f>
        <v>78</v>
      </c>
      <c r="L44" s="136"/>
      <c r="M44" s="136"/>
      <c r="N44" s="136">
        <f>'実質公債費比率（分子）の構造'!O$50</f>
        <v>91</v>
      </c>
      <c r="O44" s="136"/>
      <c r="P44" s="136"/>
    </row>
    <row r="45" spans="1:16">
      <c r="A45" s="136" t="s">
        <v>53</v>
      </c>
      <c r="B45" s="136">
        <f>'実質公債費比率（分子）の構造'!K$49</f>
        <v>411</v>
      </c>
      <c r="C45" s="136"/>
      <c r="D45" s="136"/>
      <c r="E45" s="136">
        <f>'実質公債費比率（分子）の構造'!L$49</f>
        <v>204</v>
      </c>
      <c r="F45" s="136"/>
      <c r="G45" s="136"/>
      <c r="H45" s="136">
        <f>'実質公債費比率（分子）の構造'!M$49</f>
        <v>111</v>
      </c>
      <c r="I45" s="136"/>
      <c r="J45" s="136"/>
      <c r="K45" s="136">
        <f>'実質公債費比率（分子）の構造'!N$49</f>
        <v>141</v>
      </c>
      <c r="L45" s="136"/>
      <c r="M45" s="136"/>
      <c r="N45" s="136">
        <f>'実質公債費比率（分子）の構造'!O$49</f>
        <v>150</v>
      </c>
      <c r="O45" s="136"/>
      <c r="P45" s="136"/>
    </row>
    <row r="46" spans="1:16">
      <c r="A46" s="136" t="s">
        <v>54</v>
      </c>
      <c r="B46" s="136">
        <f>'実質公債費比率（分子）の構造'!K$48</f>
        <v>3669</v>
      </c>
      <c r="C46" s="136"/>
      <c r="D46" s="136"/>
      <c r="E46" s="136">
        <f>'実質公債費比率（分子）の構造'!L$48</f>
        <v>3294</v>
      </c>
      <c r="F46" s="136"/>
      <c r="G46" s="136"/>
      <c r="H46" s="136">
        <f>'実質公債費比率（分子）の構造'!M$48</f>
        <v>3558</v>
      </c>
      <c r="I46" s="136"/>
      <c r="J46" s="136"/>
      <c r="K46" s="136">
        <f>'実質公債費比率（分子）の構造'!N$48</f>
        <v>3514</v>
      </c>
      <c r="L46" s="136"/>
      <c r="M46" s="136"/>
      <c r="N46" s="136">
        <f>'実質公債費比率（分子）の構造'!O$48</f>
        <v>3541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f>'実質公債費比率（分子）の構造'!N$47</f>
        <v>17</v>
      </c>
      <c r="L47" s="136"/>
      <c r="M47" s="136"/>
      <c r="N47" s="136">
        <f>'実質公債費比率（分子）の構造'!O$47</f>
        <v>17</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8542</v>
      </c>
      <c r="C49" s="136"/>
      <c r="D49" s="136"/>
      <c r="E49" s="136">
        <f>'実質公債費比率（分子）の構造'!L$45</f>
        <v>8223</v>
      </c>
      <c r="F49" s="136"/>
      <c r="G49" s="136"/>
      <c r="H49" s="136">
        <f>'実質公債費比率（分子）の構造'!M$45</f>
        <v>7702</v>
      </c>
      <c r="I49" s="136"/>
      <c r="J49" s="136"/>
      <c r="K49" s="136">
        <f>'実質公債費比率（分子）の構造'!N$45</f>
        <v>7424</v>
      </c>
      <c r="L49" s="136"/>
      <c r="M49" s="136"/>
      <c r="N49" s="136">
        <f>'実質公債費比率（分子）の構造'!O$45</f>
        <v>7349</v>
      </c>
      <c r="O49" s="136"/>
      <c r="P49" s="136"/>
    </row>
    <row r="50" spans="1:16">
      <c r="A50" s="136" t="s">
        <v>58</v>
      </c>
      <c r="B50" s="136" t="e">
        <f>NA()</f>
        <v>#N/A</v>
      </c>
      <c r="C50" s="136">
        <f>IF(ISNUMBER('実質公債費比率（分子）の構造'!K$53),'実質公債費比率（分子）の構造'!K$53,NA())</f>
        <v>3154</v>
      </c>
      <c r="D50" s="136" t="e">
        <f>NA()</f>
        <v>#N/A</v>
      </c>
      <c r="E50" s="136" t="e">
        <f>NA()</f>
        <v>#N/A</v>
      </c>
      <c r="F50" s="136">
        <f>IF(ISNUMBER('実質公債費比率（分子）の構造'!L$53),'実質公債費比率（分子）の構造'!L$53,NA())</f>
        <v>2098</v>
      </c>
      <c r="G50" s="136" t="e">
        <f>NA()</f>
        <v>#N/A</v>
      </c>
      <c r="H50" s="136" t="e">
        <f>NA()</f>
        <v>#N/A</v>
      </c>
      <c r="I50" s="136">
        <f>IF(ISNUMBER('実質公債費比率（分子）の構造'!M$53),'実質公債費比率（分子）の構造'!M$53,NA())</f>
        <v>1306</v>
      </c>
      <c r="J50" s="136" t="e">
        <f>NA()</f>
        <v>#N/A</v>
      </c>
      <c r="K50" s="136" t="e">
        <f>NA()</f>
        <v>#N/A</v>
      </c>
      <c r="L50" s="136">
        <f>IF(ISNUMBER('実質公債費比率（分子）の構造'!N$53),'実質公債費比率（分子）の構造'!N$53,NA())</f>
        <v>1207</v>
      </c>
      <c r="M50" s="136" t="e">
        <f>NA()</f>
        <v>#N/A</v>
      </c>
      <c r="N50" s="136" t="e">
        <f>NA()</f>
        <v>#N/A</v>
      </c>
      <c r="O50" s="136">
        <f>IF(ISNUMBER('実質公債費比率（分子）の構造'!O$53),'実質公債費比率（分子）の構造'!O$53,NA())</f>
        <v>1535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91347</v>
      </c>
      <c r="E56" s="135"/>
      <c r="F56" s="135"/>
      <c r="G56" s="135">
        <f>'将来負担比率（分子）の構造'!J$51</f>
        <v>89886</v>
      </c>
      <c r="H56" s="135"/>
      <c r="I56" s="135"/>
      <c r="J56" s="135">
        <f>'将来負担比率（分子）の構造'!K$51</f>
        <v>90277</v>
      </c>
      <c r="K56" s="135"/>
      <c r="L56" s="135"/>
      <c r="M56" s="135">
        <f>'将来負担比率（分子）の構造'!L$51</f>
        <v>90917</v>
      </c>
      <c r="N56" s="135"/>
      <c r="O56" s="135"/>
      <c r="P56" s="135">
        <f>'将来負担比率（分子）の構造'!M$51</f>
        <v>89923</v>
      </c>
    </row>
    <row r="57" spans="1:16">
      <c r="A57" s="135" t="s">
        <v>34</v>
      </c>
      <c r="B57" s="135"/>
      <c r="C57" s="135"/>
      <c r="D57" s="135">
        <f>'将来負担比率（分子）の構造'!I$50</f>
        <v>4956</v>
      </c>
      <c r="E57" s="135"/>
      <c r="F57" s="135"/>
      <c r="G57" s="135">
        <f>'将来負担比率（分子）の構造'!J$50</f>
        <v>4191</v>
      </c>
      <c r="H57" s="135"/>
      <c r="I57" s="135"/>
      <c r="J57" s="135">
        <f>'将来負担比率（分子）の構造'!K$50</f>
        <v>3698</v>
      </c>
      <c r="K57" s="135"/>
      <c r="L57" s="135"/>
      <c r="M57" s="135">
        <f>'将来負担比率（分子）の構造'!L$50</f>
        <v>5645</v>
      </c>
      <c r="N57" s="135"/>
      <c r="O57" s="135"/>
      <c r="P57" s="135">
        <f>'将来負担比率（分子）の構造'!M$50</f>
        <v>3240</v>
      </c>
    </row>
    <row r="58" spans="1:16">
      <c r="A58" s="135" t="s">
        <v>33</v>
      </c>
      <c r="B58" s="135"/>
      <c r="C58" s="135"/>
      <c r="D58" s="135">
        <f>'将来負担比率（分子）の構造'!I$49</f>
        <v>17790</v>
      </c>
      <c r="E58" s="135"/>
      <c r="F58" s="135"/>
      <c r="G58" s="135">
        <f>'将来負担比率（分子）の構造'!J$49</f>
        <v>18454</v>
      </c>
      <c r="H58" s="135"/>
      <c r="I58" s="135"/>
      <c r="J58" s="135">
        <f>'将来負担比率（分子）の構造'!K$49</f>
        <v>18502</v>
      </c>
      <c r="K58" s="135"/>
      <c r="L58" s="135"/>
      <c r="M58" s="135">
        <f>'将来負担比率（分子）の構造'!L$49</f>
        <v>18099</v>
      </c>
      <c r="N58" s="135"/>
      <c r="O58" s="135"/>
      <c r="P58" s="135">
        <f>'将来負担比率（分子）の構造'!M$49</f>
        <v>18846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4315</v>
      </c>
      <c r="C61" s="135"/>
      <c r="D61" s="135"/>
      <c r="E61" s="135">
        <f>'将来負担比率（分子）の構造'!J$46</f>
        <v>2912</v>
      </c>
      <c r="F61" s="135"/>
      <c r="G61" s="135"/>
      <c r="H61" s="135">
        <f>'将来負担比率（分子）の構造'!K$46</f>
        <v>3145</v>
      </c>
      <c r="I61" s="135"/>
      <c r="J61" s="135"/>
      <c r="K61" s="135">
        <f>'将来負担比率（分子）の構造'!L$46</f>
        <v>2578</v>
      </c>
      <c r="L61" s="135"/>
      <c r="M61" s="135"/>
      <c r="N61" s="135">
        <f>'将来負担比率（分子）の構造'!M$46</f>
        <v>2395</v>
      </c>
      <c r="O61" s="135"/>
      <c r="P61" s="135"/>
    </row>
    <row r="62" spans="1:16">
      <c r="A62" s="135" t="s">
        <v>28</v>
      </c>
      <c r="B62" s="135">
        <f>'将来負担比率（分子）の構造'!I$45</f>
        <v>12705</v>
      </c>
      <c r="C62" s="135"/>
      <c r="D62" s="135"/>
      <c r="E62" s="135">
        <f>'将来負担比率（分子）の構造'!J$45</f>
        <v>12614</v>
      </c>
      <c r="F62" s="135"/>
      <c r="G62" s="135"/>
      <c r="H62" s="135">
        <f>'将来負担比率（分子）の構造'!K$45</f>
        <v>12554</v>
      </c>
      <c r="I62" s="135"/>
      <c r="J62" s="135"/>
      <c r="K62" s="135">
        <f>'将来負担比率（分子）の構造'!L$45</f>
        <v>11749</v>
      </c>
      <c r="L62" s="135"/>
      <c r="M62" s="135"/>
      <c r="N62" s="135">
        <f>'将来負担比率（分子）の構造'!M$45</f>
        <v>10862</v>
      </c>
      <c r="O62" s="135"/>
      <c r="P62" s="135"/>
    </row>
    <row r="63" spans="1:16">
      <c r="A63" s="135" t="s">
        <v>27</v>
      </c>
      <c r="B63" s="135">
        <f>'将来負担比率（分子）の構造'!I$44</f>
        <v>922</v>
      </c>
      <c r="C63" s="135"/>
      <c r="D63" s="135"/>
      <c r="E63" s="135">
        <f>'将来負担比率（分子）の構造'!J$44</f>
        <v>920</v>
      </c>
      <c r="F63" s="135"/>
      <c r="G63" s="135"/>
      <c r="H63" s="135">
        <f>'将来負担比率（分子）の構造'!K$44</f>
        <v>958</v>
      </c>
      <c r="I63" s="135"/>
      <c r="J63" s="135"/>
      <c r="K63" s="135">
        <f>'将来負担比率（分子）の構造'!L$44</f>
        <v>1947</v>
      </c>
      <c r="L63" s="135"/>
      <c r="M63" s="135"/>
      <c r="N63" s="135">
        <f>'将来負担比率（分子）の構造'!M$44</f>
        <v>2273</v>
      </c>
      <c r="O63" s="135"/>
      <c r="P63" s="135"/>
    </row>
    <row r="64" spans="1:16">
      <c r="A64" s="135" t="s">
        <v>26</v>
      </c>
      <c r="B64" s="135">
        <f>'将来負担比率（分子）の構造'!I$43</f>
        <v>54905</v>
      </c>
      <c r="C64" s="135"/>
      <c r="D64" s="135"/>
      <c r="E64" s="135">
        <f>'将来負担比率（分子）の構造'!J$43</f>
        <v>49289</v>
      </c>
      <c r="F64" s="135"/>
      <c r="G64" s="135"/>
      <c r="H64" s="135">
        <f>'将来負担比率（分子）の構造'!K$43</f>
        <v>46157</v>
      </c>
      <c r="I64" s="135"/>
      <c r="J64" s="135"/>
      <c r="K64" s="135">
        <f>'将来負担比率（分子）の構造'!L$43</f>
        <v>42739</v>
      </c>
      <c r="L64" s="135"/>
      <c r="M64" s="135"/>
      <c r="N64" s="135">
        <f>'将来負担比率（分子）の構造'!M$43</f>
        <v>40786</v>
      </c>
      <c r="O64" s="135"/>
      <c r="P64" s="135"/>
    </row>
    <row r="65" spans="1:16">
      <c r="A65" s="135" t="s">
        <v>25</v>
      </c>
      <c r="B65" s="135">
        <f>'将来負担比率（分子）の構造'!I$42</f>
        <v>978</v>
      </c>
      <c r="C65" s="135"/>
      <c r="D65" s="135"/>
      <c r="E65" s="135">
        <f>'将来負担比率（分子）の構造'!J$42</f>
        <v>863</v>
      </c>
      <c r="F65" s="135"/>
      <c r="G65" s="135"/>
      <c r="H65" s="135">
        <f>'将来負担比率（分子）の構造'!K$42</f>
        <v>382</v>
      </c>
      <c r="I65" s="135"/>
      <c r="J65" s="135"/>
      <c r="K65" s="135">
        <f>'将来負担比率（分子）の構造'!L$42</f>
        <v>675</v>
      </c>
      <c r="L65" s="135"/>
      <c r="M65" s="135"/>
      <c r="N65" s="135">
        <f>'将来負担比率（分子）の構造'!M$42</f>
        <v>594</v>
      </c>
      <c r="O65" s="135"/>
      <c r="P65" s="135"/>
    </row>
    <row r="66" spans="1:16">
      <c r="A66" s="135" t="s">
        <v>24</v>
      </c>
      <c r="B66" s="135">
        <f>'将来負担比率（分子）の構造'!I$41</f>
        <v>68110</v>
      </c>
      <c r="C66" s="135"/>
      <c r="D66" s="135"/>
      <c r="E66" s="135">
        <f>'将来負担比率（分子）の構造'!J$41</f>
        <v>66095</v>
      </c>
      <c r="F66" s="135"/>
      <c r="G66" s="135"/>
      <c r="H66" s="135">
        <f>'将来負担比率（分子）の構造'!K$41</f>
        <v>67695</v>
      </c>
      <c r="I66" s="135"/>
      <c r="J66" s="135"/>
      <c r="K66" s="135">
        <f>'将来負担比率（分子）の構造'!L$41</f>
        <v>69549</v>
      </c>
      <c r="L66" s="135"/>
      <c r="M66" s="135"/>
      <c r="N66" s="135">
        <f>'将来負担比率（分子）の構造'!M$41</f>
        <v>69436</v>
      </c>
      <c r="O66" s="135"/>
      <c r="P66" s="135"/>
    </row>
    <row r="67" spans="1:16">
      <c r="A67" s="135" t="s">
        <v>62</v>
      </c>
      <c r="B67" s="135" t="e">
        <f>NA()</f>
        <v>#N/A</v>
      </c>
      <c r="C67" s="135">
        <f>IF(ISNUMBER('将来負担比率（分子）の構造'!I$52), IF('将来負担比率（分子）の構造'!I$52 &lt; 0, 0, '将来負担比率（分子）の構造'!I$52), NA())</f>
        <v>27842</v>
      </c>
      <c r="D67" s="135" t="e">
        <f>NA()</f>
        <v>#N/A</v>
      </c>
      <c r="E67" s="135" t="e">
        <f>NA()</f>
        <v>#N/A</v>
      </c>
      <c r="F67" s="135">
        <f>IF(ISNUMBER('将来負担比率（分子）の構造'!J$52), IF('将来負担比率（分子）の構造'!J$52 &lt; 0, 0, '将来負担比率（分子）の構造'!J$52), NA())</f>
        <v>20161</v>
      </c>
      <c r="G67" s="135" t="e">
        <f>NA()</f>
        <v>#N/A</v>
      </c>
      <c r="H67" s="135" t="e">
        <f>NA()</f>
        <v>#N/A</v>
      </c>
      <c r="I67" s="135">
        <f>IF(ISNUMBER('将来負担比率（分子）の構造'!K$52), IF('将来負担比率（分子）の構造'!K$52 &lt; 0, 0, '将来負担比率（分子）の構造'!K$52), NA())</f>
        <v>18413</v>
      </c>
      <c r="J67" s="135" t="e">
        <f>NA()</f>
        <v>#N/A</v>
      </c>
      <c r="K67" s="135" t="e">
        <f>NA()</f>
        <v>#N/A</v>
      </c>
      <c r="L67" s="135">
        <f>IF(ISNUMBER('将来負担比率（分子）の構造'!L$52), IF('将来負担比率（分子）の構造'!L$52 &lt; 0, 0, '将来負担比率（分子）の構造'!L$52), NA())</f>
        <v>14575</v>
      </c>
      <c r="M67" s="135" t="e">
        <f>NA()</f>
        <v>#N/A</v>
      </c>
      <c r="N67" s="135" t="e">
        <f>NA()</f>
        <v>#N/A</v>
      </c>
      <c r="O67" s="135">
        <f>IF(ISNUMBER('将来負担比率（分子）の構造'!M$52), IF('将来負担比率（分子）の構造'!M$52 &lt; 0, 0, '将来負担比率（分子）の構造'!M$52), NA())</f>
        <v>14336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21307923</v>
      </c>
      <c r="S5" s="613"/>
      <c r="T5" s="613"/>
      <c r="U5" s="613"/>
      <c r="V5" s="613"/>
      <c r="W5" s="613"/>
      <c r="X5" s="613"/>
      <c r="Y5" s="614"/>
      <c r="Z5" s="615">
        <v>29.5</v>
      </c>
      <c r="AA5" s="615"/>
      <c r="AB5" s="615"/>
      <c r="AC5" s="615"/>
      <c r="AD5" s="616">
        <v>20193801</v>
      </c>
      <c r="AE5" s="616"/>
      <c r="AF5" s="616"/>
      <c r="AG5" s="616"/>
      <c r="AH5" s="616"/>
      <c r="AI5" s="616"/>
      <c r="AJ5" s="616"/>
      <c r="AK5" s="616"/>
      <c r="AL5" s="617">
        <v>52.2</v>
      </c>
      <c r="AM5" s="618"/>
      <c r="AN5" s="618"/>
      <c r="AO5" s="619"/>
      <c r="AP5" s="609" t="s">
        <v>206</v>
      </c>
      <c r="AQ5" s="610"/>
      <c r="AR5" s="610"/>
      <c r="AS5" s="610"/>
      <c r="AT5" s="610"/>
      <c r="AU5" s="610"/>
      <c r="AV5" s="610"/>
      <c r="AW5" s="610"/>
      <c r="AX5" s="610"/>
      <c r="AY5" s="610"/>
      <c r="AZ5" s="610"/>
      <c r="BA5" s="610"/>
      <c r="BB5" s="610"/>
      <c r="BC5" s="610"/>
      <c r="BD5" s="610"/>
      <c r="BE5" s="610"/>
      <c r="BF5" s="611"/>
      <c r="BG5" s="623">
        <v>20145039</v>
      </c>
      <c r="BH5" s="624"/>
      <c r="BI5" s="624"/>
      <c r="BJ5" s="624"/>
      <c r="BK5" s="624"/>
      <c r="BL5" s="624"/>
      <c r="BM5" s="624"/>
      <c r="BN5" s="625"/>
      <c r="BO5" s="626">
        <v>94.5</v>
      </c>
      <c r="BP5" s="626"/>
      <c r="BQ5" s="626"/>
      <c r="BR5" s="626"/>
      <c r="BS5" s="627">
        <v>192676</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541253</v>
      </c>
      <c r="S6" s="624"/>
      <c r="T6" s="624"/>
      <c r="U6" s="624"/>
      <c r="V6" s="624"/>
      <c r="W6" s="624"/>
      <c r="X6" s="624"/>
      <c r="Y6" s="625"/>
      <c r="Z6" s="626">
        <v>0.8</v>
      </c>
      <c r="AA6" s="626"/>
      <c r="AB6" s="626"/>
      <c r="AC6" s="626"/>
      <c r="AD6" s="627">
        <v>541253</v>
      </c>
      <c r="AE6" s="627"/>
      <c r="AF6" s="627"/>
      <c r="AG6" s="627"/>
      <c r="AH6" s="627"/>
      <c r="AI6" s="627"/>
      <c r="AJ6" s="627"/>
      <c r="AK6" s="627"/>
      <c r="AL6" s="628">
        <v>1.4</v>
      </c>
      <c r="AM6" s="629"/>
      <c r="AN6" s="629"/>
      <c r="AO6" s="630"/>
      <c r="AP6" s="620" t="s">
        <v>211</v>
      </c>
      <c r="AQ6" s="621"/>
      <c r="AR6" s="621"/>
      <c r="AS6" s="621"/>
      <c r="AT6" s="621"/>
      <c r="AU6" s="621"/>
      <c r="AV6" s="621"/>
      <c r="AW6" s="621"/>
      <c r="AX6" s="621"/>
      <c r="AY6" s="621"/>
      <c r="AZ6" s="621"/>
      <c r="BA6" s="621"/>
      <c r="BB6" s="621"/>
      <c r="BC6" s="621"/>
      <c r="BD6" s="621"/>
      <c r="BE6" s="621"/>
      <c r="BF6" s="622"/>
      <c r="BG6" s="623">
        <v>20145039</v>
      </c>
      <c r="BH6" s="624"/>
      <c r="BI6" s="624"/>
      <c r="BJ6" s="624"/>
      <c r="BK6" s="624"/>
      <c r="BL6" s="624"/>
      <c r="BM6" s="624"/>
      <c r="BN6" s="625"/>
      <c r="BO6" s="626">
        <v>94.5</v>
      </c>
      <c r="BP6" s="626"/>
      <c r="BQ6" s="626"/>
      <c r="BR6" s="626"/>
      <c r="BS6" s="627">
        <v>192676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406415</v>
      </c>
      <c r="CS6" s="624"/>
      <c r="CT6" s="624"/>
      <c r="CU6" s="624"/>
      <c r="CV6" s="624"/>
      <c r="CW6" s="624"/>
      <c r="CX6" s="624"/>
      <c r="CY6" s="625"/>
      <c r="CZ6" s="626">
        <v>0.6</v>
      </c>
      <c r="DA6" s="626"/>
      <c r="DB6" s="626"/>
      <c r="DC6" s="626"/>
      <c r="DD6" s="632" t="s">
        <v>213</v>
      </c>
      <c r="DE6" s="624"/>
      <c r="DF6" s="624"/>
      <c r="DG6" s="624"/>
      <c r="DH6" s="624"/>
      <c r="DI6" s="624"/>
      <c r="DJ6" s="624"/>
      <c r="DK6" s="624"/>
      <c r="DL6" s="624"/>
      <c r="DM6" s="624"/>
      <c r="DN6" s="624"/>
      <c r="DO6" s="624"/>
      <c r="DP6" s="625"/>
      <c r="DQ6" s="632">
        <v>406382</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29619</v>
      </c>
      <c r="S7" s="624"/>
      <c r="T7" s="624"/>
      <c r="U7" s="624"/>
      <c r="V7" s="624"/>
      <c r="W7" s="624"/>
      <c r="X7" s="624"/>
      <c r="Y7" s="625"/>
      <c r="Z7" s="626">
        <v>0</v>
      </c>
      <c r="AA7" s="626"/>
      <c r="AB7" s="626"/>
      <c r="AC7" s="626"/>
      <c r="AD7" s="627">
        <v>29619</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9171028</v>
      </c>
      <c r="BH7" s="624"/>
      <c r="BI7" s="624"/>
      <c r="BJ7" s="624"/>
      <c r="BK7" s="624"/>
      <c r="BL7" s="624"/>
      <c r="BM7" s="624"/>
      <c r="BN7" s="625"/>
      <c r="BO7" s="626">
        <v>43</v>
      </c>
      <c r="BP7" s="626"/>
      <c r="BQ7" s="626"/>
      <c r="BR7" s="626"/>
      <c r="BS7" s="627">
        <v>192676</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7889801</v>
      </c>
      <c r="CS7" s="624"/>
      <c r="CT7" s="624"/>
      <c r="CU7" s="624"/>
      <c r="CV7" s="624"/>
      <c r="CW7" s="624"/>
      <c r="CX7" s="624"/>
      <c r="CY7" s="625"/>
      <c r="CZ7" s="626">
        <v>11.4</v>
      </c>
      <c r="DA7" s="626"/>
      <c r="DB7" s="626"/>
      <c r="DC7" s="626"/>
      <c r="DD7" s="632">
        <v>246261</v>
      </c>
      <c r="DE7" s="624"/>
      <c r="DF7" s="624"/>
      <c r="DG7" s="624"/>
      <c r="DH7" s="624"/>
      <c r="DI7" s="624"/>
      <c r="DJ7" s="624"/>
      <c r="DK7" s="624"/>
      <c r="DL7" s="624"/>
      <c r="DM7" s="624"/>
      <c r="DN7" s="624"/>
      <c r="DO7" s="624"/>
      <c r="DP7" s="625"/>
      <c r="DQ7" s="632">
        <v>6424449</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82849</v>
      </c>
      <c r="S8" s="624"/>
      <c r="T8" s="624"/>
      <c r="U8" s="624"/>
      <c r="V8" s="624"/>
      <c r="W8" s="624"/>
      <c r="X8" s="624"/>
      <c r="Y8" s="625"/>
      <c r="Z8" s="626">
        <v>0.1</v>
      </c>
      <c r="AA8" s="626"/>
      <c r="AB8" s="626"/>
      <c r="AC8" s="626"/>
      <c r="AD8" s="627">
        <v>82849</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268445</v>
      </c>
      <c r="BH8" s="624"/>
      <c r="BI8" s="624"/>
      <c r="BJ8" s="624"/>
      <c r="BK8" s="624"/>
      <c r="BL8" s="624"/>
      <c r="BM8" s="624"/>
      <c r="BN8" s="625"/>
      <c r="BO8" s="626">
        <v>1.3</v>
      </c>
      <c r="BP8" s="626"/>
      <c r="BQ8" s="626"/>
      <c r="BR8" s="626"/>
      <c r="BS8" s="632" t="s">
        <v>104</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21047503</v>
      </c>
      <c r="CS8" s="624"/>
      <c r="CT8" s="624"/>
      <c r="CU8" s="624"/>
      <c r="CV8" s="624"/>
      <c r="CW8" s="624"/>
      <c r="CX8" s="624"/>
      <c r="CY8" s="625"/>
      <c r="CZ8" s="626">
        <v>30.3</v>
      </c>
      <c r="DA8" s="626"/>
      <c r="DB8" s="626"/>
      <c r="DC8" s="626"/>
      <c r="DD8" s="632">
        <v>130191</v>
      </c>
      <c r="DE8" s="624"/>
      <c r="DF8" s="624"/>
      <c r="DG8" s="624"/>
      <c r="DH8" s="624"/>
      <c r="DI8" s="624"/>
      <c r="DJ8" s="624"/>
      <c r="DK8" s="624"/>
      <c r="DL8" s="624"/>
      <c r="DM8" s="624"/>
      <c r="DN8" s="624"/>
      <c r="DO8" s="624"/>
      <c r="DP8" s="625"/>
      <c r="DQ8" s="632">
        <v>11364088</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85252</v>
      </c>
      <c r="S9" s="624"/>
      <c r="T9" s="624"/>
      <c r="U9" s="624"/>
      <c r="V9" s="624"/>
      <c r="W9" s="624"/>
      <c r="X9" s="624"/>
      <c r="Y9" s="625"/>
      <c r="Z9" s="626">
        <v>0.1</v>
      </c>
      <c r="AA9" s="626"/>
      <c r="AB9" s="626"/>
      <c r="AC9" s="626"/>
      <c r="AD9" s="627">
        <v>85252</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6981386</v>
      </c>
      <c r="BH9" s="624"/>
      <c r="BI9" s="624"/>
      <c r="BJ9" s="624"/>
      <c r="BK9" s="624"/>
      <c r="BL9" s="624"/>
      <c r="BM9" s="624"/>
      <c r="BN9" s="625"/>
      <c r="BO9" s="626">
        <v>32.799999999999997</v>
      </c>
      <c r="BP9" s="626"/>
      <c r="BQ9" s="626"/>
      <c r="BR9" s="626"/>
      <c r="BS9" s="632" t="s">
        <v>104</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3801081</v>
      </c>
      <c r="CS9" s="624"/>
      <c r="CT9" s="624"/>
      <c r="CU9" s="624"/>
      <c r="CV9" s="624"/>
      <c r="CW9" s="624"/>
      <c r="CX9" s="624"/>
      <c r="CY9" s="625"/>
      <c r="CZ9" s="626">
        <v>5.5</v>
      </c>
      <c r="DA9" s="626"/>
      <c r="DB9" s="626"/>
      <c r="DC9" s="626"/>
      <c r="DD9" s="632">
        <v>90860</v>
      </c>
      <c r="DE9" s="624"/>
      <c r="DF9" s="624"/>
      <c r="DG9" s="624"/>
      <c r="DH9" s="624"/>
      <c r="DI9" s="624"/>
      <c r="DJ9" s="624"/>
      <c r="DK9" s="624"/>
      <c r="DL9" s="624"/>
      <c r="DM9" s="624"/>
      <c r="DN9" s="624"/>
      <c r="DO9" s="624"/>
      <c r="DP9" s="625"/>
      <c r="DQ9" s="632">
        <v>3269209</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3189971</v>
      </c>
      <c r="S10" s="624"/>
      <c r="T10" s="624"/>
      <c r="U10" s="624"/>
      <c r="V10" s="624"/>
      <c r="W10" s="624"/>
      <c r="X10" s="624"/>
      <c r="Y10" s="625"/>
      <c r="Z10" s="626">
        <v>4.4000000000000004</v>
      </c>
      <c r="AA10" s="626"/>
      <c r="AB10" s="626"/>
      <c r="AC10" s="626"/>
      <c r="AD10" s="627">
        <v>3189971</v>
      </c>
      <c r="AE10" s="627"/>
      <c r="AF10" s="627"/>
      <c r="AG10" s="627"/>
      <c r="AH10" s="627"/>
      <c r="AI10" s="627"/>
      <c r="AJ10" s="627"/>
      <c r="AK10" s="627"/>
      <c r="AL10" s="628">
        <v>8.1999999999999993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517215</v>
      </c>
      <c r="BH10" s="624"/>
      <c r="BI10" s="624"/>
      <c r="BJ10" s="624"/>
      <c r="BK10" s="624"/>
      <c r="BL10" s="624"/>
      <c r="BM10" s="624"/>
      <c r="BN10" s="625"/>
      <c r="BO10" s="626">
        <v>2.4</v>
      </c>
      <c r="BP10" s="626"/>
      <c r="BQ10" s="626"/>
      <c r="BR10" s="626"/>
      <c r="BS10" s="632">
        <v>44673</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273013</v>
      </c>
      <c r="CS10" s="624"/>
      <c r="CT10" s="624"/>
      <c r="CU10" s="624"/>
      <c r="CV10" s="624"/>
      <c r="CW10" s="624"/>
      <c r="CX10" s="624"/>
      <c r="CY10" s="625"/>
      <c r="CZ10" s="626">
        <v>0.4</v>
      </c>
      <c r="DA10" s="626"/>
      <c r="DB10" s="626"/>
      <c r="DC10" s="626"/>
      <c r="DD10" s="632" t="s">
        <v>104</v>
      </c>
      <c r="DE10" s="624"/>
      <c r="DF10" s="624"/>
      <c r="DG10" s="624"/>
      <c r="DH10" s="624"/>
      <c r="DI10" s="624"/>
      <c r="DJ10" s="624"/>
      <c r="DK10" s="624"/>
      <c r="DL10" s="624"/>
      <c r="DM10" s="624"/>
      <c r="DN10" s="624"/>
      <c r="DO10" s="624"/>
      <c r="DP10" s="625"/>
      <c r="DQ10" s="632">
        <v>84398</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20785</v>
      </c>
      <c r="S11" s="624"/>
      <c r="T11" s="624"/>
      <c r="U11" s="624"/>
      <c r="V11" s="624"/>
      <c r="W11" s="624"/>
      <c r="X11" s="624"/>
      <c r="Y11" s="625"/>
      <c r="Z11" s="626">
        <v>0</v>
      </c>
      <c r="AA11" s="626"/>
      <c r="AB11" s="626"/>
      <c r="AC11" s="626"/>
      <c r="AD11" s="627">
        <v>20785</v>
      </c>
      <c r="AE11" s="627"/>
      <c r="AF11" s="627"/>
      <c r="AG11" s="627"/>
      <c r="AH11" s="627"/>
      <c r="AI11" s="627"/>
      <c r="AJ11" s="627"/>
      <c r="AK11" s="627"/>
      <c r="AL11" s="628">
        <v>0.1</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1403982</v>
      </c>
      <c r="BH11" s="624"/>
      <c r="BI11" s="624"/>
      <c r="BJ11" s="624"/>
      <c r="BK11" s="624"/>
      <c r="BL11" s="624"/>
      <c r="BM11" s="624"/>
      <c r="BN11" s="625"/>
      <c r="BO11" s="626">
        <v>6.6</v>
      </c>
      <c r="BP11" s="626"/>
      <c r="BQ11" s="626"/>
      <c r="BR11" s="626"/>
      <c r="BS11" s="632">
        <v>148003</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3060969</v>
      </c>
      <c r="CS11" s="624"/>
      <c r="CT11" s="624"/>
      <c r="CU11" s="624"/>
      <c r="CV11" s="624"/>
      <c r="CW11" s="624"/>
      <c r="CX11" s="624"/>
      <c r="CY11" s="625"/>
      <c r="CZ11" s="626">
        <v>4.4000000000000004</v>
      </c>
      <c r="DA11" s="626"/>
      <c r="DB11" s="626"/>
      <c r="DC11" s="626"/>
      <c r="DD11" s="632">
        <v>1023112</v>
      </c>
      <c r="DE11" s="624"/>
      <c r="DF11" s="624"/>
      <c r="DG11" s="624"/>
      <c r="DH11" s="624"/>
      <c r="DI11" s="624"/>
      <c r="DJ11" s="624"/>
      <c r="DK11" s="624"/>
      <c r="DL11" s="624"/>
      <c r="DM11" s="624"/>
      <c r="DN11" s="624"/>
      <c r="DO11" s="624"/>
      <c r="DP11" s="625"/>
      <c r="DQ11" s="632">
        <v>2060515</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104</v>
      </c>
      <c r="S12" s="624"/>
      <c r="T12" s="624"/>
      <c r="U12" s="624"/>
      <c r="V12" s="624"/>
      <c r="W12" s="624"/>
      <c r="X12" s="624"/>
      <c r="Y12" s="625"/>
      <c r="Z12" s="626" t="s">
        <v>104</v>
      </c>
      <c r="AA12" s="626"/>
      <c r="AB12" s="626"/>
      <c r="AC12" s="626"/>
      <c r="AD12" s="627" t="s">
        <v>104</v>
      </c>
      <c r="AE12" s="627"/>
      <c r="AF12" s="627"/>
      <c r="AG12" s="627"/>
      <c r="AH12" s="627"/>
      <c r="AI12" s="627"/>
      <c r="AJ12" s="627"/>
      <c r="AK12" s="627"/>
      <c r="AL12" s="628" t="s">
        <v>104</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9507884</v>
      </c>
      <c r="BH12" s="624"/>
      <c r="BI12" s="624"/>
      <c r="BJ12" s="624"/>
      <c r="BK12" s="624"/>
      <c r="BL12" s="624"/>
      <c r="BM12" s="624"/>
      <c r="BN12" s="625"/>
      <c r="BO12" s="626">
        <v>44.6</v>
      </c>
      <c r="BP12" s="626"/>
      <c r="BQ12" s="626"/>
      <c r="BR12" s="626"/>
      <c r="BS12" s="632" t="s">
        <v>104</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5617317</v>
      </c>
      <c r="CS12" s="624"/>
      <c r="CT12" s="624"/>
      <c r="CU12" s="624"/>
      <c r="CV12" s="624"/>
      <c r="CW12" s="624"/>
      <c r="CX12" s="624"/>
      <c r="CY12" s="625"/>
      <c r="CZ12" s="626">
        <v>8.1</v>
      </c>
      <c r="DA12" s="626"/>
      <c r="DB12" s="626"/>
      <c r="DC12" s="626"/>
      <c r="DD12" s="632">
        <v>312402</v>
      </c>
      <c r="DE12" s="624"/>
      <c r="DF12" s="624"/>
      <c r="DG12" s="624"/>
      <c r="DH12" s="624"/>
      <c r="DI12" s="624"/>
      <c r="DJ12" s="624"/>
      <c r="DK12" s="624"/>
      <c r="DL12" s="624"/>
      <c r="DM12" s="624"/>
      <c r="DN12" s="624"/>
      <c r="DO12" s="624"/>
      <c r="DP12" s="625"/>
      <c r="DQ12" s="632">
        <v>1378514</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101072</v>
      </c>
      <c r="S13" s="624"/>
      <c r="T13" s="624"/>
      <c r="U13" s="624"/>
      <c r="V13" s="624"/>
      <c r="W13" s="624"/>
      <c r="X13" s="624"/>
      <c r="Y13" s="625"/>
      <c r="Z13" s="626">
        <v>0.1</v>
      </c>
      <c r="AA13" s="626"/>
      <c r="AB13" s="626"/>
      <c r="AC13" s="626"/>
      <c r="AD13" s="627">
        <v>101072</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9434725</v>
      </c>
      <c r="BH13" s="624"/>
      <c r="BI13" s="624"/>
      <c r="BJ13" s="624"/>
      <c r="BK13" s="624"/>
      <c r="BL13" s="624"/>
      <c r="BM13" s="624"/>
      <c r="BN13" s="625"/>
      <c r="BO13" s="626">
        <v>44.3</v>
      </c>
      <c r="BP13" s="626"/>
      <c r="BQ13" s="626"/>
      <c r="BR13" s="626"/>
      <c r="BS13" s="632" t="s">
        <v>104</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9914285</v>
      </c>
      <c r="CS13" s="624"/>
      <c r="CT13" s="624"/>
      <c r="CU13" s="624"/>
      <c r="CV13" s="624"/>
      <c r="CW13" s="624"/>
      <c r="CX13" s="624"/>
      <c r="CY13" s="625"/>
      <c r="CZ13" s="626">
        <v>14.3</v>
      </c>
      <c r="DA13" s="626"/>
      <c r="DB13" s="626"/>
      <c r="DC13" s="626"/>
      <c r="DD13" s="632">
        <v>2707792</v>
      </c>
      <c r="DE13" s="624"/>
      <c r="DF13" s="624"/>
      <c r="DG13" s="624"/>
      <c r="DH13" s="624"/>
      <c r="DI13" s="624"/>
      <c r="DJ13" s="624"/>
      <c r="DK13" s="624"/>
      <c r="DL13" s="624"/>
      <c r="DM13" s="624"/>
      <c r="DN13" s="624"/>
      <c r="DO13" s="624"/>
      <c r="DP13" s="625"/>
      <c r="DQ13" s="632">
        <v>5690364</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104</v>
      </c>
      <c r="S14" s="624"/>
      <c r="T14" s="624"/>
      <c r="U14" s="624"/>
      <c r="V14" s="624"/>
      <c r="W14" s="624"/>
      <c r="X14" s="624"/>
      <c r="Y14" s="625"/>
      <c r="Z14" s="626" t="s">
        <v>104</v>
      </c>
      <c r="AA14" s="626"/>
      <c r="AB14" s="626"/>
      <c r="AC14" s="626"/>
      <c r="AD14" s="627" t="s">
        <v>104</v>
      </c>
      <c r="AE14" s="627"/>
      <c r="AF14" s="627"/>
      <c r="AG14" s="627"/>
      <c r="AH14" s="627"/>
      <c r="AI14" s="627"/>
      <c r="AJ14" s="627"/>
      <c r="AK14" s="627"/>
      <c r="AL14" s="628" t="s">
        <v>104</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390921</v>
      </c>
      <c r="BH14" s="624"/>
      <c r="BI14" s="624"/>
      <c r="BJ14" s="624"/>
      <c r="BK14" s="624"/>
      <c r="BL14" s="624"/>
      <c r="BM14" s="624"/>
      <c r="BN14" s="625"/>
      <c r="BO14" s="626">
        <v>1.8</v>
      </c>
      <c r="BP14" s="626"/>
      <c r="BQ14" s="626"/>
      <c r="BR14" s="626"/>
      <c r="BS14" s="632" t="s">
        <v>104</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1773534</v>
      </c>
      <c r="CS14" s="624"/>
      <c r="CT14" s="624"/>
      <c r="CU14" s="624"/>
      <c r="CV14" s="624"/>
      <c r="CW14" s="624"/>
      <c r="CX14" s="624"/>
      <c r="CY14" s="625"/>
      <c r="CZ14" s="626">
        <v>2.6</v>
      </c>
      <c r="DA14" s="626"/>
      <c r="DB14" s="626"/>
      <c r="DC14" s="626"/>
      <c r="DD14" s="632">
        <v>176357</v>
      </c>
      <c r="DE14" s="624"/>
      <c r="DF14" s="624"/>
      <c r="DG14" s="624"/>
      <c r="DH14" s="624"/>
      <c r="DI14" s="624"/>
      <c r="DJ14" s="624"/>
      <c r="DK14" s="624"/>
      <c r="DL14" s="624"/>
      <c r="DM14" s="624"/>
      <c r="DN14" s="624"/>
      <c r="DO14" s="624"/>
      <c r="DP14" s="625"/>
      <c r="DQ14" s="632">
        <v>1572184</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73997</v>
      </c>
      <c r="S15" s="624"/>
      <c r="T15" s="624"/>
      <c r="U15" s="624"/>
      <c r="V15" s="624"/>
      <c r="W15" s="624"/>
      <c r="X15" s="624"/>
      <c r="Y15" s="625"/>
      <c r="Z15" s="626">
        <v>0.1</v>
      </c>
      <c r="AA15" s="626"/>
      <c r="AB15" s="626"/>
      <c r="AC15" s="626"/>
      <c r="AD15" s="627">
        <v>73997</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1075206</v>
      </c>
      <c r="BH15" s="624"/>
      <c r="BI15" s="624"/>
      <c r="BJ15" s="624"/>
      <c r="BK15" s="624"/>
      <c r="BL15" s="624"/>
      <c r="BM15" s="624"/>
      <c r="BN15" s="625"/>
      <c r="BO15" s="626">
        <v>5</v>
      </c>
      <c r="BP15" s="626"/>
      <c r="BQ15" s="626"/>
      <c r="BR15" s="626"/>
      <c r="BS15" s="632" t="s">
        <v>104</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8343858</v>
      </c>
      <c r="CS15" s="624"/>
      <c r="CT15" s="624"/>
      <c r="CU15" s="624"/>
      <c r="CV15" s="624"/>
      <c r="CW15" s="624"/>
      <c r="CX15" s="624"/>
      <c r="CY15" s="625"/>
      <c r="CZ15" s="626">
        <v>12</v>
      </c>
      <c r="DA15" s="626"/>
      <c r="DB15" s="626"/>
      <c r="DC15" s="626"/>
      <c r="DD15" s="632">
        <v>3938690</v>
      </c>
      <c r="DE15" s="624"/>
      <c r="DF15" s="624"/>
      <c r="DG15" s="624"/>
      <c r="DH15" s="624"/>
      <c r="DI15" s="624"/>
      <c r="DJ15" s="624"/>
      <c r="DK15" s="624"/>
      <c r="DL15" s="624"/>
      <c r="DM15" s="624"/>
      <c r="DN15" s="624"/>
      <c r="DO15" s="624"/>
      <c r="DP15" s="625"/>
      <c r="DQ15" s="632">
        <v>4823901</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15423740</v>
      </c>
      <c r="S16" s="624"/>
      <c r="T16" s="624"/>
      <c r="U16" s="624"/>
      <c r="V16" s="624"/>
      <c r="W16" s="624"/>
      <c r="X16" s="624"/>
      <c r="Y16" s="625"/>
      <c r="Z16" s="626">
        <v>21.4</v>
      </c>
      <c r="AA16" s="626"/>
      <c r="AB16" s="626"/>
      <c r="AC16" s="626"/>
      <c r="AD16" s="627">
        <v>14115660</v>
      </c>
      <c r="AE16" s="627"/>
      <c r="AF16" s="627"/>
      <c r="AG16" s="627"/>
      <c r="AH16" s="627"/>
      <c r="AI16" s="627"/>
      <c r="AJ16" s="627"/>
      <c r="AK16" s="627"/>
      <c r="AL16" s="628">
        <v>36.5</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104</v>
      </c>
      <c r="BH16" s="624"/>
      <c r="BI16" s="624"/>
      <c r="BJ16" s="624"/>
      <c r="BK16" s="624"/>
      <c r="BL16" s="624"/>
      <c r="BM16" s="624"/>
      <c r="BN16" s="625"/>
      <c r="BO16" s="626" t="s">
        <v>104</v>
      </c>
      <c r="BP16" s="626"/>
      <c r="BQ16" s="626"/>
      <c r="BR16" s="626"/>
      <c r="BS16" s="632" t="s">
        <v>104</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20468</v>
      </c>
      <c r="CS16" s="624"/>
      <c r="CT16" s="624"/>
      <c r="CU16" s="624"/>
      <c r="CV16" s="624"/>
      <c r="CW16" s="624"/>
      <c r="CX16" s="624"/>
      <c r="CY16" s="625"/>
      <c r="CZ16" s="626">
        <v>0</v>
      </c>
      <c r="DA16" s="626"/>
      <c r="DB16" s="626"/>
      <c r="DC16" s="626"/>
      <c r="DD16" s="632" t="s">
        <v>104</v>
      </c>
      <c r="DE16" s="624"/>
      <c r="DF16" s="624"/>
      <c r="DG16" s="624"/>
      <c r="DH16" s="624"/>
      <c r="DI16" s="624"/>
      <c r="DJ16" s="624"/>
      <c r="DK16" s="624"/>
      <c r="DL16" s="624"/>
      <c r="DM16" s="624"/>
      <c r="DN16" s="624"/>
      <c r="DO16" s="624"/>
      <c r="DP16" s="625"/>
      <c r="DQ16" s="632">
        <v>19998</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14115660</v>
      </c>
      <c r="S17" s="624"/>
      <c r="T17" s="624"/>
      <c r="U17" s="624"/>
      <c r="V17" s="624"/>
      <c r="W17" s="624"/>
      <c r="X17" s="624"/>
      <c r="Y17" s="625"/>
      <c r="Z17" s="626">
        <v>19.600000000000001</v>
      </c>
      <c r="AA17" s="626"/>
      <c r="AB17" s="626"/>
      <c r="AC17" s="626"/>
      <c r="AD17" s="627">
        <v>14115660</v>
      </c>
      <c r="AE17" s="627"/>
      <c r="AF17" s="627"/>
      <c r="AG17" s="627"/>
      <c r="AH17" s="627"/>
      <c r="AI17" s="627"/>
      <c r="AJ17" s="627"/>
      <c r="AK17" s="627"/>
      <c r="AL17" s="628">
        <v>36.5</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104</v>
      </c>
      <c r="BH17" s="624"/>
      <c r="BI17" s="624"/>
      <c r="BJ17" s="624"/>
      <c r="BK17" s="624"/>
      <c r="BL17" s="624"/>
      <c r="BM17" s="624"/>
      <c r="BN17" s="625"/>
      <c r="BO17" s="626" t="s">
        <v>104</v>
      </c>
      <c r="BP17" s="626"/>
      <c r="BQ17" s="626"/>
      <c r="BR17" s="626"/>
      <c r="BS17" s="632" t="s">
        <v>104</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7348797</v>
      </c>
      <c r="CS17" s="624"/>
      <c r="CT17" s="624"/>
      <c r="CU17" s="624"/>
      <c r="CV17" s="624"/>
      <c r="CW17" s="624"/>
      <c r="CX17" s="624"/>
      <c r="CY17" s="625"/>
      <c r="CZ17" s="626">
        <v>10.6</v>
      </c>
      <c r="DA17" s="626"/>
      <c r="DB17" s="626"/>
      <c r="DC17" s="626"/>
      <c r="DD17" s="632" t="s">
        <v>104</v>
      </c>
      <c r="DE17" s="624"/>
      <c r="DF17" s="624"/>
      <c r="DG17" s="624"/>
      <c r="DH17" s="624"/>
      <c r="DI17" s="624"/>
      <c r="DJ17" s="624"/>
      <c r="DK17" s="624"/>
      <c r="DL17" s="624"/>
      <c r="DM17" s="624"/>
      <c r="DN17" s="624"/>
      <c r="DO17" s="624"/>
      <c r="DP17" s="625"/>
      <c r="DQ17" s="632">
        <v>7191193</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1308080</v>
      </c>
      <c r="S18" s="624"/>
      <c r="T18" s="624"/>
      <c r="U18" s="624"/>
      <c r="V18" s="624"/>
      <c r="W18" s="624"/>
      <c r="X18" s="624"/>
      <c r="Y18" s="625"/>
      <c r="Z18" s="626">
        <v>1.8</v>
      </c>
      <c r="AA18" s="626"/>
      <c r="AB18" s="626"/>
      <c r="AC18" s="626"/>
      <c r="AD18" s="627" t="s">
        <v>104</v>
      </c>
      <c r="AE18" s="627"/>
      <c r="AF18" s="627"/>
      <c r="AG18" s="627"/>
      <c r="AH18" s="627"/>
      <c r="AI18" s="627"/>
      <c r="AJ18" s="627"/>
      <c r="AK18" s="627"/>
      <c r="AL18" s="628" t="s">
        <v>104</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104</v>
      </c>
      <c r="BH18" s="624"/>
      <c r="BI18" s="624"/>
      <c r="BJ18" s="624"/>
      <c r="BK18" s="624"/>
      <c r="BL18" s="624"/>
      <c r="BM18" s="624"/>
      <c r="BN18" s="625"/>
      <c r="BO18" s="626" t="s">
        <v>104</v>
      </c>
      <c r="BP18" s="626"/>
      <c r="BQ18" s="626"/>
      <c r="BR18" s="626"/>
      <c r="BS18" s="632" t="s">
        <v>104</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104</v>
      </c>
      <c r="CS18" s="624"/>
      <c r="CT18" s="624"/>
      <c r="CU18" s="624"/>
      <c r="CV18" s="624"/>
      <c r="CW18" s="624"/>
      <c r="CX18" s="624"/>
      <c r="CY18" s="625"/>
      <c r="CZ18" s="626" t="s">
        <v>104</v>
      </c>
      <c r="DA18" s="626"/>
      <c r="DB18" s="626"/>
      <c r="DC18" s="626"/>
      <c r="DD18" s="632" t="s">
        <v>104</v>
      </c>
      <c r="DE18" s="624"/>
      <c r="DF18" s="624"/>
      <c r="DG18" s="624"/>
      <c r="DH18" s="624"/>
      <c r="DI18" s="624"/>
      <c r="DJ18" s="624"/>
      <c r="DK18" s="624"/>
      <c r="DL18" s="624"/>
      <c r="DM18" s="624"/>
      <c r="DN18" s="624"/>
      <c r="DO18" s="624"/>
      <c r="DP18" s="625"/>
      <c r="DQ18" s="632" t="s">
        <v>104</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104</v>
      </c>
      <c r="S19" s="624"/>
      <c r="T19" s="624"/>
      <c r="U19" s="624"/>
      <c r="V19" s="624"/>
      <c r="W19" s="624"/>
      <c r="X19" s="624"/>
      <c r="Y19" s="625"/>
      <c r="Z19" s="626" t="s">
        <v>104</v>
      </c>
      <c r="AA19" s="626"/>
      <c r="AB19" s="626"/>
      <c r="AC19" s="626"/>
      <c r="AD19" s="627" t="s">
        <v>104</v>
      </c>
      <c r="AE19" s="627"/>
      <c r="AF19" s="627"/>
      <c r="AG19" s="627"/>
      <c r="AH19" s="627"/>
      <c r="AI19" s="627"/>
      <c r="AJ19" s="627"/>
      <c r="AK19" s="627"/>
      <c r="AL19" s="628" t="s">
        <v>104</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1162884</v>
      </c>
      <c r="BH19" s="624"/>
      <c r="BI19" s="624"/>
      <c r="BJ19" s="624"/>
      <c r="BK19" s="624"/>
      <c r="BL19" s="624"/>
      <c r="BM19" s="624"/>
      <c r="BN19" s="625"/>
      <c r="BO19" s="626">
        <v>5.5</v>
      </c>
      <c r="BP19" s="626"/>
      <c r="BQ19" s="626"/>
      <c r="BR19" s="626"/>
      <c r="BS19" s="632" t="s">
        <v>104</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104</v>
      </c>
      <c r="CS19" s="624"/>
      <c r="CT19" s="624"/>
      <c r="CU19" s="624"/>
      <c r="CV19" s="624"/>
      <c r="CW19" s="624"/>
      <c r="CX19" s="624"/>
      <c r="CY19" s="625"/>
      <c r="CZ19" s="626" t="s">
        <v>104</v>
      </c>
      <c r="DA19" s="626"/>
      <c r="DB19" s="626"/>
      <c r="DC19" s="626"/>
      <c r="DD19" s="632" t="s">
        <v>104</v>
      </c>
      <c r="DE19" s="624"/>
      <c r="DF19" s="624"/>
      <c r="DG19" s="624"/>
      <c r="DH19" s="624"/>
      <c r="DI19" s="624"/>
      <c r="DJ19" s="624"/>
      <c r="DK19" s="624"/>
      <c r="DL19" s="624"/>
      <c r="DM19" s="624"/>
      <c r="DN19" s="624"/>
      <c r="DO19" s="624"/>
      <c r="DP19" s="625"/>
      <c r="DQ19" s="632" t="s">
        <v>104</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40856461</v>
      </c>
      <c r="S20" s="624"/>
      <c r="T20" s="624"/>
      <c r="U20" s="624"/>
      <c r="V20" s="624"/>
      <c r="W20" s="624"/>
      <c r="X20" s="624"/>
      <c r="Y20" s="625"/>
      <c r="Z20" s="626">
        <v>56.6</v>
      </c>
      <c r="AA20" s="626"/>
      <c r="AB20" s="626"/>
      <c r="AC20" s="626"/>
      <c r="AD20" s="627">
        <v>38434259</v>
      </c>
      <c r="AE20" s="627"/>
      <c r="AF20" s="627"/>
      <c r="AG20" s="627"/>
      <c r="AH20" s="627"/>
      <c r="AI20" s="627"/>
      <c r="AJ20" s="627"/>
      <c r="AK20" s="627"/>
      <c r="AL20" s="628">
        <v>99.3</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1162884</v>
      </c>
      <c r="BH20" s="624"/>
      <c r="BI20" s="624"/>
      <c r="BJ20" s="624"/>
      <c r="BK20" s="624"/>
      <c r="BL20" s="624"/>
      <c r="BM20" s="624"/>
      <c r="BN20" s="625"/>
      <c r="BO20" s="626">
        <v>5.5</v>
      </c>
      <c r="BP20" s="626"/>
      <c r="BQ20" s="626"/>
      <c r="BR20" s="626"/>
      <c r="BS20" s="632" t="s">
        <v>104</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69497041</v>
      </c>
      <c r="CS20" s="624"/>
      <c r="CT20" s="624"/>
      <c r="CU20" s="624"/>
      <c r="CV20" s="624"/>
      <c r="CW20" s="624"/>
      <c r="CX20" s="624"/>
      <c r="CY20" s="625"/>
      <c r="CZ20" s="626">
        <v>100</v>
      </c>
      <c r="DA20" s="626"/>
      <c r="DB20" s="626"/>
      <c r="DC20" s="626"/>
      <c r="DD20" s="632">
        <v>8625665</v>
      </c>
      <c r="DE20" s="624"/>
      <c r="DF20" s="624"/>
      <c r="DG20" s="624"/>
      <c r="DH20" s="624"/>
      <c r="DI20" s="624"/>
      <c r="DJ20" s="624"/>
      <c r="DK20" s="624"/>
      <c r="DL20" s="624"/>
      <c r="DM20" s="624"/>
      <c r="DN20" s="624"/>
      <c r="DO20" s="624"/>
      <c r="DP20" s="625"/>
      <c r="DQ20" s="632">
        <v>44285195</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27737</v>
      </c>
      <c r="S21" s="624"/>
      <c r="T21" s="624"/>
      <c r="U21" s="624"/>
      <c r="V21" s="624"/>
      <c r="W21" s="624"/>
      <c r="X21" s="624"/>
      <c r="Y21" s="625"/>
      <c r="Z21" s="626">
        <v>0</v>
      </c>
      <c r="AA21" s="626"/>
      <c r="AB21" s="626"/>
      <c r="AC21" s="626"/>
      <c r="AD21" s="627">
        <v>27737</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48762</v>
      </c>
      <c r="BH21" s="624"/>
      <c r="BI21" s="624"/>
      <c r="BJ21" s="624"/>
      <c r="BK21" s="624"/>
      <c r="BL21" s="624"/>
      <c r="BM21" s="624"/>
      <c r="BN21" s="625"/>
      <c r="BO21" s="626">
        <v>0.2</v>
      </c>
      <c r="BP21" s="626"/>
      <c r="BQ21" s="626"/>
      <c r="BR21" s="626"/>
      <c r="BS21" s="632" t="s">
        <v>104</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593598</v>
      </c>
      <c r="S22" s="624"/>
      <c r="T22" s="624"/>
      <c r="U22" s="624"/>
      <c r="V22" s="624"/>
      <c r="W22" s="624"/>
      <c r="X22" s="624"/>
      <c r="Y22" s="625"/>
      <c r="Z22" s="626">
        <v>0.8</v>
      </c>
      <c r="AA22" s="626"/>
      <c r="AB22" s="626"/>
      <c r="AC22" s="626"/>
      <c r="AD22" s="627" t="s">
        <v>104</v>
      </c>
      <c r="AE22" s="627"/>
      <c r="AF22" s="627"/>
      <c r="AG22" s="627"/>
      <c r="AH22" s="627"/>
      <c r="AI22" s="627"/>
      <c r="AJ22" s="627"/>
      <c r="AK22" s="627"/>
      <c r="AL22" s="628" t="s">
        <v>104</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104</v>
      </c>
      <c r="BH22" s="624"/>
      <c r="BI22" s="624"/>
      <c r="BJ22" s="624"/>
      <c r="BK22" s="624"/>
      <c r="BL22" s="624"/>
      <c r="BM22" s="624"/>
      <c r="BN22" s="625"/>
      <c r="BO22" s="626" t="s">
        <v>104</v>
      </c>
      <c r="BP22" s="626"/>
      <c r="BQ22" s="626"/>
      <c r="BR22" s="626"/>
      <c r="BS22" s="632" t="s">
        <v>104</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1205398</v>
      </c>
      <c r="S23" s="624"/>
      <c r="T23" s="624"/>
      <c r="U23" s="624"/>
      <c r="V23" s="624"/>
      <c r="W23" s="624"/>
      <c r="X23" s="624"/>
      <c r="Y23" s="625"/>
      <c r="Z23" s="626">
        <v>1.7</v>
      </c>
      <c r="AA23" s="626"/>
      <c r="AB23" s="626"/>
      <c r="AC23" s="626"/>
      <c r="AD23" s="627">
        <v>111367</v>
      </c>
      <c r="AE23" s="627"/>
      <c r="AF23" s="627"/>
      <c r="AG23" s="627"/>
      <c r="AH23" s="627"/>
      <c r="AI23" s="627"/>
      <c r="AJ23" s="627"/>
      <c r="AK23" s="627"/>
      <c r="AL23" s="628">
        <v>0.3</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1114122</v>
      </c>
      <c r="BH23" s="624"/>
      <c r="BI23" s="624"/>
      <c r="BJ23" s="624"/>
      <c r="BK23" s="624"/>
      <c r="BL23" s="624"/>
      <c r="BM23" s="624"/>
      <c r="BN23" s="625"/>
      <c r="BO23" s="626">
        <v>5.2</v>
      </c>
      <c r="BP23" s="626"/>
      <c r="BQ23" s="626"/>
      <c r="BR23" s="626"/>
      <c r="BS23" s="632" t="s">
        <v>104</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335833</v>
      </c>
      <c r="S24" s="624"/>
      <c r="T24" s="624"/>
      <c r="U24" s="624"/>
      <c r="V24" s="624"/>
      <c r="W24" s="624"/>
      <c r="X24" s="624"/>
      <c r="Y24" s="625"/>
      <c r="Z24" s="626">
        <v>0.5</v>
      </c>
      <c r="AA24" s="626"/>
      <c r="AB24" s="626"/>
      <c r="AC24" s="626"/>
      <c r="AD24" s="627" t="s">
        <v>104</v>
      </c>
      <c r="AE24" s="627"/>
      <c r="AF24" s="627"/>
      <c r="AG24" s="627"/>
      <c r="AH24" s="627"/>
      <c r="AI24" s="627"/>
      <c r="AJ24" s="627"/>
      <c r="AK24" s="627"/>
      <c r="AL24" s="628" t="s">
        <v>104</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104</v>
      </c>
      <c r="BH24" s="624"/>
      <c r="BI24" s="624"/>
      <c r="BJ24" s="624"/>
      <c r="BK24" s="624"/>
      <c r="BL24" s="624"/>
      <c r="BM24" s="624"/>
      <c r="BN24" s="625"/>
      <c r="BO24" s="626" t="s">
        <v>104</v>
      </c>
      <c r="BP24" s="626"/>
      <c r="BQ24" s="626"/>
      <c r="BR24" s="626"/>
      <c r="BS24" s="632" t="s">
        <v>104</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29017084</v>
      </c>
      <c r="CS24" s="613"/>
      <c r="CT24" s="613"/>
      <c r="CU24" s="613"/>
      <c r="CV24" s="613"/>
      <c r="CW24" s="613"/>
      <c r="CX24" s="613"/>
      <c r="CY24" s="614"/>
      <c r="CZ24" s="650">
        <v>41.8</v>
      </c>
      <c r="DA24" s="651"/>
      <c r="DB24" s="651"/>
      <c r="DC24" s="652"/>
      <c r="DD24" s="649">
        <v>20221503</v>
      </c>
      <c r="DE24" s="613"/>
      <c r="DF24" s="613"/>
      <c r="DG24" s="613"/>
      <c r="DH24" s="613"/>
      <c r="DI24" s="613"/>
      <c r="DJ24" s="613"/>
      <c r="DK24" s="614"/>
      <c r="DL24" s="649">
        <v>20087829</v>
      </c>
      <c r="DM24" s="613"/>
      <c r="DN24" s="613"/>
      <c r="DO24" s="613"/>
      <c r="DP24" s="613"/>
      <c r="DQ24" s="613"/>
      <c r="DR24" s="613"/>
      <c r="DS24" s="613"/>
      <c r="DT24" s="613"/>
      <c r="DU24" s="613"/>
      <c r="DV24" s="614"/>
      <c r="DW24" s="617">
        <v>48.3</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7323535</v>
      </c>
      <c r="S25" s="624"/>
      <c r="T25" s="624"/>
      <c r="U25" s="624"/>
      <c r="V25" s="624"/>
      <c r="W25" s="624"/>
      <c r="X25" s="624"/>
      <c r="Y25" s="625"/>
      <c r="Z25" s="626">
        <v>10.199999999999999</v>
      </c>
      <c r="AA25" s="626"/>
      <c r="AB25" s="626"/>
      <c r="AC25" s="626"/>
      <c r="AD25" s="627" t="s">
        <v>104</v>
      </c>
      <c r="AE25" s="627"/>
      <c r="AF25" s="627"/>
      <c r="AG25" s="627"/>
      <c r="AH25" s="627"/>
      <c r="AI25" s="627"/>
      <c r="AJ25" s="627"/>
      <c r="AK25" s="627"/>
      <c r="AL25" s="628" t="s">
        <v>104</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104</v>
      </c>
      <c r="BH25" s="624"/>
      <c r="BI25" s="624"/>
      <c r="BJ25" s="624"/>
      <c r="BK25" s="624"/>
      <c r="BL25" s="624"/>
      <c r="BM25" s="624"/>
      <c r="BN25" s="625"/>
      <c r="BO25" s="626" t="s">
        <v>104</v>
      </c>
      <c r="BP25" s="626"/>
      <c r="BQ25" s="626"/>
      <c r="BR25" s="626"/>
      <c r="BS25" s="632" t="s">
        <v>104</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10041884</v>
      </c>
      <c r="CS25" s="655"/>
      <c r="CT25" s="655"/>
      <c r="CU25" s="655"/>
      <c r="CV25" s="655"/>
      <c r="CW25" s="655"/>
      <c r="CX25" s="655"/>
      <c r="CY25" s="656"/>
      <c r="CZ25" s="657">
        <v>14.4</v>
      </c>
      <c r="DA25" s="658"/>
      <c r="DB25" s="658"/>
      <c r="DC25" s="659"/>
      <c r="DD25" s="632">
        <v>8694714</v>
      </c>
      <c r="DE25" s="655"/>
      <c r="DF25" s="655"/>
      <c r="DG25" s="655"/>
      <c r="DH25" s="655"/>
      <c r="DI25" s="655"/>
      <c r="DJ25" s="655"/>
      <c r="DK25" s="656"/>
      <c r="DL25" s="632">
        <v>8643011</v>
      </c>
      <c r="DM25" s="655"/>
      <c r="DN25" s="655"/>
      <c r="DO25" s="655"/>
      <c r="DP25" s="655"/>
      <c r="DQ25" s="655"/>
      <c r="DR25" s="655"/>
      <c r="DS25" s="655"/>
      <c r="DT25" s="655"/>
      <c r="DU25" s="655"/>
      <c r="DV25" s="656"/>
      <c r="DW25" s="628">
        <v>20.8</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104</v>
      </c>
      <c r="S26" s="624"/>
      <c r="T26" s="624"/>
      <c r="U26" s="624"/>
      <c r="V26" s="624"/>
      <c r="W26" s="624"/>
      <c r="X26" s="624"/>
      <c r="Y26" s="625"/>
      <c r="Z26" s="626" t="s">
        <v>104</v>
      </c>
      <c r="AA26" s="626"/>
      <c r="AB26" s="626"/>
      <c r="AC26" s="626"/>
      <c r="AD26" s="627" t="s">
        <v>104</v>
      </c>
      <c r="AE26" s="627"/>
      <c r="AF26" s="627"/>
      <c r="AG26" s="627"/>
      <c r="AH26" s="627"/>
      <c r="AI26" s="627"/>
      <c r="AJ26" s="627"/>
      <c r="AK26" s="627"/>
      <c r="AL26" s="628" t="s">
        <v>104</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104</v>
      </c>
      <c r="BH26" s="624"/>
      <c r="BI26" s="624"/>
      <c r="BJ26" s="624"/>
      <c r="BK26" s="624"/>
      <c r="BL26" s="624"/>
      <c r="BM26" s="624"/>
      <c r="BN26" s="625"/>
      <c r="BO26" s="626" t="s">
        <v>104</v>
      </c>
      <c r="BP26" s="626"/>
      <c r="BQ26" s="626"/>
      <c r="BR26" s="626"/>
      <c r="BS26" s="632" t="s">
        <v>104</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6361104</v>
      </c>
      <c r="CS26" s="624"/>
      <c r="CT26" s="624"/>
      <c r="CU26" s="624"/>
      <c r="CV26" s="624"/>
      <c r="CW26" s="624"/>
      <c r="CX26" s="624"/>
      <c r="CY26" s="625"/>
      <c r="CZ26" s="657">
        <v>9.1999999999999993</v>
      </c>
      <c r="DA26" s="658"/>
      <c r="DB26" s="658"/>
      <c r="DC26" s="659"/>
      <c r="DD26" s="632">
        <v>5202073</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3996740</v>
      </c>
      <c r="S27" s="624"/>
      <c r="T27" s="624"/>
      <c r="U27" s="624"/>
      <c r="V27" s="624"/>
      <c r="W27" s="624"/>
      <c r="X27" s="624"/>
      <c r="Y27" s="625"/>
      <c r="Z27" s="626">
        <v>5.5</v>
      </c>
      <c r="AA27" s="626"/>
      <c r="AB27" s="626"/>
      <c r="AC27" s="626"/>
      <c r="AD27" s="627" t="s">
        <v>104</v>
      </c>
      <c r="AE27" s="627"/>
      <c r="AF27" s="627"/>
      <c r="AG27" s="627"/>
      <c r="AH27" s="627"/>
      <c r="AI27" s="627"/>
      <c r="AJ27" s="627"/>
      <c r="AK27" s="627"/>
      <c r="AL27" s="628" t="s">
        <v>104</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21307923</v>
      </c>
      <c r="BH27" s="624"/>
      <c r="BI27" s="624"/>
      <c r="BJ27" s="624"/>
      <c r="BK27" s="624"/>
      <c r="BL27" s="624"/>
      <c r="BM27" s="624"/>
      <c r="BN27" s="625"/>
      <c r="BO27" s="626">
        <v>100</v>
      </c>
      <c r="BP27" s="626"/>
      <c r="BQ27" s="626"/>
      <c r="BR27" s="626"/>
      <c r="BS27" s="632">
        <v>192676</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11626407</v>
      </c>
      <c r="CS27" s="655"/>
      <c r="CT27" s="655"/>
      <c r="CU27" s="655"/>
      <c r="CV27" s="655"/>
      <c r="CW27" s="655"/>
      <c r="CX27" s="655"/>
      <c r="CY27" s="656"/>
      <c r="CZ27" s="657">
        <v>16.7</v>
      </c>
      <c r="DA27" s="658"/>
      <c r="DB27" s="658"/>
      <c r="DC27" s="659"/>
      <c r="DD27" s="632">
        <v>4335600</v>
      </c>
      <c r="DE27" s="655"/>
      <c r="DF27" s="655"/>
      <c r="DG27" s="655"/>
      <c r="DH27" s="655"/>
      <c r="DI27" s="655"/>
      <c r="DJ27" s="655"/>
      <c r="DK27" s="656"/>
      <c r="DL27" s="632">
        <v>4253629</v>
      </c>
      <c r="DM27" s="655"/>
      <c r="DN27" s="655"/>
      <c r="DO27" s="655"/>
      <c r="DP27" s="655"/>
      <c r="DQ27" s="655"/>
      <c r="DR27" s="655"/>
      <c r="DS27" s="655"/>
      <c r="DT27" s="655"/>
      <c r="DU27" s="655"/>
      <c r="DV27" s="656"/>
      <c r="DW27" s="628">
        <v>10.199999999999999</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248249</v>
      </c>
      <c r="S28" s="624"/>
      <c r="T28" s="624"/>
      <c r="U28" s="624"/>
      <c r="V28" s="624"/>
      <c r="W28" s="624"/>
      <c r="X28" s="624"/>
      <c r="Y28" s="625"/>
      <c r="Z28" s="626">
        <v>0.3</v>
      </c>
      <c r="AA28" s="626"/>
      <c r="AB28" s="626"/>
      <c r="AC28" s="626"/>
      <c r="AD28" s="627">
        <v>90906</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7348793</v>
      </c>
      <c r="CS28" s="624"/>
      <c r="CT28" s="624"/>
      <c r="CU28" s="624"/>
      <c r="CV28" s="624"/>
      <c r="CW28" s="624"/>
      <c r="CX28" s="624"/>
      <c r="CY28" s="625"/>
      <c r="CZ28" s="657">
        <v>10.6</v>
      </c>
      <c r="DA28" s="658"/>
      <c r="DB28" s="658"/>
      <c r="DC28" s="659"/>
      <c r="DD28" s="632">
        <v>7191189</v>
      </c>
      <c r="DE28" s="624"/>
      <c r="DF28" s="624"/>
      <c r="DG28" s="624"/>
      <c r="DH28" s="624"/>
      <c r="DI28" s="624"/>
      <c r="DJ28" s="624"/>
      <c r="DK28" s="625"/>
      <c r="DL28" s="632">
        <v>7191189</v>
      </c>
      <c r="DM28" s="624"/>
      <c r="DN28" s="624"/>
      <c r="DO28" s="624"/>
      <c r="DP28" s="624"/>
      <c r="DQ28" s="624"/>
      <c r="DR28" s="624"/>
      <c r="DS28" s="624"/>
      <c r="DT28" s="624"/>
      <c r="DU28" s="624"/>
      <c r="DV28" s="625"/>
      <c r="DW28" s="628">
        <v>17.3</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197356</v>
      </c>
      <c r="S29" s="624"/>
      <c r="T29" s="624"/>
      <c r="U29" s="624"/>
      <c r="V29" s="624"/>
      <c r="W29" s="624"/>
      <c r="X29" s="624"/>
      <c r="Y29" s="625"/>
      <c r="Z29" s="626">
        <v>0.3</v>
      </c>
      <c r="AA29" s="626"/>
      <c r="AB29" s="626"/>
      <c r="AC29" s="626"/>
      <c r="AD29" s="627" t="s">
        <v>104</v>
      </c>
      <c r="AE29" s="627"/>
      <c r="AF29" s="627"/>
      <c r="AG29" s="627"/>
      <c r="AH29" s="627"/>
      <c r="AI29" s="627"/>
      <c r="AJ29" s="627"/>
      <c r="AK29" s="627"/>
      <c r="AL29" s="628" t="s">
        <v>104</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7348793</v>
      </c>
      <c r="CS29" s="655"/>
      <c r="CT29" s="655"/>
      <c r="CU29" s="655"/>
      <c r="CV29" s="655"/>
      <c r="CW29" s="655"/>
      <c r="CX29" s="655"/>
      <c r="CY29" s="656"/>
      <c r="CZ29" s="657">
        <v>10.6</v>
      </c>
      <c r="DA29" s="658"/>
      <c r="DB29" s="658"/>
      <c r="DC29" s="659"/>
      <c r="DD29" s="632">
        <v>7191189</v>
      </c>
      <c r="DE29" s="655"/>
      <c r="DF29" s="655"/>
      <c r="DG29" s="655"/>
      <c r="DH29" s="655"/>
      <c r="DI29" s="655"/>
      <c r="DJ29" s="655"/>
      <c r="DK29" s="656"/>
      <c r="DL29" s="632">
        <v>7191189</v>
      </c>
      <c r="DM29" s="655"/>
      <c r="DN29" s="655"/>
      <c r="DO29" s="655"/>
      <c r="DP29" s="655"/>
      <c r="DQ29" s="655"/>
      <c r="DR29" s="655"/>
      <c r="DS29" s="655"/>
      <c r="DT29" s="655"/>
      <c r="DU29" s="655"/>
      <c r="DV29" s="656"/>
      <c r="DW29" s="628">
        <v>17.3</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839685</v>
      </c>
      <c r="S30" s="624"/>
      <c r="T30" s="624"/>
      <c r="U30" s="624"/>
      <c r="V30" s="624"/>
      <c r="W30" s="624"/>
      <c r="X30" s="624"/>
      <c r="Y30" s="625"/>
      <c r="Z30" s="626">
        <v>1.2</v>
      </c>
      <c r="AA30" s="626"/>
      <c r="AB30" s="626"/>
      <c r="AC30" s="626"/>
      <c r="AD30" s="627" t="s">
        <v>104</v>
      </c>
      <c r="AE30" s="627"/>
      <c r="AF30" s="627"/>
      <c r="AG30" s="627"/>
      <c r="AH30" s="627"/>
      <c r="AI30" s="627"/>
      <c r="AJ30" s="627"/>
      <c r="AK30" s="627"/>
      <c r="AL30" s="628" t="s">
        <v>104</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98.4</v>
      </c>
      <c r="BH30" s="682"/>
      <c r="BI30" s="682"/>
      <c r="BJ30" s="682"/>
      <c r="BK30" s="682"/>
      <c r="BL30" s="682"/>
      <c r="BM30" s="618">
        <v>93.8</v>
      </c>
      <c r="BN30" s="682"/>
      <c r="BO30" s="682"/>
      <c r="BP30" s="682"/>
      <c r="BQ30" s="683"/>
      <c r="BR30" s="681">
        <v>98.3</v>
      </c>
      <c r="BS30" s="682"/>
      <c r="BT30" s="682"/>
      <c r="BU30" s="682"/>
      <c r="BV30" s="682"/>
      <c r="BW30" s="682"/>
      <c r="BX30" s="618">
        <v>93</v>
      </c>
      <c r="BY30" s="682"/>
      <c r="BZ30" s="682"/>
      <c r="CA30" s="682"/>
      <c r="CB30" s="683"/>
      <c r="CD30" s="686"/>
      <c r="CE30" s="687"/>
      <c r="CF30" s="637" t="s">
        <v>290</v>
      </c>
      <c r="CG30" s="638"/>
      <c r="CH30" s="638"/>
      <c r="CI30" s="638"/>
      <c r="CJ30" s="638"/>
      <c r="CK30" s="638"/>
      <c r="CL30" s="638"/>
      <c r="CM30" s="638"/>
      <c r="CN30" s="638"/>
      <c r="CO30" s="638"/>
      <c r="CP30" s="638"/>
      <c r="CQ30" s="639"/>
      <c r="CR30" s="623">
        <v>6692943</v>
      </c>
      <c r="CS30" s="624"/>
      <c r="CT30" s="624"/>
      <c r="CU30" s="624"/>
      <c r="CV30" s="624"/>
      <c r="CW30" s="624"/>
      <c r="CX30" s="624"/>
      <c r="CY30" s="625"/>
      <c r="CZ30" s="657">
        <v>9.6</v>
      </c>
      <c r="DA30" s="658"/>
      <c r="DB30" s="658"/>
      <c r="DC30" s="659"/>
      <c r="DD30" s="632">
        <v>6561742</v>
      </c>
      <c r="DE30" s="624"/>
      <c r="DF30" s="624"/>
      <c r="DG30" s="624"/>
      <c r="DH30" s="624"/>
      <c r="DI30" s="624"/>
      <c r="DJ30" s="624"/>
      <c r="DK30" s="625"/>
      <c r="DL30" s="632">
        <v>6561742</v>
      </c>
      <c r="DM30" s="624"/>
      <c r="DN30" s="624"/>
      <c r="DO30" s="624"/>
      <c r="DP30" s="624"/>
      <c r="DQ30" s="624"/>
      <c r="DR30" s="624"/>
      <c r="DS30" s="624"/>
      <c r="DT30" s="624"/>
      <c r="DU30" s="624"/>
      <c r="DV30" s="625"/>
      <c r="DW30" s="628">
        <v>15.8</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2397361</v>
      </c>
      <c r="S31" s="624"/>
      <c r="T31" s="624"/>
      <c r="U31" s="624"/>
      <c r="V31" s="624"/>
      <c r="W31" s="624"/>
      <c r="X31" s="624"/>
      <c r="Y31" s="625"/>
      <c r="Z31" s="626">
        <v>3.3</v>
      </c>
      <c r="AA31" s="626"/>
      <c r="AB31" s="626"/>
      <c r="AC31" s="626"/>
      <c r="AD31" s="627" t="s">
        <v>104</v>
      </c>
      <c r="AE31" s="627"/>
      <c r="AF31" s="627"/>
      <c r="AG31" s="627"/>
      <c r="AH31" s="627"/>
      <c r="AI31" s="627"/>
      <c r="AJ31" s="627"/>
      <c r="AK31" s="627"/>
      <c r="AL31" s="628" t="s">
        <v>104</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98.5</v>
      </c>
      <c r="BH31" s="655"/>
      <c r="BI31" s="655"/>
      <c r="BJ31" s="655"/>
      <c r="BK31" s="655"/>
      <c r="BL31" s="655"/>
      <c r="BM31" s="629">
        <v>95</v>
      </c>
      <c r="BN31" s="679"/>
      <c r="BO31" s="679"/>
      <c r="BP31" s="679"/>
      <c r="BQ31" s="680"/>
      <c r="BR31" s="678">
        <v>98.7</v>
      </c>
      <c r="BS31" s="655"/>
      <c r="BT31" s="655"/>
      <c r="BU31" s="655"/>
      <c r="BV31" s="655"/>
      <c r="BW31" s="655"/>
      <c r="BX31" s="629">
        <v>94.3</v>
      </c>
      <c r="BY31" s="679"/>
      <c r="BZ31" s="679"/>
      <c r="CA31" s="679"/>
      <c r="CB31" s="680"/>
      <c r="CD31" s="686"/>
      <c r="CE31" s="687"/>
      <c r="CF31" s="637" t="s">
        <v>294</v>
      </c>
      <c r="CG31" s="638"/>
      <c r="CH31" s="638"/>
      <c r="CI31" s="638"/>
      <c r="CJ31" s="638"/>
      <c r="CK31" s="638"/>
      <c r="CL31" s="638"/>
      <c r="CM31" s="638"/>
      <c r="CN31" s="638"/>
      <c r="CO31" s="638"/>
      <c r="CP31" s="638"/>
      <c r="CQ31" s="639"/>
      <c r="CR31" s="623">
        <v>655850</v>
      </c>
      <c r="CS31" s="655"/>
      <c r="CT31" s="655"/>
      <c r="CU31" s="655"/>
      <c r="CV31" s="655"/>
      <c r="CW31" s="655"/>
      <c r="CX31" s="655"/>
      <c r="CY31" s="656"/>
      <c r="CZ31" s="657">
        <v>0.9</v>
      </c>
      <c r="DA31" s="658"/>
      <c r="DB31" s="658"/>
      <c r="DC31" s="659"/>
      <c r="DD31" s="632">
        <v>629447</v>
      </c>
      <c r="DE31" s="655"/>
      <c r="DF31" s="655"/>
      <c r="DG31" s="655"/>
      <c r="DH31" s="655"/>
      <c r="DI31" s="655"/>
      <c r="DJ31" s="655"/>
      <c r="DK31" s="656"/>
      <c r="DL31" s="632">
        <v>629447</v>
      </c>
      <c r="DM31" s="655"/>
      <c r="DN31" s="655"/>
      <c r="DO31" s="655"/>
      <c r="DP31" s="655"/>
      <c r="DQ31" s="655"/>
      <c r="DR31" s="655"/>
      <c r="DS31" s="655"/>
      <c r="DT31" s="655"/>
      <c r="DU31" s="655"/>
      <c r="DV31" s="656"/>
      <c r="DW31" s="628">
        <v>1.5</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7547804</v>
      </c>
      <c r="S32" s="624"/>
      <c r="T32" s="624"/>
      <c r="U32" s="624"/>
      <c r="V32" s="624"/>
      <c r="W32" s="624"/>
      <c r="X32" s="624"/>
      <c r="Y32" s="625"/>
      <c r="Z32" s="626">
        <v>10.5</v>
      </c>
      <c r="AA32" s="626"/>
      <c r="AB32" s="626"/>
      <c r="AC32" s="626"/>
      <c r="AD32" s="627">
        <v>32226</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v>
      </c>
      <c r="BH32" s="691"/>
      <c r="BI32" s="691"/>
      <c r="BJ32" s="691"/>
      <c r="BK32" s="691"/>
      <c r="BL32" s="691"/>
      <c r="BM32" s="692">
        <v>92.2</v>
      </c>
      <c r="BN32" s="691"/>
      <c r="BO32" s="691"/>
      <c r="BP32" s="691"/>
      <c r="BQ32" s="693"/>
      <c r="BR32" s="690">
        <v>97.9</v>
      </c>
      <c r="BS32" s="691"/>
      <c r="BT32" s="691"/>
      <c r="BU32" s="691"/>
      <c r="BV32" s="691"/>
      <c r="BW32" s="691"/>
      <c r="BX32" s="692">
        <v>91.2</v>
      </c>
      <c r="BY32" s="691"/>
      <c r="BZ32" s="691"/>
      <c r="CA32" s="691"/>
      <c r="CB32" s="693"/>
      <c r="CD32" s="688"/>
      <c r="CE32" s="689"/>
      <c r="CF32" s="637" t="s">
        <v>297</v>
      </c>
      <c r="CG32" s="638"/>
      <c r="CH32" s="638"/>
      <c r="CI32" s="638"/>
      <c r="CJ32" s="638"/>
      <c r="CK32" s="638"/>
      <c r="CL32" s="638"/>
      <c r="CM32" s="638"/>
      <c r="CN32" s="638"/>
      <c r="CO32" s="638"/>
      <c r="CP32" s="638"/>
      <c r="CQ32" s="639"/>
      <c r="CR32" s="623" t="s">
        <v>104</v>
      </c>
      <c r="CS32" s="624"/>
      <c r="CT32" s="624"/>
      <c r="CU32" s="624"/>
      <c r="CV32" s="624"/>
      <c r="CW32" s="624"/>
      <c r="CX32" s="624"/>
      <c r="CY32" s="625"/>
      <c r="CZ32" s="657" t="s">
        <v>104</v>
      </c>
      <c r="DA32" s="658"/>
      <c r="DB32" s="658"/>
      <c r="DC32" s="659"/>
      <c r="DD32" s="632" t="s">
        <v>104</v>
      </c>
      <c r="DE32" s="624"/>
      <c r="DF32" s="624"/>
      <c r="DG32" s="624"/>
      <c r="DH32" s="624"/>
      <c r="DI32" s="624"/>
      <c r="DJ32" s="624"/>
      <c r="DK32" s="625"/>
      <c r="DL32" s="632" t="s">
        <v>104</v>
      </c>
      <c r="DM32" s="624"/>
      <c r="DN32" s="624"/>
      <c r="DO32" s="624"/>
      <c r="DP32" s="624"/>
      <c r="DQ32" s="624"/>
      <c r="DR32" s="624"/>
      <c r="DS32" s="624"/>
      <c r="DT32" s="624"/>
      <c r="DU32" s="624"/>
      <c r="DV32" s="625"/>
      <c r="DW32" s="628" t="s">
        <v>104</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6579300</v>
      </c>
      <c r="S33" s="624"/>
      <c r="T33" s="624"/>
      <c r="U33" s="624"/>
      <c r="V33" s="624"/>
      <c r="W33" s="624"/>
      <c r="X33" s="624"/>
      <c r="Y33" s="625"/>
      <c r="Z33" s="626">
        <v>9.1</v>
      </c>
      <c r="AA33" s="626"/>
      <c r="AB33" s="626"/>
      <c r="AC33" s="626"/>
      <c r="AD33" s="627" t="s">
        <v>104</v>
      </c>
      <c r="AE33" s="627"/>
      <c r="AF33" s="627"/>
      <c r="AG33" s="627"/>
      <c r="AH33" s="627"/>
      <c r="AI33" s="627"/>
      <c r="AJ33" s="627"/>
      <c r="AK33" s="627"/>
      <c r="AL33" s="628" t="s">
        <v>104</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31833824</v>
      </c>
      <c r="CS33" s="655"/>
      <c r="CT33" s="655"/>
      <c r="CU33" s="655"/>
      <c r="CV33" s="655"/>
      <c r="CW33" s="655"/>
      <c r="CX33" s="655"/>
      <c r="CY33" s="656"/>
      <c r="CZ33" s="657">
        <v>45.8</v>
      </c>
      <c r="DA33" s="658"/>
      <c r="DB33" s="658"/>
      <c r="DC33" s="659"/>
      <c r="DD33" s="632">
        <v>21347360</v>
      </c>
      <c r="DE33" s="655"/>
      <c r="DF33" s="655"/>
      <c r="DG33" s="655"/>
      <c r="DH33" s="655"/>
      <c r="DI33" s="655"/>
      <c r="DJ33" s="655"/>
      <c r="DK33" s="656"/>
      <c r="DL33" s="632">
        <v>15542346</v>
      </c>
      <c r="DM33" s="655"/>
      <c r="DN33" s="655"/>
      <c r="DO33" s="655"/>
      <c r="DP33" s="655"/>
      <c r="DQ33" s="655"/>
      <c r="DR33" s="655"/>
      <c r="DS33" s="655"/>
      <c r="DT33" s="655"/>
      <c r="DU33" s="655"/>
      <c r="DV33" s="656"/>
      <c r="DW33" s="628">
        <v>37.4</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104</v>
      </c>
      <c r="S34" s="624"/>
      <c r="T34" s="624"/>
      <c r="U34" s="624"/>
      <c r="V34" s="624"/>
      <c r="W34" s="624"/>
      <c r="X34" s="624"/>
      <c r="Y34" s="625"/>
      <c r="Z34" s="626" t="s">
        <v>104</v>
      </c>
      <c r="AA34" s="626"/>
      <c r="AB34" s="626"/>
      <c r="AC34" s="626"/>
      <c r="AD34" s="627" t="s">
        <v>104</v>
      </c>
      <c r="AE34" s="627"/>
      <c r="AF34" s="627"/>
      <c r="AG34" s="627"/>
      <c r="AH34" s="627"/>
      <c r="AI34" s="627"/>
      <c r="AJ34" s="627"/>
      <c r="AK34" s="627"/>
      <c r="AL34" s="628" t="s">
        <v>104</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7831119</v>
      </c>
      <c r="CS34" s="624"/>
      <c r="CT34" s="624"/>
      <c r="CU34" s="624"/>
      <c r="CV34" s="624"/>
      <c r="CW34" s="624"/>
      <c r="CX34" s="624"/>
      <c r="CY34" s="625"/>
      <c r="CZ34" s="657">
        <v>11.3</v>
      </c>
      <c r="DA34" s="658"/>
      <c r="DB34" s="658"/>
      <c r="DC34" s="659"/>
      <c r="DD34" s="632">
        <v>6348656</v>
      </c>
      <c r="DE34" s="624"/>
      <c r="DF34" s="624"/>
      <c r="DG34" s="624"/>
      <c r="DH34" s="624"/>
      <c r="DI34" s="624"/>
      <c r="DJ34" s="624"/>
      <c r="DK34" s="625"/>
      <c r="DL34" s="632">
        <v>4570763</v>
      </c>
      <c r="DM34" s="624"/>
      <c r="DN34" s="624"/>
      <c r="DO34" s="624"/>
      <c r="DP34" s="624"/>
      <c r="DQ34" s="624"/>
      <c r="DR34" s="624"/>
      <c r="DS34" s="624"/>
      <c r="DT34" s="624"/>
      <c r="DU34" s="624"/>
      <c r="DV34" s="625"/>
      <c r="DW34" s="628">
        <v>11</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2892100</v>
      </c>
      <c r="S35" s="624"/>
      <c r="T35" s="624"/>
      <c r="U35" s="624"/>
      <c r="V35" s="624"/>
      <c r="W35" s="624"/>
      <c r="X35" s="624"/>
      <c r="Y35" s="625"/>
      <c r="Z35" s="626">
        <v>4</v>
      </c>
      <c r="AA35" s="626"/>
      <c r="AB35" s="626"/>
      <c r="AC35" s="626"/>
      <c r="AD35" s="627" t="s">
        <v>104</v>
      </c>
      <c r="AE35" s="627"/>
      <c r="AF35" s="627"/>
      <c r="AG35" s="627"/>
      <c r="AH35" s="627"/>
      <c r="AI35" s="627"/>
      <c r="AJ35" s="627"/>
      <c r="AK35" s="627"/>
      <c r="AL35" s="628" t="s">
        <v>104</v>
      </c>
      <c r="AM35" s="629"/>
      <c r="AN35" s="629"/>
      <c r="AO35" s="630"/>
      <c r="AP35" s="186"/>
      <c r="AQ35" s="634" t="s">
        <v>305</v>
      </c>
      <c r="AR35" s="635"/>
      <c r="AS35" s="635"/>
      <c r="AT35" s="635"/>
      <c r="AU35" s="635"/>
      <c r="AV35" s="635"/>
      <c r="AW35" s="635"/>
      <c r="AX35" s="635"/>
      <c r="AY35" s="636"/>
      <c r="AZ35" s="612">
        <v>9598820</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282328</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424428</v>
      </c>
      <c r="CS35" s="655"/>
      <c r="CT35" s="655"/>
      <c r="CU35" s="655"/>
      <c r="CV35" s="655"/>
      <c r="CW35" s="655"/>
      <c r="CX35" s="655"/>
      <c r="CY35" s="656"/>
      <c r="CZ35" s="657">
        <v>0.6</v>
      </c>
      <c r="DA35" s="658"/>
      <c r="DB35" s="658"/>
      <c r="DC35" s="659"/>
      <c r="DD35" s="632">
        <v>385992</v>
      </c>
      <c r="DE35" s="655"/>
      <c r="DF35" s="655"/>
      <c r="DG35" s="655"/>
      <c r="DH35" s="655"/>
      <c r="DI35" s="655"/>
      <c r="DJ35" s="655"/>
      <c r="DK35" s="656"/>
      <c r="DL35" s="632">
        <v>385992</v>
      </c>
      <c r="DM35" s="655"/>
      <c r="DN35" s="655"/>
      <c r="DO35" s="655"/>
      <c r="DP35" s="655"/>
      <c r="DQ35" s="655"/>
      <c r="DR35" s="655"/>
      <c r="DS35" s="655"/>
      <c r="DT35" s="655"/>
      <c r="DU35" s="655"/>
      <c r="DV35" s="656"/>
      <c r="DW35" s="628">
        <v>0.9</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72149057</v>
      </c>
      <c r="S36" s="696"/>
      <c r="T36" s="696"/>
      <c r="U36" s="696"/>
      <c r="V36" s="696"/>
      <c r="W36" s="696"/>
      <c r="X36" s="696"/>
      <c r="Y36" s="697"/>
      <c r="Z36" s="698">
        <v>100</v>
      </c>
      <c r="AA36" s="698"/>
      <c r="AB36" s="698"/>
      <c r="AC36" s="698"/>
      <c r="AD36" s="699">
        <v>38696495</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3502295</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-632025</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10033871</v>
      </c>
      <c r="CS36" s="624"/>
      <c r="CT36" s="624"/>
      <c r="CU36" s="624"/>
      <c r="CV36" s="624"/>
      <c r="CW36" s="624"/>
      <c r="CX36" s="624"/>
      <c r="CY36" s="625"/>
      <c r="CZ36" s="657">
        <v>14.4</v>
      </c>
      <c r="DA36" s="658"/>
      <c r="DB36" s="658"/>
      <c r="DC36" s="659"/>
      <c r="DD36" s="632">
        <v>8856150</v>
      </c>
      <c r="DE36" s="624"/>
      <c r="DF36" s="624"/>
      <c r="DG36" s="624"/>
      <c r="DH36" s="624"/>
      <c r="DI36" s="624"/>
      <c r="DJ36" s="624"/>
      <c r="DK36" s="625"/>
      <c r="DL36" s="632">
        <v>6353126</v>
      </c>
      <c r="DM36" s="624"/>
      <c r="DN36" s="624"/>
      <c r="DO36" s="624"/>
      <c r="DP36" s="624"/>
      <c r="DQ36" s="624"/>
      <c r="DR36" s="624"/>
      <c r="DS36" s="624"/>
      <c r="DT36" s="624"/>
      <c r="DU36" s="624"/>
      <c r="DV36" s="625"/>
      <c r="DW36" s="628">
        <v>15.3</v>
      </c>
      <c r="DX36" s="653"/>
      <c r="DY36" s="653"/>
      <c r="DZ36" s="653"/>
      <c r="EA36" s="653"/>
      <c r="EB36" s="653"/>
      <c r="EC36" s="654"/>
    </row>
    <row r="37" spans="2:133" ht="11.25" customHeight="1">
      <c r="AQ37" s="702" t="s">
        <v>312</v>
      </c>
      <c r="AR37" s="703"/>
      <c r="AS37" s="703"/>
      <c r="AT37" s="703"/>
      <c r="AU37" s="703"/>
      <c r="AV37" s="703"/>
      <c r="AW37" s="703"/>
      <c r="AX37" s="703"/>
      <c r="AY37" s="704"/>
      <c r="AZ37" s="623">
        <v>228342</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22915</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2476198</v>
      </c>
      <c r="CS37" s="655"/>
      <c r="CT37" s="655"/>
      <c r="CU37" s="655"/>
      <c r="CV37" s="655"/>
      <c r="CW37" s="655"/>
      <c r="CX37" s="655"/>
      <c r="CY37" s="656"/>
      <c r="CZ37" s="657">
        <v>3.6</v>
      </c>
      <c r="DA37" s="658"/>
      <c r="DB37" s="658"/>
      <c r="DC37" s="659"/>
      <c r="DD37" s="632">
        <v>2459400</v>
      </c>
      <c r="DE37" s="655"/>
      <c r="DF37" s="655"/>
      <c r="DG37" s="655"/>
      <c r="DH37" s="655"/>
      <c r="DI37" s="655"/>
      <c r="DJ37" s="655"/>
      <c r="DK37" s="656"/>
      <c r="DL37" s="632">
        <v>1948137</v>
      </c>
      <c r="DM37" s="655"/>
      <c r="DN37" s="655"/>
      <c r="DO37" s="655"/>
      <c r="DP37" s="655"/>
      <c r="DQ37" s="655"/>
      <c r="DR37" s="655"/>
      <c r="DS37" s="655"/>
      <c r="DT37" s="655"/>
      <c r="DU37" s="655"/>
      <c r="DV37" s="656"/>
      <c r="DW37" s="628">
        <v>4.7</v>
      </c>
      <c r="DX37" s="653"/>
      <c r="DY37" s="653"/>
      <c r="DZ37" s="653"/>
      <c r="EA37" s="653"/>
      <c r="EB37" s="653"/>
      <c r="EC37" s="654"/>
    </row>
    <row r="38" spans="2:133" ht="11.25" customHeight="1">
      <c r="AQ38" s="702" t="s">
        <v>315</v>
      </c>
      <c r="AR38" s="703"/>
      <c r="AS38" s="703"/>
      <c r="AT38" s="703"/>
      <c r="AU38" s="703"/>
      <c r="AV38" s="703"/>
      <c r="AW38" s="703"/>
      <c r="AX38" s="703"/>
      <c r="AY38" s="704"/>
      <c r="AZ38" s="623">
        <v>121130</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37550</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5747053</v>
      </c>
      <c r="CS38" s="624"/>
      <c r="CT38" s="624"/>
      <c r="CU38" s="624"/>
      <c r="CV38" s="624"/>
      <c r="CW38" s="624"/>
      <c r="CX38" s="624"/>
      <c r="CY38" s="625"/>
      <c r="CZ38" s="657">
        <v>8.3000000000000007</v>
      </c>
      <c r="DA38" s="658"/>
      <c r="DB38" s="658"/>
      <c r="DC38" s="659"/>
      <c r="DD38" s="632">
        <v>4848384</v>
      </c>
      <c r="DE38" s="624"/>
      <c r="DF38" s="624"/>
      <c r="DG38" s="624"/>
      <c r="DH38" s="624"/>
      <c r="DI38" s="624"/>
      <c r="DJ38" s="624"/>
      <c r="DK38" s="625"/>
      <c r="DL38" s="632">
        <v>4232465</v>
      </c>
      <c r="DM38" s="624"/>
      <c r="DN38" s="624"/>
      <c r="DO38" s="624"/>
      <c r="DP38" s="624"/>
      <c r="DQ38" s="624"/>
      <c r="DR38" s="624"/>
      <c r="DS38" s="624"/>
      <c r="DT38" s="624"/>
      <c r="DU38" s="624"/>
      <c r="DV38" s="625"/>
      <c r="DW38" s="628">
        <v>10.199999999999999</v>
      </c>
      <c r="DX38" s="653"/>
      <c r="DY38" s="653"/>
      <c r="DZ38" s="653"/>
      <c r="EA38" s="653"/>
      <c r="EB38" s="653"/>
      <c r="EC38" s="654"/>
    </row>
    <row r="39" spans="2:133" ht="11.25" customHeight="1">
      <c r="AQ39" s="702" t="s">
        <v>318</v>
      </c>
      <c r="AR39" s="703"/>
      <c r="AS39" s="703"/>
      <c r="AT39" s="703"/>
      <c r="AU39" s="703"/>
      <c r="AV39" s="703"/>
      <c r="AW39" s="703"/>
      <c r="AX39" s="703"/>
      <c r="AY39" s="704"/>
      <c r="AZ39" s="623">
        <v>45523</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88</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1125253</v>
      </c>
      <c r="CS39" s="655"/>
      <c r="CT39" s="655"/>
      <c r="CU39" s="655"/>
      <c r="CV39" s="655"/>
      <c r="CW39" s="655"/>
      <c r="CX39" s="655"/>
      <c r="CY39" s="656"/>
      <c r="CZ39" s="657">
        <v>1.6</v>
      </c>
      <c r="DA39" s="658"/>
      <c r="DB39" s="658"/>
      <c r="DC39" s="659"/>
      <c r="DD39" s="632">
        <v>874078</v>
      </c>
      <c r="DE39" s="655"/>
      <c r="DF39" s="655"/>
      <c r="DG39" s="655"/>
      <c r="DH39" s="655"/>
      <c r="DI39" s="655"/>
      <c r="DJ39" s="655"/>
      <c r="DK39" s="656"/>
      <c r="DL39" s="632" t="s">
        <v>104</v>
      </c>
      <c r="DM39" s="655"/>
      <c r="DN39" s="655"/>
      <c r="DO39" s="655"/>
      <c r="DP39" s="655"/>
      <c r="DQ39" s="655"/>
      <c r="DR39" s="655"/>
      <c r="DS39" s="655"/>
      <c r="DT39" s="655"/>
      <c r="DU39" s="655"/>
      <c r="DV39" s="656"/>
      <c r="DW39" s="628" t="s">
        <v>104</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1255239</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105</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6672100</v>
      </c>
      <c r="CS40" s="624"/>
      <c r="CT40" s="624"/>
      <c r="CU40" s="624"/>
      <c r="CV40" s="624"/>
      <c r="CW40" s="624"/>
      <c r="CX40" s="624"/>
      <c r="CY40" s="625"/>
      <c r="CZ40" s="657">
        <v>9.6</v>
      </c>
      <c r="DA40" s="658"/>
      <c r="DB40" s="658"/>
      <c r="DC40" s="659"/>
      <c r="DD40" s="632">
        <v>34100</v>
      </c>
      <c r="DE40" s="624"/>
      <c r="DF40" s="624"/>
      <c r="DG40" s="624"/>
      <c r="DH40" s="624"/>
      <c r="DI40" s="624"/>
      <c r="DJ40" s="624"/>
      <c r="DK40" s="625"/>
      <c r="DL40" s="632" t="s">
        <v>104</v>
      </c>
      <c r="DM40" s="624"/>
      <c r="DN40" s="624"/>
      <c r="DO40" s="624"/>
      <c r="DP40" s="624"/>
      <c r="DQ40" s="624"/>
      <c r="DR40" s="624"/>
      <c r="DS40" s="624"/>
      <c r="DT40" s="624"/>
      <c r="DU40" s="624"/>
      <c r="DV40" s="625"/>
      <c r="DW40" s="628" t="s">
        <v>104</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4446291</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300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8646133</v>
      </c>
      <c r="CS42" s="624"/>
      <c r="CT42" s="624"/>
      <c r="CU42" s="624"/>
      <c r="CV42" s="624"/>
      <c r="CW42" s="624"/>
      <c r="CX42" s="624"/>
      <c r="CY42" s="625"/>
      <c r="CZ42" s="657">
        <v>12.4</v>
      </c>
      <c r="DA42" s="706"/>
      <c r="DB42" s="706"/>
      <c r="DC42" s="707"/>
      <c r="DD42" s="632">
        <v>2716332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257721</v>
      </c>
      <c r="CS43" s="655"/>
      <c r="CT43" s="655"/>
      <c r="CU43" s="655"/>
      <c r="CV43" s="655"/>
      <c r="CW43" s="655"/>
      <c r="CX43" s="655"/>
      <c r="CY43" s="656"/>
      <c r="CZ43" s="657">
        <v>0.4</v>
      </c>
      <c r="DA43" s="658"/>
      <c r="DB43" s="658"/>
      <c r="DC43" s="659"/>
      <c r="DD43" s="632">
        <v>257721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8625665</v>
      </c>
      <c r="CS44" s="624"/>
      <c r="CT44" s="624"/>
      <c r="CU44" s="624"/>
      <c r="CV44" s="624"/>
      <c r="CW44" s="624"/>
      <c r="CX44" s="624"/>
      <c r="CY44" s="625"/>
      <c r="CZ44" s="657">
        <v>12.4</v>
      </c>
      <c r="DA44" s="706"/>
      <c r="DB44" s="706"/>
      <c r="DC44" s="707"/>
      <c r="DD44" s="632">
        <v>2696334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3811168</v>
      </c>
      <c r="CS45" s="655"/>
      <c r="CT45" s="655"/>
      <c r="CU45" s="655"/>
      <c r="CV45" s="655"/>
      <c r="CW45" s="655"/>
      <c r="CX45" s="655"/>
      <c r="CY45" s="656"/>
      <c r="CZ45" s="657">
        <v>5.5</v>
      </c>
      <c r="DA45" s="658"/>
      <c r="DB45" s="658"/>
      <c r="DC45" s="659"/>
      <c r="DD45" s="632">
        <v>525257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4620960</v>
      </c>
      <c r="CS46" s="624"/>
      <c r="CT46" s="624"/>
      <c r="CU46" s="624"/>
      <c r="CV46" s="624"/>
      <c r="CW46" s="624"/>
      <c r="CX46" s="624"/>
      <c r="CY46" s="625"/>
      <c r="CZ46" s="657">
        <v>6.6</v>
      </c>
      <c r="DA46" s="706"/>
      <c r="DB46" s="706"/>
      <c r="DC46" s="707"/>
      <c r="DD46" s="632">
        <v>2034739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20468</v>
      </c>
      <c r="CS47" s="655"/>
      <c r="CT47" s="655"/>
      <c r="CU47" s="655"/>
      <c r="CV47" s="655"/>
      <c r="CW47" s="655"/>
      <c r="CX47" s="655"/>
      <c r="CY47" s="656"/>
      <c r="CZ47" s="657">
        <v>0</v>
      </c>
      <c r="DA47" s="658"/>
      <c r="DB47" s="658"/>
      <c r="DC47" s="659"/>
      <c r="DD47" s="632">
        <v>19998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69497041</v>
      </c>
      <c r="CS49" s="691"/>
      <c r="CT49" s="691"/>
      <c r="CU49" s="691"/>
      <c r="CV49" s="691"/>
      <c r="CW49" s="691"/>
      <c r="CX49" s="691"/>
      <c r="CY49" s="718"/>
      <c r="CZ49" s="719">
        <v>100</v>
      </c>
      <c r="DA49" s="720"/>
      <c r="DB49" s="720"/>
      <c r="DC49" s="721"/>
      <c r="DD49" s="722">
        <v>44285195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527</v>
      </c>
      <c r="C7" s="750"/>
      <c r="D7" s="750"/>
      <c r="E7" s="750"/>
      <c r="F7" s="750"/>
      <c r="G7" s="750"/>
      <c r="H7" s="750"/>
      <c r="I7" s="750"/>
      <c r="J7" s="750"/>
      <c r="K7" s="750"/>
      <c r="L7" s="750"/>
      <c r="M7" s="750"/>
      <c r="N7" s="750"/>
      <c r="O7" s="750"/>
      <c r="P7" s="751"/>
      <c r="Q7" s="752">
        <v>71964</v>
      </c>
      <c r="R7" s="753"/>
      <c r="S7" s="753"/>
      <c r="T7" s="753"/>
      <c r="U7" s="753"/>
      <c r="V7" s="753">
        <v>69356</v>
      </c>
      <c r="W7" s="753"/>
      <c r="X7" s="753"/>
      <c r="Y7" s="753"/>
      <c r="Z7" s="753"/>
      <c r="AA7" s="753">
        <v>2608</v>
      </c>
      <c r="AB7" s="753"/>
      <c r="AC7" s="753"/>
      <c r="AD7" s="753"/>
      <c r="AE7" s="754"/>
      <c r="AF7" s="755">
        <v>2176</v>
      </c>
      <c r="AG7" s="756"/>
      <c r="AH7" s="756"/>
      <c r="AI7" s="756"/>
      <c r="AJ7" s="757"/>
      <c r="AK7" s="792">
        <v>796</v>
      </c>
      <c r="AL7" s="793"/>
      <c r="AM7" s="793"/>
      <c r="AN7" s="793"/>
      <c r="AO7" s="793"/>
      <c r="AP7" s="793">
        <v>69389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568</v>
      </c>
      <c r="BT7" s="797"/>
      <c r="BU7" s="797"/>
      <c r="BV7" s="797"/>
      <c r="BW7" s="797"/>
      <c r="BX7" s="797"/>
      <c r="BY7" s="797"/>
      <c r="BZ7" s="797"/>
      <c r="CA7" s="797"/>
      <c r="CB7" s="797"/>
      <c r="CC7" s="797"/>
      <c r="CD7" s="797"/>
      <c r="CE7" s="797"/>
      <c r="CF7" s="797"/>
      <c r="CG7" s="798"/>
      <c r="CH7" s="789">
        <v>6</v>
      </c>
      <c r="CI7" s="790"/>
      <c r="CJ7" s="790"/>
      <c r="CK7" s="790"/>
      <c r="CL7" s="791"/>
      <c r="CM7" s="789">
        <v>1777</v>
      </c>
      <c r="CN7" s="790"/>
      <c r="CO7" s="790"/>
      <c r="CP7" s="790"/>
      <c r="CQ7" s="791"/>
      <c r="CR7" s="789">
        <v>14</v>
      </c>
      <c r="CS7" s="790"/>
      <c r="CT7" s="790"/>
      <c r="CU7" s="790"/>
      <c r="CV7" s="791"/>
      <c r="CW7" s="789">
        <v>102</v>
      </c>
      <c r="CX7" s="790"/>
      <c r="CY7" s="790"/>
      <c r="CZ7" s="790"/>
      <c r="DA7" s="791"/>
      <c r="DB7" s="789" t="s">
        <v>569</v>
      </c>
      <c r="DC7" s="790"/>
      <c r="DD7" s="790"/>
      <c r="DE7" s="790"/>
      <c r="DF7" s="791"/>
      <c r="DG7" s="789">
        <v>3148</v>
      </c>
      <c r="DH7" s="790"/>
      <c r="DI7" s="790"/>
      <c r="DJ7" s="790"/>
      <c r="DK7" s="791"/>
      <c r="DL7" s="789" t="s">
        <v>569</v>
      </c>
      <c r="DM7" s="790"/>
      <c r="DN7" s="790"/>
      <c r="DO7" s="790"/>
      <c r="DP7" s="791"/>
      <c r="DQ7" s="789">
        <v>2395</v>
      </c>
      <c r="DR7" s="790"/>
      <c r="DS7" s="790"/>
      <c r="DT7" s="790"/>
      <c r="DU7" s="791"/>
      <c r="DV7" s="770"/>
      <c r="DW7" s="771"/>
      <c r="DX7" s="771"/>
      <c r="DY7" s="771"/>
      <c r="DZ7" s="772"/>
      <c r="EA7" s="205"/>
    </row>
    <row r="8" spans="1:131" s="206" customFormat="1" ht="26.25" customHeight="1">
      <c r="A8" s="212">
        <v>2</v>
      </c>
      <c r="B8" s="773" t="s">
        <v>528</v>
      </c>
      <c r="C8" s="774"/>
      <c r="D8" s="774"/>
      <c r="E8" s="774"/>
      <c r="F8" s="774"/>
      <c r="G8" s="774"/>
      <c r="H8" s="774"/>
      <c r="I8" s="774"/>
      <c r="J8" s="774"/>
      <c r="K8" s="774"/>
      <c r="L8" s="774"/>
      <c r="M8" s="774"/>
      <c r="N8" s="774"/>
      <c r="O8" s="774"/>
      <c r="P8" s="775"/>
      <c r="Q8" s="776">
        <v>308</v>
      </c>
      <c r="R8" s="777"/>
      <c r="S8" s="777"/>
      <c r="T8" s="777"/>
      <c r="U8" s="777"/>
      <c r="V8" s="777">
        <v>308</v>
      </c>
      <c r="W8" s="777"/>
      <c r="X8" s="777"/>
      <c r="Y8" s="777"/>
      <c r="Z8" s="777"/>
      <c r="AA8" s="777" t="s">
        <v>529</v>
      </c>
      <c r="AB8" s="777"/>
      <c r="AC8" s="777"/>
      <c r="AD8" s="777"/>
      <c r="AE8" s="778"/>
      <c r="AF8" s="779" t="s">
        <v>530</v>
      </c>
      <c r="AG8" s="780"/>
      <c r="AH8" s="780"/>
      <c r="AI8" s="780"/>
      <c r="AJ8" s="781"/>
      <c r="AK8" s="782">
        <v>281</v>
      </c>
      <c r="AL8" s="783"/>
      <c r="AM8" s="783"/>
      <c r="AN8" s="783"/>
      <c r="AO8" s="783"/>
      <c r="AP8" s="783" t="s">
        <v>472</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570</v>
      </c>
      <c r="BT8" s="787"/>
      <c r="BU8" s="787"/>
      <c r="BV8" s="787"/>
      <c r="BW8" s="787"/>
      <c r="BX8" s="787"/>
      <c r="BY8" s="787"/>
      <c r="BZ8" s="787"/>
      <c r="CA8" s="787"/>
      <c r="CB8" s="787"/>
      <c r="CC8" s="787"/>
      <c r="CD8" s="787"/>
      <c r="CE8" s="787"/>
      <c r="CF8" s="787"/>
      <c r="CG8" s="788"/>
      <c r="CH8" s="799">
        <v>-1</v>
      </c>
      <c r="CI8" s="800"/>
      <c r="CJ8" s="800"/>
      <c r="CK8" s="800"/>
      <c r="CL8" s="801"/>
      <c r="CM8" s="799">
        <v>53</v>
      </c>
      <c r="CN8" s="800"/>
      <c r="CO8" s="800"/>
      <c r="CP8" s="800"/>
      <c r="CQ8" s="801"/>
      <c r="CR8" s="799">
        <v>5</v>
      </c>
      <c r="CS8" s="800"/>
      <c r="CT8" s="800"/>
      <c r="CU8" s="800"/>
      <c r="CV8" s="801"/>
      <c r="CW8" s="799">
        <v>27</v>
      </c>
      <c r="CX8" s="800"/>
      <c r="CY8" s="800"/>
      <c r="CZ8" s="800"/>
      <c r="DA8" s="801"/>
      <c r="DB8" s="799" t="s">
        <v>569</v>
      </c>
      <c r="DC8" s="800"/>
      <c r="DD8" s="800"/>
      <c r="DE8" s="800"/>
      <c r="DF8" s="801"/>
      <c r="DG8" s="799" t="s">
        <v>569</v>
      </c>
      <c r="DH8" s="800"/>
      <c r="DI8" s="800"/>
      <c r="DJ8" s="800"/>
      <c r="DK8" s="801"/>
      <c r="DL8" s="799" t="s">
        <v>569</v>
      </c>
      <c r="DM8" s="800"/>
      <c r="DN8" s="800"/>
      <c r="DO8" s="800"/>
      <c r="DP8" s="801"/>
      <c r="DQ8" s="799">
        <v>0</v>
      </c>
      <c r="DR8" s="800"/>
      <c r="DS8" s="800"/>
      <c r="DT8" s="800"/>
      <c r="DU8" s="801"/>
      <c r="DV8" s="802"/>
      <c r="DW8" s="803"/>
      <c r="DX8" s="803"/>
      <c r="DY8" s="803"/>
      <c r="DZ8" s="804"/>
      <c r="EA8" s="205"/>
    </row>
    <row r="9" spans="1:131" s="206" customFormat="1" ht="26.25" customHeight="1">
      <c r="A9" s="212">
        <v>3</v>
      </c>
      <c r="B9" s="773" t="s">
        <v>531</v>
      </c>
      <c r="C9" s="774"/>
      <c r="D9" s="774"/>
      <c r="E9" s="774"/>
      <c r="F9" s="774"/>
      <c r="G9" s="774"/>
      <c r="H9" s="774"/>
      <c r="I9" s="774"/>
      <c r="J9" s="774"/>
      <c r="K9" s="774"/>
      <c r="L9" s="774"/>
      <c r="M9" s="774"/>
      <c r="N9" s="774"/>
      <c r="O9" s="774"/>
      <c r="P9" s="775"/>
      <c r="Q9" s="776">
        <v>57</v>
      </c>
      <c r="R9" s="777"/>
      <c r="S9" s="777"/>
      <c r="T9" s="777"/>
      <c r="U9" s="777"/>
      <c r="V9" s="777">
        <v>42</v>
      </c>
      <c r="W9" s="777"/>
      <c r="X9" s="777"/>
      <c r="Y9" s="777"/>
      <c r="Z9" s="777"/>
      <c r="AA9" s="777">
        <v>15</v>
      </c>
      <c r="AB9" s="777"/>
      <c r="AC9" s="777"/>
      <c r="AD9" s="777"/>
      <c r="AE9" s="778"/>
      <c r="AF9" s="779">
        <v>15</v>
      </c>
      <c r="AG9" s="780"/>
      <c r="AH9" s="780"/>
      <c r="AI9" s="780"/>
      <c r="AJ9" s="781"/>
      <c r="AK9" s="782">
        <v>0</v>
      </c>
      <c r="AL9" s="783"/>
      <c r="AM9" s="783"/>
      <c r="AN9" s="783"/>
      <c r="AO9" s="783"/>
      <c r="AP9" s="783">
        <v>46</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571</v>
      </c>
      <c r="BT9" s="787"/>
      <c r="BU9" s="787"/>
      <c r="BV9" s="787"/>
      <c r="BW9" s="787"/>
      <c r="BX9" s="787"/>
      <c r="BY9" s="787"/>
      <c r="BZ9" s="787"/>
      <c r="CA9" s="787"/>
      <c r="CB9" s="787"/>
      <c r="CC9" s="787"/>
      <c r="CD9" s="787"/>
      <c r="CE9" s="787"/>
      <c r="CF9" s="787"/>
      <c r="CG9" s="788"/>
      <c r="CH9" s="799">
        <v>-126</v>
      </c>
      <c r="CI9" s="800"/>
      <c r="CJ9" s="800"/>
      <c r="CK9" s="800"/>
      <c r="CL9" s="801"/>
      <c r="CM9" s="799">
        <v>94</v>
      </c>
      <c r="CN9" s="800"/>
      <c r="CO9" s="800"/>
      <c r="CP9" s="800"/>
      <c r="CQ9" s="801"/>
      <c r="CR9" s="799">
        <v>30</v>
      </c>
      <c r="CS9" s="800"/>
      <c r="CT9" s="800"/>
      <c r="CU9" s="800"/>
      <c r="CV9" s="801"/>
      <c r="CW9" s="799" t="s">
        <v>569</v>
      </c>
      <c r="CX9" s="800"/>
      <c r="CY9" s="800"/>
      <c r="CZ9" s="800"/>
      <c r="DA9" s="801"/>
      <c r="DB9" s="799" t="s">
        <v>569</v>
      </c>
      <c r="DC9" s="800"/>
      <c r="DD9" s="800"/>
      <c r="DE9" s="800"/>
      <c r="DF9" s="801"/>
      <c r="DG9" s="799" t="s">
        <v>569</v>
      </c>
      <c r="DH9" s="800"/>
      <c r="DI9" s="800"/>
      <c r="DJ9" s="800"/>
      <c r="DK9" s="801"/>
      <c r="DL9" s="799" t="s">
        <v>569</v>
      </c>
      <c r="DM9" s="800"/>
      <c r="DN9" s="800"/>
      <c r="DO9" s="800"/>
      <c r="DP9" s="801"/>
      <c r="DQ9" s="799">
        <v>0</v>
      </c>
      <c r="DR9" s="800"/>
      <c r="DS9" s="800"/>
      <c r="DT9" s="800"/>
      <c r="DU9" s="801"/>
      <c r="DV9" s="802"/>
      <c r="DW9" s="803"/>
      <c r="DX9" s="803"/>
      <c r="DY9" s="803"/>
      <c r="DZ9" s="804"/>
      <c r="EA9" s="205"/>
    </row>
    <row r="10" spans="1:131" s="206" customFormat="1" ht="26.25" customHeight="1">
      <c r="A10" s="212">
        <v>4</v>
      </c>
      <c r="B10" s="773" t="s">
        <v>532</v>
      </c>
      <c r="C10" s="774"/>
      <c r="D10" s="774"/>
      <c r="E10" s="774"/>
      <c r="F10" s="774"/>
      <c r="G10" s="774"/>
      <c r="H10" s="774"/>
      <c r="I10" s="774"/>
      <c r="J10" s="774"/>
      <c r="K10" s="774"/>
      <c r="L10" s="774"/>
      <c r="M10" s="774"/>
      <c r="N10" s="774"/>
      <c r="O10" s="774"/>
      <c r="P10" s="775"/>
      <c r="Q10" s="776">
        <v>56</v>
      </c>
      <c r="R10" s="777"/>
      <c r="S10" s="777"/>
      <c r="T10" s="777"/>
      <c r="U10" s="777"/>
      <c r="V10" s="777">
        <v>54</v>
      </c>
      <c r="W10" s="777"/>
      <c r="X10" s="777"/>
      <c r="Y10" s="777"/>
      <c r="Z10" s="777"/>
      <c r="AA10" s="777">
        <v>1</v>
      </c>
      <c r="AB10" s="777"/>
      <c r="AC10" s="777"/>
      <c r="AD10" s="777"/>
      <c r="AE10" s="778"/>
      <c r="AF10" s="779">
        <v>1</v>
      </c>
      <c r="AG10" s="780"/>
      <c r="AH10" s="780"/>
      <c r="AI10" s="780"/>
      <c r="AJ10" s="781"/>
      <c r="AK10" s="782">
        <v>40</v>
      </c>
      <c r="AL10" s="783"/>
      <c r="AM10" s="783"/>
      <c r="AN10" s="783"/>
      <c r="AO10" s="783"/>
      <c r="AP10" s="783" t="s">
        <v>472</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572</v>
      </c>
      <c r="BT10" s="787"/>
      <c r="BU10" s="787"/>
      <c r="BV10" s="787"/>
      <c r="BW10" s="787"/>
      <c r="BX10" s="787"/>
      <c r="BY10" s="787"/>
      <c r="BZ10" s="787"/>
      <c r="CA10" s="787"/>
      <c r="CB10" s="787"/>
      <c r="CC10" s="787"/>
      <c r="CD10" s="787"/>
      <c r="CE10" s="787"/>
      <c r="CF10" s="787"/>
      <c r="CG10" s="788"/>
      <c r="CH10" s="799">
        <v>8</v>
      </c>
      <c r="CI10" s="800"/>
      <c r="CJ10" s="800"/>
      <c r="CK10" s="800"/>
      <c r="CL10" s="801"/>
      <c r="CM10" s="799">
        <v>55</v>
      </c>
      <c r="CN10" s="800"/>
      <c r="CO10" s="800"/>
      <c r="CP10" s="800"/>
      <c r="CQ10" s="801"/>
      <c r="CR10" s="799">
        <v>6</v>
      </c>
      <c r="CS10" s="800"/>
      <c r="CT10" s="800"/>
      <c r="CU10" s="800"/>
      <c r="CV10" s="801"/>
      <c r="CW10" s="799" t="s">
        <v>569</v>
      </c>
      <c r="CX10" s="800"/>
      <c r="CY10" s="800"/>
      <c r="CZ10" s="800"/>
      <c r="DA10" s="801"/>
      <c r="DB10" s="799" t="s">
        <v>569</v>
      </c>
      <c r="DC10" s="800"/>
      <c r="DD10" s="800"/>
      <c r="DE10" s="800"/>
      <c r="DF10" s="801"/>
      <c r="DG10" s="799" t="s">
        <v>569</v>
      </c>
      <c r="DH10" s="800"/>
      <c r="DI10" s="800"/>
      <c r="DJ10" s="800"/>
      <c r="DK10" s="801"/>
      <c r="DL10" s="799" t="s">
        <v>569</v>
      </c>
      <c r="DM10" s="800"/>
      <c r="DN10" s="800"/>
      <c r="DO10" s="800"/>
      <c r="DP10" s="801"/>
      <c r="DQ10" s="799">
        <v>0</v>
      </c>
      <c r="DR10" s="800"/>
      <c r="DS10" s="800"/>
      <c r="DT10" s="800"/>
      <c r="DU10" s="801"/>
      <c r="DV10" s="802"/>
      <c r="DW10" s="803"/>
      <c r="DX10" s="803"/>
      <c r="DY10" s="803"/>
      <c r="DZ10" s="804"/>
      <c r="EA10" s="205"/>
    </row>
    <row r="11" spans="1:131" s="206" customFormat="1" ht="26.25" customHeight="1">
      <c r="A11" s="212">
        <v>5</v>
      </c>
      <c r="B11" s="773" t="s">
        <v>533</v>
      </c>
      <c r="C11" s="774"/>
      <c r="D11" s="774"/>
      <c r="E11" s="774"/>
      <c r="F11" s="774"/>
      <c r="G11" s="774"/>
      <c r="H11" s="774"/>
      <c r="I11" s="774"/>
      <c r="J11" s="774"/>
      <c r="K11" s="774"/>
      <c r="L11" s="774"/>
      <c r="M11" s="774"/>
      <c r="N11" s="774"/>
      <c r="O11" s="774"/>
      <c r="P11" s="775"/>
      <c r="Q11" s="776">
        <v>142</v>
      </c>
      <c r="R11" s="777"/>
      <c r="S11" s="777"/>
      <c r="T11" s="777"/>
      <c r="U11" s="777"/>
      <c r="V11" s="777">
        <v>115</v>
      </c>
      <c r="W11" s="777"/>
      <c r="X11" s="777"/>
      <c r="Y11" s="777"/>
      <c r="Z11" s="777"/>
      <c r="AA11" s="777">
        <v>28</v>
      </c>
      <c r="AB11" s="777"/>
      <c r="AC11" s="777"/>
      <c r="AD11" s="777"/>
      <c r="AE11" s="778"/>
      <c r="AF11" s="779">
        <v>28</v>
      </c>
      <c r="AG11" s="780"/>
      <c r="AH11" s="780"/>
      <c r="AI11" s="780"/>
      <c r="AJ11" s="781"/>
      <c r="AK11" s="782">
        <v>54</v>
      </c>
      <c r="AL11" s="783"/>
      <c r="AM11" s="783"/>
      <c r="AN11" s="783"/>
      <c r="AO11" s="783"/>
      <c r="AP11" s="783" t="s">
        <v>472</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72149</v>
      </c>
      <c r="R23" s="812"/>
      <c r="S23" s="812"/>
      <c r="T23" s="812"/>
      <c r="U23" s="812"/>
      <c r="V23" s="812">
        <v>69497</v>
      </c>
      <c r="W23" s="812"/>
      <c r="X23" s="812"/>
      <c r="Y23" s="812"/>
      <c r="Z23" s="812"/>
      <c r="AA23" s="812">
        <v>2652</v>
      </c>
      <c r="AB23" s="812"/>
      <c r="AC23" s="812"/>
      <c r="AD23" s="812"/>
      <c r="AE23" s="813"/>
      <c r="AF23" s="814">
        <v>2220</v>
      </c>
      <c r="AG23" s="812"/>
      <c r="AH23" s="812"/>
      <c r="AI23" s="812"/>
      <c r="AJ23" s="815"/>
      <c r="AK23" s="816"/>
      <c r="AL23" s="817"/>
      <c r="AM23" s="817"/>
      <c r="AN23" s="817"/>
      <c r="AO23" s="817"/>
      <c r="AP23" s="812">
        <v>69435</v>
      </c>
      <c r="AQ23" s="812"/>
      <c r="AR23" s="812"/>
      <c r="AS23" s="812"/>
      <c r="AT23" s="812"/>
      <c r="AU23" s="818"/>
      <c r="AV23" s="818"/>
      <c r="AW23" s="818"/>
      <c r="AX23" s="818"/>
      <c r="AY23" s="819"/>
      <c r="AZ23" s="827" t="s">
        <v>104</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534</v>
      </c>
      <c r="C28" s="750"/>
      <c r="D28" s="750"/>
      <c r="E28" s="750"/>
      <c r="F28" s="750"/>
      <c r="G28" s="750"/>
      <c r="H28" s="750"/>
      <c r="I28" s="750"/>
      <c r="J28" s="750"/>
      <c r="K28" s="750"/>
      <c r="L28" s="750"/>
      <c r="M28" s="750"/>
      <c r="N28" s="750"/>
      <c r="O28" s="750"/>
      <c r="P28" s="751"/>
      <c r="Q28" s="840">
        <v>18866</v>
      </c>
      <c r="R28" s="841"/>
      <c r="S28" s="841"/>
      <c r="T28" s="841"/>
      <c r="U28" s="841"/>
      <c r="V28" s="841">
        <v>18583</v>
      </c>
      <c r="W28" s="841"/>
      <c r="X28" s="841"/>
      <c r="Y28" s="841"/>
      <c r="Z28" s="841"/>
      <c r="AA28" s="841">
        <v>282</v>
      </c>
      <c r="AB28" s="841"/>
      <c r="AC28" s="841"/>
      <c r="AD28" s="841"/>
      <c r="AE28" s="842"/>
      <c r="AF28" s="843">
        <v>282</v>
      </c>
      <c r="AG28" s="841"/>
      <c r="AH28" s="841"/>
      <c r="AI28" s="841"/>
      <c r="AJ28" s="844"/>
      <c r="AK28" s="845">
        <v>1455</v>
      </c>
      <c r="AL28" s="836"/>
      <c r="AM28" s="836"/>
      <c r="AN28" s="836"/>
      <c r="AO28" s="836"/>
      <c r="AP28" s="836" t="s">
        <v>472</v>
      </c>
      <c r="AQ28" s="836"/>
      <c r="AR28" s="836"/>
      <c r="AS28" s="836"/>
      <c r="AT28" s="836"/>
      <c r="AU28" s="836" t="s">
        <v>472</v>
      </c>
      <c r="AV28" s="836"/>
      <c r="AW28" s="836"/>
      <c r="AX28" s="836"/>
      <c r="AY28" s="836"/>
      <c r="AZ28" s="837" t="s">
        <v>472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535</v>
      </c>
      <c r="C29" s="774"/>
      <c r="D29" s="774"/>
      <c r="E29" s="774"/>
      <c r="F29" s="774"/>
      <c r="G29" s="774"/>
      <c r="H29" s="774"/>
      <c r="I29" s="774"/>
      <c r="J29" s="774"/>
      <c r="K29" s="774"/>
      <c r="L29" s="774"/>
      <c r="M29" s="774"/>
      <c r="N29" s="774"/>
      <c r="O29" s="774"/>
      <c r="P29" s="775"/>
      <c r="Q29" s="776">
        <v>14864</v>
      </c>
      <c r="R29" s="777"/>
      <c r="S29" s="777"/>
      <c r="T29" s="777"/>
      <c r="U29" s="777"/>
      <c r="V29" s="777">
        <v>14710</v>
      </c>
      <c r="W29" s="777"/>
      <c r="X29" s="777"/>
      <c r="Y29" s="777"/>
      <c r="Z29" s="777"/>
      <c r="AA29" s="777">
        <v>154</v>
      </c>
      <c r="AB29" s="777"/>
      <c r="AC29" s="777"/>
      <c r="AD29" s="777"/>
      <c r="AE29" s="778"/>
      <c r="AF29" s="779">
        <v>154</v>
      </c>
      <c r="AG29" s="780"/>
      <c r="AH29" s="780"/>
      <c r="AI29" s="780"/>
      <c r="AJ29" s="781"/>
      <c r="AK29" s="848">
        <v>2116</v>
      </c>
      <c r="AL29" s="849"/>
      <c r="AM29" s="849"/>
      <c r="AN29" s="849"/>
      <c r="AO29" s="849"/>
      <c r="AP29" s="849" t="s">
        <v>472</v>
      </c>
      <c r="AQ29" s="849"/>
      <c r="AR29" s="849"/>
      <c r="AS29" s="849"/>
      <c r="AT29" s="849"/>
      <c r="AU29" s="849" t="s">
        <v>472</v>
      </c>
      <c r="AV29" s="849"/>
      <c r="AW29" s="849"/>
      <c r="AX29" s="849"/>
      <c r="AY29" s="849"/>
      <c r="AZ29" s="850" t="s">
        <v>472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536</v>
      </c>
      <c r="C30" s="774"/>
      <c r="D30" s="774"/>
      <c r="E30" s="774"/>
      <c r="F30" s="774"/>
      <c r="G30" s="774"/>
      <c r="H30" s="774"/>
      <c r="I30" s="774"/>
      <c r="J30" s="774"/>
      <c r="K30" s="774"/>
      <c r="L30" s="774"/>
      <c r="M30" s="774"/>
      <c r="N30" s="774"/>
      <c r="O30" s="774"/>
      <c r="P30" s="775"/>
      <c r="Q30" s="776">
        <v>187</v>
      </c>
      <c r="R30" s="777"/>
      <c r="S30" s="777"/>
      <c r="T30" s="777"/>
      <c r="U30" s="777"/>
      <c r="V30" s="777">
        <v>187</v>
      </c>
      <c r="W30" s="777"/>
      <c r="X30" s="777"/>
      <c r="Y30" s="777"/>
      <c r="Z30" s="777"/>
      <c r="AA30" s="777">
        <v>0</v>
      </c>
      <c r="AB30" s="777"/>
      <c r="AC30" s="777"/>
      <c r="AD30" s="777"/>
      <c r="AE30" s="778"/>
      <c r="AF30" s="779">
        <v>0</v>
      </c>
      <c r="AG30" s="780"/>
      <c r="AH30" s="780"/>
      <c r="AI30" s="780"/>
      <c r="AJ30" s="781"/>
      <c r="AK30" s="848">
        <v>46</v>
      </c>
      <c r="AL30" s="849"/>
      <c r="AM30" s="849"/>
      <c r="AN30" s="849"/>
      <c r="AO30" s="849"/>
      <c r="AP30" s="849">
        <v>515</v>
      </c>
      <c r="AQ30" s="849"/>
      <c r="AR30" s="849"/>
      <c r="AS30" s="849"/>
      <c r="AT30" s="849"/>
      <c r="AU30" s="849">
        <v>140</v>
      </c>
      <c r="AV30" s="849"/>
      <c r="AW30" s="849"/>
      <c r="AX30" s="849"/>
      <c r="AY30" s="849"/>
      <c r="AZ30" s="850" t="s">
        <v>537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538</v>
      </c>
      <c r="C31" s="774"/>
      <c r="D31" s="774"/>
      <c r="E31" s="774"/>
      <c r="F31" s="774"/>
      <c r="G31" s="774"/>
      <c r="H31" s="774"/>
      <c r="I31" s="774"/>
      <c r="J31" s="774"/>
      <c r="K31" s="774"/>
      <c r="L31" s="774"/>
      <c r="M31" s="774"/>
      <c r="N31" s="774"/>
      <c r="O31" s="774"/>
      <c r="P31" s="775"/>
      <c r="Q31" s="776">
        <v>1751</v>
      </c>
      <c r="R31" s="777"/>
      <c r="S31" s="777"/>
      <c r="T31" s="777"/>
      <c r="U31" s="777"/>
      <c r="V31" s="777">
        <v>1747</v>
      </c>
      <c r="W31" s="777"/>
      <c r="X31" s="777"/>
      <c r="Y31" s="777"/>
      <c r="Z31" s="777"/>
      <c r="AA31" s="777">
        <v>4</v>
      </c>
      <c r="AB31" s="777"/>
      <c r="AC31" s="777"/>
      <c r="AD31" s="777"/>
      <c r="AE31" s="778"/>
      <c r="AF31" s="779">
        <v>4</v>
      </c>
      <c r="AG31" s="780"/>
      <c r="AH31" s="780"/>
      <c r="AI31" s="780"/>
      <c r="AJ31" s="781"/>
      <c r="AK31" s="848">
        <v>397</v>
      </c>
      <c r="AL31" s="849"/>
      <c r="AM31" s="849"/>
      <c r="AN31" s="849"/>
      <c r="AO31" s="849"/>
      <c r="AP31" s="849" t="s">
        <v>472</v>
      </c>
      <c r="AQ31" s="849"/>
      <c r="AR31" s="849"/>
      <c r="AS31" s="849"/>
      <c r="AT31" s="849"/>
      <c r="AU31" s="849" t="s">
        <v>472</v>
      </c>
      <c r="AV31" s="849"/>
      <c r="AW31" s="849"/>
      <c r="AX31" s="849"/>
      <c r="AY31" s="849"/>
      <c r="AZ31" s="850" t="s">
        <v>472</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539</v>
      </c>
      <c r="C32" s="774"/>
      <c r="D32" s="774"/>
      <c r="E32" s="774"/>
      <c r="F32" s="774"/>
      <c r="G32" s="774"/>
      <c r="H32" s="774"/>
      <c r="I32" s="774"/>
      <c r="J32" s="774"/>
      <c r="K32" s="774"/>
      <c r="L32" s="774"/>
      <c r="M32" s="774"/>
      <c r="N32" s="774"/>
      <c r="O32" s="774"/>
      <c r="P32" s="775"/>
      <c r="Q32" s="776">
        <v>582</v>
      </c>
      <c r="R32" s="777"/>
      <c r="S32" s="777"/>
      <c r="T32" s="777"/>
      <c r="U32" s="777"/>
      <c r="V32" s="777">
        <v>635</v>
      </c>
      <c r="W32" s="777"/>
      <c r="X32" s="777"/>
      <c r="Y32" s="777"/>
      <c r="Z32" s="777"/>
      <c r="AA32" s="777">
        <v>-53</v>
      </c>
      <c r="AB32" s="777"/>
      <c r="AC32" s="777"/>
      <c r="AD32" s="777"/>
      <c r="AE32" s="778"/>
      <c r="AF32" s="779">
        <v>296</v>
      </c>
      <c r="AG32" s="780"/>
      <c r="AH32" s="780"/>
      <c r="AI32" s="780"/>
      <c r="AJ32" s="781"/>
      <c r="AK32" s="848">
        <v>75</v>
      </c>
      <c r="AL32" s="849"/>
      <c r="AM32" s="849"/>
      <c r="AN32" s="849"/>
      <c r="AO32" s="849"/>
      <c r="AP32" s="849">
        <v>559</v>
      </c>
      <c r="AQ32" s="849"/>
      <c r="AR32" s="849"/>
      <c r="AS32" s="849"/>
      <c r="AT32" s="849"/>
      <c r="AU32" s="849">
        <v>322</v>
      </c>
      <c r="AV32" s="849"/>
      <c r="AW32" s="849"/>
      <c r="AX32" s="849"/>
      <c r="AY32" s="849"/>
      <c r="AZ32" s="850" t="s">
        <v>472</v>
      </c>
      <c r="BA32" s="850"/>
      <c r="BB32" s="850"/>
      <c r="BC32" s="850"/>
      <c r="BD32" s="850"/>
      <c r="BE32" s="846" t="s">
        <v>547</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540</v>
      </c>
      <c r="C33" s="774"/>
      <c r="D33" s="774"/>
      <c r="E33" s="774"/>
      <c r="F33" s="774"/>
      <c r="G33" s="774"/>
      <c r="H33" s="774"/>
      <c r="I33" s="774"/>
      <c r="J33" s="774"/>
      <c r="K33" s="774"/>
      <c r="L33" s="774"/>
      <c r="M33" s="774"/>
      <c r="N33" s="774"/>
      <c r="O33" s="774"/>
      <c r="P33" s="775"/>
      <c r="Q33" s="776">
        <v>50</v>
      </c>
      <c r="R33" s="777"/>
      <c r="S33" s="777"/>
      <c r="T33" s="777"/>
      <c r="U33" s="777"/>
      <c r="V33" s="777">
        <v>38</v>
      </c>
      <c r="W33" s="777"/>
      <c r="X33" s="777"/>
      <c r="Y33" s="777"/>
      <c r="Z33" s="777"/>
      <c r="AA33" s="777">
        <v>11</v>
      </c>
      <c r="AB33" s="777"/>
      <c r="AC33" s="777"/>
      <c r="AD33" s="777"/>
      <c r="AE33" s="778"/>
      <c r="AF33" s="779">
        <v>372</v>
      </c>
      <c r="AG33" s="780"/>
      <c r="AH33" s="780"/>
      <c r="AI33" s="780"/>
      <c r="AJ33" s="781"/>
      <c r="AK33" s="848" t="s">
        <v>529</v>
      </c>
      <c r="AL33" s="849"/>
      <c r="AM33" s="849"/>
      <c r="AN33" s="849"/>
      <c r="AO33" s="849"/>
      <c r="AP33" s="849" t="s">
        <v>529</v>
      </c>
      <c r="AQ33" s="849"/>
      <c r="AR33" s="849"/>
      <c r="AS33" s="849"/>
      <c r="AT33" s="849"/>
      <c r="AU33" s="849" t="s">
        <v>529</v>
      </c>
      <c r="AV33" s="849"/>
      <c r="AW33" s="849"/>
      <c r="AX33" s="849"/>
      <c r="AY33" s="849"/>
      <c r="AZ33" s="850" t="s">
        <v>472</v>
      </c>
      <c r="BA33" s="850"/>
      <c r="BB33" s="850"/>
      <c r="BC33" s="850"/>
      <c r="BD33" s="850"/>
      <c r="BE33" s="846" t="s">
        <v>547</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541</v>
      </c>
      <c r="C34" s="774"/>
      <c r="D34" s="774"/>
      <c r="E34" s="774"/>
      <c r="F34" s="774"/>
      <c r="G34" s="774"/>
      <c r="H34" s="774"/>
      <c r="I34" s="774"/>
      <c r="J34" s="774"/>
      <c r="K34" s="774"/>
      <c r="L34" s="774"/>
      <c r="M34" s="774"/>
      <c r="N34" s="774"/>
      <c r="O34" s="774"/>
      <c r="P34" s="775"/>
      <c r="Q34" s="776">
        <v>2764</v>
      </c>
      <c r="R34" s="777"/>
      <c r="S34" s="777"/>
      <c r="T34" s="777"/>
      <c r="U34" s="777"/>
      <c r="V34" s="777">
        <v>2210</v>
      </c>
      <c r="W34" s="777"/>
      <c r="X34" s="777"/>
      <c r="Y34" s="777"/>
      <c r="Z34" s="777"/>
      <c r="AA34" s="777">
        <v>554</v>
      </c>
      <c r="AB34" s="777"/>
      <c r="AC34" s="777"/>
      <c r="AD34" s="777"/>
      <c r="AE34" s="778"/>
      <c r="AF34" s="779">
        <v>3371</v>
      </c>
      <c r="AG34" s="780"/>
      <c r="AH34" s="780"/>
      <c r="AI34" s="780"/>
      <c r="AJ34" s="781"/>
      <c r="AK34" s="848">
        <v>121</v>
      </c>
      <c r="AL34" s="849"/>
      <c r="AM34" s="849"/>
      <c r="AN34" s="849"/>
      <c r="AO34" s="849"/>
      <c r="AP34" s="849">
        <v>7710</v>
      </c>
      <c r="AQ34" s="849"/>
      <c r="AR34" s="849"/>
      <c r="AS34" s="849"/>
      <c r="AT34" s="849"/>
      <c r="AU34" s="849">
        <v>1079</v>
      </c>
      <c r="AV34" s="849"/>
      <c r="AW34" s="849"/>
      <c r="AX34" s="849"/>
      <c r="AY34" s="849"/>
      <c r="AZ34" s="850" t="s">
        <v>472</v>
      </c>
      <c r="BA34" s="850"/>
      <c r="BB34" s="850"/>
      <c r="BC34" s="850"/>
      <c r="BD34" s="850"/>
      <c r="BE34" s="846" t="s">
        <v>547</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542</v>
      </c>
      <c r="C35" s="774"/>
      <c r="D35" s="774"/>
      <c r="E35" s="774"/>
      <c r="F35" s="774"/>
      <c r="G35" s="774"/>
      <c r="H35" s="774"/>
      <c r="I35" s="774"/>
      <c r="J35" s="774"/>
      <c r="K35" s="774"/>
      <c r="L35" s="774"/>
      <c r="M35" s="774"/>
      <c r="N35" s="774"/>
      <c r="O35" s="774"/>
      <c r="P35" s="775"/>
      <c r="Q35" s="776">
        <v>4423</v>
      </c>
      <c r="R35" s="777"/>
      <c r="S35" s="777"/>
      <c r="T35" s="777"/>
      <c r="U35" s="777"/>
      <c r="V35" s="777">
        <v>3896</v>
      </c>
      <c r="W35" s="777"/>
      <c r="X35" s="777"/>
      <c r="Y35" s="777"/>
      <c r="Z35" s="777"/>
      <c r="AA35" s="777">
        <v>527</v>
      </c>
      <c r="AB35" s="777"/>
      <c r="AC35" s="777"/>
      <c r="AD35" s="777"/>
      <c r="AE35" s="778"/>
      <c r="AF35" s="779">
        <v>684</v>
      </c>
      <c r="AG35" s="780"/>
      <c r="AH35" s="780"/>
      <c r="AI35" s="780"/>
      <c r="AJ35" s="781"/>
      <c r="AK35" s="848">
        <v>1735</v>
      </c>
      <c r="AL35" s="849"/>
      <c r="AM35" s="849"/>
      <c r="AN35" s="849"/>
      <c r="AO35" s="849"/>
      <c r="AP35" s="849">
        <v>34884</v>
      </c>
      <c r="AQ35" s="849"/>
      <c r="AR35" s="849"/>
      <c r="AS35" s="849"/>
      <c r="AT35" s="849"/>
      <c r="AU35" s="849">
        <v>21663</v>
      </c>
      <c r="AV35" s="849"/>
      <c r="AW35" s="849"/>
      <c r="AX35" s="849"/>
      <c r="AY35" s="849"/>
      <c r="AZ35" s="850" t="s">
        <v>472</v>
      </c>
      <c r="BA35" s="850"/>
      <c r="BB35" s="850"/>
      <c r="BC35" s="850"/>
      <c r="BD35" s="850"/>
      <c r="BE35" s="846" t="s">
        <v>547</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543</v>
      </c>
      <c r="C36" s="774"/>
      <c r="D36" s="774"/>
      <c r="E36" s="774"/>
      <c r="F36" s="774"/>
      <c r="G36" s="774"/>
      <c r="H36" s="774"/>
      <c r="I36" s="774"/>
      <c r="J36" s="774"/>
      <c r="K36" s="774"/>
      <c r="L36" s="774"/>
      <c r="M36" s="774"/>
      <c r="N36" s="774"/>
      <c r="O36" s="774"/>
      <c r="P36" s="775"/>
      <c r="Q36" s="776">
        <v>1631</v>
      </c>
      <c r="R36" s="777"/>
      <c r="S36" s="777"/>
      <c r="T36" s="777"/>
      <c r="U36" s="777"/>
      <c r="V36" s="777">
        <v>1406</v>
      </c>
      <c r="W36" s="777"/>
      <c r="X36" s="777"/>
      <c r="Y36" s="777"/>
      <c r="Z36" s="777"/>
      <c r="AA36" s="777">
        <v>225</v>
      </c>
      <c r="AB36" s="777"/>
      <c r="AC36" s="777"/>
      <c r="AD36" s="777"/>
      <c r="AE36" s="778"/>
      <c r="AF36" s="779">
        <v>3979</v>
      </c>
      <c r="AG36" s="780"/>
      <c r="AH36" s="780"/>
      <c r="AI36" s="780"/>
      <c r="AJ36" s="781"/>
      <c r="AK36" s="848">
        <v>818</v>
      </c>
      <c r="AL36" s="849"/>
      <c r="AM36" s="849"/>
      <c r="AN36" s="849"/>
      <c r="AO36" s="849"/>
      <c r="AP36" s="849">
        <v>13980</v>
      </c>
      <c r="AQ36" s="849"/>
      <c r="AR36" s="849"/>
      <c r="AS36" s="849"/>
      <c r="AT36" s="849"/>
      <c r="AU36" s="849">
        <v>8682</v>
      </c>
      <c r="AV36" s="849"/>
      <c r="AW36" s="849"/>
      <c r="AX36" s="849"/>
      <c r="AY36" s="849"/>
      <c r="AZ36" s="850" t="s">
        <v>472</v>
      </c>
      <c r="BA36" s="850"/>
      <c r="BB36" s="850"/>
      <c r="BC36" s="850"/>
      <c r="BD36" s="850"/>
      <c r="BE36" s="846" t="s">
        <v>547</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544</v>
      </c>
      <c r="C37" s="774"/>
      <c r="D37" s="774"/>
      <c r="E37" s="774"/>
      <c r="F37" s="774"/>
      <c r="G37" s="774"/>
      <c r="H37" s="774"/>
      <c r="I37" s="774"/>
      <c r="J37" s="774"/>
      <c r="K37" s="774"/>
      <c r="L37" s="774"/>
      <c r="M37" s="774"/>
      <c r="N37" s="774"/>
      <c r="O37" s="774"/>
      <c r="P37" s="775"/>
      <c r="Q37" s="776">
        <v>1534</v>
      </c>
      <c r="R37" s="777"/>
      <c r="S37" s="777"/>
      <c r="T37" s="777"/>
      <c r="U37" s="777"/>
      <c r="V37" s="777">
        <v>1419</v>
      </c>
      <c r="W37" s="777"/>
      <c r="X37" s="777"/>
      <c r="Y37" s="777"/>
      <c r="Z37" s="777"/>
      <c r="AA37" s="777">
        <v>114</v>
      </c>
      <c r="AB37" s="777"/>
      <c r="AC37" s="777"/>
      <c r="AD37" s="777"/>
      <c r="AE37" s="778"/>
      <c r="AF37" s="779">
        <v>1139</v>
      </c>
      <c r="AG37" s="780"/>
      <c r="AH37" s="780"/>
      <c r="AI37" s="780"/>
      <c r="AJ37" s="781"/>
      <c r="AK37" s="848">
        <v>946</v>
      </c>
      <c r="AL37" s="849"/>
      <c r="AM37" s="849"/>
      <c r="AN37" s="849"/>
      <c r="AO37" s="849"/>
      <c r="AP37" s="849">
        <v>10292</v>
      </c>
      <c r="AQ37" s="849"/>
      <c r="AR37" s="849"/>
      <c r="AS37" s="849"/>
      <c r="AT37" s="849"/>
      <c r="AU37" s="849">
        <v>8861</v>
      </c>
      <c r="AV37" s="849"/>
      <c r="AW37" s="849"/>
      <c r="AX37" s="849"/>
      <c r="AY37" s="849"/>
      <c r="AZ37" s="850" t="s">
        <v>472</v>
      </c>
      <c r="BA37" s="850"/>
      <c r="BB37" s="850"/>
      <c r="BC37" s="850"/>
      <c r="BD37" s="850"/>
      <c r="BE37" s="846" t="s">
        <v>547</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545</v>
      </c>
      <c r="C38" s="774"/>
      <c r="D38" s="774"/>
      <c r="E38" s="774"/>
      <c r="F38" s="774"/>
      <c r="G38" s="774"/>
      <c r="H38" s="774"/>
      <c r="I38" s="774"/>
      <c r="J38" s="774"/>
      <c r="K38" s="774"/>
      <c r="L38" s="774"/>
      <c r="M38" s="774"/>
      <c r="N38" s="774"/>
      <c r="O38" s="774"/>
      <c r="P38" s="775"/>
      <c r="Q38" s="776">
        <v>6</v>
      </c>
      <c r="R38" s="777"/>
      <c r="S38" s="777"/>
      <c r="T38" s="777"/>
      <c r="U38" s="777"/>
      <c r="V38" s="777">
        <v>8</v>
      </c>
      <c r="W38" s="777"/>
      <c r="X38" s="777"/>
      <c r="Y38" s="777"/>
      <c r="Z38" s="777"/>
      <c r="AA38" s="777">
        <v>-2</v>
      </c>
      <c r="AB38" s="777"/>
      <c r="AC38" s="777"/>
      <c r="AD38" s="777"/>
      <c r="AE38" s="778"/>
      <c r="AF38" s="779">
        <v>77</v>
      </c>
      <c r="AG38" s="780"/>
      <c r="AH38" s="780"/>
      <c r="AI38" s="780"/>
      <c r="AJ38" s="781"/>
      <c r="AK38" s="848">
        <v>3</v>
      </c>
      <c r="AL38" s="849"/>
      <c r="AM38" s="849"/>
      <c r="AN38" s="849"/>
      <c r="AO38" s="849"/>
      <c r="AP38" s="849">
        <v>44</v>
      </c>
      <c r="AQ38" s="849"/>
      <c r="AR38" s="849"/>
      <c r="AS38" s="849"/>
      <c r="AT38" s="849"/>
      <c r="AU38" s="849">
        <v>38</v>
      </c>
      <c r="AV38" s="849"/>
      <c r="AW38" s="849"/>
      <c r="AX38" s="849"/>
      <c r="AY38" s="849"/>
      <c r="AZ38" s="850" t="s">
        <v>472</v>
      </c>
      <c r="BA38" s="850"/>
      <c r="BB38" s="850"/>
      <c r="BC38" s="850"/>
      <c r="BD38" s="850"/>
      <c r="BE38" s="846" t="s">
        <v>547</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t="s">
        <v>546</v>
      </c>
      <c r="C39" s="774"/>
      <c r="D39" s="774"/>
      <c r="E39" s="774"/>
      <c r="F39" s="774"/>
      <c r="G39" s="774"/>
      <c r="H39" s="774"/>
      <c r="I39" s="774"/>
      <c r="J39" s="774"/>
      <c r="K39" s="774"/>
      <c r="L39" s="774"/>
      <c r="M39" s="774"/>
      <c r="N39" s="774"/>
      <c r="O39" s="774"/>
      <c r="P39" s="775"/>
      <c r="Q39" s="776">
        <v>37</v>
      </c>
      <c r="R39" s="777"/>
      <c r="S39" s="777"/>
      <c r="T39" s="777"/>
      <c r="U39" s="777"/>
      <c r="V39" s="777">
        <v>37</v>
      </c>
      <c r="W39" s="777"/>
      <c r="X39" s="777"/>
      <c r="Y39" s="777"/>
      <c r="Z39" s="777"/>
      <c r="AA39" s="777" t="s">
        <v>529</v>
      </c>
      <c r="AB39" s="777"/>
      <c r="AC39" s="777"/>
      <c r="AD39" s="777"/>
      <c r="AE39" s="778"/>
      <c r="AF39" s="779">
        <v>562</v>
      </c>
      <c r="AG39" s="780"/>
      <c r="AH39" s="780"/>
      <c r="AI39" s="780"/>
      <c r="AJ39" s="781"/>
      <c r="AK39" s="848">
        <v>6</v>
      </c>
      <c r="AL39" s="849"/>
      <c r="AM39" s="849"/>
      <c r="AN39" s="849"/>
      <c r="AO39" s="849"/>
      <c r="AP39" s="849" t="s">
        <v>529</v>
      </c>
      <c r="AQ39" s="849"/>
      <c r="AR39" s="849"/>
      <c r="AS39" s="849"/>
      <c r="AT39" s="849"/>
      <c r="AU39" s="849" t="s">
        <v>529</v>
      </c>
      <c r="AV39" s="849"/>
      <c r="AW39" s="849"/>
      <c r="AX39" s="849"/>
      <c r="AY39" s="849"/>
      <c r="AZ39" s="850" t="s">
        <v>472</v>
      </c>
      <c r="BA39" s="850"/>
      <c r="BB39" s="850"/>
      <c r="BC39" s="850"/>
      <c r="BD39" s="850"/>
      <c r="BE39" s="846" t="s">
        <v>548</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378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10920</v>
      </c>
      <c r="AG63" s="860"/>
      <c r="AH63" s="860"/>
      <c r="AI63" s="860"/>
      <c r="AJ63" s="861"/>
      <c r="AK63" s="862"/>
      <c r="AL63" s="857"/>
      <c r="AM63" s="857"/>
      <c r="AN63" s="857"/>
      <c r="AO63" s="857"/>
      <c r="AP63" s="860">
        <f>SUM(AP28:AT39)</f>
        <v>67984</v>
      </c>
      <c r="AQ63" s="860"/>
      <c r="AR63" s="860"/>
      <c r="AS63" s="860"/>
      <c r="AT63" s="860"/>
      <c r="AU63" s="860">
        <f>SUM(AU28:AY39)</f>
        <v>40785</v>
      </c>
      <c r="AV63" s="860"/>
      <c r="AW63" s="860"/>
      <c r="AX63" s="860"/>
      <c r="AY63" s="860"/>
      <c r="AZ63" s="864"/>
      <c r="BA63" s="864"/>
      <c r="BB63" s="864"/>
      <c r="BC63" s="864"/>
      <c r="BD63" s="864"/>
      <c r="BE63" s="865"/>
      <c r="BF63" s="865"/>
      <c r="BG63" s="865"/>
      <c r="BH63" s="865"/>
      <c r="BI63" s="866"/>
      <c r="BJ63" s="867" t="s">
        <v>104</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379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380</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381</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549</v>
      </c>
      <c r="C68" s="888"/>
      <c r="D68" s="888"/>
      <c r="E68" s="888"/>
      <c r="F68" s="888"/>
      <c r="G68" s="888"/>
      <c r="H68" s="888"/>
      <c r="I68" s="888"/>
      <c r="J68" s="888"/>
      <c r="K68" s="888"/>
      <c r="L68" s="888"/>
      <c r="M68" s="888"/>
      <c r="N68" s="888"/>
      <c r="O68" s="888"/>
      <c r="P68" s="889"/>
      <c r="Q68" s="890">
        <v>2038</v>
      </c>
      <c r="R68" s="884"/>
      <c r="S68" s="884"/>
      <c r="T68" s="884"/>
      <c r="U68" s="884"/>
      <c r="V68" s="884">
        <v>1887</v>
      </c>
      <c r="W68" s="884"/>
      <c r="X68" s="884"/>
      <c r="Y68" s="884"/>
      <c r="Z68" s="884"/>
      <c r="AA68" s="884">
        <v>151</v>
      </c>
      <c r="AB68" s="884"/>
      <c r="AC68" s="884"/>
      <c r="AD68" s="884"/>
      <c r="AE68" s="884"/>
      <c r="AF68" s="884">
        <v>151</v>
      </c>
      <c r="AG68" s="884"/>
      <c r="AH68" s="884"/>
      <c r="AI68" s="884"/>
      <c r="AJ68" s="884"/>
      <c r="AK68" s="884" t="s">
        <v>472</v>
      </c>
      <c r="AL68" s="884"/>
      <c r="AM68" s="884"/>
      <c r="AN68" s="884"/>
      <c r="AO68" s="884"/>
      <c r="AP68" s="884">
        <v>181</v>
      </c>
      <c r="AQ68" s="884"/>
      <c r="AR68" s="884"/>
      <c r="AS68" s="884"/>
      <c r="AT68" s="884"/>
      <c r="AU68" s="884">
        <v>130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550</v>
      </c>
      <c r="C69" s="892"/>
      <c r="D69" s="892"/>
      <c r="E69" s="892"/>
      <c r="F69" s="892"/>
      <c r="G69" s="892"/>
      <c r="H69" s="892"/>
      <c r="I69" s="892"/>
      <c r="J69" s="892"/>
      <c r="K69" s="892"/>
      <c r="L69" s="892"/>
      <c r="M69" s="892"/>
      <c r="N69" s="892"/>
      <c r="O69" s="892"/>
      <c r="P69" s="893"/>
      <c r="Q69" s="894">
        <v>103</v>
      </c>
      <c r="R69" s="849"/>
      <c r="S69" s="849"/>
      <c r="T69" s="849"/>
      <c r="U69" s="849"/>
      <c r="V69" s="849">
        <v>35</v>
      </c>
      <c r="W69" s="849"/>
      <c r="X69" s="849"/>
      <c r="Y69" s="849"/>
      <c r="Z69" s="849"/>
      <c r="AA69" s="849">
        <v>68</v>
      </c>
      <c r="AB69" s="849"/>
      <c r="AC69" s="849"/>
      <c r="AD69" s="849"/>
      <c r="AE69" s="849"/>
      <c r="AF69" s="849">
        <v>68</v>
      </c>
      <c r="AG69" s="849"/>
      <c r="AH69" s="849"/>
      <c r="AI69" s="849"/>
      <c r="AJ69" s="849"/>
      <c r="AK69" s="849" t="s">
        <v>472</v>
      </c>
      <c r="AL69" s="849"/>
      <c r="AM69" s="849"/>
      <c r="AN69" s="849"/>
      <c r="AO69" s="849"/>
      <c r="AP69" s="849" t="s">
        <v>551</v>
      </c>
      <c r="AQ69" s="849"/>
      <c r="AR69" s="849"/>
      <c r="AS69" s="849"/>
      <c r="AT69" s="849"/>
      <c r="AU69" s="849" t="s">
        <v>552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553</v>
      </c>
      <c r="C70" s="892"/>
      <c r="D70" s="892"/>
      <c r="E70" s="892"/>
      <c r="F70" s="892"/>
      <c r="G70" s="892"/>
      <c r="H70" s="892"/>
      <c r="I70" s="892"/>
      <c r="J70" s="892"/>
      <c r="K70" s="892"/>
      <c r="L70" s="892"/>
      <c r="M70" s="892"/>
      <c r="N70" s="892"/>
      <c r="O70" s="892"/>
      <c r="P70" s="893"/>
      <c r="Q70" s="894">
        <v>230</v>
      </c>
      <c r="R70" s="849"/>
      <c r="S70" s="849"/>
      <c r="T70" s="849"/>
      <c r="U70" s="849"/>
      <c r="V70" s="849">
        <v>216</v>
      </c>
      <c r="W70" s="849"/>
      <c r="X70" s="849"/>
      <c r="Y70" s="849"/>
      <c r="Z70" s="849"/>
      <c r="AA70" s="849">
        <v>14</v>
      </c>
      <c r="AB70" s="849"/>
      <c r="AC70" s="849"/>
      <c r="AD70" s="849"/>
      <c r="AE70" s="849"/>
      <c r="AF70" s="849">
        <v>14</v>
      </c>
      <c r="AG70" s="849"/>
      <c r="AH70" s="849"/>
      <c r="AI70" s="849"/>
      <c r="AJ70" s="849"/>
      <c r="AK70" s="849" t="s">
        <v>472</v>
      </c>
      <c r="AL70" s="849"/>
      <c r="AM70" s="849"/>
      <c r="AN70" s="849"/>
      <c r="AO70" s="849"/>
      <c r="AP70" s="849" t="s">
        <v>552</v>
      </c>
      <c r="AQ70" s="849"/>
      <c r="AR70" s="849"/>
      <c r="AS70" s="849"/>
      <c r="AT70" s="849"/>
      <c r="AU70" s="849" t="s">
        <v>552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554</v>
      </c>
      <c r="C71" s="892"/>
      <c r="D71" s="892"/>
      <c r="E71" s="892"/>
      <c r="F71" s="892"/>
      <c r="G71" s="892"/>
      <c r="H71" s="892"/>
      <c r="I71" s="892"/>
      <c r="J71" s="892"/>
      <c r="K71" s="892"/>
      <c r="L71" s="892"/>
      <c r="M71" s="892"/>
      <c r="N71" s="892"/>
      <c r="O71" s="892"/>
      <c r="P71" s="893"/>
      <c r="Q71" s="894">
        <v>2372</v>
      </c>
      <c r="R71" s="849"/>
      <c r="S71" s="849"/>
      <c r="T71" s="849"/>
      <c r="U71" s="849"/>
      <c r="V71" s="849">
        <v>2348</v>
      </c>
      <c r="W71" s="849"/>
      <c r="X71" s="849"/>
      <c r="Y71" s="849"/>
      <c r="Z71" s="849"/>
      <c r="AA71" s="849">
        <v>24</v>
      </c>
      <c r="AB71" s="849"/>
      <c r="AC71" s="849"/>
      <c r="AD71" s="849"/>
      <c r="AE71" s="849"/>
      <c r="AF71" s="849">
        <v>24</v>
      </c>
      <c r="AG71" s="849"/>
      <c r="AH71" s="849"/>
      <c r="AI71" s="849"/>
      <c r="AJ71" s="849"/>
      <c r="AK71" s="849" t="s">
        <v>472</v>
      </c>
      <c r="AL71" s="849"/>
      <c r="AM71" s="849"/>
      <c r="AN71" s="849"/>
      <c r="AO71" s="849"/>
      <c r="AP71" s="849">
        <v>1876</v>
      </c>
      <c r="AQ71" s="849"/>
      <c r="AR71" s="849"/>
      <c r="AS71" s="849"/>
      <c r="AT71" s="849"/>
      <c r="AU71" s="849">
        <v>1390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555</v>
      </c>
      <c r="C72" s="892"/>
      <c r="D72" s="892"/>
      <c r="E72" s="892"/>
      <c r="F72" s="892"/>
      <c r="G72" s="892"/>
      <c r="H72" s="892"/>
      <c r="I72" s="892"/>
      <c r="J72" s="892"/>
      <c r="K72" s="892"/>
      <c r="L72" s="892"/>
      <c r="M72" s="892"/>
      <c r="N72" s="892"/>
      <c r="O72" s="892"/>
      <c r="P72" s="893"/>
      <c r="Q72" s="894">
        <v>43</v>
      </c>
      <c r="R72" s="849"/>
      <c r="S72" s="849"/>
      <c r="T72" s="849"/>
      <c r="U72" s="849"/>
      <c r="V72" s="849">
        <v>38</v>
      </c>
      <c r="W72" s="849"/>
      <c r="X72" s="849"/>
      <c r="Y72" s="849"/>
      <c r="Z72" s="849"/>
      <c r="AA72" s="849">
        <v>5</v>
      </c>
      <c r="AB72" s="849"/>
      <c r="AC72" s="849"/>
      <c r="AD72" s="849"/>
      <c r="AE72" s="849"/>
      <c r="AF72" s="849">
        <v>5</v>
      </c>
      <c r="AG72" s="849"/>
      <c r="AH72" s="849"/>
      <c r="AI72" s="849"/>
      <c r="AJ72" s="849"/>
      <c r="AK72" s="849" t="s">
        <v>472</v>
      </c>
      <c r="AL72" s="849"/>
      <c r="AM72" s="849"/>
      <c r="AN72" s="849"/>
      <c r="AO72" s="849"/>
      <c r="AP72" s="849" t="s">
        <v>552</v>
      </c>
      <c r="AQ72" s="849"/>
      <c r="AR72" s="849"/>
      <c r="AS72" s="849"/>
      <c r="AT72" s="849"/>
      <c r="AU72" s="849" t="s">
        <v>552</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556</v>
      </c>
      <c r="C73" s="892"/>
      <c r="D73" s="892"/>
      <c r="E73" s="892"/>
      <c r="F73" s="892"/>
      <c r="G73" s="892"/>
      <c r="H73" s="892"/>
      <c r="I73" s="892"/>
      <c r="J73" s="892"/>
      <c r="K73" s="892"/>
      <c r="L73" s="892"/>
      <c r="M73" s="892"/>
      <c r="N73" s="892"/>
      <c r="O73" s="892"/>
      <c r="P73" s="893"/>
      <c r="Q73" s="894">
        <v>27</v>
      </c>
      <c r="R73" s="849"/>
      <c r="S73" s="849"/>
      <c r="T73" s="849"/>
      <c r="U73" s="849"/>
      <c r="V73" s="849">
        <v>23</v>
      </c>
      <c r="W73" s="849"/>
      <c r="X73" s="849"/>
      <c r="Y73" s="849"/>
      <c r="Z73" s="849"/>
      <c r="AA73" s="849">
        <v>4</v>
      </c>
      <c r="AB73" s="849"/>
      <c r="AC73" s="849"/>
      <c r="AD73" s="849"/>
      <c r="AE73" s="849"/>
      <c r="AF73" s="849">
        <v>3</v>
      </c>
      <c r="AG73" s="849"/>
      <c r="AH73" s="849"/>
      <c r="AI73" s="849"/>
      <c r="AJ73" s="849"/>
      <c r="AK73" s="849" t="s">
        <v>552</v>
      </c>
      <c r="AL73" s="849"/>
      <c r="AM73" s="849"/>
      <c r="AN73" s="849"/>
      <c r="AO73" s="849"/>
      <c r="AP73" s="849" t="s">
        <v>552</v>
      </c>
      <c r="AQ73" s="849"/>
      <c r="AR73" s="849"/>
      <c r="AS73" s="849"/>
      <c r="AT73" s="849"/>
      <c r="AU73" s="849" t="s">
        <v>552</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557</v>
      </c>
      <c r="C74" s="892"/>
      <c r="D74" s="892"/>
      <c r="E74" s="892"/>
      <c r="F74" s="892"/>
      <c r="G74" s="892"/>
      <c r="H74" s="892"/>
      <c r="I74" s="892"/>
      <c r="J74" s="892"/>
      <c r="K74" s="892"/>
      <c r="L74" s="892"/>
      <c r="M74" s="892"/>
      <c r="N74" s="892"/>
      <c r="O74" s="892"/>
      <c r="P74" s="893"/>
      <c r="Q74" s="894">
        <v>159</v>
      </c>
      <c r="R74" s="849"/>
      <c r="S74" s="849"/>
      <c r="T74" s="849"/>
      <c r="U74" s="849"/>
      <c r="V74" s="849">
        <v>157</v>
      </c>
      <c r="W74" s="849"/>
      <c r="X74" s="849"/>
      <c r="Y74" s="849"/>
      <c r="Z74" s="849"/>
      <c r="AA74" s="849">
        <v>2</v>
      </c>
      <c r="AB74" s="849"/>
      <c r="AC74" s="849"/>
      <c r="AD74" s="849"/>
      <c r="AE74" s="849"/>
      <c r="AF74" s="849">
        <v>1</v>
      </c>
      <c r="AG74" s="849"/>
      <c r="AH74" s="849"/>
      <c r="AI74" s="849"/>
      <c r="AJ74" s="849"/>
      <c r="AK74" s="849" t="s">
        <v>552</v>
      </c>
      <c r="AL74" s="849"/>
      <c r="AM74" s="849"/>
      <c r="AN74" s="849"/>
      <c r="AO74" s="849"/>
      <c r="AP74" s="849">
        <v>135</v>
      </c>
      <c r="AQ74" s="849"/>
      <c r="AR74" s="849"/>
      <c r="AS74" s="849"/>
      <c r="AT74" s="849"/>
      <c r="AU74" s="849">
        <v>70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558</v>
      </c>
      <c r="C75" s="892"/>
      <c r="D75" s="892"/>
      <c r="E75" s="892"/>
      <c r="F75" s="892"/>
      <c r="G75" s="892"/>
      <c r="H75" s="892"/>
      <c r="I75" s="892"/>
      <c r="J75" s="892"/>
      <c r="K75" s="892"/>
      <c r="L75" s="892"/>
      <c r="M75" s="892"/>
      <c r="N75" s="892"/>
      <c r="O75" s="892"/>
      <c r="P75" s="893"/>
      <c r="Q75" s="897">
        <v>1844</v>
      </c>
      <c r="R75" s="898"/>
      <c r="S75" s="898"/>
      <c r="T75" s="898"/>
      <c r="U75" s="848"/>
      <c r="V75" s="899">
        <v>1770</v>
      </c>
      <c r="W75" s="898"/>
      <c r="X75" s="898"/>
      <c r="Y75" s="898"/>
      <c r="Z75" s="848"/>
      <c r="AA75" s="899">
        <v>74</v>
      </c>
      <c r="AB75" s="898"/>
      <c r="AC75" s="898"/>
      <c r="AD75" s="898"/>
      <c r="AE75" s="848"/>
      <c r="AF75" s="899">
        <v>74</v>
      </c>
      <c r="AG75" s="898"/>
      <c r="AH75" s="898"/>
      <c r="AI75" s="898"/>
      <c r="AJ75" s="848"/>
      <c r="AK75" s="849" t="s">
        <v>552</v>
      </c>
      <c r="AL75" s="849"/>
      <c r="AM75" s="849"/>
      <c r="AN75" s="849"/>
      <c r="AO75" s="849"/>
      <c r="AP75" s="849" t="s">
        <v>552</v>
      </c>
      <c r="AQ75" s="849"/>
      <c r="AR75" s="849"/>
      <c r="AS75" s="849"/>
      <c r="AT75" s="849"/>
      <c r="AU75" s="849" t="s">
        <v>552</v>
      </c>
      <c r="AV75" s="849"/>
      <c r="AW75" s="849"/>
      <c r="AX75" s="849"/>
      <c r="AY75" s="849"/>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559</v>
      </c>
      <c r="C76" s="892"/>
      <c r="D76" s="892"/>
      <c r="E76" s="892"/>
      <c r="F76" s="892"/>
      <c r="G76" s="892"/>
      <c r="H76" s="892"/>
      <c r="I76" s="892"/>
      <c r="J76" s="892"/>
      <c r="K76" s="892"/>
      <c r="L76" s="892"/>
      <c r="M76" s="892"/>
      <c r="N76" s="892"/>
      <c r="O76" s="892"/>
      <c r="P76" s="893"/>
      <c r="Q76" s="897">
        <v>271713</v>
      </c>
      <c r="R76" s="898"/>
      <c r="S76" s="898"/>
      <c r="T76" s="898"/>
      <c r="U76" s="848"/>
      <c r="V76" s="899">
        <v>261269</v>
      </c>
      <c r="W76" s="898"/>
      <c r="X76" s="898"/>
      <c r="Y76" s="898"/>
      <c r="Z76" s="848"/>
      <c r="AA76" s="899">
        <v>10444</v>
      </c>
      <c r="AB76" s="898"/>
      <c r="AC76" s="898"/>
      <c r="AD76" s="898"/>
      <c r="AE76" s="848"/>
      <c r="AF76" s="899">
        <f>10445-1</f>
        <v>10444</v>
      </c>
      <c r="AG76" s="898"/>
      <c r="AH76" s="898"/>
      <c r="AI76" s="898"/>
      <c r="AJ76" s="848"/>
      <c r="AK76" s="849" t="s">
        <v>552</v>
      </c>
      <c r="AL76" s="849"/>
      <c r="AM76" s="849"/>
      <c r="AN76" s="849"/>
      <c r="AO76" s="849"/>
      <c r="AP76" s="849" t="s">
        <v>552</v>
      </c>
      <c r="AQ76" s="849"/>
      <c r="AR76" s="849"/>
      <c r="AS76" s="849"/>
      <c r="AT76" s="849"/>
      <c r="AU76" s="849" t="s">
        <v>552</v>
      </c>
      <c r="AV76" s="849"/>
      <c r="AW76" s="849"/>
      <c r="AX76" s="849"/>
      <c r="AY76" s="849"/>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560</v>
      </c>
      <c r="C77" s="892"/>
      <c r="D77" s="892"/>
      <c r="E77" s="892"/>
      <c r="F77" s="892"/>
      <c r="G77" s="892"/>
      <c r="H77" s="892"/>
      <c r="I77" s="892"/>
      <c r="J77" s="892"/>
      <c r="K77" s="892"/>
      <c r="L77" s="892"/>
      <c r="M77" s="892"/>
      <c r="N77" s="892"/>
      <c r="O77" s="892"/>
      <c r="P77" s="893"/>
      <c r="Q77" s="897">
        <v>304</v>
      </c>
      <c r="R77" s="898"/>
      <c r="S77" s="898"/>
      <c r="T77" s="898"/>
      <c r="U77" s="848"/>
      <c r="V77" s="899">
        <v>292</v>
      </c>
      <c r="W77" s="898"/>
      <c r="X77" s="898"/>
      <c r="Y77" s="898"/>
      <c r="Z77" s="848"/>
      <c r="AA77" s="899">
        <v>12</v>
      </c>
      <c r="AB77" s="898"/>
      <c r="AC77" s="898"/>
      <c r="AD77" s="898"/>
      <c r="AE77" s="848"/>
      <c r="AF77" s="899">
        <v>12</v>
      </c>
      <c r="AG77" s="898"/>
      <c r="AH77" s="898"/>
      <c r="AI77" s="898"/>
      <c r="AJ77" s="848"/>
      <c r="AK77" s="849" t="s">
        <v>552</v>
      </c>
      <c r="AL77" s="849"/>
      <c r="AM77" s="849"/>
      <c r="AN77" s="849"/>
      <c r="AO77" s="849"/>
      <c r="AP77" s="849" t="s">
        <v>552</v>
      </c>
      <c r="AQ77" s="849"/>
      <c r="AR77" s="849"/>
      <c r="AS77" s="849"/>
      <c r="AT77" s="849"/>
      <c r="AU77" s="849" t="s">
        <v>552</v>
      </c>
      <c r="AV77" s="849"/>
      <c r="AW77" s="849"/>
      <c r="AX77" s="849"/>
      <c r="AY77" s="849"/>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561</v>
      </c>
      <c r="C78" s="892"/>
      <c r="D78" s="892"/>
      <c r="E78" s="892"/>
      <c r="F78" s="892"/>
      <c r="G78" s="892"/>
      <c r="H78" s="892"/>
      <c r="I78" s="892"/>
      <c r="J78" s="892"/>
      <c r="K78" s="892"/>
      <c r="L78" s="892"/>
      <c r="M78" s="892"/>
      <c r="N78" s="892"/>
      <c r="O78" s="892"/>
      <c r="P78" s="893"/>
      <c r="Q78" s="894">
        <v>2804</v>
      </c>
      <c r="R78" s="849"/>
      <c r="S78" s="849"/>
      <c r="T78" s="849"/>
      <c r="U78" s="849"/>
      <c r="V78" s="849">
        <v>3012</v>
      </c>
      <c r="W78" s="849"/>
      <c r="X78" s="849"/>
      <c r="Y78" s="849"/>
      <c r="Z78" s="849"/>
      <c r="AA78" s="849">
        <v>-208</v>
      </c>
      <c r="AB78" s="849"/>
      <c r="AC78" s="849"/>
      <c r="AD78" s="849"/>
      <c r="AE78" s="849"/>
      <c r="AF78" s="849">
        <v>413</v>
      </c>
      <c r="AG78" s="849"/>
      <c r="AH78" s="849"/>
      <c r="AI78" s="849"/>
      <c r="AJ78" s="849"/>
      <c r="AK78" s="849" t="s">
        <v>552</v>
      </c>
      <c r="AL78" s="849"/>
      <c r="AM78" s="849"/>
      <c r="AN78" s="849"/>
      <c r="AO78" s="849"/>
      <c r="AP78" s="849">
        <v>2587</v>
      </c>
      <c r="AQ78" s="849"/>
      <c r="AR78" s="849"/>
      <c r="AS78" s="849"/>
      <c r="AT78" s="849"/>
      <c r="AU78" s="849">
        <v>652</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562</v>
      </c>
      <c r="C79" s="892"/>
      <c r="D79" s="892"/>
      <c r="E79" s="892"/>
      <c r="F79" s="892"/>
      <c r="G79" s="892"/>
      <c r="H79" s="892"/>
      <c r="I79" s="892"/>
      <c r="J79" s="892"/>
      <c r="K79" s="892"/>
      <c r="L79" s="892"/>
      <c r="M79" s="892"/>
      <c r="N79" s="892"/>
      <c r="O79" s="892"/>
      <c r="P79" s="893"/>
      <c r="Q79" s="894">
        <v>0</v>
      </c>
      <c r="R79" s="849"/>
      <c r="S79" s="849"/>
      <c r="T79" s="849"/>
      <c r="U79" s="849"/>
      <c r="V79" s="849">
        <v>0</v>
      </c>
      <c r="W79" s="849"/>
      <c r="X79" s="849"/>
      <c r="Y79" s="849"/>
      <c r="Z79" s="849"/>
      <c r="AA79" s="849">
        <v>0</v>
      </c>
      <c r="AB79" s="849"/>
      <c r="AC79" s="849"/>
      <c r="AD79" s="849"/>
      <c r="AE79" s="849"/>
      <c r="AF79" s="849">
        <v>0</v>
      </c>
      <c r="AG79" s="849"/>
      <c r="AH79" s="849"/>
      <c r="AI79" s="849"/>
      <c r="AJ79" s="849"/>
      <c r="AK79" s="849" t="s">
        <v>552</v>
      </c>
      <c r="AL79" s="849"/>
      <c r="AM79" s="849"/>
      <c r="AN79" s="849"/>
      <c r="AO79" s="849"/>
      <c r="AP79" s="849" t="s">
        <v>552</v>
      </c>
      <c r="AQ79" s="849"/>
      <c r="AR79" s="849"/>
      <c r="AS79" s="849"/>
      <c r="AT79" s="849"/>
      <c r="AU79" s="849" t="s">
        <v>552</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563</v>
      </c>
      <c r="C80" s="892"/>
      <c r="D80" s="892"/>
      <c r="E80" s="892"/>
      <c r="F80" s="892"/>
      <c r="G80" s="892"/>
      <c r="H80" s="892"/>
      <c r="I80" s="892"/>
      <c r="J80" s="892"/>
      <c r="K80" s="892"/>
      <c r="L80" s="892"/>
      <c r="M80" s="892"/>
      <c r="N80" s="892"/>
      <c r="O80" s="892"/>
      <c r="P80" s="893"/>
      <c r="Q80" s="894">
        <v>525</v>
      </c>
      <c r="R80" s="849"/>
      <c r="S80" s="849"/>
      <c r="T80" s="849"/>
      <c r="U80" s="849"/>
      <c r="V80" s="849">
        <v>503</v>
      </c>
      <c r="W80" s="849"/>
      <c r="X80" s="849"/>
      <c r="Y80" s="849"/>
      <c r="Z80" s="849"/>
      <c r="AA80" s="849">
        <v>22</v>
      </c>
      <c r="AB80" s="849"/>
      <c r="AC80" s="849"/>
      <c r="AD80" s="849"/>
      <c r="AE80" s="849"/>
      <c r="AF80" s="849">
        <v>22</v>
      </c>
      <c r="AG80" s="849"/>
      <c r="AH80" s="849"/>
      <c r="AI80" s="849"/>
      <c r="AJ80" s="849"/>
      <c r="AK80" s="849" t="s">
        <v>552</v>
      </c>
      <c r="AL80" s="849"/>
      <c r="AM80" s="849"/>
      <c r="AN80" s="849"/>
      <c r="AO80" s="849"/>
      <c r="AP80" s="849">
        <v>677</v>
      </c>
      <c r="AQ80" s="849"/>
      <c r="AR80" s="849"/>
      <c r="AS80" s="849"/>
      <c r="AT80" s="849"/>
      <c r="AU80" s="849">
        <v>31</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564</v>
      </c>
      <c r="C81" s="892"/>
      <c r="D81" s="892"/>
      <c r="E81" s="892"/>
      <c r="F81" s="892"/>
      <c r="G81" s="892"/>
      <c r="H81" s="892"/>
      <c r="I81" s="892"/>
      <c r="J81" s="892"/>
      <c r="K81" s="892"/>
      <c r="L81" s="892"/>
      <c r="M81" s="892"/>
      <c r="N81" s="892"/>
      <c r="O81" s="892"/>
      <c r="P81" s="893"/>
      <c r="Q81" s="894">
        <v>41</v>
      </c>
      <c r="R81" s="849"/>
      <c r="S81" s="849"/>
      <c r="T81" s="849"/>
      <c r="U81" s="849"/>
      <c r="V81" s="849">
        <v>39</v>
      </c>
      <c r="W81" s="849"/>
      <c r="X81" s="849"/>
      <c r="Y81" s="849"/>
      <c r="Z81" s="849"/>
      <c r="AA81" s="849">
        <v>2</v>
      </c>
      <c r="AB81" s="849"/>
      <c r="AC81" s="849"/>
      <c r="AD81" s="849"/>
      <c r="AE81" s="849"/>
      <c r="AF81" s="849">
        <v>2</v>
      </c>
      <c r="AG81" s="849"/>
      <c r="AH81" s="849"/>
      <c r="AI81" s="849"/>
      <c r="AJ81" s="849"/>
      <c r="AK81" s="849" t="s">
        <v>552</v>
      </c>
      <c r="AL81" s="849"/>
      <c r="AM81" s="849"/>
      <c r="AN81" s="849"/>
      <c r="AO81" s="849"/>
      <c r="AP81" s="849" t="s">
        <v>552</v>
      </c>
      <c r="AQ81" s="849"/>
      <c r="AR81" s="849"/>
      <c r="AS81" s="849"/>
      <c r="AT81" s="849"/>
      <c r="AU81" s="849" t="s">
        <v>552</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t="s">
        <v>565</v>
      </c>
      <c r="C82" s="892"/>
      <c r="D82" s="892"/>
      <c r="E82" s="892"/>
      <c r="F82" s="892"/>
      <c r="G82" s="892"/>
      <c r="H82" s="892"/>
      <c r="I82" s="892"/>
      <c r="J82" s="892"/>
      <c r="K82" s="892"/>
      <c r="L82" s="892"/>
      <c r="M82" s="892"/>
      <c r="N82" s="892"/>
      <c r="O82" s="892"/>
      <c r="P82" s="893"/>
      <c r="Q82" s="894">
        <v>37</v>
      </c>
      <c r="R82" s="849"/>
      <c r="S82" s="849"/>
      <c r="T82" s="849"/>
      <c r="U82" s="849"/>
      <c r="V82" s="849">
        <v>36</v>
      </c>
      <c r="W82" s="849"/>
      <c r="X82" s="849"/>
      <c r="Y82" s="849"/>
      <c r="Z82" s="849"/>
      <c r="AA82" s="849">
        <v>1</v>
      </c>
      <c r="AB82" s="849"/>
      <c r="AC82" s="849"/>
      <c r="AD82" s="849"/>
      <c r="AE82" s="849"/>
      <c r="AF82" s="849">
        <v>0</v>
      </c>
      <c r="AG82" s="849"/>
      <c r="AH82" s="849"/>
      <c r="AI82" s="849"/>
      <c r="AJ82" s="849"/>
      <c r="AK82" s="849" t="s">
        <v>552</v>
      </c>
      <c r="AL82" s="849"/>
      <c r="AM82" s="849"/>
      <c r="AN82" s="849"/>
      <c r="AO82" s="849"/>
      <c r="AP82" s="849" t="s">
        <v>552</v>
      </c>
      <c r="AQ82" s="849"/>
      <c r="AR82" s="849"/>
      <c r="AS82" s="849"/>
      <c r="AT82" s="849"/>
      <c r="AU82" s="849" t="s">
        <v>552</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t="s">
        <v>566</v>
      </c>
      <c r="C83" s="892"/>
      <c r="D83" s="892"/>
      <c r="E83" s="892"/>
      <c r="F83" s="892"/>
      <c r="G83" s="892"/>
      <c r="H83" s="892"/>
      <c r="I83" s="892"/>
      <c r="J83" s="892"/>
      <c r="K83" s="892"/>
      <c r="L83" s="892"/>
      <c r="M83" s="892"/>
      <c r="N83" s="892"/>
      <c r="O83" s="892"/>
      <c r="P83" s="893"/>
      <c r="Q83" s="894">
        <v>359</v>
      </c>
      <c r="R83" s="849"/>
      <c r="S83" s="849"/>
      <c r="T83" s="849"/>
      <c r="U83" s="849"/>
      <c r="V83" s="849">
        <v>223</v>
      </c>
      <c r="W83" s="849"/>
      <c r="X83" s="849"/>
      <c r="Y83" s="849"/>
      <c r="Z83" s="849"/>
      <c r="AA83" s="849">
        <v>136</v>
      </c>
      <c r="AB83" s="849"/>
      <c r="AC83" s="849"/>
      <c r="AD83" s="849"/>
      <c r="AE83" s="849"/>
      <c r="AF83" s="849">
        <v>136</v>
      </c>
      <c r="AG83" s="849"/>
      <c r="AH83" s="849"/>
      <c r="AI83" s="849"/>
      <c r="AJ83" s="849"/>
      <c r="AK83" s="849" t="s">
        <v>552</v>
      </c>
      <c r="AL83" s="849"/>
      <c r="AM83" s="849"/>
      <c r="AN83" s="849"/>
      <c r="AO83" s="849"/>
      <c r="AP83" s="849" t="s">
        <v>552</v>
      </c>
      <c r="AQ83" s="849"/>
      <c r="AR83" s="849"/>
      <c r="AS83" s="849"/>
      <c r="AT83" s="849"/>
      <c r="AU83" s="849" t="s">
        <v>552</v>
      </c>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t="s">
        <v>567</v>
      </c>
      <c r="C84" s="892"/>
      <c r="D84" s="892"/>
      <c r="E84" s="892"/>
      <c r="F84" s="892"/>
      <c r="G84" s="892"/>
      <c r="H84" s="892"/>
      <c r="I84" s="892"/>
      <c r="J84" s="892"/>
      <c r="K84" s="892"/>
      <c r="L84" s="892"/>
      <c r="M84" s="892"/>
      <c r="N84" s="892"/>
      <c r="O84" s="892"/>
      <c r="P84" s="893"/>
      <c r="Q84" s="894">
        <v>197</v>
      </c>
      <c r="R84" s="849"/>
      <c r="S84" s="849"/>
      <c r="T84" s="849"/>
      <c r="U84" s="849"/>
      <c r="V84" s="849">
        <v>189</v>
      </c>
      <c r="W84" s="849"/>
      <c r="X84" s="849"/>
      <c r="Y84" s="849"/>
      <c r="Z84" s="849"/>
      <c r="AA84" s="849">
        <v>8</v>
      </c>
      <c r="AB84" s="849"/>
      <c r="AC84" s="849"/>
      <c r="AD84" s="849"/>
      <c r="AE84" s="849"/>
      <c r="AF84" s="849">
        <v>8</v>
      </c>
      <c r="AG84" s="849"/>
      <c r="AH84" s="849"/>
      <c r="AI84" s="849"/>
      <c r="AJ84" s="849"/>
      <c r="AK84" s="849" t="s">
        <v>552</v>
      </c>
      <c r="AL84" s="849"/>
      <c r="AM84" s="849"/>
      <c r="AN84" s="849"/>
      <c r="AO84" s="849"/>
      <c r="AP84" s="849" t="s">
        <v>552</v>
      </c>
      <c r="AQ84" s="849"/>
      <c r="AR84" s="849"/>
      <c r="AS84" s="849"/>
      <c r="AT84" s="849"/>
      <c r="AU84" s="849" t="s">
        <v>552</v>
      </c>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SUM(AF68:AJ84)</f>
        <v>11377</v>
      </c>
      <c r="AG88" s="860"/>
      <c r="AH88" s="860"/>
      <c r="AI88" s="860"/>
      <c r="AJ88" s="860"/>
      <c r="AK88" s="857"/>
      <c r="AL88" s="857"/>
      <c r="AM88" s="857"/>
      <c r="AN88" s="857"/>
      <c r="AO88" s="857"/>
      <c r="AP88" s="860">
        <f t="shared" ref="AP88" si="0">SUM(AP68:AT84)</f>
        <v>5456</v>
      </c>
      <c r="AQ88" s="860"/>
      <c r="AR88" s="860"/>
      <c r="AS88" s="860"/>
      <c r="AT88" s="860"/>
      <c r="AU88" s="860">
        <f t="shared" ref="AU88" si="1">SUM(AU68:AY84)</f>
        <v>2273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f>SUM(CR7:CV10)</f>
        <v>55</v>
      </c>
      <c r="CS102" s="868"/>
      <c r="CT102" s="868"/>
      <c r="CU102" s="868"/>
      <c r="CV102" s="911"/>
      <c r="CW102" s="910">
        <f t="shared" ref="CW102" si="2">SUM(CW7:DA10)</f>
        <v>129</v>
      </c>
      <c r="CX102" s="868"/>
      <c r="CY102" s="868"/>
      <c r="CZ102" s="868"/>
      <c r="DA102" s="911"/>
      <c r="DB102" s="910" t="s">
        <v>573</v>
      </c>
      <c r="DC102" s="868"/>
      <c r="DD102" s="868"/>
      <c r="DE102" s="868"/>
      <c r="DF102" s="911"/>
      <c r="DG102" s="910">
        <f t="shared" ref="DG102" si="3">SUM(DG7:DK10)</f>
        <v>3148</v>
      </c>
      <c r="DH102" s="868"/>
      <c r="DI102" s="868"/>
      <c r="DJ102" s="868"/>
      <c r="DK102" s="911"/>
      <c r="DL102" s="910" t="s">
        <v>574</v>
      </c>
      <c r="DM102" s="868"/>
      <c r="DN102" s="868"/>
      <c r="DO102" s="868"/>
      <c r="DP102" s="911"/>
      <c r="DQ102" s="910">
        <f t="shared" ref="DQ102" si="4">SUM(DQ7:DU10)</f>
        <v>2395</v>
      </c>
      <c r="DR102" s="868"/>
      <c r="DS102" s="868"/>
      <c r="DT102" s="868"/>
      <c r="DU102" s="911"/>
      <c r="DV102" s="910"/>
      <c r="DW102" s="868"/>
      <c r="DX102" s="868"/>
      <c r="DY102" s="868"/>
      <c r="DZ102" s="91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6" t="s">
        <v>384</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7" t="s">
        <v>385</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8" t="s">
        <v>388</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389</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197" customFormat="1" ht="26.25" customHeight="1">
      <c r="A109" s="934" t="s">
        <v>390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391</v>
      </c>
      <c r="AB109" s="913"/>
      <c r="AC109" s="913"/>
      <c r="AD109" s="913"/>
      <c r="AE109" s="914"/>
      <c r="AF109" s="912" t="s">
        <v>284</v>
      </c>
      <c r="AG109" s="913"/>
      <c r="AH109" s="913"/>
      <c r="AI109" s="913"/>
      <c r="AJ109" s="914"/>
      <c r="AK109" s="912" t="s">
        <v>283</v>
      </c>
      <c r="AL109" s="913"/>
      <c r="AM109" s="913"/>
      <c r="AN109" s="913"/>
      <c r="AO109" s="914"/>
      <c r="AP109" s="912" t="s">
        <v>392</v>
      </c>
      <c r="AQ109" s="913"/>
      <c r="AR109" s="913"/>
      <c r="AS109" s="913"/>
      <c r="AT109" s="915"/>
      <c r="AU109" s="934" t="s">
        <v>390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391</v>
      </c>
      <c r="BR109" s="913"/>
      <c r="BS109" s="913"/>
      <c r="BT109" s="913"/>
      <c r="BU109" s="914"/>
      <c r="BV109" s="912" t="s">
        <v>284</v>
      </c>
      <c r="BW109" s="913"/>
      <c r="BX109" s="913"/>
      <c r="BY109" s="913"/>
      <c r="BZ109" s="914"/>
      <c r="CA109" s="912" t="s">
        <v>283</v>
      </c>
      <c r="CB109" s="913"/>
      <c r="CC109" s="913"/>
      <c r="CD109" s="913"/>
      <c r="CE109" s="914"/>
      <c r="CF109" s="935" t="s">
        <v>392</v>
      </c>
      <c r="CG109" s="935"/>
      <c r="CH109" s="935"/>
      <c r="CI109" s="935"/>
      <c r="CJ109" s="935"/>
      <c r="CK109" s="912" t="s">
        <v>393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391</v>
      </c>
      <c r="DH109" s="913"/>
      <c r="DI109" s="913"/>
      <c r="DJ109" s="913"/>
      <c r="DK109" s="914"/>
      <c r="DL109" s="912" t="s">
        <v>284</v>
      </c>
      <c r="DM109" s="913"/>
      <c r="DN109" s="913"/>
      <c r="DO109" s="913"/>
      <c r="DP109" s="914"/>
      <c r="DQ109" s="912" t="s">
        <v>283</v>
      </c>
      <c r="DR109" s="913"/>
      <c r="DS109" s="913"/>
      <c r="DT109" s="913"/>
      <c r="DU109" s="914"/>
      <c r="DV109" s="912" t="s">
        <v>392</v>
      </c>
      <c r="DW109" s="913"/>
      <c r="DX109" s="913"/>
      <c r="DY109" s="913"/>
      <c r="DZ109" s="915"/>
    </row>
    <row r="110" spans="1:131" s="197" customFormat="1" ht="26.25" customHeight="1">
      <c r="A110" s="916" t="s">
        <v>394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7702167</v>
      </c>
      <c r="AB110" s="920"/>
      <c r="AC110" s="920"/>
      <c r="AD110" s="920"/>
      <c r="AE110" s="921"/>
      <c r="AF110" s="922">
        <v>7424382</v>
      </c>
      <c r="AG110" s="920"/>
      <c r="AH110" s="920"/>
      <c r="AI110" s="920"/>
      <c r="AJ110" s="921"/>
      <c r="AK110" s="922">
        <v>7348793</v>
      </c>
      <c r="AL110" s="920"/>
      <c r="AM110" s="920"/>
      <c r="AN110" s="920"/>
      <c r="AO110" s="921"/>
      <c r="AP110" s="923">
        <v>23.2</v>
      </c>
      <c r="AQ110" s="924"/>
      <c r="AR110" s="924"/>
      <c r="AS110" s="924"/>
      <c r="AT110" s="925"/>
      <c r="AU110" s="926" t="s">
        <v>60</v>
      </c>
      <c r="AV110" s="927"/>
      <c r="AW110" s="927"/>
      <c r="AX110" s="927"/>
      <c r="AY110" s="928"/>
      <c r="AZ110" s="967" t="s">
        <v>395</v>
      </c>
      <c r="BA110" s="917"/>
      <c r="BB110" s="917"/>
      <c r="BC110" s="917"/>
      <c r="BD110" s="917"/>
      <c r="BE110" s="917"/>
      <c r="BF110" s="917"/>
      <c r="BG110" s="917"/>
      <c r="BH110" s="917"/>
      <c r="BI110" s="917"/>
      <c r="BJ110" s="917"/>
      <c r="BK110" s="917"/>
      <c r="BL110" s="917"/>
      <c r="BM110" s="917"/>
      <c r="BN110" s="917"/>
      <c r="BO110" s="917"/>
      <c r="BP110" s="918"/>
      <c r="BQ110" s="953">
        <v>67695136</v>
      </c>
      <c r="BR110" s="954"/>
      <c r="BS110" s="954"/>
      <c r="BT110" s="954"/>
      <c r="BU110" s="954"/>
      <c r="BV110" s="954">
        <v>69549437</v>
      </c>
      <c r="BW110" s="954"/>
      <c r="BX110" s="954"/>
      <c r="BY110" s="954"/>
      <c r="BZ110" s="954"/>
      <c r="CA110" s="954">
        <v>69435793</v>
      </c>
      <c r="CB110" s="954"/>
      <c r="CC110" s="954"/>
      <c r="CD110" s="954"/>
      <c r="CE110" s="954"/>
      <c r="CF110" s="968">
        <v>219.2</v>
      </c>
      <c r="CG110" s="969"/>
      <c r="CH110" s="969"/>
      <c r="CI110" s="969"/>
      <c r="CJ110" s="969"/>
      <c r="CK110" s="970" t="s">
        <v>396</v>
      </c>
      <c r="CL110" s="971"/>
      <c r="CM110" s="950" t="s">
        <v>397</v>
      </c>
      <c r="CN110" s="951"/>
      <c r="CO110" s="951"/>
      <c r="CP110" s="951"/>
      <c r="CQ110" s="951"/>
      <c r="CR110" s="951"/>
      <c r="CS110" s="951"/>
      <c r="CT110" s="951"/>
      <c r="CU110" s="951"/>
      <c r="CV110" s="951"/>
      <c r="CW110" s="951"/>
      <c r="CX110" s="951"/>
      <c r="CY110" s="951"/>
      <c r="CZ110" s="951"/>
      <c r="DA110" s="951"/>
      <c r="DB110" s="951"/>
      <c r="DC110" s="951"/>
      <c r="DD110" s="951"/>
      <c r="DE110" s="951"/>
      <c r="DF110" s="952"/>
      <c r="DG110" s="953" t="s">
        <v>398</v>
      </c>
      <c r="DH110" s="954"/>
      <c r="DI110" s="954"/>
      <c r="DJ110" s="954"/>
      <c r="DK110" s="954"/>
      <c r="DL110" s="954" t="s">
        <v>398</v>
      </c>
      <c r="DM110" s="954"/>
      <c r="DN110" s="954"/>
      <c r="DO110" s="954"/>
      <c r="DP110" s="954"/>
      <c r="DQ110" s="954" t="s">
        <v>398</v>
      </c>
      <c r="DR110" s="954"/>
      <c r="DS110" s="954"/>
      <c r="DT110" s="954"/>
      <c r="DU110" s="954"/>
      <c r="DV110" s="955" t="s">
        <v>398</v>
      </c>
      <c r="DW110" s="955"/>
      <c r="DX110" s="955"/>
      <c r="DY110" s="955"/>
      <c r="DZ110" s="956"/>
    </row>
    <row r="111" spans="1:131" s="197" customFormat="1" ht="26.25" customHeight="1">
      <c r="A111" s="957" t="s">
        <v>399</v>
      </c>
      <c r="B111" s="958"/>
      <c r="C111" s="958"/>
      <c r="D111" s="958"/>
      <c r="E111" s="958"/>
      <c r="F111" s="958"/>
      <c r="G111" s="958"/>
      <c r="H111" s="958"/>
      <c r="I111" s="958"/>
      <c r="J111" s="958"/>
      <c r="K111" s="958"/>
      <c r="L111" s="958"/>
      <c r="M111" s="958"/>
      <c r="N111" s="958"/>
      <c r="O111" s="958"/>
      <c r="P111" s="958"/>
      <c r="Q111" s="958"/>
      <c r="R111" s="958"/>
      <c r="S111" s="958"/>
      <c r="T111" s="958"/>
      <c r="U111" s="958"/>
      <c r="V111" s="958"/>
      <c r="W111" s="958"/>
      <c r="X111" s="958"/>
      <c r="Y111" s="958"/>
      <c r="Z111" s="959"/>
      <c r="AA111" s="960" t="s">
        <v>104</v>
      </c>
      <c r="AB111" s="961"/>
      <c r="AC111" s="961"/>
      <c r="AD111" s="961"/>
      <c r="AE111" s="962"/>
      <c r="AF111" s="963" t="s">
        <v>104</v>
      </c>
      <c r="AG111" s="961"/>
      <c r="AH111" s="961"/>
      <c r="AI111" s="961"/>
      <c r="AJ111" s="962"/>
      <c r="AK111" s="963" t="s">
        <v>104</v>
      </c>
      <c r="AL111" s="961"/>
      <c r="AM111" s="961"/>
      <c r="AN111" s="961"/>
      <c r="AO111" s="962"/>
      <c r="AP111" s="964" t="s">
        <v>104</v>
      </c>
      <c r="AQ111" s="965"/>
      <c r="AR111" s="965"/>
      <c r="AS111" s="965"/>
      <c r="AT111" s="966"/>
      <c r="AU111" s="929"/>
      <c r="AV111" s="930"/>
      <c r="AW111" s="930"/>
      <c r="AX111" s="930"/>
      <c r="AY111" s="931"/>
      <c r="AZ111" s="976" t="s">
        <v>400</v>
      </c>
      <c r="BA111" s="977"/>
      <c r="BB111" s="977"/>
      <c r="BC111" s="977"/>
      <c r="BD111" s="977"/>
      <c r="BE111" s="977"/>
      <c r="BF111" s="977"/>
      <c r="BG111" s="977"/>
      <c r="BH111" s="977"/>
      <c r="BI111" s="977"/>
      <c r="BJ111" s="977"/>
      <c r="BK111" s="977"/>
      <c r="BL111" s="977"/>
      <c r="BM111" s="977"/>
      <c r="BN111" s="977"/>
      <c r="BO111" s="977"/>
      <c r="BP111" s="978"/>
      <c r="BQ111" s="946">
        <v>381538</v>
      </c>
      <c r="BR111" s="947"/>
      <c r="BS111" s="947"/>
      <c r="BT111" s="947"/>
      <c r="BU111" s="947"/>
      <c r="BV111" s="947">
        <v>674773</v>
      </c>
      <c r="BW111" s="947"/>
      <c r="BX111" s="947"/>
      <c r="BY111" s="947"/>
      <c r="BZ111" s="947"/>
      <c r="CA111" s="947">
        <v>593657</v>
      </c>
      <c r="CB111" s="947"/>
      <c r="CC111" s="947"/>
      <c r="CD111" s="947"/>
      <c r="CE111" s="947"/>
      <c r="CF111" s="941">
        <v>1.9</v>
      </c>
      <c r="CG111" s="942"/>
      <c r="CH111" s="942"/>
      <c r="CI111" s="942"/>
      <c r="CJ111" s="942"/>
      <c r="CK111" s="972"/>
      <c r="CL111" s="973"/>
      <c r="CM111" s="943" t="s">
        <v>401</v>
      </c>
      <c r="CN111" s="944"/>
      <c r="CO111" s="944"/>
      <c r="CP111" s="944"/>
      <c r="CQ111" s="944"/>
      <c r="CR111" s="944"/>
      <c r="CS111" s="944"/>
      <c r="CT111" s="944"/>
      <c r="CU111" s="944"/>
      <c r="CV111" s="944"/>
      <c r="CW111" s="944"/>
      <c r="CX111" s="944"/>
      <c r="CY111" s="944"/>
      <c r="CZ111" s="944"/>
      <c r="DA111" s="944"/>
      <c r="DB111" s="944"/>
      <c r="DC111" s="944"/>
      <c r="DD111" s="944"/>
      <c r="DE111" s="944"/>
      <c r="DF111" s="945"/>
      <c r="DG111" s="946" t="s">
        <v>104</v>
      </c>
      <c r="DH111" s="947"/>
      <c r="DI111" s="947"/>
      <c r="DJ111" s="947"/>
      <c r="DK111" s="947"/>
      <c r="DL111" s="947" t="s">
        <v>104</v>
      </c>
      <c r="DM111" s="947"/>
      <c r="DN111" s="947"/>
      <c r="DO111" s="947"/>
      <c r="DP111" s="947"/>
      <c r="DQ111" s="947" t="s">
        <v>104</v>
      </c>
      <c r="DR111" s="947"/>
      <c r="DS111" s="947"/>
      <c r="DT111" s="947"/>
      <c r="DU111" s="947"/>
      <c r="DV111" s="948" t="s">
        <v>104</v>
      </c>
      <c r="DW111" s="948"/>
      <c r="DX111" s="948"/>
      <c r="DY111" s="948"/>
      <c r="DZ111" s="949"/>
    </row>
    <row r="112" spans="1:131" s="197" customFormat="1" ht="26.25" customHeight="1">
      <c r="A112" s="979" t="s">
        <v>402</v>
      </c>
      <c r="B112" s="980"/>
      <c r="C112" s="977" t="s">
        <v>403</v>
      </c>
      <c r="D112" s="977"/>
      <c r="E112" s="977"/>
      <c r="F112" s="977"/>
      <c r="G112" s="977"/>
      <c r="H112" s="977"/>
      <c r="I112" s="977"/>
      <c r="J112" s="977"/>
      <c r="K112" s="977"/>
      <c r="L112" s="977"/>
      <c r="M112" s="977"/>
      <c r="N112" s="977"/>
      <c r="O112" s="977"/>
      <c r="P112" s="977"/>
      <c r="Q112" s="977"/>
      <c r="R112" s="977"/>
      <c r="S112" s="977"/>
      <c r="T112" s="977"/>
      <c r="U112" s="977"/>
      <c r="V112" s="977"/>
      <c r="W112" s="977"/>
      <c r="X112" s="977"/>
      <c r="Y112" s="977"/>
      <c r="Z112" s="978"/>
      <c r="AA112" s="985" t="s">
        <v>404</v>
      </c>
      <c r="AB112" s="986"/>
      <c r="AC112" s="986"/>
      <c r="AD112" s="986"/>
      <c r="AE112" s="987"/>
      <c r="AF112" s="988">
        <v>16667</v>
      </c>
      <c r="AG112" s="986"/>
      <c r="AH112" s="986"/>
      <c r="AI112" s="986"/>
      <c r="AJ112" s="987"/>
      <c r="AK112" s="988">
        <v>16667</v>
      </c>
      <c r="AL112" s="986"/>
      <c r="AM112" s="986"/>
      <c r="AN112" s="986"/>
      <c r="AO112" s="987"/>
      <c r="AP112" s="989">
        <v>0.1</v>
      </c>
      <c r="AQ112" s="990"/>
      <c r="AR112" s="990"/>
      <c r="AS112" s="990"/>
      <c r="AT112" s="991"/>
      <c r="AU112" s="929"/>
      <c r="AV112" s="930"/>
      <c r="AW112" s="930"/>
      <c r="AX112" s="930"/>
      <c r="AY112" s="931"/>
      <c r="AZ112" s="976" t="s">
        <v>405</v>
      </c>
      <c r="BA112" s="977"/>
      <c r="BB112" s="977"/>
      <c r="BC112" s="977"/>
      <c r="BD112" s="977"/>
      <c r="BE112" s="977"/>
      <c r="BF112" s="977"/>
      <c r="BG112" s="977"/>
      <c r="BH112" s="977"/>
      <c r="BI112" s="977"/>
      <c r="BJ112" s="977"/>
      <c r="BK112" s="977"/>
      <c r="BL112" s="977"/>
      <c r="BM112" s="977"/>
      <c r="BN112" s="977"/>
      <c r="BO112" s="977"/>
      <c r="BP112" s="978"/>
      <c r="BQ112" s="946">
        <v>46157170</v>
      </c>
      <c r="BR112" s="947"/>
      <c r="BS112" s="947"/>
      <c r="BT112" s="947"/>
      <c r="BU112" s="947"/>
      <c r="BV112" s="947">
        <v>42738987</v>
      </c>
      <c r="BW112" s="947"/>
      <c r="BX112" s="947"/>
      <c r="BY112" s="947"/>
      <c r="BZ112" s="947"/>
      <c r="CA112" s="947">
        <v>40785668</v>
      </c>
      <c r="CB112" s="947"/>
      <c r="CC112" s="947"/>
      <c r="CD112" s="947"/>
      <c r="CE112" s="947"/>
      <c r="CF112" s="941">
        <v>128.69999999999999</v>
      </c>
      <c r="CG112" s="942"/>
      <c r="CH112" s="942"/>
      <c r="CI112" s="942"/>
      <c r="CJ112" s="942"/>
      <c r="CK112" s="972"/>
      <c r="CL112" s="973"/>
      <c r="CM112" s="943" t="s">
        <v>406</v>
      </c>
      <c r="CN112" s="944"/>
      <c r="CO112" s="944"/>
      <c r="CP112" s="944"/>
      <c r="CQ112" s="944"/>
      <c r="CR112" s="944"/>
      <c r="CS112" s="944"/>
      <c r="CT112" s="944"/>
      <c r="CU112" s="944"/>
      <c r="CV112" s="944"/>
      <c r="CW112" s="944"/>
      <c r="CX112" s="944"/>
      <c r="CY112" s="944"/>
      <c r="CZ112" s="944"/>
      <c r="DA112" s="944"/>
      <c r="DB112" s="944"/>
      <c r="DC112" s="944"/>
      <c r="DD112" s="944"/>
      <c r="DE112" s="944"/>
      <c r="DF112" s="945"/>
      <c r="DG112" s="946" t="s">
        <v>404</v>
      </c>
      <c r="DH112" s="947"/>
      <c r="DI112" s="947"/>
      <c r="DJ112" s="947"/>
      <c r="DK112" s="947"/>
      <c r="DL112" s="947" t="s">
        <v>404</v>
      </c>
      <c r="DM112" s="947"/>
      <c r="DN112" s="947"/>
      <c r="DO112" s="947"/>
      <c r="DP112" s="947"/>
      <c r="DQ112" s="947" t="s">
        <v>404</v>
      </c>
      <c r="DR112" s="947"/>
      <c r="DS112" s="947"/>
      <c r="DT112" s="947"/>
      <c r="DU112" s="947"/>
      <c r="DV112" s="948" t="s">
        <v>404</v>
      </c>
      <c r="DW112" s="948"/>
      <c r="DX112" s="948"/>
      <c r="DY112" s="948"/>
      <c r="DZ112" s="949"/>
    </row>
    <row r="113" spans="1:130" s="197" customFormat="1" ht="26.25" customHeight="1">
      <c r="A113" s="981"/>
      <c r="B113" s="982"/>
      <c r="C113" s="977" t="s">
        <v>407</v>
      </c>
      <c r="D113" s="977"/>
      <c r="E113" s="977"/>
      <c r="F113" s="977"/>
      <c r="G113" s="977"/>
      <c r="H113" s="977"/>
      <c r="I113" s="977"/>
      <c r="J113" s="977"/>
      <c r="K113" s="977"/>
      <c r="L113" s="977"/>
      <c r="M113" s="977"/>
      <c r="N113" s="977"/>
      <c r="O113" s="977"/>
      <c r="P113" s="977"/>
      <c r="Q113" s="977"/>
      <c r="R113" s="977"/>
      <c r="S113" s="977"/>
      <c r="T113" s="977"/>
      <c r="U113" s="977"/>
      <c r="V113" s="977"/>
      <c r="W113" s="977"/>
      <c r="X113" s="977"/>
      <c r="Y113" s="977"/>
      <c r="Z113" s="978"/>
      <c r="AA113" s="960">
        <v>3558449</v>
      </c>
      <c r="AB113" s="961"/>
      <c r="AC113" s="961"/>
      <c r="AD113" s="961"/>
      <c r="AE113" s="962"/>
      <c r="AF113" s="963">
        <v>3514466</v>
      </c>
      <c r="AG113" s="961"/>
      <c r="AH113" s="961"/>
      <c r="AI113" s="961"/>
      <c r="AJ113" s="962"/>
      <c r="AK113" s="963">
        <v>3540948</v>
      </c>
      <c r="AL113" s="961"/>
      <c r="AM113" s="961"/>
      <c r="AN113" s="961"/>
      <c r="AO113" s="962"/>
      <c r="AP113" s="964">
        <v>11.2</v>
      </c>
      <c r="AQ113" s="965"/>
      <c r="AR113" s="965"/>
      <c r="AS113" s="965"/>
      <c r="AT113" s="966"/>
      <c r="AU113" s="929"/>
      <c r="AV113" s="930"/>
      <c r="AW113" s="930"/>
      <c r="AX113" s="930"/>
      <c r="AY113" s="931"/>
      <c r="AZ113" s="976" t="s">
        <v>408</v>
      </c>
      <c r="BA113" s="977"/>
      <c r="BB113" s="977"/>
      <c r="BC113" s="977"/>
      <c r="BD113" s="977"/>
      <c r="BE113" s="977"/>
      <c r="BF113" s="977"/>
      <c r="BG113" s="977"/>
      <c r="BH113" s="977"/>
      <c r="BI113" s="977"/>
      <c r="BJ113" s="977"/>
      <c r="BK113" s="977"/>
      <c r="BL113" s="977"/>
      <c r="BM113" s="977"/>
      <c r="BN113" s="977"/>
      <c r="BO113" s="977"/>
      <c r="BP113" s="978"/>
      <c r="BQ113" s="946">
        <v>958478</v>
      </c>
      <c r="BR113" s="947"/>
      <c r="BS113" s="947"/>
      <c r="BT113" s="947"/>
      <c r="BU113" s="947"/>
      <c r="BV113" s="947">
        <v>1946903</v>
      </c>
      <c r="BW113" s="947"/>
      <c r="BX113" s="947"/>
      <c r="BY113" s="947"/>
      <c r="BZ113" s="947"/>
      <c r="CA113" s="947">
        <v>2272591</v>
      </c>
      <c r="CB113" s="947"/>
      <c r="CC113" s="947"/>
      <c r="CD113" s="947"/>
      <c r="CE113" s="947"/>
      <c r="CF113" s="941">
        <v>7.2</v>
      </c>
      <c r="CG113" s="942"/>
      <c r="CH113" s="942"/>
      <c r="CI113" s="942"/>
      <c r="CJ113" s="942"/>
      <c r="CK113" s="972"/>
      <c r="CL113" s="973"/>
      <c r="CM113" s="943" t="s">
        <v>409</v>
      </c>
      <c r="CN113" s="944"/>
      <c r="CO113" s="944"/>
      <c r="CP113" s="944"/>
      <c r="CQ113" s="944"/>
      <c r="CR113" s="944"/>
      <c r="CS113" s="944"/>
      <c r="CT113" s="944"/>
      <c r="CU113" s="944"/>
      <c r="CV113" s="944"/>
      <c r="CW113" s="944"/>
      <c r="CX113" s="944"/>
      <c r="CY113" s="944"/>
      <c r="CZ113" s="944"/>
      <c r="DA113" s="944"/>
      <c r="DB113" s="944"/>
      <c r="DC113" s="944"/>
      <c r="DD113" s="944"/>
      <c r="DE113" s="944"/>
      <c r="DF113" s="945"/>
      <c r="DG113" s="985" t="s">
        <v>404</v>
      </c>
      <c r="DH113" s="986"/>
      <c r="DI113" s="986"/>
      <c r="DJ113" s="986"/>
      <c r="DK113" s="987"/>
      <c r="DL113" s="988" t="s">
        <v>404</v>
      </c>
      <c r="DM113" s="986"/>
      <c r="DN113" s="986"/>
      <c r="DO113" s="986"/>
      <c r="DP113" s="987"/>
      <c r="DQ113" s="988" t="s">
        <v>404</v>
      </c>
      <c r="DR113" s="986"/>
      <c r="DS113" s="986"/>
      <c r="DT113" s="986"/>
      <c r="DU113" s="987"/>
      <c r="DV113" s="989" t="s">
        <v>404</v>
      </c>
      <c r="DW113" s="990"/>
      <c r="DX113" s="990"/>
      <c r="DY113" s="990"/>
      <c r="DZ113" s="991"/>
    </row>
    <row r="114" spans="1:130" s="197" customFormat="1" ht="26.25" customHeight="1">
      <c r="A114" s="981"/>
      <c r="B114" s="982"/>
      <c r="C114" s="977" t="s">
        <v>410</v>
      </c>
      <c r="D114" s="977"/>
      <c r="E114" s="977"/>
      <c r="F114" s="977"/>
      <c r="G114" s="977"/>
      <c r="H114" s="977"/>
      <c r="I114" s="977"/>
      <c r="J114" s="977"/>
      <c r="K114" s="977"/>
      <c r="L114" s="977"/>
      <c r="M114" s="977"/>
      <c r="N114" s="977"/>
      <c r="O114" s="977"/>
      <c r="P114" s="977"/>
      <c r="Q114" s="977"/>
      <c r="R114" s="977"/>
      <c r="S114" s="977"/>
      <c r="T114" s="977"/>
      <c r="U114" s="977"/>
      <c r="V114" s="977"/>
      <c r="W114" s="977"/>
      <c r="X114" s="977"/>
      <c r="Y114" s="977"/>
      <c r="Z114" s="978"/>
      <c r="AA114" s="985">
        <v>110801</v>
      </c>
      <c r="AB114" s="986"/>
      <c r="AC114" s="986"/>
      <c r="AD114" s="986"/>
      <c r="AE114" s="987"/>
      <c r="AF114" s="988">
        <v>140572</v>
      </c>
      <c r="AG114" s="986"/>
      <c r="AH114" s="986"/>
      <c r="AI114" s="986"/>
      <c r="AJ114" s="987"/>
      <c r="AK114" s="988">
        <v>150026</v>
      </c>
      <c r="AL114" s="986"/>
      <c r="AM114" s="986"/>
      <c r="AN114" s="986"/>
      <c r="AO114" s="987"/>
      <c r="AP114" s="989">
        <v>0.5</v>
      </c>
      <c r="AQ114" s="990"/>
      <c r="AR114" s="990"/>
      <c r="AS114" s="990"/>
      <c r="AT114" s="991"/>
      <c r="AU114" s="929"/>
      <c r="AV114" s="930"/>
      <c r="AW114" s="930"/>
      <c r="AX114" s="930"/>
      <c r="AY114" s="931"/>
      <c r="AZ114" s="976" t="s">
        <v>411</v>
      </c>
      <c r="BA114" s="977"/>
      <c r="BB114" s="977"/>
      <c r="BC114" s="977"/>
      <c r="BD114" s="977"/>
      <c r="BE114" s="977"/>
      <c r="BF114" s="977"/>
      <c r="BG114" s="977"/>
      <c r="BH114" s="977"/>
      <c r="BI114" s="977"/>
      <c r="BJ114" s="977"/>
      <c r="BK114" s="977"/>
      <c r="BL114" s="977"/>
      <c r="BM114" s="977"/>
      <c r="BN114" s="977"/>
      <c r="BO114" s="977"/>
      <c r="BP114" s="978"/>
      <c r="BQ114" s="946">
        <v>12553887</v>
      </c>
      <c r="BR114" s="947"/>
      <c r="BS114" s="947"/>
      <c r="BT114" s="947"/>
      <c r="BU114" s="947"/>
      <c r="BV114" s="947">
        <v>11748679</v>
      </c>
      <c r="BW114" s="947"/>
      <c r="BX114" s="947"/>
      <c r="BY114" s="947"/>
      <c r="BZ114" s="947"/>
      <c r="CA114" s="947">
        <v>10861827</v>
      </c>
      <c r="CB114" s="947"/>
      <c r="CC114" s="947"/>
      <c r="CD114" s="947"/>
      <c r="CE114" s="947"/>
      <c r="CF114" s="941">
        <v>34.299999999999997</v>
      </c>
      <c r="CG114" s="942"/>
      <c r="CH114" s="942"/>
      <c r="CI114" s="942"/>
      <c r="CJ114" s="942"/>
      <c r="CK114" s="972"/>
      <c r="CL114" s="973"/>
      <c r="CM114" s="943" t="s">
        <v>412</v>
      </c>
      <c r="CN114" s="944"/>
      <c r="CO114" s="944"/>
      <c r="CP114" s="944"/>
      <c r="CQ114" s="944"/>
      <c r="CR114" s="944"/>
      <c r="CS114" s="944"/>
      <c r="CT114" s="944"/>
      <c r="CU114" s="944"/>
      <c r="CV114" s="944"/>
      <c r="CW114" s="944"/>
      <c r="CX114" s="944"/>
      <c r="CY114" s="944"/>
      <c r="CZ114" s="944"/>
      <c r="DA114" s="944"/>
      <c r="DB114" s="944"/>
      <c r="DC114" s="944"/>
      <c r="DD114" s="944"/>
      <c r="DE114" s="944"/>
      <c r="DF114" s="945"/>
      <c r="DG114" s="985" t="s">
        <v>404</v>
      </c>
      <c r="DH114" s="986"/>
      <c r="DI114" s="986"/>
      <c r="DJ114" s="986"/>
      <c r="DK114" s="987"/>
      <c r="DL114" s="988" t="s">
        <v>404</v>
      </c>
      <c r="DM114" s="986"/>
      <c r="DN114" s="986"/>
      <c r="DO114" s="986"/>
      <c r="DP114" s="987"/>
      <c r="DQ114" s="988" t="s">
        <v>404</v>
      </c>
      <c r="DR114" s="986"/>
      <c r="DS114" s="986"/>
      <c r="DT114" s="986"/>
      <c r="DU114" s="987"/>
      <c r="DV114" s="989" t="s">
        <v>404</v>
      </c>
      <c r="DW114" s="990"/>
      <c r="DX114" s="990"/>
      <c r="DY114" s="990"/>
      <c r="DZ114" s="991"/>
    </row>
    <row r="115" spans="1:130" s="197" customFormat="1" ht="26.25" customHeight="1">
      <c r="A115" s="981"/>
      <c r="B115" s="982"/>
      <c r="C115" s="977" t="s">
        <v>413</v>
      </c>
      <c r="D115" s="977"/>
      <c r="E115" s="977"/>
      <c r="F115" s="977"/>
      <c r="G115" s="977"/>
      <c r="H115" s="977"/>
      <c r="I115" s="977"/>
      <c r="J115" s="977"/>
      <c r="K115" s="977"/>
      <c r="L115" s="977"/>
      <c r="M115" s="977"/>
      <c r="N115" s="977"/>
      <c r="O115" s="977"/>
      <c r="P115" s="977"/>
      <c r="Q115" s="977"/>
      <c r="R115" s="977"/>
      <c r="S115" s="977"/>
      <c r="T115" s="977"/>
      <c r="U115" s="977"/>
      <c r="V115" s="977"/>
      <c r="W115" s="977"/>
      <c r="X115" s="977"/>
      <c r="Y115" s="977"/>
      <c r="Z115" s="978"/>
      <c r="AA115" s="960">
        <v>100974</v>
      </c>
      <c r="AB115" s="961"/>
      <c r="AC115" s="961"/>
      <c r="AD115" s="961"/>
      <c r="AE115" s="962"/>
      <c r="AF115" s="963">
        <v>77811</v>
      </c>
      <c r="AG115" s="961"/>
      <c r="AH115" s="961"/>
      <c r="AI115" s="961"/>
      <c r="AJ115" s="962"/>
      <c r="AK115" s="963">
        <v>90868</v>
      </c>
      <c r="AL115" s="961"/>
      <c r="AM115" s="961"/>
      <c r="AN115" s="961"/>
      <c r="AO115" s="962"/>
      <c r="AP115" s="964">
        <v>0.3</v>
      </c>
      <c r="AQ115" s="965"/>
      <c r="AR115" s="965"/>
      <c r="AS115" s="965"/>
      <c r="AT115" s="966"/>
      <c r="AU115" s="929"/>
      <c r="AV115" s="930"/>
      <c r="AW115" s="930"/>
      <c r="AX115" s="930"/>
      <c r="AY115" s="931"/>
      <c r="AZ115" s="976" t="s">
        <v>414</v>
      </c>
      <c r="BA115" s="977"/>
      <c r="BB115" s="977"/>
      <c r="BC115" s="977"/>
      <c r="BD115" s="977"/>
      <c r="BE115" s="977"/>
      <c r="BF115" s="977"/>
      <c r="BG115" s="977"/>
      <c r="BH115" s="977"/>
      <c r="BI115" s="977"/>
      <c r="BJ115" s="977"/>
      <c r="BK115" s="977"/>
      <c r="BL115" s="977"/>
      <c r="BM115" s="977"/>
      <c r="BN115" s="977"/>
      <c r="BO115" s="977"/>
      <c r="BP115" s="978"/>
      <c r="BQ115" s="946">
        <v>3144723</v>
      </c>
      <c r="BR115" s="947"/>
      <c r="BS115" s="947"/>
      <c r="BT115" s="947"/>
      <c r="BU115" s="947"/>
      <c r="BV115" s="947">
        <v>2577886</v>
      </c>
      <c r="BW115" s="947"/>
      <c r="BX115" s="947"/>
      <c r="BY115" s="947"/>
      <c r="BZ115" s="947"/>
      <c r="CA115" s="947">
        <v>2395318</v>
      </c>
      <c r="CB115" s="947"/>
      <c r="CC115" s="947"/>
      <c r="CD115" s="947"/>
      <c r="CE115" s="947"/>
      <c r="CF115" s="941">
        <v>7.6</v>
      </c>
      <c r="CG115" s="942"/>
      <c r="CH115" s="942"/>
      <c r="CI115" s="942"/>
      <c r="CJ115" s="942"/>
      <c r="CK115" s="972"/>
      <c r="CL115" s="973"/>
      <c r="CM115" s="976" t="s">
        <v>415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78"/>
      <c r="DG115" s="985">
        <v>164782</v>
      </c>
      <c r="DH115" s="986"/>
      <c r="DI115" s="986"/>
      <c r="DJ115" s="986"/>
      <c r="DK115" s="987"/>
      <c r="DL115" s="988">
        <v>525790</v>
      </c>
      <c r="DM115" s="986"/>
      <c r="DN115" s="986"/>
      <c r="DO115" s="986"/>
      <c r="DP115" s="987"/>
      <c r="DQ115" s="988">
        <v>508690</v>
      </c>
      <c r="DR115" s="986"/>
      <c r="DS115" s="986"/>
      <c r="DT115" s="986"/>
      <c r="DU115" s="987"/>
      <c r="DV115" s="989">
        <v>1.6</v>
      </c>
      <c r="DW115" s="990"/>
      <c r="DX115" s="990"/>
      <c r="DY115" s="990"/>
      <c r="DZ115" s="991"/>
    </row>
    <row r="116" spans="1:130" s="197" customFormat="1" ht="26.25" customHeight="1">
      <c r="A116" s="983"/>
      <c r="B116" s="984"/>
      <c r="C116" s="998" t="s">
        <v>416</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85" t="s">
        <v>404</v>
      </c>
      <c r="AB116" s="986"/>
      <c r="AC116" s="986"/>
      <c r="AD116" s="986"/>
      <c r="AE116" s="987"/>
      <c r="AF116" s="988" t="s">
        <v>404</v>
      </c>
      <c r="AG116" s="986"/>
      <c r="AH116" s="986"/>
      <c r="AI116" s="986"/>
      <c r="AJ116" s="987"/>
      <c r="AK116" s="988" t="s">
        <v>404</v>
      </c>
      <c r="AL116" s="986"/>
      <c r="AM116" s="986"/>
      <c r="AN116" s="986"/>
      <c r="AO116" s="987"/>
      <c r="AP116" s="989" t="s">
        <v>404</v>
      </c>
      <c r="AQ116" s="990"/>
      <c r="AR116" s="990"/>
      <c r="AS116" s="990"/>
      <c r="AT116" s="991"/>
      <c r="AU116" s="929"/>
      <c r="AV116" s="930"/>
      <c r="AW116" s="930"/>
      <c r="AX116" s="930"/>
      <c r="AY116" s="931"/>
      <c r="AZ116" s="976" t="s">
        <v>417</v>
      </c>
      <c r="BA116" s="977"/>
      <c r="BB116" s="977"/>
      <c r="BC116" s="977"/>
      <c r="BD116" s="977"/>
      <c r="BE116" s="977"/>
      <c r="BF116" s="977"/>
      <c r="BG116" s="977"/>
      <c r="BH116" s="977"/>
      <c r="BI116" s="977"/>
      <c r="BJ116" s="977"/>
      <c r="BK116" s="977"/>
      <c r="BL116" s="977"/>
      <c r="BM116" s="977"/>
      <c r="BN116" s="977"/>
      <c r="BO116" s="977"/>
      <c r="BP116" s="978"/>
      <c r="BQ116" s="946" t="s">
        <v>404</v>
      </c>
      <c r="BR116" s="947"/>
      <c r="BS116" s="947"/>
      <c r="BT116" s="947"/>
      <c r="BU116" s="947"/>
      <c r="BV116" s="947" t="s">
        <v>404</v>
      </c>
      <c r="BW116" s="947"/>
      <c r="BX116" s="947"/>
      <c r="BY116" s="947"/>
      <c r="BZ116" s="947"/>
      <c r="CA116" s="947" t="s">
        <v>404</v>
      </c>
      <c r="CB116" s="947"/>
      <c r="CC116" s="947"/>
      <c r="CD116" s="947"/>
      <c r="CE116" s="947"/>
      <c r="CF116" s="941" t="s">
        <v>404</v>
      </c>
      <c r="CG116" s="942"/>
      <c r="CH116" s="942"/>
      <c r="CI116" s="942"/>
      <c r="CJ116" s="942"/>
      <c r="CK116" s="972"/>
      <c r="CL116" s="973"/>
      <c r="CM116" s="943" t="s">
        <v>418</v>
      </c>
      <c r="CN116" s="944"/>
      <c r="CO116" s="944"/>
      <c r="CP116" s="944"/>
      <c r="CQ116" s="944"/>
      <c r="CR116" s="944"/>
      <c r="CS116" s="944"/>
      <c r="CT116" s="944"/>
      <c r="CU116" s="944"/>
      <c r="CV116" s="944"/>
      <c r="CW116" s="944"/>
      <c r="CX116" s="944"/>
      <c r="CY116" s="944"/>
      <c r="CZ116" s="944"/>
      <c r="DA116" s="944"/>
      <c r="DB116" s="944"/>
      <c r="DC116" s="944"/>
      <c r="DD116" s="944"/>
      <c r="DE116" s="944"/>
      <c r="DF116" s="945"/>
      <c r="DG116" s="985">
        <v>80085</v>
      </c>
      <c r="DH116" s="986"/>
      <c r="DI116" s="986"/>
      <c r="DJ116" s="986"/>
      <c r="DK116" s="987"/>
      <c r="DL116" s="988">
        <v>39905</v>
      </c>
      <c r="DM116" s="986"/>
      <c r="DN116" s="986"/>
      <c r="DO116" s="986"/>
      <c r="DP116" s="987"/>
      <c r="DQ116" s="988" t="s">
        <v>404</v>
      </c>
      <c r="DR116" s="986"/>
      <c r="DS116" s="986"/>
      <c r="DT116" s="986"/>
      <c r="DU116" s="987"/>
      <c r="DV116" s="989" t="s">
        <v>404</v>
      </c>
      <c r="DW116" s="990"/>
      <c r="DX116" s="990"/>
      <c r="DY116" s="990"/>
      <c r="DZ116" s="991"/>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0" t="s">
        <v>419</v>
      </c>
      <c r="Z117" s="914"/>
      <c r="AA117" s="1023">
        <v>11472391</v>
      </c>
      <c r="AB117" s="993"/>
      <c r="AC117" s="993"/>
      <c r="AD117" s="993"/>
      <c r="AE117" s="994"/>
      <c r="AF117" s="992">
        <v>11173898</v>
      </c>
      <c r="AG117" s="993"/>
      <c r="AH117" s="993"/>
      <c r="AI117" s="993"/>
      <c r="AJ117" s="994"/>
      <c r="AK117" s="992">
        <v>11147302</v>
      </c>
      <c r="AL117" s="993"/>
      <c r="AM117" s="993"/>
      <c r="AN117" s="993"/>
      <c r="AO117" s="994"/>
      <c r="AP117" s="995"/>
      <c r="AQ117" s="996"/>
      <c r="AR117" s="996"/>
      <c r="AS117" s="996"/>
      <c r="AT117" s="997"/>
      <c r="AU117" s="929"/>
      <c r="AV117" s="930"/>
      <c r="AW117" s="930"/>
      <c r="AX117" s="930"/>
      <c r="AY117" s="931"/>
      <c r="AZ117" s="1022" t="s">
        <v>420</v>
      </c>
      <c r="BA117" s="998"/>
      <c r="BB117" s="998"/>
      <c r="BC117" s="998"/>
      <c r="BD117" s="998"/>
      <c r="BE117" s="998"/>
      <c r="BF117" s="998"/>
      <c r="BG117" s="998"/>
      <c r="BH117" s="998"/>
      <c r="BI117" s="998"/>
      <c r="BJ117" s="998"/>
      <c r="BK117" s="998"/>
      <c r="BL117" s="998"/>
      <c r="BM117" s="998"/>
      <c r="BN117" s="998"/>
      <c r="BO117" s="998"/>
      <c r="BP117" s="999"/>
      <c r="BQ117" s="1012" t="s">
        <v>104</v>
      </c>
      <c r="BR117" s="1013"/>
      <c r="BS117" s="1013"/>
      <c r="BT117" s="1013"/>
      <c r="BU117" s="1013"/>
      <c r="BV117" s="1013" t="s">
        <v>104</v>
      </c>
      <c r="BW117" s="1013"/>
      <c r="BX117" s="1013"/>
      <c r="BY117" s="1013"/>
      <c r="BZ117" s="1013"/>
      <c r="CA117" s="1013" t="s">
        <v>104</v>
      </c>
      <c r="CB117" s="1013"/>
      <c r="CC117" s="1013"/>
      <c r="CD117" s="1013"/>
      <c r="CE117" s="1013"/>
      <c r="CF117" s="941" t="s">
        <v>104</v>
      </c>
      <c r="CG117" s="942"/>
      <c r="CH117" s="942"/>
      <c r="CI117" s="942"/>
      <c r="CJ117" s="942"/>
      <c r="CK117" s="972"/>
      <c r="CL117" s="973"/>
      <c r="CM117" s="943" t="s">
        <v>421</v>
      </c>
      <c r="CN117" s="944"/>
      <c r="CO117" s="944"/>
      <c r="CP117" s="944"/>
      <c r="CQ117" s="944"/>
      <c r="CR117" s="944"/>
      <c r="CS117" s="944"/>
      <c r="CT117" s="944"/>
      <c r="CU117" s="944"/>
      <c r="CV117" s="944"/>
      <c r="CW117" s="944"/>
      <c r="CX117" s="944"/>
      <c r="CY117" s="944"/>
      <c r="CZ117" s="944"/>
      <c r="DA117" s="944"/>
      <c r="DB117" s="944"/>
      <c r="DC117" s="944"/>
      <c r="DD117" s="944"/>
      <c r="DE117" s="944"/>
      <c r="DF117" s="945"/>
      <c r="DG117" s="985" t="s">
        <v>104</v>
      </c>
      <c r="DH117" s="986"/>
      <c r="DI117" s="986"/>
      <c r="DJ117" s="986"/>
      <c r="DK117" s="987"/>
      <c r="DL117" s="988" t="s">
        <v>104</v>
      </c>
      <c r="DM117" s="986"/>
      <c r="DN117" s="986"/>
      <c r="DO117" s="986"/>
      <c r="DP117" s="987"/>
      <c r="DQ117" s="988" t="s">
        <v>104</v>
      </c>
      <c r="DR117" s="986"/>
      <c r="DS117" s="986"/>
      <c r="DT117" s="986"/>
      <c r="DU117" s="987"/>
      <c r="DV117" s="989" t="s">
        <v>104</v>
      </c>
      <c r="DW117" s="990"/>
      <c r="DX117" s="990"/>
      <c r="DY117" s="990"/>
      <c r="DZ117" s="991"/>
    </row>
    <row r="118" spans="1:130" s="197" customFormat="1" ht="26.25" customHeight="1">
      <c r="A118" s="934" t="s">
        <v>393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391</v>
      </c>
      <c r="AB118" s="913"/>
      <c r="AC118" s="913"/>
      <c r="AD118" s="913"/>
      <c r="AE118" s="914"/>
      <c r="AF118" s="912" t="s">
        <v>284</v>
      </c>
      <c r="AG118" s="913"/>
      <c r="AH118" s="913"/>
      <c r="AI118" s="913"/>
      <c r="AJ118" s="914"/>
      <c r="AK118" s="912" t="s">
        <v>283</v>
      </c>
      <c r="AL118" s="913"/>
      <c r="AM118" s="913"/>
      <c r="AN118" s="913"/>
      <c r="AO118" s="914"/>
      <c r="AP118" s="1017" t="s">
        <v>392</v>
      </c>
      <c r="AQ118" s="1018"/>
      <c r="AR118" s="1018"/>
      <c r="AS118" s="1018"/>
      <c r="AT118" s="1019"/>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0" t="s">
        <v>422</v>
      </c>
      <c r="BP118" s="1021"/>
      <c r="BQ118" s="1012">
        <v>130890932</v>
      </c>
      <c r="BR118" s="1013"/>
      <c r="BS118" s="1013"/>
      <c r="BT118" s="1013"/>
      <c r="BU118" s="1013"/>
      <c r="BV118" s="1013">
        <v>129236665</v>
      </c>
      <c r="BW118" s="1013"/>
      <c r="BX118" s="1013"/>
      <c r="BY118" s="1013"/>
      <c r="BZ118" s="1013"/>
      <c r="CA118" s="1013">
        <v>126344854</v>
      </c>
      <c r="CB118" s="1013"/>
      <c r="CC118" s="1013"/>
      <c r="CD118" s="1013"/>
      <c r="CE118" s="1013"/>
      <c r="CF118" s="1014"/>
      <c r="CG118" s="1015"/>
      <c r="CH118" s="1015"/>
      <c r="CI118" s="1015"/>
      <c r="CJ118" s="1016"/>
      <c r="CK118" s="972"/>
      <c r="CL118" s="973"/>
      <c r="CM118" s="943" t="s">
        <v>423</v>
      </c>
      <c r="CN118" s="944"/>
      <c r="CO118" s="944"/>
      <c r="CP118" s="944"/>
      <c r="CQ118" s="944"/>
      <c r="CR118" s="944"/>
      <c r="CS118" s="944"/>
      <c r="CT118" s="944"/>
      <c r="CU118" s="944"/>
      <c r="CV118" s="944"/>
      <c r="CW118" s="944"/>
      <c r="CX118" s="944"/>
      <c r="CY118" s="944"/>
      <c r="CZ118" s="944"/>
      <c r="DA118" s="944"/>
      <c r="DB118" s="944"/>
      <c r="DC118" s="944"/>
      <c r="DD118" s="944"/>
      <c r="DE118" s="944"/>
      <c r="DF118" s="945"/>
      <c r="DG118" s="985" t="s">
        <v>104</v>
      </c>
      <c r="DH118" s="986"/>
      <c r="DI118" s="986"/>
      <c r="DJ118" s="986"/>
      <c r="DK118" s="987"/>
      <c r="DL118" s="988" t="s">
        <v>104</v>
      </c>
      <c r="DM118" s="986"/>
      <c r="DN118" s="986"/>
      <c r="DO118" s="986"/>
      <c r="DP118" s="987"/>
      <c r="DQ118" s="988" t="s">
        <v>104</v>
      </c>
      <c r="DR118" s="986"/>
      <c r="DS118" s="986"/>
      <c r="DT118" s="986"/>
      <c r="DU118" s="987"/>
      <c r="DV118" s="989" t="s">
        <v>104</v>
      </c>
      <c r="DW118" s="990"/>
      <c r="DX118" s="990"/>
      <c r="DY118" s="990"/>
      <c r="DZ118" s="991"/>
    </row>
    <row r="119" spans="1:130" s="197" customFormat="1" ht="26.25" customHeight="1">
      <c r="A119" s="1001" t="s">
        <v>396</v>
      </c>
      <c r="B119" s="971"/>
      <c r="C119" s="950" t="s">
        <v>397</v>
      </c>
      <c r="D119" s="951"/>
      <c r="E119" s="951"/>
      <c r="F119" s="951"/>
      <c r="G119" s="951"/>
      <c r="H119" s="951"/>
      <c r="I119" s="951"/>
      <c r="J119" s="951"/>
      <c r="K119" s="951"/>
      <c r="L119" s="951"/>
      <c r="M119" s="951"/>
      <c r="N119" s="951"/>
      <c r="O119" s="951"/>
      <c r="P119" s="951"/>
      <c r="Q119" s="951"/>
      <c r="R119" s="951"/>
      <c r="S119" s="951"/>
      <c r="T119" s="951"/>
      <c r="U119" s="951"/>
      <c r="V119" s="951"/>
      <c r="W119" s="951"/>
      <c r="X119" s="951"/>
      <c r="Y119" s="951"/>
      <c r="Z119" s="952"/>
      <c r="AA119" s="919" t="s">
        <v>104</v>
      </c>
      <c r="AB119" s="920"/>
      <c r="AC119" s="920"/>
      <c r="AD119" s="920"/>
      <c r="AE119" s="921"/>
      <c r="AF119" s="922" t="s">
        <v>104</v>
      </c>
      <c r="AG119" s="920"/>
      <c r="AH119" s="920"/>
      <c r="AI119" s="920"/>
      <c r="AJ119" s="921"/>
      <c r="AK119" s="922" t="s">
        <v>104</v>
      </c>
      <c r="AL119" s="920"/>
      <c r="AM119" s="920"/>
      <c r="AN119" s="920"/>
      <c r="AO119" s="921"/>
      <c r="AP119" s="923" t="s">
        <v>104</v>
      </c>
      <c r="AQ119" s="924"/>
      <c r="AR119" s="924"/>
      <c r="AS119" s="924"/>
      <c r="AT119" s="925"/>
      <c r="AU119" s="1004" t="s">
        <v>424</v>
      </c>
      <c r="AV119" s="1005"/>
      <c r="AW119" s="1005"/>
      <c r="AX119" s="1005"/>
      <c r="AY119" s="1006"/>
      <c r="AZ119" s="967" t="s">
        <v>425</v>
      </c>
      <c r="BA119" s="917"/>
      <c r="BB119" s="917"/>
      <c r="BC119" s="917"/>
      <c r="BD119" s="917"/>
      <c r="BE119" s="917"/>
      <c r="BF119" s="917"/>
      <c r="BG119" s="917"/>
      <c r="BH119" s="917"/>
      <c r="BI119" s="917"/>
      <c r="BJ119" s="917"/>
      <c r="BK119" s="917"/>
      <c r="BL119" s="917"/>
      <c r="BM119" s="917"/>
      <c r="BN119" s="917"/>
      <c r="BO119" s="917"/>
      <c r="BP119" s="918"/>
      <c r="BQ119" s="953">
        <v>18502121</v>
      </c>
      <c r="BR119" s="954"/>
      <c r="BS119" s="954"/>
      <c r="BT119" s="954"/>
      <c r="BU119" s="954"/>
      <c r="BV119" s="954">
        <v>18099232</v>
      </c>
      <c r="BW119" s="954"/>
      <c r="BX119" s="954"/>
      <c r="BY119" s="954"/>
      <c r="BZ119" s="954"/>
      <c r="CA119" s="954">
        <v>18845861</v>
      </c>
      <c r="CB119" s="954"/>
      <c r="CC119" s="954"/>
      <c r="CD119" s="954"/>
      <c r="CE119" s="954"/>
      <c r="CF119" s="968">
        <v>59.5</v>
      </c>
      <c r="CG119" s="969"/>
      <c r="CH119" s="969"/>
      <c r="CI119" s="969"/>
      <c r="CJ119" s="969"/>
      <c r="CK119" s="974"/>
      <c r="CL119" s="975"/>
      <c r="CM119" s="1031" t="s">
        <v>426</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24">
        <v>136671</v>
      </c>
      <c r="DH119" s="1025"/>
      <c r="DI119" s="1025"/>
      <c r="DJ119" s="1025"/>
      <c r="DK119" s="1026"/>
      <c r="DL119" s="1027">
        <v>109078</v>
      </c>
      <c r="DM119" s="1025"/>
      <c r="DN119" s="1025"/>
      <c r="DO119" s="1025"/>
      <c r="DP119" s="1026"/>
      <c r="DQ119" s="1027">
        <v>84967</v>
      </c>
      <c r="DR119" s="1025"/>
      <c r="DS119" s="1025"/>
      <c r="DT119" s="1025"/>
      <c r="DU119" s="1026"/>
      <c r="DV119" s="1028">
        <v>0.3</v>
      </c>
      <c r="DW119" s="1029"/>
      <c r="DX119" s="1029"/>
      <c r="DY119" s="1029"/>
      <c r="DZ119" s="1030"/>
    </row>
    <row r="120" spans="1:130" s="197" customFormat="1" ht="26.25" customHeight="1">
      <c r="A120" s="1002"/>
      <c r="B120" s="973"/>
      <c r="C120" s="943" t="s">
        <v>401</v>
      </c>
      <c r="D120" s="944"/>
      <c r="E120" s="944"/>
      <c r="F120" s="944"/>
      <c r="G120" s="944"/>
      <c r="H120" s="944"/>
      <c r="I120" s="944"/>
      <c r="J120" s="944"/>
      <c r="K120" s="944"/>
      <c r="L120" s="944"/>
      <c r="M120" s="944"/>
      <c r="N120" s="944"/>
      <c r="O120" s="944"/>
      <c r="P120" s="944"/>
      <c r="Q120" s="944"/>
      <c r="R120" s="944"/>
      <c r="S120" s="944"/>
      <c r="T120" s="944"/>
      <c r="U120" s="944"/>
      <c r="V120" s="944"/>
      <c r="W120" s="944"/>
      <c r="X120" s="944"/>
      <c r="Y120" s="944"/>
      <c r="Z120" s="945"/>
      <c r="AA120" s="985" t="s">
        <v>104</v>
      </c>
      <c r="AB120" s="986"/>
      <c r="AC120" s="986"/>
      <c r="AD120" s="986"/>
      <c r="AE120" s="987"/>
      <c r="AF120" s="988" t="s">
        <v>104</v>
      </c>
      <c r="AG120" s="986"/>
      <c r="AH120" s="986"/>
      <c r="AI120" s="986"/>
      <c r="AJ120" s="987"/>
      <c r="AK120" s="988" t="s">
        <v>104</v>
      </c>
      <c r="AL120" s="986"/>
      <c r="AM120" s="986"/>
      <c r="AN120" s="986"/>
      <c r="AO120" s="987"/>
      <c r="AP120" s="989" t="s">
        <v>104</v>
      </c>
      <c r="AQ120" s="990"/>
      <c r="AR120" s="990"/>
      <c r="AS120" s="990"/>
      <c r="AT120" s="991"/>
      <c r="AU120" s="1007"/>
      <c r="AV120" s="1008"/>
      <c r="AW120" s="1008"/>
      <c r="AX120" s="1008"/>
      <c r="AY120" s="1009"/>
      <c r="AZ120" s="976" t="s">
        <v>427</v>
      </c>
      <c r="BA120" s="977"/>
      <c r="BB120" s="977"/>
      <c r="BC120" s="977"/>
      <c r="BD120" s="977"/>
      <c r="BE120" s="977"/>
      <c r="BF120" s="977"/>
      <c r="BG120" s="977"/>
      <c r="BH120" s="977"/>
      <c r="BI120" s="977"/>
      <c r="BJ120" s="977"/>
      <c r="BK120" s="977"/>
      <c r="BL120" s="977"/>
      <c r="BM120" s="977"/>
      <c r="BN120" s="977"/>
      <c r="BO120" s="977"/>
      <c r="BP120" s="978"/>
      <c r="BQ120" s="946">
        <v>3698253</v>
      </c>
      <c r="BR120" s="947"/>
      <c r="BS120" s="947"/>
      <c r="BT120" s="947"/>
      <c r="BU120" s="947"/>
      <c r="BV120" s="947">
        <v>5645111</v>
      </c>
      <c r="BW120" s="947"/>
      <c r="BX120" s="947"/>
      <c r="BY120" s="947"/>
      <c r="BZ120" s="947"/>
      <c r="CA120" s="947">
        <v>3240257</v>
      </c>
      <c r="CB120" s="947"/>
      <c r="CC120" s="947"/>
      <c r="CD120" s="947"/>
      <c r="CE120" s="947"/>
      <c r="CF120" s="941">
        <v>10.199999999999999</v>
      </c>
      <c r="CG120" s="942"/>
      <c r="CH120" s="942"/>
      <c r="CI120" s="942"/>
      <c r="CJ120" s="942"/>
      <c r="CK120" s="1040" t="s">
        <v>428</v>
      </c>
      <c r="CL120" s="1041"/>
      <c r="CM120" s="1041"/>
      <c r="CN120" s="1041"/>
      <c r="CO120" s="1042"/>
      <c r="CP120" s="1048" t="s">
        <v>375</v>
      </c>
      <c r="CQ120" s="1049"/>
      <c r="CR120" s="1049"/>
      <c r="CS120" s="1049"/>
      <c r="CT120" s="1049"/>
      <c r="CU120" s="1049"/>
      <c r="CV120" s="1049"/>
      <c r="CW120" s="1049"/>
      <c r="CX120" s="1049"/>
      <c r="CY120" s="1049"/>
      <c r="CZ120" s="1049"/>
      <c r="DA120" s="1049"/>
      <c r="DB120" s="1049"/>
      <c r="DC120" s="1049"/>
      <c r="DD120" s="1049"/>
      <c r="DE120" s="1049"/>
      <c r="DF120" s="1050"/>
      <c r="DG120" s="953">
        <v>33796474</v>
      </c>
      <c r="DH120" s="954"/>
      <c r="DI120" s="954"/>
      <c r="DJ120" s="954"/>
      <c r="DK120" s="954"/>
      <c r="DL120" s="954">
        <v>31480477</v>
      </c>
      <c r="DM120" s="954"/>
      <c r="DN120" s="954"/>
      <c r="DO120" s="954"/>
      <c r="DP120" s="954"/>
      <c r="DQ120" s="954">
        <v>30344418</v>
      </c>
      <c r="DR120" s="954"/>
      <c r="DS120" s="954"/>
      <c r="DT120" s="954"/>
      <c r="DU120" s="954"/>
      <c r="DV120" s="955">
        <v>95.8</v>
      </c>
      <c r="DW120" s="955"/>
      <c r="DX120" s="955"/>
      <c r="DY120" s="955"/>
      <c r="DZ120" s="956"/>
    </row>
    <row r="121" spans="1:130" s="197" customFormat="1" ht="26.25" customHeight="1">
      <c r="A121" s="1002"/>
      <c r="B121" s="973"/>
      <c r="C121" s="1037" t="s">
        <v>429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985" t="s">
        <v>104</v>
      </c>
      <c r="AB121" s="986"/>
      <c r="AC121" s="986"/>
      <c r="AD121" s="986"/>
      <c r="AE121" s="987"/>
      <c r="AF121" s="988" t="s">
        <v>104</v>
      </c>
      <c r="AG121" s="986"/>
      <c r="AH121" s="986"/>
      <c r="AI121" s="986"/>
      <c r="AJ121" s="987"/>
      <c r="AK121" s="988" t="s">
        <v>104</v>
      </c>
      <c r="AL121" s="986"/>
      <c r="AM121" s="986"/>
      <c r="AN121" s="986"/>
      <c r="AO121" s="987"/>
      <c r="AP121" s="989" t="s">
        <v>104</v>
      </c>
      <c r="AQ121" s="990"/>
      <c r="AR121" s="990"/>
      <c r="AS121" s="990"/>
      <c r="AT121" s="991"/>
      <c r="AU121" s="1007"/>
      <c r="AV121" s="1008"/>
      <c r="AW121" s="1008"/>
      <c r="AX121" s="1008"/>
      <c r="AY121" s="1009"/>
      <c r="AZ121" s="1022" t="s">
        <v>430</v>
      </c>
      <c r="BA121" s="998"/>
      <c r="BB121" s="998"/>
      <c r="BC121" s="998"/>
      <c r="BD121" s="998"/>
      <c r="BE121" s="998"/>
      <c r="BF121" s="998"/>
      <c r="BG121" s="998"/>
      <c r="BH121" s="998"/>
      <c r="BI121" s="998"/>
      <c r="BJ121" s="998"/>
      <c r="BK121" s="998"/>
      <c r="BL121" s="998"/>
      <c r="BM121" s="998"/>
      <c r="BN121" s="998"/>
      <c r="BO121" s="998"/>
      <c r="BP121" s="999"/>
      <c r="BQ121" s="1012">
        <v>90277170</v>
      </c>
      <c r="BR121" s="1013"/>
      <c r="BS121" s="1013"/>
      <c r="BT121" s="1013"/>
      <c r="BU121" s="1013"/>
      <c r="BV121" s="1013">
        <v>90917405</v>
      </c>
      <c r="BW121" s="1013"/>
      <c r="BX121" s="1013"/>
      <c r="BY121" s="1013"/>
      <c r="BZ121" s="1013"/>
      <c r="CA121" s="1013">
        <v>89923115</v>
      </c>
      <c r="CB121" s="1013"/>
      <c r="CC121" s="1013"/>
      <c r="CD121" s="1013"/>
      <c r="CE121" s="1013"/>
      <c r="CF121" s="1051">
        <v>283.8</v>
      </c>
      <c r="CG121" s="1052"/>
      <c r="CH121" s="1052"/>
      <c r="CI121" s="1052"/>
      <c r="CJ121" s="1052"/>
      <c r="CK121" s="1043"/>
      <c r="CL121" s="1044"/>
      <c r="CM121" s="1044"/>
      <c r="CN121" s="1044"/>
      <c r="CO121" s="1045"/>
      <c r="CP121" s="1034" t="s">
        <v>376</v>
      </c>
      <c r="CQ121" s="1035"/>
      <c r="CR121" s="1035"/>
      <c r="CS121" s="1035"/>
      <c r="CT121" s="1035"/>
      <c r="CU121" s="1035"/>
      <c r="CV121" s="1035"/>
      <c r="CW121" s="1035"/>
      <c r="CX121" s="1035"/>
      <c r="CY121" s="1035"/>
      <c r="CZ121" s="1035"/>
      <c r="DA121" s="1035"/>
      <c r="DB121" s="1035"/>
      <c r="DC121" s="1035"/>
      <c r="DD121" s="1035"/>
      <c r="DE121" s="1035"/>
      <c r="DF121" s="1036"/>
      <c r="DG121" s="946">
        <v>10281290</v>
      </c>
      <c r="DH121" s="947"/>
      <c r="DI121" s="947"/>
      <c r="DJ121" s="947"/>
      <c r="DK121" s="947"/>
      <c r="DL121" s="947">
        <v>9443602</v>
      </c>
      <c r="DM121" s="947"/>
      <c r="DN121" s="947"/>
      <c r="DO121" s="947"/>
      <c r="DP121" s="947"/>
      <c r="DQ121" s="947">
        <v>8899588</v>
      </c>
      <c r="DR121" s="947"/>
      <c r="DS121" s="947"/>
      <c r="DT121" s="947"/>
      <c r="DU121" s="947"/>
      <c r="DV121" s="948">
        <v>28.1</v>
      </c>
      <c r="DW121" s="948"/>
      <c r="DX121" s="948"/>
      <c r="DY121" s="948"/>
      <c r="DZ121" s="949"/>
    </row>
    <row r="122" spans="1:130" s="197" customFormat="1" ht="26.25" customHeight="1">
      <c r="A122" s="1002"/>
      <c r="B122" s="973"/>
      <c r="C122" s="943" t="s">
        <v>412</v>
      </c>
      <c r="D122" s="944"/>
      <c r="E122" s="944"/>
      <c r="F122" s="944"/>
      <c r="G122" s="944"/>
      <c r="H122" s="944"/>
      <c r="I122" s="944"/>
      <c r="J122" s="944"/>
      <c r="K122" s="944"/>
      <c r="L122" s="944"/>
      <c r="M122" s="944"/>
      <c r="N122" s="944"/>
      <c r="O122" s="944"/>
      <c r="P122" s="944"/>
      <c r="Q122" s="944"/>
      <c r="R122" s="944"/>
      <c r="S122" s="944"/>
      <c r="T122" s="944"/>
      <c r="U122" s="944"/>
      <c r="V122" s="944"/>
      <c r="W122" s="944"/>
      <c r="X122" s="944"/>
      <c r="Y122" s="944"/>
      <c r="Z122" s="945"/>
      <c r="AA122" s="985">
        <v>10181</v>
      </c>
      <c r="AB122" s="986"/>
      <c r="AC122" s="986"/>
      <c r="AD122" s="986"/>
      <c r="AE122" s="987"/>
      <c r="AF122" s="988" t="s">
        <v>104</v>
      </c>
      <c r="AG122" s="986"/>
      <c r="AH122" s="986"/>
      <c r="AI122" s="986"/>
      <c r="AJ122" s="987"/>
      <c r="AK122" s="988" t="s">
        <v>104</v>
      </c>
      <c r="AL122" s="986"/>
      <c r="AM122" s="986"/>
      <c r="AN122" s="986"/>
      <c r="AO122" s="987"/>
      <c r="AP122" s="989" t="s">
        <v>104</v>
      </c>
      <c r="AQ122" s="990"/>
      <c r="AR122" s="990"/>
      <c r="AS122" s="990"/>
      <c r="AT122" s="991"/>
      <c r="AU122" s="1010"/>
      <c r="AV122" s="1011"/>
      <c r="AW122" s="1011"/>
      <c r="AX122" s="1011"/>
      <c r="AY122" s="1011"/>
      <c r="AZ122" s="228" t="s">
        <v>167</v>
      </c>
      <c r="BA122" s="228"/>
      <c r="BB122" s="228"/>
      <c r="BC122" s="228"/>
      <c r="BD122" s="228"/>
      <c r="BE122" s="228"/>
      <c r="BF122" s="228"/>
      <c r="BG122" s="228"/>
      <c r="BH122" s="228"/>
      <c r="BI122" s="228"/>
      <c r="BJ122" s="228"/>
      <c r="BK122" s="228"/>
      <c r="BL122" s="228"/>
      <c r="BM122" s="228"/>
      <c r="BN122" s="228"/>
      <c r="BO122" s="1020" t="s">
        <v>431</v>
      </c>
      <c r="BP122" s="1021"/>
      <c r="BQ122" s="1061">
        <v>112477544</v>
      </c>
      <c r="BR122" s="1062"/>
      <c r="BS122" s="1062"/>
      <c r="BT122" s="1062"/>
      <c r="BU122" s="1062"/>
      <c r="BV122" s="1062">
        <v>114661748</v>
      </c>
      <c r="BW122" s="1062"/>
      <c r="BX122" s="1062"/>
      <c r="BY122" s="1062"/>
      <c r="BZ122" s="1062"/>
      <c r="CA122" s="1062">
        <v>112009233</v>
      </c>
      <c r="CB122" s="1062"/>
      <c r="CC122" s="1062"/>
      <c r="CD122" s="1062"/>
      <c r="CE122" s="1062"/>
      <c r="CF122" s="1014"/>
      <c r="CG122" s="1015"/>
      <c r="CH122" s="1015"/>
      <c r="CI122" s="1015"/>
      <c r="CJ122" s="1016"/>
      <c r="CK122" s="1043"/>
      <c r="CL122" s="1044"/>
      <c r="CM122" s="1044"/>
      <c r="CN122" s="1044"/>
      <c r="CO122" s="1045"/>
      <c r="CP122" s="1034" t="s">
        <v>374</v>
      </c>
      <c r="CQ122" s="1035"/>
      <c r="CR122" s="1035"/>
      <c r="CS122" s="1035"/>
      <c r="CT122" s="1035"/>
      <c r="CU122" s="1035"/>
      <c r="CV122" s="1035"/>
      <c r="CW122" s="1035"/>
      <c r="CX122" s="1035"/>
      <c r="CY122" s="1035"/>
      <c r="CZ122" s="1035"/>
      <c r="DA122" s="1035"/>
      <c r="DB122" s="1035"/>
      <c r="DC122" s="1035"/>
      <c r="DD122" s="1035"/>
      <c r="DE122" s="1035"/>
      <c r="DF122" s="1036"/>
      <c r="DG122" s="946">
        <v>1501932</v>
      </c>
      <c r="DH122" s="947"/>
      <c r="DI122" s="947"/>
      <c r="DJ122" s="947"/>
      <c r="DK122" s="947"/>
      <c r="DL122" s="947">
        <v>1282819</v>
      </c>
      <c r="DM122" s="947"/>
      <c r="DN122" s="947"/>
      <c r="DO122" s="947"/>
      <c r="DP122" s="947"/>
      <c r="DQ122" s="947">
        <v>1079380</v>
      </c>
      <c r="DR122" s="947"/>
      <c r="DS122" s="947"/>
      <c r="DT122" s="947"/>
      <c r="DU122" s="947"/>
      <c r="DV122" s="948">
        <v>3.4</v>
      </c>
      <c r="DW122" s="948"/>
      <c r="DX122" s="948"/>
      <c r="DY122" s="948"/>
      <c r="DZ122" s="949"/>
    </row>
    <row r="123" spans="1:130" s="197" customFormat="1" ht="26.25" customHeight="1" thickBot="1">
      <c r="A123" s="1002"/>
      <c r="B123" s="973"/>
      <c r="C123" s="943" t="s">
        <v>418</v>
      </c>
      <c r="D123" s="944"/>
      <c r="E123" s="944"/>
      <c r="F123" s="944"/>
      <c r="G123" s="944"/>
      <c r="H123" s="944"/>
      <c r="I123" s="944"/>
      <c r="J123" s="944"/>
      <c r="K123" s="944"/>
      <c r="L123" s="944"/>
      <c r="M123" s="944"/>
      <c r="N123" s="944"/>
      <c r="O123" s="944"/>
      <c r="P123" s="944"/>
      <c r="Q123" s="944"/>
      <c r="R123" s="944"/>
      <c r="S123" s="944"/>
      <c r="T123" s="944"/>
      <c r="U123" s="944"/>
      <c r="V123" s="944"/>
      <c r="W123" s="944"/>
      <c r="X123" s="944"/>
      <c r="Y123" s="944"/>
      <c r="Z123" s="945"/>
      <c r="AA123" s="985">
        <v>43440</v>
      </c>
      <c r="AB123" s="986"/>
      <c r="AC123" s="986"/>
      <c r="AD123" s="986"/>
      <c r="AE123" s="987"/>
      <c r="AF123" s="988">
        <v>42230</v>
      </c>
      <c r="AG123" s="986"/>
      <c r="AH123" s="986"/>
      <c r="AI123" s="986"/>
      <c r="AJ123" s="987"/>
      <c r="AK123" s="988">
        <v>40774</v>
      </c>
      <c r="AL123" s="986"/>
      <c r="AM123" s="986"/>
      <c r="AN123" s="986"/>
      <c r="AO123" s="987"/>
      <c r="AP123" s="989">
        <v>0.1</v>
      </c>
      <c r="AQ123" s="990"/>
      <c r="AR123" s="990"/>
      <c r="AS123" s="990"/>
      <c r="AT123" s="991"/>
      <c r="AU123" s="1058" t="s">
        <v>432</v>
      </c>
      <c r="AV123" s="1059"/>
      <c r="AW123" s="1059"/>
      <c r="AX123" s="1059"/>
      <c r="AY123" s="1059"/>
      <c r="AZ123" s="1059"/>
      <c r="BA123" s="1059"/>
      <c r="BB123" s="1059"/>
      <c r="BC123" s="1059"/>
      <c r="BD123" s="1059"/>
      <c r="BE123" s="1059"/>
      <c r="BF123" s="1059"/>
      <c r="BG123" s="1059"/>
      <c r="BH123" s="1059"/>
      <c r="BI123" s="1059"/>
      <c r="BJ123" s="1059"/>
      <c r="BK123" s="1059"/>
      <c r="BL123" s="1059"/>
      <c r="BM123" s="1059"/>
      <c r="BN123" s="1059"/>
      <c r="BO123" s="1059"/>
      <c r="BP123" s="1060"/>
      <c r="BQ123" s="1053">
        <v>58.9</v>
      </c>
      <c r="BR123" s="1054"/>
      <c r="BS123" s="1054"/>
      <c r="BT123" s="1054"/>
      <c r="BU123" s="1054"/>
      <c r="BV123" s="1054">
        <v>47.3</v>
      </c>
      <c r="BW123" s="1054"/>
      <c r="BX123" s="1054"/>
      <c r="BY123" s="1054"/>
      <c r="BZ123" s="1054"/>
      <c r="CA123" s="1054">
        <v>45.2</v>
      </c>
      <c r="CB123" s="1054"/>
      <c r="CC123" s="1054"/>
      <c r="CD123" s="1054"/>
      <c r="CE123" s="1054"/>
      <c r="CF123" s="1055"/>
      <c r="CG123" s="1056"/>
      <c r="CH123" s="1056"/>
      <c r="CI123" s="1056"/>
      <c r="CJ123" s="1057"/>
      <c r="CK123" s="1043"/>
      <c r="CL123" s="1044"/>
      <c r="CM123" s="1044"/>
      <c r="CN123" s="1044"/>
      <c r="CO123" s="1045"/>
      <c r="CP123" s="1034" t="s">
        <v>433</v>
      </c>
      <c r="CQ123" s="1035"/>
      <c r="CR123" s="1035"/>
      <c r="CS123" s="1035"/>
      <c r="CT123" s="1035"/>
      <c r="CU123" s="1035"/>
      <c r="CV123" s="1035"/>
      <c r="CW123" s="1035"/>
      <c r="CX123" s="1035"/>
      <c r="CY123" s="1035"/>
      <c r="CZ123" s="1035"/>
      <c r="DA123" s="1035"/>
      <c r="DB123" s="1035"/>
      <c r="DC123" s="1035"/>
      <c r="DD123" s="1035"/>
      <c r="DE123" s="1035"/>
      <c r="DF123" s="1036"/>
      <c r="DG123" s="985">
        <v>342669</v>
      </c>
      <c r="DH123" s="986"/>
      <c r="DI123" s="986"/>
      <c r="DJ123" s="986"/>
      <c r="DK123" s="987"/>
      <c r="DL123" s="988">
        <v>347683</v>
      </c>
      <c r="DM123" s="986"/>
      <c r="DN123" s="986"/>
      <c r="DO123" s="986"/>
      <c r="DP123" s="987"/>
      <c r="DQ123" s="988">
        <v>322265</v>
      </c>
      <c r="DR123" s="986"/>
      <c r="DS123" s="986"/>
      <c r="DT123" s="986"/>
      <c r="DU123" s="987"/>
      <c r="DV123" s="989">
        <v>1</v>
      </c>
      <c r="DW123" s="990"/>
      <c r="DX123" s="990"/>
      <c r="DY123" s="990"/>
      <c r="DZ123" s="991"/>
    </row>
    <row r="124" spans="1:130" s="197" customFormat="1" ht="26.25" customHeight="1">
      <c r="A124" s="1002"/>
      <c r="B124" s="973"/>
      <c r="C124" s="943" t="s">
        <v>421</v>
      </c>
      <c r="D124" s="944"/>
      <c r="E124" s="944"/>
      <c r="F124" s="944"/>
      <c r="G124" s="944"/>
      <c r="H124" s="944"/>
      <c r="I124" s="944"/>
      <c r="J124" s="944"/>
      <c r="K124" s="944"/>
      <c r="L124" s="944"/>
      <c r="M124" s="944"/>
      <c r="N124" s="944"/>
      <c r="O124" s="944"/>
      <c r="P124" s="944"/>
      <c r="Q124" s="944"/>
      <c r="R124" s="944"/>
      <c r="S124" s="944"/>
      <c r="T124" s="944"/>
      <c r="U124" s="944"/>
      <c r="V124" s="944"/>
      <c r="W124" s="944"/>
      <c r="X124" s="944"/>
      <c r="Y124" s="944"/>
      <c r="Z124" s="945"/>
      <c r="AA124" s="985" t="s">
        <v>434</v>
      </c>
      <c r="AB124" s="986"/>
      <c r="AC124" s="986"/>
      <c r="AD124" s="986"/>
      <c r="AE124" s="987"/>
      <c r="AF124" s="988" t="s">
        <v>434</v>
      </c>
      <c r="AG124" s="986"/>
      <c r="AH124" s="986"/>
      <c r="AI124" s="986"/>
      <c r="AJ124" s="987"/>
      <c r="AK124" s="988" t="s">
        <v>434</v>
      </c>
      <c r="AL124" s="986"/>
      <c r="AM124" s="986"/>
      <c r="AN124" s="986"/>
      <c r="AO124" s="987"/>
      <c r="AP124" s="989" t="s">
        <v>434</v>
      </c>
      <c r="AQ124" s="990"/>
      <c r="AR124" s="990"/>
      <c r="AS124" s="990"/>
      <c r="AT124" s="99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6"/>
      <c r="CL124" s="1046"/>
      <c r="CM124" s="1046"/>
      <c r="CN124" s="1046"/>
      <c r="CO124" s="1047"/>
      <c r="CP124" s="1034" t="s">
        <v>435</v>
      </c>
      <c r="CQ124" s="1035"/>
      <c r="CR124" s="1035"/>
      <c r="CS124" s="1035"/>
      <c r="CT124" s="1035"/>
      <c r="CU124" s="1035"/>
      <c r="CV124" s="1035"/>
      <c r="CW124" s="1035"/>
      <c r="CX124" s="1035"/>
      <c r="CY124" s="1035"/>
      <c r="CZ124" s="1035"/>
      <c r="DA124" s="1035"/>
      <c r="DB124" s="1035"/>
      <c r="DC124" s="1035"/>
      <c r="DD124" s="1035"/>
      <c r="DE124" s="1035"/>
      <c r="DF124" s="1036"/>
      <c r="DG124" s="1024">
        <v>234805</v>
      </c>
      <c r="DH124" s="1025"/>
      <c r="DI124" s="1025"/>
      <c r="DJ124" s="1025"/>
      <c r="DK124" s="1026"/>
      <c r="DL124" s="1027">
        <v>184406</v>
      </c>
      <c r="DM124" s="1025"/>
      <c r="DN124" s="1025"/>
      <c r="DO124" s="1025"/>
      <c r="DP124" s="1026"/>
      <c r="DQ124" s="1027">
        <v>140017</v>
      </c>
      <c r="DR124" s="1025"/>
      <c r="DS124" s="1025"/>
      <c r="DT124" s="1025"/>
      <c r="DU124" s="1026"/>
      <c r="DV124" s="1028">
        <v>0.4</v>
      </c>
      <c r="DW124" s="1029"/>
      <c r="DX124" s="1029"/>
      <c r="DY124" s="1029"/>
      <c r="DZ124" s="1030"/>
    </row>
    <row r="125" spans="1:130" s="197" customFormat="1" ht="26.25" customHeight="1" thickBot="1">
      <c r="A125" s="1002"/>
      <c r="B125" s="973"/>
      <c r="C125" s="943" t="s">
        <v>423</v>
      </c>
      <c r="D125" s="944"/>
      <c r="E125" s="944"/>
      <c r="F125" s="944"/>
      <c r="G125" s="944"/>
      <c r="H125" s="944"/>
      <c r="I125" s="944"/>
      <c r="J125" s="944"/>
      <c r="K125" s="944"/>
      <c r="L125" s="944"/>
      <c r="M125" s="944"/>
      <c r="N125" s="944"/>
      <c r="O125" s="944"/>
      <c r="P125" s="944"/>
      <c r="Q125" s="944"/>
      <c r="R125" s="944"/>
      <c r="S125" s="944"/>
      <c r="T125" s="944"/>
      <c r="U125" s="944"/>
      <c r="V125" s="944"/>
      <c r="W125" s="944"/>
      <c r="X125" s="944"/>
      <c r="Y125" s="944"/>
      <c r="Z125" s="945"/>
      <c r="AA125" s="985" t="s">
        <v>434</v>
      </c>
      <c r="AB125" s="986"/>
      <c r="AC125" s="986"/>
      <c r="AD125" s="986"/>
      <c r="AE125" s="987"/>
      <c r="AF125" s="988" t="s">
        <v>434</v>
      </c>
      <c r="AG125" s="986"/>
      <c r="AH125" s="986"/>
      <c r="AI125" s="986"/>
      <c r="AJ125" s="987"/>
      <c r="AK125" s="988" t="s">
        <v>434</v>
      </c>
      <c r="AL125" s="986"/>
      <c r="AM125" s="986"/>
      <c r="AN125" s="986"/>
      <c r="AO125" s="987"/>
      <c r="AP125" s="989" t="s">
        <v>434</v>
      </c>
      <c r="AQ125" s="990"/>
      <c r="AR125" s="990"/>
      <c r="AS125" s="990"/>
      <c r="AT125" s="99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1" t="s">
        <v>436</v>
      </c>
      <c r="CL125" s="1041"/>
      <c r="CM125" s="1041"/>
      <c r="CN125" s="1041"/>
      <c r="CO125" s="1042"/>
      <c r="CP125" s="967" t="s">
        <v>437</v>
      </c>
      <c r="CQ125" s="917"/>
      <c r="CR125" s="917"/>
      <c r="CS125" s="917"/>
      <c r="CT125" s="917"/>
      <c r="CU125" s="917"/>
      <c r="CV125" s="917"/>
      <c r="CW125" s="917"/>
      <c r="CX125" s="917"/>
      <c r="CY125" s="917"/>
      <c r="CZ125" s="917"/>
      <c r="DA125" s="917"/>
      <c r="DB125" s="917"/>
      <c r="DC125" s="917"/>
      <c r="DD125" s="917"/>
      <c r="DE125" s="917"/>
      <c r="DF125" s="918"/>
      <c r="DG125" s="953" t="s">
        <v>434</v>
      </c>
      <c r="DH125" s="954"/>
      <c r="DI125" s="954"/>
      <c r="DJ125" s="954"/>
      <c r="DK125" s="954"/>
      <c r="DL125" s="954" t="s">
        <v>434</v>
      </c>
      <c r="DM125" s="954"/>
      <c r="DN125" s="954"/>
      <c r="DO125" s="954"/>
      <c r="DP125" s="954"/>
      <c r="DQ125" s="954" t="s">
        <v>434</v>
      </c>
      <c r="DR125" s="954"/>
      <c r="DS125" s="954"/>
      <c r="DT125" s="954"/>
      <c r="DU125" s="954"/>
      <c r="DV125" s="955" t="s">
        <v>434</v>
      </c>
      <c r="DW125" s="955"/>
      <c r="DX125" s="955"/>
      <c r="DY125" s="955"/>
      <c r="DZ125" s="956"/>
    </row>
    <row r="126" spans="1:130" s="197" customFormat="1" ht="26.25" customHeight="1">
      <c r="A126" s="1002"/>
      <c r="B126" s="973"/>
      <c r="C126" s="943" t="s">
        <v>426</v>
      </c>
      <c r="D126" s="944"/>
      <c r="E126" s="944"/>
      <c r="F126" s="944"/>
      <c r="G126" s="944"/>
      <c r="H126" s="944"/>
      <c r="I126" s="944"/>
      <c r="J126" s="944"/>
      <c r="K126" s="944"/>
      <c r="L126" s="944"/>
      <c r="M126" s="944"/>
      <c r="N126" s="944"/>
      <c r="O126" s="944"/>
      <c r="P126" s="944"/>
      <c r="Q126" s="944"/>
      <c r="R126" s="944"/>
      <c r="S126" s="944"/>
      <c r="T126" s="944"/>
      <c r="U126" s="944"/>
      <c r="V126" s="944"/>
      <c r="W126" s="944"/>
      <c r="X126" s="944"/>
      <c r="Y126" s="944"/>
      <c r="Z126" s="945"/>
      <c r="AA126" s="985" t="s">
        <v>434</v>
      </c>
      <c r="AB126" s="986"/>
      <c r="AC126" s="986"/>
      <c r="AD126" s="986"/>
      <c r="AE126" s="987"/>
      <c r="AF126" s="988" t="s">
        <v>434</v>
      </c>
      <c r="AG126" s="986"/>
      <c r="AH126" s="986"/>
      <c r="AI126" s="986"/>
      <c r="AJ126" s="987"/>
      <c r="AK126" s="988">
        <v>46953</v>
      </c>
      <c r="AL126" s="986"/>
      <c r="AM126" s="986"/>
      <c r="AN126" s="986"/>
      <c r="AO126" s="987"/>
      <c r="AP126" s="989">
        <v>0.1</v>
      </c>
      <c r="AQ126" s="990"/>
      <c r="AR126" s="990"/>
      <c r="AS126" s="990"/>
      <c r="AT126" s="991"/>
      <c r="AU126" s="233"/>
      <c r="AV126" s="233"/>
      <c r="AW126" s="233"/>
      <c r="AX126" s="1063" t="s">
        <v>438</v>
      </c>
      <c r="AY126" s="1064"/>
      <c r="AZ126" s="1064"/>
      <c r="BA126" s="1064"/>
      <c r="BB126" s="1064"/>
      <c r="BC126" s="1064"/>
      <c r="BD126" s="1064"/>
      <c r="BE126" s="1065"/>
      <c r="BF126" s="1079" t="s">
        <v>439</v>
      </c>
      <c r="BG126" s="1064"/>
      <c r="BH126" s="1064"/>
      <c r="BI126" s="1064"/>
      <c r="BJ126" s="1064"/>
      <c r="BK126" s="1064"/>
      <c r="BL126" s="1065"/>
      <c r="BM126" s="1079" t="s">
        <v>440</v>
      </c>
      <c r="BN126" s="1064"/>
      <c r="BO126" s="1064"/>
      <c r="BP126" s="1064"/>
      <c r="BQ126" s="1064"/>
      <c r="BR126" s="1064"/>
      <c r="BS126" s="1065"/>
      <c r="BT126" s="1079" t="s">
        <v>441</v>
      </c>
      <c r="BU126" s="1064"/>
      <c r="BV126" s="1064"/>
      <c r="BW126" s="1064"/>
      <c r="BX126" s="1064"/>
      <c r="BY126" s="1064"/>
      <c r="BZ126" s="1080"/>
      <c r="CA126" s="233"/>
      <c r="CB126" s="233"/>
      <c r="CC126" s="233"/>
      <c r="CD126" s="234"/>
      <c r="CE126" s="234"/>
      <c r="CF126" s="234"/>
      <c r="CG126" s="231"/>
      <c r="CH126" s="231"/>
      <c r="CI126" s="231"/>
      <c r="CJ126" s="232"/>
      <c r="CK126" s="1044"/>
      <c r="CL126" s="1044"/>
      <c r="CM126" s="1044"/>
      <c r="CN126" s="1044"/>
      <c r="CO126" s="1045"/>
      <c r="CP126" s="976" t="s">
        <v>442</v>
      </c>
      <c r="CQ126" s="977"/>
      <c r="CR126" s="977"/>
      <c r="CS126" s="977"/>
      <c r="CT126" s="977"/>
      <c r="CU126" s="977"/>
      <c r="CV126" s="977"/>
      <c r="CW126" s="977"/>
      <c r="CX126" s="977"/>
      <c r="CY126" s="977"/>
      <c r="CZ126" s="977"/>
      <c r="DA126" s="977"/>
      <c r="DB126" s="977"/>
      <c r="DC126" s="977"/>
      <c r="DD126" s="977"/>
      <c r="DE126" s="977"/>
      <c r="DF126" s="978"/>
      <c r="DG126" s="946">
        <v>3144723</v>
      </c>
      <c r="DH126" s="947"/>
      <c r="DI126" s="947"/>
      <c r="DJ126" s="947"/>
      <c r="DK126" s="947"/>
      <c r="DL126" s="947">
        <v>2577886</v>
      </c>
      <c r="DM126" s="947"/>
      <c r="DN126" s="947"/>
      <c r="DO126" s="947"/>
      <c r="DP126" s="947"/>
      <c r="DQ126" s="947">
        <v>2395318</v>
      </c>
      <c r="DR126" s="947"/>
      <c r="DS126" s="947"/>
      <c r="DT126" s="947"/>
      <c r="DU126" s="947"/>
      <c r="DV126" s="948">
        <v>7.6</v>
      </c>
      <c r="DW126" s="948"/>
      <c r="DX126" s="948"/>
      <c r="DY126" s="948"/>
      <c r="DZ126" s="949"/>
    </row>
    <row r="127" spans="1:130" s="197" customFormat="1" ht="26.25" customHeight="1" thickBot="1">
      <c r="A127" s="1003"/>
      <c r="B127" s="975"/>
      <c r="C127" s="1031" t="s">
        <v>443</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985">
        <v>47353</v>
      </c>
      <c r="AB127" s="986"/>
      <c r="AC127" s="986"/>
      <c r="AD127" s="986"/>
      <c r="AE127" s="987"/>
      <c r="AF127" s="988">
        <v>35581</v>
      </c>
      <c r="AG127" s="986"/>
      <c r="AH127" s="986"/>
      <c r="AI127" s="986"/>
      <c r="AJ127" s="987"/>
      <c r="AK127" s="988">
        <v>3141</v>
      </c>
      <c r="AL127" s="986"/>
      <c r="AM127" s="986"/>
      <c r="AN127" s="986"/>
      <c r="AO127" s="987"/>
      <c r="AP127" s="989">
        <v>0</v>
      </c>
      <c r="AQ127" s="990"/>
      <c r="AR127" s="990"/>
      <c r="AS127" s="990"/>
      <c r="AT127" s="991"/>
      <c r="AU127" s="233"/>
      <c r="AV127" s="233"/>
      <c r="AW127" s="233"/>
      <c r="AX127" s="916" t="s">
        <v>444</v>
      </c>
      <c r="AY127" s="917"/>
      <c r="AZ127" s="917"/>
      <c r="BA127" s="917"/>
      <c r="BB127" s="917"/>
      <c r="BC127" s="917"/>
      <c r="BD127" s="917"/>
      <c r="BE127" s="918"/>
      <c r="BF127" s="1068" t="s">
        <v>434</v>
      </c>
      <c r="BG127" s="1069"/>
      <c r="BH127" s="1069"/>
      <c r="BI127" s="1069"/>
      <c r="BJ127" s="1069"/>
      <c r="BK127" s="1069"/>
      <c r="BL127" s="1078"/>
      <c r="BM127" s="1068">
        <v>11.45</v>
      </c>
      <c r="BN127" s="1069"/>
      <c r="BO127" s="1069"/>
      <c r="BP127" s="1069"/>
      <c r="BQ127" s="1069"/>
      <c r="BR127" s="1069"/>
      <c r="BS127" s="1078"/>
      <c r="BT127" s="1068">
        <v>20</v>
      </c>
      <c r="BU127" s="1069"/>
      <c r="BV127" s="1069"/>
      <c r="BW127" s="1069"/>
      <c r="BX127" s="1069"/>
      <c r="BY127" s="1069"/>
      <c r="BZ127" s="1070"/>
      <c r="CA127" s="234"/>
      <c r="CB127" s="234"/>
      <c r="CC127" s="234"/>
      <c r="CD127" s="234"/>
      <c r="CE127" s="234"/>
      <c r="CF127" s="234"/>
      <c r="CG127" s="231"/>
      <c r="CH127" s="231"/>
      <c r="CI127" s="231"/>
      <c r="CJ127" s="232"/>
      <c r="CK127" s="1066"/>
      <c r="CL127" s="1066"/>
      <c r="CM127" s="1066"/>
      <c r="CN127" s="1066"/>
      <c r="CO127" s="1067"/>
      <c r="CP127" s="1071" t="s">
        <v>445</v>
      </c>
      <c r="CQ127" s="1072"/>
      <c r="CR127" s="1072"/>
      <c r="CS127" s="1072"/>
      <c r="CT127" s="1072"/>
      <c r="CU127" s="1072"/>
      <c r="CV127" s="1072"/>
      <c r="CW127" s="1072"/>
      <c r="CX127" s="1072"/>
      <c r="CY127" s="1072"/>
      <c r="CZ127" s="1072"/>
      <c r="DA127" s="1072"/>
      <c r="DB127" s="1072"/>
      <c r="DC127" s="1072"/>
      <c r="DD127" s="1072"/>
      <c r="DE127" s="1072"/>
      <c r="DF127" s="1073"/>
      <c r="DG127" s="1074" t="s">
        <v>446</v>
      </c>
      <c r="DH127" s="1075"/>
      <c r="DI127" s="1075"/>
      <c r="DJ127" s="1075"/>
      <c r="DK127" s="1075"/>
      <c r="DL127" s="1075" t="s">
        <v>434</v>
      </c>
      <c r="DM127" s="1075"/>
      <c r="DN127" s="1075"/>
      <c r="DO127" s="1075"/>
      <c r="DP127" s="1075"/>
      <c r="DQ127" s="1075" t="s">
        <v>434</v>
      </c>
      <c r="DR127" s="1075"/>
      <c r="DS127" s="1075"/>
      <c r="DT127" s="1075"/>
      <c r="DU127" s="1075"/>
      <c r="DV127" s="1076" t="s">
        <v>434</v>
      </c>
      <c r="DW127" s="1076"/>
      <c r="DX127" s="1076"/>
      <c r="DY127" s="1076"/>
      <c r="DZ127" s="1077"/>
    </row>
    <row r="128" spans="1:130" s="197" customFormat="1" ht="26.25" customHeight="1">
      <c r="A128" s="1098" t="s">
        <v>447</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448</v>
      </c>
      <c r="X128" s="1100"/>
      <c r="Y128" s="1100"/>
      <c r="Z128" s="1101"/>
      <c r="AA128" s="1116">
        <v>1296874</v>
      </c>
      <c r="AB128" s="1117"/>
      <c r="AC128" s="1117"/>
      <c r="AD128" s="1117"/>
      <c r="AE128" s="1118"/>
      <c r="AF128" s="1119">
        <v>1290936</v>
      </c>
      <c r="AG128" s="1117"/>
      <c r="AH128" s="1117"/>
      <c r="AI128" s="1117"/>
      <c r="AJ128" s="1118"/>
      <c r="AK128" s="1119">
        <v>1163584</v>
      </c>
      <c r="AL128" s="1117"/>
      <c r="AM128" s="1117"/>
      <c r="AN128" s="1117"/>
      <c r="AO128" s="1118"/>
      <c r="AP128" s="1120"/>
      <c r="AQ128" s="1121"/>
      <c r="AR128" s="1121"/>
      <c r="AS128" s="1121"/>
      <c r="AT128" s="1122"/>
      <c r="AU128" s="235"/>
      <c r="AV128" s="235"/>
      <c r="AW128" s="235"/>
      <c r="AX128" s="1081" t="s">
        <v>449</v>
      </c>
      <c r="AY128" s="977"/>
      <c r="AZ128" s="977"/>
      <c r="BA128" s="977"/>
      <c r="BB128" s="977"/>
      <c r="BC128" s="977"/>
      <c r="BD128" s="977"/>
      <c r="BE128" s="978"/>
      <c r="BF128" s="1093" t="s">
        <v>450</v>
      </c>
      <c r="BG128" s="1094"/>
      <c r="BH128" s="1094"/>
      <c r="BI128" s="1094"/>
      <c r="BJ128" s="1094"/>
      <c r="BK128" s="1094"/>
      <c r="BL128" s="1095"/>
      <c r="BM128" s="1093">
        <v>16.45</v>
      </c>
      <c r="BN128" s="1094"/>
      <c r="BO128" s="1094"/>
      <c r="BP128" s="1094"/>
      <c r="BQ128" s="1094"/>
      <c r="BR128" s="1094"/>
      <c r="BS128" s="1095"/>
      <c r="BT128" s="1093">
        <v>30</v>
      </c>
      <c r="BU128" s="1096"/>
      <c r="BV128" s="1096"/>
      <c r="BW128" s="1096"/>
      <c r="BX128" s="1096"/>
      <c r="BY128" s="1096"/>
      <c r="BZ128" s="109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57" t="s">
        <v>89</v>
      </c>
      <c r="B129" s="958"/>
      <c r="C129" s="958"/>
      <c r="D129" s="958"/>
      <c r="E129" s="958"/>
      <c r="F129" s="958"/>
      <c r="G129" s="958"/>
      <c r="H129" s="958"/>
      <c r="I129" s="958"/>
      <c r="J129" s="958"/>
      <c r="K129" s="958"/>
      <c r="L129" s="958"/>
      <c r="M129" s="958"/>
      <c r="N129" s="958"/>
      <c r="O129" s="958"/>
      <c r="P129" s="958"/>
      <c r="Q129" s="958"/>
      <c r="R129" s="958"/>
      <c r="S129" s="958"/>
      <c r="T129" s="958"/>
      <c r="U129" s="958"/>
      <c r="V129" s="958"/>
      <c r="W129" s="1087" t="s">
        <v>451</v>
      </c>
      <c r="X129" s="1088"/>
      <c r="Y129" s="1088"/>
      <c r="Z129" s="1089"/>
      <c r="AA129" s="985">
        <v>40093712</v>
      </c>
      <c r="AB129" s="986"/>
      <c r="AC129" s="986"/>
      <c r="AD129" s="986"/>
      <c r="AE129" s="987"/>
      <c r="AF129" s="988">
        <v>39473779</v>
      </c>
      <c r="AG129" s="986"/>
      <c r="AH129" s="986"/>
      <c r="AI129" s="986"/>
      <c r="AJ129" s="987"/>
      <c r="AK129" s="988">
        <v>40129577</v>
      </c>
      <c r="AL129" s="986"/>
      <c r="AM129" s="986"/>
      <c r="AN129" s="986"/>
      <c r="AO129" s="987"/>
      <c r="AP129" s="1090"/>
      <c r="AQ129" s="1091"/>
      <c r="AR129" s="1091"/>
      <c r="AS129" s="1091"/>
      <c r="AT129" s="1092"/>
      <c r="AU129" s="235"/>
      <c r="AV129" s="235"/>
      <c r="AW129" s="235"/>
      <c r="AX129" s="1081" t="s">
        <v>452</v>
      </c>
      <c r="AY129" s="977"/>
      <c r="AZ129" s="977"/>
      <c r="BA129" s="977"/>
      <c r="BB129" s="977"/>
      <c r="BC129" s="977"/>
      <c r="BD129" s="977"/>
      <c r="BE129" s="978"/>
      <c r="BF129" s="1082">
        <v>4.3</v>
      </c>
      <c r="BG129" s="1083"/>
      <c r="BH129" s="1083"/>
      <c r="BI129" s="1083"/>
      <c r="BJ129" s="1083"/>
      <c r="BK129" s="1083"/>
      <c r="BL129" s="1084"/>
      <c r="BM129" s="1082">
        <v>25</v>
      </c>
      <c r="BN129" s="1083"/>
      <c r="BO129" s="1083"/>
      <c r="BP129" s="1083"/>
      <c r="BQ129" s="1083"/>
      <c r="BR129" s="1083"/>
      <c r="BS129" s="1084"/>
      <c r="BT129" s="1082">
        <v>35</v>
      </c>
      <c r="BU129" s="1085"/>
      <c r="BV129" s="1085"/>
      <c r="BW129" s="1085"/>
      <c r="BX129" s="1085"/>
      <c r="BY129" s="1085"/>
      <c r="BZ129" s="108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57" t="s">
        <v>453</v>
      </c>
      <c r="B130" s="958"/>
      <c r="C130" s="958"/>
      <c r="D130" s="958"/>
      <c r="E130" s="958"/>
      <c r="F130" s="958"/>
      <c r="G130" s="958"/>
      <c r="H130" s="958"/>
      <c r="I130" s="958"/>
      <c r="J130" s="958"/>
      <c r="K130" s="958"/>
      <c r="L130" s="958"/>
      <c r="M130" s="958"/>
      <c r="N130" s="958"/>
      <c r="O130" s="958"/>
      <c r="P130" s="958"/>
      <c r="Q130" s="958"/>
      <c r="R130" s="958"/>
      <c r="S130" s="958"/>
      <c r="T130" s="958"/>
      <c r="U130" s="958"/>
      <c r="V130" s="958"/>
      <c r="W130" s="1087" t="s">
        <v>454</v>
      </c>
      <c r="X130" s="1088"/>
      <c r="Y130" s="1088"/>
      <c r="Z130" s="1089"/>
      <c r="AA130" s="985">
        <v>8869256</v>
      </c>
      <c r="AB130" s="986"/>
      <c r="AC130" s="986"/>
      <c r="AD130" s="986"/>
      <c r="AE130" s="987"/>
      <c r="AF130" s="988">
        <v>8676279</v>
      </c>
      <c r="AG130" s="986"/>
      <c r="AH130" s="986"/>
      <c r="AI130" s="986"/>
      <c r="AJ130" s="987"/>
      <c r="AK130" s="988">
        <v>8448857</v>
      </c>
      <c r="AL130" s="986"/>
      <c r="AM130" s="986"/>
      <c r="AN130" s="986"/>
      <c r="AO130" s="987"/>
      <c r="AP130" s="1090"/>
      <c r="AQ130" s="1091"/>
      <c r="AR130" s="1091"/>
      <c r="AS130" s="1091"/>
      <c r="AT130" s="1092"/>
      <c r="AU130" s="235"/>
      <c r="AV130" s="235"/>
      <c r="AW130" s="235"/>
      <c r="AX130" s="1140" t="s">
        <v>455</v>
      </c>
      <c r="AY130" s="1072"/>
      <c r="AZ130" s="1072"/>
      <c r="BA130" s="1072"/>
      <c r="BB130" s="1072"/>
      <c r="BC130" s="1072"/>
      <c r="BD130" s="1072"/>
      <c r="BE130" s="1073"/>
      <c r="BF130" s="1102">
        <v>45.2</v>
      </c>
      <c r="BG130" s="1103"/>
      <c r="BH130" s="1103"/>
      <c r="BI130" s="1103"/>
      <c r="BJ130" s="1103"/>
      <c r="BK130" s="1103"/>
      <c r="BL130" s="1104"/>
      <c r="BM130" s="1102">
        <v>350</v>
      </c>
      <c r="BN130" s="1103"/>
      <c r="BO130" s="1103"/>
      <c r="BP130" s="1103"/>
      <c r="BQ130" s="1103"/>
      <c r="BR130" s="1103"/>
      <c r="BS130" s="1104"/>
      <c r="BT130" s="1105"/>
      <c r="BU130" s="1106"/>
      <c r="BV130" s="1106"/>
      <c r="BW130" s="1106"/>
      <c r="BX130" s="1106"/>
      <c r="BY130" s="1106"/>
      <c r="BZ130" s="110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456</v>
      </c>
      <c r="X131" s="1111"/>
      <c r="Y131" s="1111"/>
      <c r="Z131" s="1112"/>
      <c r="AA131" s="1024">
        <v>31224456</v>
      </c>
      <c r="AB131" s="1025"/>
      <c r="AC131" s="1025"/>
      <c r="AD131" s="1025"/>
      <c r="AE131" s="1026"/>
      <c r="AF131" s="1027">
        <v>30797500</v>
      </c>
      <c r="AG131" s="1025"/>
      <c r="AH131" s="1025"/>
      <c r="AI131" s="1025"/>
      <c r="AJ131" s="1026"/>
      <c r="AK131" s="1027">
        <v>31680720</v>
      </c>
      <c r="AL131" s="1025"/>
      <c r="AM131" s="1025"/>
      <c r="AN131" s="1025"/>
      <c r="AO131" s="1026"/>
      <c r="AP131" s="1113"/>
      <c r="AQ131" s="1114"/>
      <c r="AR131" s="1114"/>
      <c r="AS131" s="1114"/>
      <c r="AT131" s="111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4" t="s">
        <v>457</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458</v>
      </c>
      <c r="W132" s="1128"/>
      <c r="X132" s="1128"/>
      <c r="Y132" s="1128"/>
      <c r="Z132" s="1129"/>
      <c r="AA132" s="1130">
        <v>4.1834547889999998</v>
      </c>
      <c r="AB132" s="1131"/>
      <c r="AC132" s="1131"/>
      <c r="AD132" s="1131"/>
      <c r="AE132" s="1132"/>
      <c r="AF132" s="1133">
        <v>3.9181199769999999</v>
      </c>
      <c r="AG132" s="1131"/>
      <c r="AH132" s="1131"/>
      <c r="AI132" s="1131"/>
      <c r="AJ132" s="1132"/>
      <c r="AK132" s="1133">
        <v>4.84477972</v>
      </c>
      <c r="AL132" s="1131"/>
      <c r="AM132" s="1131"/>
      <c r="AN132" s="1131"/>
      <c r="AO132" s="1132"/>
      <c r="AP132" s="1014"/>
      <c r="AQ132" s="1015"/>
      <c r="AR132" s="1015"/>
      <c r="AS132" s="1015"/>
      <c r="AT132" s="113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35" t="s">
        <v>459</v>
      </c>
      <c r="W133" s="1135"/>
      <c r="X133" s="1135"/>
      <c r="Y133" s="1135"/>
      <c r="Z133" s="1136"/>
      <c r="AA133" s="1137">
        <v>7</v>
      </c>
      <c r="AB133" s="1138"/>
      <c r="AC133" s="1138"/>
      <c r="AD133" s="1138"/>
      <c r="AE133" s="1139"/>
      <c r="AF133" s="1137">
        <v>4.9000000000000004</v>
      </c>
      <c r="AG133" s="1138"/>
      <c r="AH133" s="1138"/>
      <c r="AI133" s="1138"/>
      <c r="AJ133" s="1139"/>
      <c r="AK133" s="1137">
        <v>4.3</v>
      </c>
      <c r="AL133" s="1138"/>
      <c r="AM133" s="1138"/>
      <c r="AN133" s="1138"/>
      <c r="AO133" s="1139"/>
      <c r="AP133" s="1055"/>
      <c r="AQ133" s="1056"/>
      <c r="AR133" s="1056"/>
      <c r="AS133" s="1056"/>
      <c r="AT133" s="112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44" t="s">
        <v>462</v>
      </c>
      <c r="L7" s="254"/>
      <c r="M7" s="255" t="s">
        <v>463</v>
      </c>
      <c r="N7" s="256"/>
    </row>
    <row r="8" spans="1:16">
      <c r="A8" s="248"/>
      <c r="B8" s="244"/>
      <c r="C8" s="244"/>
      <c r="D8" s="244"/>
      <c r="E8" s="244"/>
      <c r="F8" s="244"/>
      <c r="G8" s="257"/>
      <c r="H8" s="258"/>
      <c r="I8" s="258"/>
      <c r="J8" s="259"/>
      <c r="K8" s="1145"/>
      <c r="L8" s="260" t="s">
        <v>464</v>
      </c>
      <c r="M8" s="261" t="s">
        <v>465</v>
      </c>
      <c r="N8" s="262" t="s">
        <v>466</v>
      </c>
    </row>
    <row r="9" spans="1:16">
      <c r="A9" s="248"/>
      <c r="B9" s="244"/>
      <c r="C9" s="244"/>
      <c r="D9" s="244"/>
      <c r="E9" s="244"/>
      <c r="F9" s="244"/>
      <c r="G9" s="1146" t="s">
        <v>467</v>
      </c>
      <c r="H9" s="1147"/>
      <c r="I9" s="1147"/>
      <c r="J9" s="1148"/>
      <c r="K9" s="263">
        <v>10041884</v>
      </c>
      <c r="L9" s="264">
        <v>62904</v>
      </c>
      <c r="M9" s="265">
        <v>58488</v>
      </c>
      <c r="N9" s="266">
        <v>7.6</v>
      </c>
    </row>
    <row r="10" spans="1:16">
      <c r="A10" s="248"/>
      <c r="B10" s="244"/>
      <c r="C10" s="244"/>
      <c r="D10" s="244"/>
      <c r="E10" s="244"/>
      <c r="F10" s="244"/>
      <c r="G10" s="1146" t="s">
        <v>468</v>
      </c>
      <c r="H10" s="1147"/>
      <c r="I10" s="1147"/>
      <c r="J10" s="1148"/>
      <c r="K10" s="267">
        <v>890380</v>
      </c>
      <c r="L10" s="268">
        <v>5577</v>
      </c>
      <c r="M10" s="269">
        <v>4220</v>
      </c>
      <c r="N10" s="270">
        <v>32.200000000000003</v>
      </c>
    </row>
    <row r="11" spans="1:16" ht="13.5" customHeight="1">
      <c r="A11" s="248"/>
      <c r="B11" s="244"/>
      <c r="C11" s="244"/>
      <c r="D11" s="244"/>
      <c r="E11" s="244"/>
      <c r="F11" s="244"/>
      <c r="G11" s="1146" t="s">
        <v>469</v>
      </c>
      <c r="H11" s="1147"/>
      <c r="I11" s="1147"/>
      <c r="J11" s="1148"/>
      <c r="K11" s="267">
        <v>1404656</v>
      </c>
      <c r="L11" s="268">
        <v>8799</v>
      </c>
      <c r="M11" s="269">
        <v>3174</v>
      </c>
      <c r="N11" s="270">
        <v>177.2</v>
      </c>
    </row>
    <row r="12" spans="1:16" ht="13.5" customHeight="1">
      <c r="A12" s="248"/>
      <c r="B12" s="244"/>
      <c r="C12" s="244"/>
      <c r="D12" s="244"/>
      <c r="E12" s="244"/>
      <c r="F12" s="244"/>
      <c r="G12" s="1146" t="s">
        <v>470</v>
      </c>
      <c r="H12" s="1147"/>
      <c r="I12" s="1147"/>
      <c r="J12" s="1148"/>
      <c r="K12" s="267">
        <v>77357</v>
      </c>
      <c r="L12" s="268">
        <v>485</v>
      </c>
      <c r="M12" s="269">
        <v>596</v>
      </c>
      <c r="N12" s="270">
        <v>-18.600000000000001</v>
      </c>
    </row>
    <row r="13" spans="1:16" ht="13.5" customHeight="1">
      <c r="A13" s="248"/>
      <c r="B13" s="244"/>
      <c r="C13" s="244"/>
      <c r="D13" s="244"/>
      <c r="E13" s="244"/>
      <c r="F13" s="244"/>
      <c r="G13" s="1146" t="s">
        <v>471</v>
      </c>
      <c r="H13" s="1147"/>
      <c r="I13" s="1147"/>
      <c r="J13" s="1148"/>
      <c r="K13" s="267" t="s">
        <v>472</v>
      </c>
      <c r="L13" s="268" t="s">
        <v>472</v>
      </c>
      <c r="M13" s="269" t="s">
        <v>472</v>
      </c>
      <c r="N13" s="270" t="s">
        <v>472</v>
      </c>
    </row>
    <row r="14" spans="1:16" ht="13.5" customHeight="1">
      <c r="A14" s="248"/>
      <c r="B14" s="244"/>
      <c r="C14" s="244"/>
      <c r="D14" s="244"/>
      <c r="E14" s="244"/>
      <c r="F14" s="244"/>
      <c r="G14" s="1146" t="s">
        <v>473</v>
      </c>
      <c r="H14" s="1147"/>
      <c r="I14" s="1147"/>
      <c r="J14" s="1148"/>
      <c r="K14" s="267">
        <v>368895</v>
      </c>
      <c r="L14" s="268">
        <v>2311</v>
      </c>
      <c r="M14" s="269">
        <v>2056</v>
      </c>
      <c r="N14" s="270">
        <v>12.4</v>
      </c>
    </row>
    <row r="15" spans="1:16" ht="13.5" customHeight="1">
      <c r="A15" s="248"/>
      <c r="B15" s="244"/>
      <c r="C15" s="244"/>
      <c r="D15" s="244"/>
      <c r="E15" s="244"/>
      <c r="F15" s="244"/>
      <c r="G15" s="1146" t="s">
        <v>474</v>
      </c>
      <c r="H15" s="1147"/>
      <c r="I15" s="1147"/>
      <c r="J15" s="1148"/>
      <c r="K15" s="267">
        <v>257721</v>
      </c>
      <c r="L15" s="268">
        <v>1614</v>
      </c>
      <c r="M15" s="269">
        <v>1810</v>
      </c>
      <c r="N15" s="270">
        <v>-10.8</v>
      </c>
    </row>
    <row r="16" spans="1:16">
      <c r="A16" s="248"/>
      <c r="B16" s="244"/>
      <c r="C16" s="244"/>
      <c r="D16" s="244"/>
      <c r="E16" s="244"/>
      <c r="F16" s="244"/>
      <c r="G16" s="1149" t="s">
        <v>475</v>
      </c>
      <c r="H16" s="1150"/>
      <c r="I16" s="1150"/>
      <c r="J16" s="1151"/>
      <c r="K16" s="268">
        <v>-1362916</v>
      </c>
      <c r="L16" s="268">
        <v>-8537</v>
      </c>
      <c r="M16" s="269">
        <v>-6230</v>
      </c>
      <c r="N16" s="270">
        <v>37</v>
      </c>
    </row>
    <row r="17" spans="1:16">
      <c r="A17" s="248"/>
      <c r="B17" s="244"/>
      <c r="C17" s="244"/>
      <c r="D17" s="244"/>
      <c r="E17" s="244"/>
      <c r="F17" s="244"/>
      <c r="G17" s="1149" t="s">
        <v>167</v>
      </c>
      <c r="H17" s="1150"/>
      <c r="I17" s="1150"/>
      <c r="J17" s="1151"/>
      <c r="K17" s="268">
        <v>11677977</v>
      </c>
      <c r="L17" s="268">
        <v>73152</v>
      </c>
      <c r="M17" s="269">
        <v>64113</v>
      </c>
      <c r="N17" s="270">
        <v>14.1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41" t="s">
        <v>480</v>
      </c>
      <c r="H21" s="1142"/>
      <c r="I21" s="1142"/>
      <c r="J21" s="1143"/>
      <c r="K21" s="280">
        <v>6.61</v>
      </c>
      <c r="L21" s="281">
        <v>6.48</v>
      </c>
      <c r="M21" s="282">
        <v>0.13</v>
      </c>
      <c r="N21" s="249"/>
      <c r="O21" s="283"/>
      <c r="P21" s="279"/>
    </row>
    <row r="22" spans="1:16" s="284" customFormat="1">
      <c r="A22" s="279"/>
      <c r="B22" s="249"/>
      <c r="C22" s="249"/>
      <c r="D22" s="249"/>
      <c r="E22" s="249"/>
      <c r="F22" s="249"/>
      <c r="G22" s="1141" t="s">
        <v>481</v>
      </c>
      <c r="H22" s="1142"/>
      <c r="I22" s="1142"/>
      <c r="J22" s="1143"/>
      <c r="K22" s="285">
        <v>100.3</v>
      </c>
      <c r="L22" s="286">
        <v>99.3</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44" t="s">
        <v>462</v>
      </c>
      <c r="L30" s="254"/>
      <c r="M30" s="255" t="s">
        <v>463</v>
      </c>
      <c r="N30" s="256"/>
    </row>
    <row r="31" spans="1:16">
      <c r="A31" s="248"/>
      <c r="B31" s="244"/>
      <c r="C31" s="244"/>
      <c r="D31" s="244"/>
      <c r="E31" s="244"/>
      <c r="F31" s="244"/>
      <c r="G31" s="257"/>
      <c r="H31" s="258"/>
      <c r="I31" s="258"/>
      <c r="J31" s="259"/>
      <c r="K31" s="1145"/>
      <c r="L31" s="260" t="s">
        <v>464</v>
      </c>
      <c r="M31" s="261" t="s">
        <v>465</v>
      </c>
      <c r="N31" s="262" t="s">
        <v>466</v>
      </c>
    </row>
    <row r="32" spans="1:16" ht="27" customHeight="1">
      <c r="A32" s="248"/>
      <c r="B32" s="244"/>
      <c r="C32" s="244"/>
      <c r="D32" s="244"/>
      <c r="E32" s="244"/>
      <c r="F32" s="244"/>
      <c r="G32" s="1157" t="s">
        <v>485</v>
      </c>
      <c r="H32" s="1158"/>
      <c r="I32" s="1158"/>
      <c r="J32" s="1159"/>
      <c r="K32" s="294">
        <v>7348793</v>
      </c>
      <c r="L32" s="294">
        <v>46034</v>
      </c>
      <c r="M32" s="295">
        <v>36111</v>
      </c>
      <c r="N32" s="296">
        <v>27.5</v>
      </c>
    </row>
    <row r="33" spans="1:16" ht="13.5" customHeight="1">
      <c r="A33" s="248"/>
      <c r="B33" s="244"/>
      <c r="C33" s="244"/>
      <c r="D33" s="244"/>
      <c r="E33" s="244"/>
      <c r="F33" s="244"/>
      <c r="G33" s="1157" t="s">
        <v>486</v>
      </c>
      <c r="H33" s="1158"/>
      <c r="I33" s="1158"/>
      <c r="J33" s="1159"/>
      <c r="K33" s="294" t="s">
        <v>472</v>
      </c>
      <c r="L33" s="294" t="s">
        <v>472</v>
      </c>
      <c r="M33" s="295" t="s">
        <v>472</v>
      </c>
      <c r="N33" s="296" t="s">
        <v>472</v>
      </c>
    </row>
    <row r="34" spans="1:16" ht="27" customHeight="1">
      <c r="A34" s="248"/>
      <c r="B34" s="244"/>
      <c r="C34" s="244"/>
      <c r="D34" s="244"/>
      <c r="E34" s="244"/>
      <c r="F34" s="244"/>
      <c r="G34" s="1157" t="s">
        <v>487</v>
      </c>
      <c r="H34" s="1158"/>
      <c r="I34" s="1158"/>
      <c r="J34" s="1159"/>
      <c r="K34" s="294">
        <v>16667</v>
      </c>
      <c r="L34" s="294">
        <v>104</v>
      </c>
      <c r="M34" s="295">
        <v>30</v>
      </c>
      <c r="N34" s="296">
        <v>246.7</v>
      </c>
    </row>
    <row r="35" spans="1:16" ht="27" customHeight="1">
      <c r="A35" s="248"/>
      <c r="B35" s="244"/>
      <c r="C35" s="244"/>
      <c r="D35" s="244"/>
      <c r="E35" s="244"/>
      <c r="F35" s="244"/>
      <c r="G35" s="1157" t="s">
        <v>488</v>
      </c>
      <c r="H35" s="1158"/>
      <c r="I35" s="1158"/>
      <c r="J35" s="1159"/>
      <c r="K35" s="294">
        <v>3540948</v>
      </c>
      <c r="L35" s="294">
        <v>22181</v>
      </c>
      <c r="M35" s="295">
        <v>12609</v>
      </c>
      <c r="N35" s="296">
        <v>75.900000000000006</v>
      </c>
    </row>
    <row r="36" spans="1:16" ht="27" customHeight="1">
      <c r="A36" s="248"/>
      <c r="B36" s="244"/>
      <c r="C36" s="244"/>
      <c r="D36" s="244"/>
      <c r="E36" s="244"/>
      <c r="F36" s="244"/>
      <c r="G36" s="1157" t="s">
        <v>489</v>
      </c>
      <c r="H36" s="1158"/>
      <c r="I36" s="1158"/>
      <c r="J36" s="1159"/>
      <c r="K36" s="294">
        <v>150026</v>
      </c>
      <c r="L36" s="294">
        <v>940</v>
      </c>
      <c r="M36" s="295">
        <v>815</v>
      </c>
      <c r="N36" s="296">
        <v>15.3</v>
      </c>
    </row>
    <row r="37" spans="1:16" ht="13.5" customHeight="1">
      <c r="A37" s="248"/>
      <c r="B37" s="244"/>
      <c r="C37" s="244"/>
      <c r="D37" s="244"/>
      <c r="E37" s="244"/>
      <c r="F37" s="244"/>
      <c r="G37" s="1157" t="s">
        <v>490</v>
      </c>
      <c r="H37" s="1158"/>
      <c r="I37" s="1158"/>
      <c r="J37" s="1159"/>
      <c r="K37" s="294">
        <v>90868</v>
      </c>
      <c r="L37" s="294">
        <v>569</v>
      </c>
      <c r="M37" s="295">
        <v>1104</v>
      </c>
      <c r="N37" s="296">
        <v>-48.5</v>
      </c>
    </row>
    <row r="38" spans="1:16" ht="27" customHeight="1">
      <c r="A38" s="248"/>
      <c r="B38" s="244"/>
      <c r="C38" s="244"/>
      <c r="D38" s="244"/>
      <c r="E38" s="244"/>
      <c r="F38" s="244"/>
      <c r="G38" s="1160" t="s">
        <v>491</v>
      </c>
      <c r="H38" s="1161"/>
      <c r="I38" s="1161"/>
      <c r="J38" s="1162"/>
      <c r="K38" s="297" t="s">
        <v>472</v>
      </c>
      <c r="L38" s="297" t="s">
        <v>472</v>
      </c>
      <c r="M38" s="298">
        <v>2</v>
      </c>
      <c r="N38" s="299" t="s">
        <v>472</v>
      </c>
      <c r="O38" s="293"/>
    </row>
    <row r="39" spans="1:16">
      <c r="A39" s="248"/>
      <c r="B39" s="244"/>
      <c r="C39" s="244"/>
      <c r="D39" s="244"/>
      <c r="E39" s="244"/>
      <c r="F39" s="244"/>
      <c r="G39" s="1160" t="s">
        <v>492</v>
      </c>
      <c r="H39" s="1161"/>
      <c r="I39" s="1161"/>
      <c r="J39" s="1162"/>
      <c r="K39" s="300">
        <v>-1163584</v>
      </c>
      <c r="L39" s="300">
        <v>-7289</v>
      </c>
      <c r="M39" s="301">
        <v>-7124</v>
      </c>
      <c r="N39" s="302">
        <v>2.2999999999999998</v>
      </c>
      <c r="O39" s="293"/>
    </row>
    <row r="40" spans="1:16" ht="27" customHeight="1">
      <c r="A40" s="248"/>
      <c r="B40" s="244"/>
      <c r="C40" s="244"/>
      <c r="D40" s="244"/>
      <c r="E40" s="244"/>
      <c r="F40" s="244"/>
      <c r="G40" s="1157" t="s">
        <v>493</v>
      </c>
      <c r="H40" s="1158"/>
      <c r="I40" s="1158"/>
      <c r="J40" s="1159"/>
      <c r="K40" s="300">
        <v>-8448857</v>
      </c>
      <c r="L40" s="300">
        <v>-52925</v>
      </c>
      <c r="M40" s="301">
        <v>-32568</v>
      </c>
      <c r="N40" s="302">
        <v>62.5</v>
      </c>
      <c r="O40" s="293"/>
    </row>
    <row r="41" spans="1:16">
      <c r="A41" s="248"/>
      <c r="B41" s="244"/>
      <c r="C41" s="244"/>
      <c r="D41" s="244"/>
      <c r="E41" s="244"/>
      <c r="F41" s="244"/>
      <c r="G41" s="1163" t="s">
        <v>278</v>
      </c>
      <c r="H41" s="1164"/>
      <c r="I41" s="1164"/>
      <c r="J41" s="1165"/>
      <c r="K41" s="294">
        <v>1534861</v>
      </c>
      <c r="L41" s="300">
        <v>9615</v>
      </c>
      <c r="M41" s="301">
        <v>10979</v>
      </c>
      <c r="N41" s="302">
        <v>-12.4</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52" t="s">
        <v>462</v>
      </c>
      <c r="J49" s="1154" t="s">
        <v>497</v>
      </c>
      <c r="K49" s="1155"/>
      <c r="L49" s="1155"/>
      <c r="M49" s="1155"/>
      <c r="N49" s="1156"/>
    </row>
    <row r="50" spans="1:14">
      <c r="A50" s="248"/>
      <c r="B50" s="244"/>
      <c r="C50" s="244"/>
      <c r="D50" s="244"/>
      <c r="E50" s="244"/>
      <c r="F50" s="244"/>
      <c r="G50" s="312"/>
      <c r="H50" s="313"/>
      <c r="I50" s="1153"/>
      <c r="J50" s="314" t="s">
        <v>498</v>
      </c>
      <c r="K50" s="315" t="s">
        <v>499</v>
      </c>
      <c r="L50" s="316" t="s">
        <v>500</v>
      </c>
      <c r="M50" s="317" t="s">
        <v>501</v>
      </c>
      <c r="N50" s="318" t="s">
        <v>502</v>
      </c>
    </row>
    <row r="51" spans="1:14">
      <c r="A51" s="248"/>
      <c r="B51" s="244"/>
      <c r="C51" s="244"/>
      <c r="D51" s="244"/>
      <c r="E51" s="244"/>
      <c r="F51" s="244"/>
      <c r="G51" s="310" t="s">
        <v>503</v>
      </c>
      <c r="H51" s="311"/>
      <c r="I51" s="319">
        <v>8787345</v>
      </c>
      <c r="J51" s="320">
        <v>55373</v>
      </c>
      <c r="K51" s="321">
        <v>-14.4</v>
      </c>
      <c r="L51" s="322">
        <v>38606</v>
      </c>
      <c r="M51" s="323">
        <v>-24</v>
      </c>
      <c r="N51" s="324">
        <v>9.6</v>
      </c>
    </row>
    <row r="52" spans="1:14">
      <c r="A52" s="248"/>
      <c r="B52" s="244"/>
      <c r="C52" s="244"/>
      <c r="D52" s="244"/>
      <c r="E52" s="244"/>
      <c r="F52" s="244"/>
      <c r="G52" s="325"/>
      <c r="H52" s="326" t="s">
        <v>504</v>
      </c>
      <c r="I52" s="327">
        <v>5095754</v>
      </c>
      <c r="J52" s="328">
        <v>32111</v>
      </c>
      <c r="K52" s="329">
        <v>-15.4</v>
      </c>
      <c r="L52" s="330">
        <v>22435</v>
      </c>
      <c r="M52" s="331">
        <v>-26.4</v>
      </c>
      <c r="N52" s="332">
        <v>11</v>
      </c>
    </row>
    <row r="53" spans="1:14">
      <c r="A53" s="248"/>
      <c r="B53" s="244"/>
      <c r="C53" s="244"/>
      <c r="D53" s="244"/>
      <c r="E53" s="244"/>
      <c r="F53" s="244"/>
      <c r="G53" s="310" t="s">
        <v>505</v>
      </c>
      <c r="H53" s="311"/>
      <c r="I53" s="319">
        <v>7199240</v>
      </c>
      <c r="J53" s="320">
        <v>44622</v>
      </c>
      <c r="K53" s="321">
        <v>-19.399999999999999</v>
      </c>
      <c r="L53" s="322">
        <v>39425</v>
      </c>
      <c r="M53" s="323">
        <v>2.1</v>
      </c>
      <c r="N53" s="324">
        <v>-21.5</v>
      </c>
    </row>
    <row r="54" spans="1:14">
      <c r="A54" s="248"/>
      <c r="B54" s="244"/>
      <c r="C54" s="244"/>
      <c r="D54" s="244"/>
      <c r="E54" s="244"/>
      <c r="F54" s="244"/>
      <c r="G54" s="325"/>
      <c r="H54" s="326" t="s">
        <v>504</v>
      </c>
      <c r="I54" s="327">
        <v>4643043</v>
      </c>
      <c r="J54" s="328">
        <v>28779</v>
      </c>
      <c r="K54" s="329">
        <v>-10.4</v>
      </c>
      <c r="L54" s="330">
        <v>22414</v>
      </c>
      <c r="M54" s="331">
        <v>-0.1</v>
      </c>
      <c r="N54" s="332">
        <v>-10.3</v>
      </c>
    </row>
    <row r="55" spans="1:14">
      <c r="A55" s="248"/>
      <c r="B55" s="244"/>
      <c r="C55" s="244"/>
      <c r="D55" s="244"/>
      <c r="E55" s="244"/>
      <c r="F55" s="244"/>
      <c r="G55" s="310" t="s">
        <v>506</v>
      </c>
      <c r="H55" s="311"/>
      <c r="I55" s="319">
        <v>12834064</v>
      </c>
      <c r="J55" s="320">
        <v>79736</v>
      </c>
      <c r="K55" s="321">
        <v>78.7</v>
      </c>
      <c r="L55" s="322">
        <v>43141</v>
      </c>
      <c r="M55" s="323">
        <v>9.4</v>
      </c>
      <c r="N55" s="324">
        <v>69.3</v>
      </c>
    </row>
    <row r="56" spans="1:14">
      <c r="A56" s="248"/>
      <c r="B56" s="244"/>
      <c r="C56" s="244"/>
      <c r="D56" s="244"/>
      <c r="E56" s="244"/>
      <c r="F56" s="244"/>
      <c r="G56" s="325"/>
      <c r="H56" s="326" t="s">
        <v>504</v>
      </c>
      <c r="I56" s="327">
        <v>6482112</v>
      </c>
      <c r="J56" s="328">
        <v>40272</v>
      </c>
      <c r="K56" s="329">
        <v>39.9</v>
      </c>
      <c r="L56" s="330">
        <v>21887</v>
      </c>
      <c r="M56" s="331">
        <v>-2.4</v>
      </c>
      <c r="N56" s="332">
        <v>42.3</v>
      </c>
    </row>
    <row r="57" spans="1:14">
      <c r="A57" s="248"/>
      <c r="B57" s="244"/>
      <c r="C57" s="244"/>
      <c r="D57" s="244"/>
      <c r="E57" s="244"/>
      <c r="F57" s="244"/>
      <c r="G57" s="310" t="s">
        <v>507</v>
      </c>
      <c r="H57" s="311"/>
      <c r="I57" s="319">
        <v>12411588</v>
      </c>
      <c r="J57" s="320">
        <v>77443</v>
      </c>
      <c r="K57" s="321">
        <v>-2.9</v>
      </c>
      <c r="L57" s="322">
        <v>45117</v>
      </c>
      <c r="M57" s="323">
        <v>4.5999999999999996</v>
      </c>
      <c r="N57" s="324">
        <v>-7.5</v>
      </c>
    </row>
    <row r="58" spans="1:14">
      <c r="A58" s="248"/>
      <c r="B58" s="244"/>
      <c r="C58" s="244"/>
      <c r="D58" s="244"/>
      <c r="E58" s="244"/>
      <c r="F58" s="244"/>
      <c r="G58" s="325"/>
      <c r="H58" s="326" t="s">
        <v>504</v>
      </c>
      <c r="I58" s="327">
        <v>7323037</v>
      </c>
      <c r="J58" s="328">
        <v>45693</v>
      </c>
      <c r="K58" s="329">
        <v>13.5</v>
      </c>
      <c r="L58" s="330">
        <v>25589</v>
      </c>
      <c r="M58" s="331">
        <v>16.899999999999999</v>
      </c>
      <c r="N58" s="332">
        <v>-3.4</v>
      </c>
    </row>
    <row r="59" spans="1:14">
      <c r="A59" s="248"/>
      <c r="B59" s="244"/>
      <c r="C59" s="244"/>
      <c r="D59" s="244"/>
      <c r="E59" s="244"/>
      <c r="F59" s="244"/>
      <c r="G59" s="310" t="s">
        <v>508</v>
      </c>
      <c r="H59" s="311"/>
      <c r="I59" s="319">
        <v>8625665</v>
      </c>
      <c r="J59" s="320">
        <v>54032</v>
      </c>
      <c r="K59" s="321">
        <v>-30.2</v>
      </c>
      <c r="L59" s="322">
        <v>52496</v>
      </c>
      <c r="M59" s="323">
        <v>16.399999999999999</v>
      </c>
      <c r="N59" s="324">
        <v>-46.6</v>
      </c>
    </row>
    <row r="60" spans="1:14">
      <c r="A60" s="248"/>
      <c r="B60" s="244"/>
      <c r="C60" s="244"/>
      <c r="D60" s="244"/>
      <c r="E60" s="244"/>
      <c r="F60" s="244"/>
      <c r="G60" s="325"/>
      <c r="H60" s="326" t="s">
        <v>504</v>
      </c>
      <c r="I60" s="333">
        <v>4620960</v>
      </c>
      <c r="J60" s="328">
        <v>28946</v>
      </c>
      <c r="K60" s="329">
        <v>-36.700000000000003</v>
      </c>
      <c r="L60" s="330">
        <v>29467</v>
      </c>
      <c r="M60" s="331">
        <v>15.2</v>
      </c>
      <c r="N60" s="332">
        <v>-51.9</v>
      </c>
    </row>
    <row r="61" spans="1:14">
      <c r="A61" s="248"/>
      <c r="B61" s="244"/>
      <c r="C61" s="244"/>
      <c r="D61" s="244"/>
      <c r="E61" s="244"/>
      <c r="F61" s="244"/>
      <c r="G61" s="310" t="s">
        <v>509</v>
      </c>
      <c r="H61" s="334"/>
      <c r="I61" s="335">
        <v>9971580</v>
      </c>
      <c r="J61" s="336">
        <v>62241</v>
      </c>
      <c r="K61" s="337">
        <v>2.4</v>
      </c>
      <c r="L61" s="338">
        <v>43757</v>
      </c>
      <c r="M61" s="339">
        <v>1.7</v>
      </c>
      <c r="N61" s="324">
        <v>0.7</v>
      </c>
    </row>
    <row r="62" spans="1:14">
      <c r="A62" s="248"/>
      <c r="B62" s="244"/>
      <c r="C62" s="244"/>
      <c r="D62" s="244"/>
      <c r="E62" s="244"/>
      <c r="F62" s="244"/>
      <c r="G62" s="325"/>
      <c r="H62" s="326" t="s">
        <v>504</v>
      </c>
      <c r="I62" s="327">
        <v>5632981</v>
      </c>
      <c r="J62" s="328">
        <v>35160</v>
      </c>
      <c r="K62" s="329">
        <v>-1.8</v>
      </c>
      <c r="L62" s="330">
        <v>24358</v>
      </c>
      <c r="M62" s="331">
        <v>0.6</v>
      </c>
      <c r="N62" s="332">
        <v>-2.4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66" t="s">
        <v>3</v>
      </c>
      <c r="D47" s="1166"/>
      <c r="E47" s="1167"/>
      <c r="F47" s="11">
        <v>8.7899999999999991</v>
      </c>
      <c r="G47" s="12">
        <v>9.93</v>
      </c>
      <c r="H47" s="12">
        <v>9.75</v>
      </c>
      <c r="I47" s="12">
        <v>9.9</v>
      </c>
      <c r="J47" s="13">
        <v>10.24</v>
      </c>
    </row>
    <row r="48" spans="2:10" ht="57.75" customHeight="1">
      <c r="B48" s="14"/>
      <c r="C48" s="1168" t="s">
        <v>4</v>
      </c>
      <c r="D48" s="1168"/>
      <c r="E48" s="1169"/>
      <c r="F48" s="15">
        <v>6.72</v>
      </c>
      <c r="G48" s="16">
        <v>7.8</v>
      </c>
      <c r="H48" s="16">
        <v>6.37</v>
      </c>
      <c r="I48" s="16">
        <v>5.0599999999999996</v>
      </c>
      <c r="J48" s="17">
        <v>5.53</v>
      </c>
    </row>
    <row r="49" spans="2:10" ht="57.75" customHeight="1" thickBot="1">
      <c r="B49" s="18"/>
      <c r="C49" s="1170" t="s">
        <v>5</v>
      </c>
      <c r="D49" s="1170"/>
      <c r="E49" s="1171"/>
      <c r="F49" s="19" t="s">
        <v>516</v>
      </c>
      <c r="G49" s="20">
        <v>3.14</v>
      </c>
      <c r="H49" s="20">
        <v>0.46</v>
      </c>
      <c r="I49" s="20">
        <v>0.39</v>
      </c>
      <c r="J49" s="21">
        <v>1.05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2017-04-19T02:27:32Z</cp:lastPrinted>
  <dcterms:created xsi:type="dcterms:W3CDTF">2017-02-15T18:48:12Z</dcterms:created>
  <dcterms:modified xsi:type="dcterms:W3CDTF">2017-05-17T00:49:29Z</dcterms:modified>
</cp:coreProperties>
</file>