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7lyUeUN/eaXaBadwpRmoIzdR82wXRcXADTHQA4chOThZAo4eIHX1DdF2grwp9S/sunx7uzjwMKYbUVEwHq7hdw==" workbookSaltValue="fbtVETnjXAtMun8e7aWnJw==" workbookSpinCount="100000" lockStructure="1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E7" i="5" l="1"/>
  <c r="ED7" i="5"/>
  <c r="EC7" i="5"/>
  <c r="EB7" i="5"/>
  <c r="KV78" i="4" s="1"/>
  <c r="EA7" i="5"/>
  <c r="DZ7" i="5"/>
  <c r="DY7" i="5"/>
  <c r="DX7" i="5"/>
  <c r="LJ77" i="4" s="1"/>
  <c r="DW7" i="5"/>
  <c r="DV7" i="5"/>
  <c r="DJ7" i="5"/>
  <c r="DI7" i="5"/>
  <c r="CV7" i="5"/>
  <c r="CU7" i="5"/>
  <c r="CT7" i="5"/>
  <c r="CS7" i="5"/>
  <c r="KV54" i="4" s="1"/>
  <c r="CR7" i="5"/>
  <c r="CQ7" i="5"/>
  <c r="CP7" i="5"/>
  <c r="CO7" i="5"/>
  <c r="LJ53" i="4" s="1"/>
  <c r="CN7" i="5"/>
  <c r="CM7" i="5"/>
  <c r="CK7" i="5"/>
  <c r="CJ7" i="5"/>
  <c r="IJ54" i="4" s="1"/>
  <c r="CI7" i="5"/>
  <c r="CH7" i="5"/>
  <c r="CG7" i="5"/>
  <c r="CF7" i="5"/>
  <c r="IX53" i="4" s="1"/>
  <c r="CE7" i="5"/>
  <c r="CD7" i="5"/>
  <c r="CC7" i="5"/>
  <c r="CB7" i="5"/>
  <c r="GT53" i="4" s="1"/>
  <c r="BZ7" i="5"/>
  <c r="BY7" i="5"/>
  <c r="BX7" i="5"/>
  <c r="BW7" i="5"/>
  <c r="BV7" i="5"/>
  <c r="BU7" i="5"/>
  <c r="BT7" i="5"/>
  <c r="BS7" i="5"/>
  <c r="EH53" i="4" s="1"/>
  <c r="BR7" i="5"/>
  <c r="BQ7" i="5"/>
  <c r="BO7" i="5"/>
  <c r="BN7" i="5"/>
  <c r="BH54" i="4" s="1"/>
  <c r="BM7" i="5"/>
  <c r="BL7" i="5"/>
  <c r="BK7" i="5"/>
  <c r="BJ7" i="5"/>
  <c r="BV53" i="4" s="1"/>
  <c r="BI7" i="5"/>
  <c r="BH7" i="5"/>
  <c r="BG7" i="5"/>
  <c r="BF7" i="5"/>
  <c r="R53" i="4" s="1"/>
  <c r="BD7" i="5"/>
  <c r="BC7" i="5"/>
  <c r="BB7" i="5"/>
  <c r="BA7" i="5"/>
  <c r="HH32" i="4" s="1"/>
  <c r="AZ7" i="5"/>
  <c r="AY7" i="5"/>
  <c r="AX7" i="5"/>
  <c r="AW7" i="5"/>
  <c r="AV7" i="5"/>
  <c r="AU7" i="5"/>
  <c r="AS7" i="5"/>
  <c r="AR7" i="5"/>
  <c r="EV32" i="4" s="1"/>
  <c r="AQ7" i="5"/>
  <c r="AP7" i="5"/>
  <c r="AO7" i="5"/>
  <c r="AN7" i="5"/>
  <c r="FJ31" i="4" s="1"/>
  <c r="AM7" i="5"/>
  <c r="AL7" i="5"/>
  <c r="AK7" i="5"/>
  <c r="AJ7" i="5"/>
  <c r="DF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IC8" i="4" s="1"/>
  <c r="R7" i="5"/>
  <c r="Q7" i="5"/>
  <c r="P7" i="5"/>
  <c r="O7" i="5"/>
  <c r="B10" i="4" s="1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H88" i="4"/>
  <c r="F88" i="4"/>
  <c r="D88" i="4"/>
  <c r="B88" i="4"/>
  <c r="ML78" i="4"/>
  <c r="LX78" i="4"/>
  <c r="LJ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H54" i="4"/>
  <c r="IX54" i="4"/>
  <c r="HV54" i="4"/>
  <c r="HH54" i="4"/>
  <c r="GT54" i="4"/>
  <c r="FJ54" i="4"/>
  <c r="EV54" i="4"/>
  <c r="EH54" i="4"/>
  <c r="DT54" i="4"/>
  <c r="DF54" i="4"/>
  <c r="BV54" i="4"/>
  <c r="AT54" i="4"/>
  <c r="AF54" i="4"/>
  <c r="R54" i="4"/>
  <c r="ML53" i="4"/>
  <c r="LX53" i="4"/>
  <c r="KV53" i="4"/>
  <c r="KH53" i="4"/>
  <c r="IJ53" i="4"/>
  <c r="HV53" i="4"/>
  <c r="HH53" i="4"/>
  <c r="FJ53" i="4"/>
  <c r="EV53" i="4"/>
  <c r="DT53" i="4"/>
  <c r="DF53" i="4"/>
  <c r="BH53" i="4"/>
  <c r="AT53" i="4"/>
  <c r="AF53" i="4"/>
  <c r="IX32" i="4"/>
  <c r="IJ32" i="4"/>
  <c r="HV32" i="4"/>
  <c r="GT32" i="4"/>
  <c r="FJ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EV31" i="4"/>
  <c r="EH31" i="4"/>
  <c r="DT31" i="4"/>
  <c r="BV31" i="4"/>
  <c r="BH31" i="4"/>
  <c r="AT31" i="4"/>
  <c r="AF31" i="4"/>
  <c r="R31" i="4"/>
  <c r="LO10" i="4"/>
  <c r="JV10" i="4"/>
  <c r="IC10" i="4"/>
  <c r="DU10" i="4"/>
  <c r="CF10" i="4"/>
  <c r="AQ10" i="4"/>
  <c r="LO8" i="4"/>
  <c r="JV8" i="4"/>
  <c r="DU8" i="4"/>
  <c r="CF8" i="4"/>
  <c r="B8" i="4"/>
  <c r="B6" i="4" l="1"/>
  <c r="M88" i="4"/>
  <c r="IX76" i="4"/>
  <c r="ML52" i="4"/>
  <c r="BV30" i="4"/>
  <c r="IX52" i="4"/>
  <c r="BV76" i="4"/>
  <c r="FJ52" i="4"/>
  <c r="IX30" i="4"/>
  <c r="ML76" i="4"/>
  <c r="BV52" i="4"/>
  <c r="FJ30" i="4"/>
  <c r="C11" i="5"/>
  <c r="D11" i="5"/>
  <c r="E11" i="5"/>
  <c r="B11" i="5"/>
  <c r="AT76" i="4" l="1"/>
  <c r="EH52" i="4"/>
  <c r="HV30" i="4"/>
  <c r="LJ76" i="4"/>
  <c r="AT52" i="4"/>
  <c r="EH30" i="4"/>
  <c r="HV76" i="4"/>
  <c r="LJ52" i="4"/>
  <c r="AT30" i="4"/>
  <c r="HV52" i="4"/>
  <c r="GT76" i="4"/>
  <c r="KH52" i="4"/>
  <c r="R30" i="4"/>
  <c r="GT52" i="4"/>
  <c r="R76" i="4"/>
  <c r="DF52" i="4"/>
  <c r="GT30" i="4"/>
  <c r="KH76" i="4"/>
  <c r="R52" i="4"/>
  <c r="DF30" i="4"/>
  <c r="HH52" i="4"/>
  <c r="AF76" i="4"/>
  <c r="DT52" i="4"/>
  <c r="HH30" i="4"/>
  <c r="KV76" i="4"/>
  <c r="AF52" i="4"/>
  <c r="DT30" i="4"/>
  <c r="HH76" i="4"/>
  <c r="KV52" i="4"/>
  <c r="AF30" i="4"/>
  <c r="LX76" i="4"/>
  <c r="BH52" i="4"/>
  <c r="EV30" i="4"/>
  <c r="IJ76" i="4"/>
  <c r="LX52" i="4"/>
  <c r="BH30" i="4"/>
  <c r="IJ52" i="4"/>
  <c r="BH76" i="4"/>
  <c r="EV52" i="4"/>
  <c r="IJ30" i="4"/>
</calcChain>
</file>

<file path=xl/sharedStrings.xml><?xml version="1.0" encoding="utf-8"?>
<sst xmlns="http://schemas.openxmlformats.org/spreadsheetml/2006/main" count="312" uniqueCount="147">
  <si>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</si>
  <si>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</si>
  <si>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</si>
  <si>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</si>
  <si>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</si>
  <si>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</si>
  <si>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</si>
  <si>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</si>
  <si>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</si>
  <si>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</si>
  <si>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</si>
  <si>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</si>
  <si>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</si>
  <si>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</si>
  <si>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</si>
  <si>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</si>
  <si>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</si>
  <si>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</si>
  <si>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</si>
  <si>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</si>
  <si>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</si>
  <si>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</si>
  <si>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</si>
  <si>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</si>
  <si>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</si>
  <si>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</si>
  <si>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</si>
  <si>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</si>
  <si>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</si>
  <si>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</si>
  <si>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</si>
  <si>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</si>
  <si>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</si>
  <si>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</si>
  <si>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</si>
  <si>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</si>
  <si>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</si>
  <si>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</si>
  <si>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</si>
  <si>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</si>
  <si>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</si>
  <si>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</si>
  <si>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</si>
  <si>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</si>
  <si>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</si>
  <si>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</si>
  <si>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</si>
  <si>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</si>
  <si>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</si>
  <si>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</si>
  <si>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</si>
  <si>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</si>
  <si>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</si>
  <si>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</si>
  <si>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</si>
  <si>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</si>
  <si>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</si>
  <si>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</si>
  <si>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</si>
  <si>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</si>
  <si>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</si>
  <si>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</si>
  <si>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</si>
  <si>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</si>
  <si>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</si>
  <si>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</si>
  <si>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</si>
  <si>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</si>
  <si>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</si>
  <si>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</si>
  <si>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</si>
  <si>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</si>
  <si>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</si>
  <si>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</si>
  <si>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</si>
  <si>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</si>
  <si>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</si>
  <si>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</si>
  <si>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</si>
  <si>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</si>
  <si>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</si>
  <si>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</si>
  <si>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</si>
  <si>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</si>
  <si>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</si>
  <si>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</si>
  <si>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</si>
  <si>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</si>
  <si>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</si>
  <si>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</si>
  <si>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</si>
  <si>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</si>
  <si>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</si>
  <si>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</si>
  <si>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</si>
  <si>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</si>
  <si>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</si>
  <si>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</si>
  <si>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</si>
  <si>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</si>
  <si>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</si>
  <si>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</si>
  <si>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</si>
  <si>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</si>
  <si>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</si>
  <si>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</si>
  <si>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</si>
  <si>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</si>
  <si>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</si>
  <si>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</si>
  <si>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</si>
  <si>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</si>
  <si>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</si>
  <si>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</si>
  <si>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</si>
  <si>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</si>
  <si>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</si>
  <si>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</si>
  <si>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</si>
  <si>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</si>
  <si>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</si>
  <si>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</si>
  <si>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</si>
  <si>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</si>
  <si>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</si>
  <si>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</si>
  <si>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</si>
  <si>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長野県　松川町</t>
  </si>
  <si>
    <t>信州まつかわ温泉　清流苑</t>
  </si>
  <si>
    <t>法非適用</t>
  </si>
  <si>
    <t>観光施設事業</t>
  </si>
  <si>
    <t>休養宿泊施設</t>
  </si>
  <si>
    <t>Ａ２Ｂ２</t>
  </si>
  <si>
    <t>該当数値なし</t>
  </si>
  <si>
    <t>導入なし</t>
  </si>
  <si>
    <t>有</t>
  </si>
  <si>
    <t>-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</si>
  <si>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</si>
  <si>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</si>
  <si>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</si>
  <si>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</si>
  <si>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</si>
  <si>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 xml:space="preserve">
28年度もリピーターを対象に四半期ごとDMを送付し、利用客数や売り上げ増につなげることができた。一方、支出に関しては正規職員の退職により、職員給与費の減となった。しかし、建物の老朽化もすすんできている為、設備の改修工事費も控えている。
支出を抑えるためにも労働時間の管理、光熱水費の節約を開始している。</t>
    <rPh sb="3" eb="5">
      <t>ネンド</t>
    </rPh>
    <rPh sb="12" eb="14">
      <t>タイショウ</t>
    </rPh>
    <rPh sb="15" eb="18">
      <t>シハンキ</t>
    </rPh>
    <rPh sb="23" eb="25">
      <t>ソウフ</t>
    </rPh>
    <rPh sb="27" eb="30">
      <t>リヨウキャク</t>
    </rPh>
    <rPh sb="30" eb="31">
      <t>スウ</t>
    </rPh>
    <rPh sb="32" eb="33">
      <t>ウ</t>
    </rPh>
    <rPh sb="34" eb="35">
      <t>ア</t>
    </rPh>
    <rPh sb="36" eb="37">
      <t>ゾウ</t>
    </rPh>
    <rPh sb="49" eb="51">
      <t>イッポウ</t>
    </rPh>
    <rPh sb="52" eb="54">
      <t>シシュツ</t>
    </rPh>
    <rPh sb="55" eb="56">
      <t>カン</t>
    </rPh>
    <rPh sb="59" eb="61">
      <t>セイキ</t>
    </rPh>
    <rPh sb="61" eb="63">
      <t>ショクイン</t>
    </rPh>
    <rPh sb="64" eb="66">
      <t>タイショク</t>
    </rPh>
    <rPh sb="70" eb="72">
      <t>ショクイン</t>
    </rPh>
    <rPh sb="72" eb="74">
      <t>キュウヨ</t>
    </rPh>
    <rPh sb="74" eb="75">
      <t>ヒ</t>
    </rPh>
    <rPh sb="76" eb="77">
      <t>ゲン</t>
    </rPh>
    <rPh sb="86" eb="88">
      <t>タテモノ</t>
    </rPh>
    <rPh sb="89" eb="92">
      <t>ロウキュウカ</t>
    </rPh>
    <rPh sb="101" eb="102">
      <t>タメ</t>
    </rPh>
    <rPh sb="103" eb="105">
      <t>セツビ</t>
    </rPh>
    <rPh sb="106" eb="108">
      <t>カイシュウ</t>
    </rPh>
    <rPh sb="108" eb="110">
      <t>コウジ</t>
    </rPh>
    <rPh sb="110" eb="111">
      <t>ヒ</t>
    </rPh>
    <rPh sb="112" eb="113">
      <t>ヒカ</t>
    </rPh>
    <rPh sb="119" eb="121">
      <t>シシュツ</t>
    </rPh>
    <rPh sb="122" eb="123">
      <t>オサ</t>
    </rPh>
    <rPh sb="129" eb="131">
      <t>ロウドウ</t>
    </rPh>
    <rPh sb="131" eb="133">
      <t>ジカン</t>
    </rPh>
    <rPh sb="134" eb="136">
      <t>カンリ</t>
    </rPh>
    <rPh sb="137" eb="139">
      <t>コウネツ</t>
    </rPh>
    <rPh sb="139" eb="140">
      <t>スイ</t>
    </rPh>
    <rPh sb="140" eb="141">
      <t>ヒ</t>
    </rPh>
    <rPh sb="142" eb="144">
      <t>セツヤク</t>
    </rPh>
    <rPh sb="145" eb="147">
      <t>カイシ</t>
    </rPh>
    <phoneticPr fontId="6"/>
  </si>
  <si>
    <t xml:space="preserve">
今後、一般社団法人化も検討している。
当施設の周辺一帯は様々な娯楽施設があり、連携しながら様々な取り組みを展開している。今後も継続し、一層の高度利用を図ってまいりたい。
設備投資に関しては、修繕など、必要なものは随時行っている。</t>
    <rPh sb="1" eb="3">
      <t>コンゴ</t>
    </rPh>
    <rPh sb="4" eb="6">
      <t>イッパン</t>
    </rPh>
    <rPh sb="6" eb="8">
      <t>シャダン</t>
    </rPh>
    <rPh sb="8" eb="11">
      <t>ホウジンカ</t>
    </rPh>
    <rPh sb="12" eb="14">
      <t>ケントウ</t>
    </rPh>
    <rPh sb="20" eb="23">
      <t>トウシセツ</t>
    </rPh>
    <rPh sb="24" eb="26">
      <t>シュウヘン</t>
    </rPh>
    <rPh sb="26" eb="28">
      <t>イッタイ</t>
    </rPh>
    <rPh sb="29" eb="31">
      <t>サマザマ</t>
    </rPh>
    <rPh sb="32" eb="34">
      <t>ゴラク</t>
    </rPh>
    <rPh sb="34" eb="36">
      <t>シセツ</t>
    </rPh>
    <rPh sb="40" eb="42">
      <t>レンケイ</t>
    </rPh>
    <rPh sb="46" eb="48">
      <t>サマザマ</t>
    </rPh>
    <rPh sb="49" eb="50">
      <t>ト</t>
    </rPh>
    <rPh sb="51" eb="52">
      <t>ク</t>
    </rPh>
    <rPh sb="54" eb="56">
      <t>テンカイ</t>
    </rPh>
    <rPh sb="61" eb="63">
      <t>コンゴ</t>
    </rPh>
    <rPh sb="64" eb="66">
      <t>ケイゾク</t>
    </rPh>
    <rPh sb="68" eb="70">
      <t>イッソウ</t>
    </rPh>
    <rPh sb="71" eb="73">
      <t>コウド</t>
    </rPh>
    <rPh sb="73" eb="75">
      <t>リヨウ</t>
    </rPh>
    <rPh sb="76" eb="77">
      <t>ハカ</t>
    </rPh>
    <rPh sb="86" eb="88">
      <t>セツビ</t>
    </rPh>
    <rPh sb="88" eb="90">
      <t>トウシ</t>
    </rPh>
    <rPh sb="91" eb="92">
      <t>カン</t>
    </rPh>
    <rPh sb="96" eb="98">
      <t>シュウゼン</t>
    </rPh>
    <rPh sb="101" eb="103">
      <t>ヒツヨウ</t>
    </rPh>
    <rPh sb="107" eb="109">
      <t>ズイジ</t>
    </rPh>
    <rPh sb="109" eb="110">
      <t>オコナ</t>
    </rPh>
    <phoneticPr fontId="6"/>
  </si>
  <si>
    <t>今後一般社団法人化を検討している。</t>
    <rPh sb="0" eb="2">
      <t>コンゴ</t>
    </rPh>
    <rPh sb="2" eb="4">
      <t>イッパン</t>
    </rPh>
    <rPh sb="4" eb="6">
      <t>シャダン</t>
    </rPh>
    <rPh sb="6" eb="9">
      <t>ホウジンカ</t>
    </rPh>
    <rPh sb="10" eb="12">
      <t>ケントウ</t>
    </rPh>
    <phoneticPr fontId="6"/>
  </si>
  <si>
    <t xml:space="preserve">
上記にも述べたように、今後は一般社団法人化を検討している。ただのその間も利用者数増への取り組みや、周辺施設との連携による、一層の高度利用を図ってまいりたい。同時に支出に関しても抑えれるよう、労働時間の管理、光熱水費の節約を一層図っていきたい。</t>
    <rPh sb="1" eb="3">
      <t>ジョウキ</t>
    </rPh>
    <rPh sb="5" eb="6">
      <t>ノ</t>
    </rPh>
    <rPh sb="12" eb="14">
      <t>コンゴ</t>
    </rPh>
    <rPh sb="15" eb="17">
      <t>イッパン</t>
    </rPh>
    <rPh sb="17" eb="19">
      <t>シャダン</t>
    </rPh>
    <rPh sb="19" eb="22">
      <t>ホウジンカ</t>
    </rPh>
    <rPh sb="23" eb="25">
      <t>ケントウ</t>
    </rPh>
    <rPh sb="35" eb="36">
      <t>カン</t>
    </rPh>
    <rPh sb="37" eb="39">
      <t>リヨウ</t>
    </rPh>
    <rPh sb="39" eb="40">
      <t>シャ</t>
    </rPh>
    <rPh sb="40" eb="41">
      <t>スウ</t>
    </rPh>
    <rPh sb="44" eb="45">
      <t>ト</t>
    </rPh>
    <rPh sb="46" eb="47">
      <t>ク</t>
    </rPh>
    <rPh sb="50" eb="52">
      <t>シュウヘン</t>
    </rPh>
    <rPh sb="52" eb="54">
      <t>シセツ</t>
    </rPh>
    <rPh sb="56" eb="58">
      <t>レンケイ</t>
    </rPh>
    <rPh sb="62" eb="64">
      <t>イッソウ</t>
    </rPh>
    <rPh sb="65" eb="67">
      <t>コウド</t>
    </rPh>
    <rPh sb="67" eb="69">
      <t>リヨウ</t>
    </rPh>
    <rPh sb="70" eb="71">
      <t>ハカ</t>
    </rPh>
    <rPh sb="79" eb="81">
      <t>ドウジ</t>
    </rPh>
    <rPh sb="82" eb="84">
      <t>シシュツ</t>
    </rPh>
    <rPh sb="85" eb="86">
      <t>カン</t>
    </rPh>
    <rPh sb="89" eb="90">
      <t>オサ</t>
    </rPh>
    <rPh sb="96" eb="98">
      <t>ロウドウ</t>
    </rPh>
    <rPh sb="98" eb="100">
      <t>ジカン</t>
    </rPh>
    <rPh sb="101" eb="103">
      <t>カンリ</t>
    </rPh>
    <rPh sb="104" eb="106">
      <t>コウネツ</t>
    </rPh>
    <rPh sb="106" eb="107">
      <t>スイ</t>
    </rPh>
    <rPh sb="107" eb="108">
      <t>ヒ</t>
    </rPh>
    <rPh sb="109" eb="111">
      <t>セツヤク</t>
    </rPh>
    <phoneticPr fontId="6"/>
  </si>
  <si>
    <t>非設置</t>
    <rPh sb="0" eb="1">
      <t>ヒ</t>
    </rPh>
    <rPh sb="1" eb="3">
      <t>セッチ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</si>
</sst>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49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0" fontId="7" fillId="0" borderId="0" xfId="1" applyFont="1" applyBorder="1" applyProtection="1">
      <alignment vertical="center"/>
      <protection hidden="1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1" fontId="0" fillId="0" borderId="5" xfId="2" applyNumberFormat="1" applyFont="1" applyBorder="1" applyAlignment="1">
      <alignment vertical="center" shrinkToFit="1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13" fillId="0" borderId="13" xfId="1" applyFont="1" applyBorder="1" applyAlignment="1">
      <alignment horizontal="center" vertical="center" shrinkToFit="1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177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28512"/>
        <c:axId val="4713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994</c:v>
                </c:pt>
                <c:pt idx="1">
                  <c:v>769</c:v>
                </c:pt>
                <c:pt idx="2">
                  <c:v>671</c:v>
                </c:pt>
                <c:pt idx="3">
                  <c:v>544</c:v>
                </c:pt>
                <c:pt idx="4">
                  <c:v>558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22-44E6-AC5D-23E41C8D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8512"/>
        <c:axId val="47134208"/>
      </c:lineChart>
      <c:dateAx>
        <c:axId val="46128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134208"/>
        <c:crosses val="autoZero"/>
        <c:auto val="1"/>
        <c:lblOffset val="100"/>
        <c:baseTimeUnit val="years"/>
      </c:dateAx>
      <c:valAx>
        <c:axId val="4713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128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65248"/>
        <c:axId val="10296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5F-4382-BE10-EA1B9BD53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65248"/>
        <c:axId val="102967168"/>
      </c:lineChart>
      <c:dateAx>
        <c:axId val="10296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67168"/>
        <c:crosses val="autoZero"/>
        <c:auto val="1"/>
        <c:lblOffset val="100"/>
        <c:baseTimeUnit val="years"/>
      </c:dateAx>
      <c:valAx>
        <c:axId val="10296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965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1.5E-3</c:v>
                </c:pt>
                <c:pt idx="1">
                  <c:v>1.4E-3</c:v>
                </c:pt>
                <c:pt idx="2">
                  <c:v>1.6999999999999999E-3</c:v>
                </c:pt>
                <c:pt idx="3">
                  <c:v>4.8999999999999998E-3</c:v>
                </c:pt>
                <c:pt idx="4">
                  <c:v>1.5E-3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19264"/>
        <c:axId val="103020800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1.1000000000000001E-3</c:v>
                </c:pt>
                <c:pt idx="1">
                  <c:v>1E-3</c:v>
                </c:pt>
                <c:pt idx="2">
                  <c:v>1E-3</c:v>
                </c:pt>
                <c:pt idx="3">
                  <c:v>8.9999999999999998E-4</c:v>
                </c:pt>
                <c:pt idx="4">
                  <c:v>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0F-4C14-9533-C3A7B3179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59296"/>
        <c:axId val="103157760"/>
      </c:lineChart>
      <c:dateAx>
        <c:axId val="10301926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3020800"/>
        <c:crosses val="autoZero"/>
        <c:auto val="1"/>
        <c:lblOffset val="100"/>
        <c:baseTimeUnit val="years"/>
      </c:dateAx>
      <c:valAx>
        <c:axId val="10302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3019264"/>
        <c:crosses val="autoZero"/>
        <c:crossBetween val="between"/>
      </c:valAx>
      <c:valAx>
        <c:axId val="1031577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3159296"/>
        <c:crosses val="max"/>
        <c:crossBetween val="between"/>
      </c:valAx>
      <c:dateAx>
        <c:axId val="10315929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3157760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14976"/>
        <c:axId val="5124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32.200000000000003</c:v>
                </c:pt>
                <c:pt idx="1">
                  <c:v>32.700000000000003</c:v>
                </c:pt>
                <c:pt idx="2">
                  <c:v>28.5</c:v>
                </c:pt>
                <c:pt idx="3">
                  <c:v>26.4</c:v>
                </c:pt>
                <c:pt idx="4">
                  <c:v>24.8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6E-4C24-ABF8-3CAE543F9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14976"/>
        <c:axId val="51242112"/>
      </c:lineChart>
      <c:dateAx>
        <c:axId val="4761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242112"/>
        <c:crosses val="autoZero"/>
        <c:auto val="1"/>
        <c:lblOffset val="100"/>
        <c:baseTimeUnit val="years"/>
      </c:dateAx>
      <c:valAx>
        <c:axId val="5124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61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107</c:v>
                </c:pt>
                <c:pt idx="1">
                  <c:v>101</c:v>
                </c:pt>
                <c:pt idx="2">
                  <c:v>100</c:v>
                </c:pt>
                <c:pt idx="3">
                  <c:v>103</c:v>
                </c:pt>
                <c:pt idx="4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41440"/>
        <c:axId val="4654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95</c:v>
                </c:pt>
                <c:pt idx="1">
                  <c:v>93.4</c:v>
                </c:pt>
                <c:pt idx="2">
                  <c:v>79.599999999999994</c:v>
                </c:pt>
                <c:pt idx="3">
                  <c:v>80.8</c:v>
                </c:pt>
                <c:pt idx="4">
                  <c:v>80.2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04-42A7-AA38-4D9F5F916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41440"/>
        <c:axId val="46543616"/>
      </c:lineChart>
      <c:dateAx>
        <c:axId val="4654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543616"/>
        <c:crosses val="autoZero"/>
        <c:auto val="1"/>
        <c:lblOffset val="100"/>
        <c:baseTimeUnit val="years"/>
      </c:dateAx>
      <c:valAx>
        <c:axId val="4654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54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27749</c:v>
                </c:pt>
                <c:pt idx="1">
                  <c:v>4423</c:v>
                </c:pt>
                <c:pt idx="2">
                  <c:v>1420</c:v>
                </c:pt>
                <c:pt idx="3">
                  <c:v>18452</c:v>
                </c:pt>
                <c:pt idx="4">
                  <c:v>17180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90976"/>
        <c:axId val="4633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11026</c:v>
                </c:pt>
                <c:pt idx="1">
                  <c:v>4277</c:v>
                </c:pt>
                <c:pt idx="2">
                  <c:v>1112</c:v>
                </c:pt>
                <c:pt idx="3">
                  <c:v>7517</c:v>
                </c:pt>
                <c:pt idx="4">
                  <c:v>-295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8F-4157-8361-7EF1EBFF9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0976"/>
        <c:axId val="46334720"/>
      </c:lineChart>
      <c:dateAx>
        <c:axId val="4659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334720"/>
        <c:crosses val="autoZero"/>
        <c:auto val="1"/>
        <c:lblOffset val="100"/>
        <c:baseTimeUnit val="years"/>
      </c:dateAx>
      <c:valAx>
        <c:axId val="4633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6590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5</c:v>
                </c:pt>
                <c:pt idx="1">
                  <c:v>0.5</c:v>
                </c:pt>
                <c:pt idx="2">
                  <c:v>0.4</c:v>
                </c:pt>
                <c:pt idx="3">
                  <c:v>2</c:v>
                </c:pt>
                <c:pt idx="4">
                  <c:v>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5024"/>
        <c:axId val="4639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26.3</c:v>
                </c:pt>
                <c:pt idx="2">
                  <c:v>16.3</c:v>
                </c:pt>
                <c:pt idx="3">
                  <c:v>17.8</c:v>
                </c:pt>
                <c:pt idx="4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0-41A2-BD63-C8B495EE8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85024"/>
        <c:axId val="46391296"/>
      </c:lineChart>
      <c:dateAx>
        <c:axId val="4638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391296"/>
        <c:crosses val="autoZero"/>
        <c:auto val="1"/>
        <c:lblOffset val="100"/>
        <c:baseTimeUnit val="years"/>
      </c:dateAx>
      <c:valAx>
        <c:axId val="4639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385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32</c:v>
                </c:pt>
                <c:pt idx="1">
                  <c:v>33</c:v>
                </c:pt>
                <c:pt idx="2">
                  <c:v>35</c:v>
                </c:pt>
                <c:pt idx="3">
                  <c:v>31</c:v>
                </c:pt>
                <c:pt idx="4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26304"/>
        <c:axId val="4662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26.7</c:v>
                </c:pt>
                <c:pt idx="1">
                  <c:v>25.8</c:v>
                </c:pt>
                <c:pt idx="2">
                  <c:v>27.7</c:v>
                </c:pt>
                <c:pt idx="3">
                  <c:v>28.2</c:v>
                </c:pt>
                <c:pt idx="4">
                  <c:v>29.8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6-4AAA-A7F8-701880C7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6304"/>
        <c:axId val="46628224"/>
      </c:lineChart>
      <c:dateAx>
        <c:axId val="4662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28224"/>
        <c:crosses val="autoZero"/>
        <c:auto val="1"/>
        <c:lblOffset val="100"/>
        <c:baseTimeUnit val="years"/>
      </c:dateAx>
      <c:valAx>
        <c:axId val="4662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662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42</c:v>
                </c:pt>
                <c:pt idx="1">
                  <c:v>40.6</c:v>
                </c:pt>
                <c:pt idx="2">
                  <c:v>37.1</c:v>
                </c:pt>
                <c:pt idx="3">
                  <c:v>39.1</c:v>
                </c:pt>
                <c:pt idx="4">
                  <c:v>40.5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39424"/>
        <c:axId val="10284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31</c:v>
                </c:pt>
                <c:pt idx="1">
                  <c:v>31.3</c:v>
                </c:pt>
                <c:pt idx="2">
                  <c:v>30.4</c:v>
                </c:pt>
                <c:pt idx="3">
                  <c:v>30.7</c:v>
                </c:pt>
                <c:pt idx="4">
                  <c:v>31.7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3-4B97-B2AB-16A62168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39424"/>
        <c:axId val="102841344"/>
      </c:lineChart>
      <c:dateAx>
        <c:axId val="10283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41344"/>
        <c:crosses val="autoZero"/>
        <c:auto val="1"/>
        <c:lblOffset val="100"/>
        <c:baseTimeUnit val="years"/>
      </c:dateAx>
      <c:valAx>
        <c:axId val="10284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839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88192"/>
        <c:axId val="10289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242.7</c:v>
                </c:pt>
                <c:pt idx="1">
                  <c:v>240.2</c:v>
                </c:pt>
                <c:pt idx="2">
                  <c:v>131.5</c:v>
                </c:pt>
                <c:pt idx="3">
                  <c:v>441.3</c:v>
                </c:pt>
                <c:pt idx="4">
                  <c:v>85.7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E3-4145-ACF7-791088E94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8192"/>
        <c:axId val="102890112"/>
      </c:lineChart>
      <c:dateAx>
        <c:axId val="10288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90112"/>
        <c:crosses val="autoZero"/>
        <c:auto val="1"/>
        <c:lblOffset val="100"/>
        <c:baseTimeUnit val="years"/>
      </c:dateAx>
      <c:valAx>
        <c:axId val="10289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888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24672"/>
        <c:axId val="10292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D-4D24-8C85-F401E2D45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4672"/>
        <c:axId val="102926592"/>
      </c:lineChart>
      <c:dateAx>
        <c:axId val="10292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926592"/>
        <c:crosses val="autoZero"/>
        <c:auto val="1"/>
        <c:lblOffset val="100"/>
        <c:baseTimeUnit val="years"/>
      </c:dateAx>
      <c:valAx>
        <c:axId val="10292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92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【7,439】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【△8,789】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【△17.9】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70" zoomScaleNormal="70" zoomScaleSheetLayoutView="70" workbookViewId="0">
      <selection activeCell="B2" sqref="B2:NW4"/>
    </sheetView>
  </sheetViews>
  <sheetFormatPr defaultColWidth="2.625" defaultRowHeight="13.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  <c r="IW2" s="82"/>
      <c r="IX2" s="82"/>
      <c r="IY2" s="82"/>
      <c r="IZ2" s="82"/>
      <c r="JA2" s="82"/>
      <c r="JB2" s="82"/>
      <c r="JC2" s="82"/>
      <c r="JD2" s="82"/>
      <c r="JE2" s="82"/>
      <c r="JF2" s="82"/>
      <c r="JG2" s="82"/>
      <c r="JH2" s="82"/>
      <c r="JI2" s="82"/>
      <c r="JJ2" s="82"/>
      <c r="JK2" s="82"/>
      <c r="JL2" s="82"/>
      <c r="JM2" s="82"/>
      <c r="JN2" s="82"/>
      <c r="JO2" s="82"/>
      <c r="JP2" s="82"/>
      <c r="JQ2" s="82"/>
      <c r="JR2" s="82"/>
      <c r="JS2" s="82"/>
      <c r="JT2" s="82"/>
      <c r="JU2" s="82"/>
      <c r="JV2" s="82"/>
      <c r="JW2" s="82"/>
      <c r="JX2" s="82"/>
      <c r="JY2" s="82"/>
      <c r="JZ2" s="82"/>
      <c r="KA2" s="82"/>
      <c r="KB2" s="82"/>
      <c r="KC2" s="82"/>
      <c r="KD2" s="82"/>
      <c r="KE2" s="82"/>
      <c r="KF2" s="82"/>
      <c r="KG2" s="82"/>
      <c r="KH2" s="82"/>
      <c r="KI2" s="82"/>
      <c r="KJ2" s="82"/>
      <c r="KK2" s="82"/>
      <c r="KL2" s="82"/>
      <c r="KM2" s="82"/>
      <c r="KN2" s="82"/>
      <c r="KO2" s="82"/>
      <c r="KP2" s="82"/>
      <c r="KQ2" s="82"/>
      <c r="KR2" s="82"/>
      <c r="KS2" s="82"/>
      <c r="KT2" s="82"/>
      <c r="KU2" s="82"/>
      <c r="KV2" s="82"/>
      <c r="KW2" s="82"/>
      <c r="KX2" s="82"/>
      <c r="KY2" s="82"/>
      <c r="KZ2" s="82"/>
      <c r="LA2" s="82"/>
      <c r="LB2" s="82"/>
      <c r="LC2" s="82"/>
      <c r="LD2" s="82"/>
      <c r="LE2" s="82"/>
      <c r="LF2" s="82"/>
      <c r="LG2" s="82"/>
      <c r="LH2" s="82"/>
      <c r="LI2" s="82"/>
      <c r="LJ2" s="82"/>
      <c r="LK2" s="82"/>
      <c r="LL2" s="82"/>
      <c r="LM2" s="82"/>
      <c r="LN2" s="82"/>
      <c r="LO2" s="82"/>
      <c r="LP2" s="82"/>
      <c r="LQ2" s="82"/>
      <c r="LR2" s="82"/>
      <c r="LS2" s="82"/>
      <c r="LT2" s="82"/>
      <c r="LU2" s="82"/>
      <c r="LV2" s="82"/>
      <c r="LW2" s="82"/>
      <c r="LX2" s="82"/>
      <c r="LY2" s="82"/>
      <c r="LZ2" s="82"/>
      <c r="MA2" s="82"/>
      <c r="MB2" s="82"/>
      <c r="MC2" s="82"/>
      <c r="MD2" s="82"/>
      <c r="ME2" s="82"/>
      <c r="MF2" s="82"/>
      <c r="MG2" s="82"/>
      <c r="MH2" s="82"/>
      <c r="MI2" s="82"/>
      <c r="MJ2" s="82"/>
      <c r="MK2" s="82"/>
      <c r="ML2" s="82"/>
      <c r="MM2" s="82"/>
      <c r="MN2" s="82"/>
      <c r="MO2" s="82"/>
      <c r="MP2" s="82"/>
      <c r="MQ2" s="82"/>
      <c r="MR2" s="82"/>
      <c r="MS2" s="82"/>
      <c r="MT2" s="82"/>
      <c r="MU2" s="82"/>
      <c r="MV2" s="82"/>
      <c r="MW2" s="82"/>
      <c r="MX2" s="82"/>
      <c r="MY2" s="82"/>
      <c r="MZ2" s="82"/>
      <c r="NA2" s="82"/>
      <c r="NB2" s="82"/>
      <c r="NC2" s="82"/>
      <c r="ND2" s="82"/>
      <c r="NE2" s="82"/>
      <c r="NF2" s="82"/>
      <c r="NG2" s="82"/>
      <c r="NH2" s="82"/>
      <c r="NI2" s="82"/>
      <c r="NJ2" s="82"/>
      <c r="NK2" s="82"/>
      <c r="NL2" s="82"/>
      <c r="NM2" s="82"/>
      <c r="NN2" s="82"/>
      <c r="NO2" s="82"/>
      <c r="NP2" s="82"/>
      <c r="NQ2" s="82"/>
      <c r="NR2" s="82"/>
      <c r="NS2" s="82"/>
      <c r="NT2" s="82"/>
      <c r="NU2" s="82"/>
      <c r="NV2" s="82"/>
      <c r="NW2" s="82"/>
    </row>
    <row r="3" spans="1:387" ht="9.75" customHeight="1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2"/>
      <c r="JS3" s="82"/>
      <c r="JT3" s="82"/>
      <c r="JU3" s="82"/>
      <c r="JV3" s="82"/>
      <c r="JW3" s="82"/>
      <c r="JX3" s="82"/>
      <c r="JY3" s="82"/>
      <c r="JZ3" s="82"/>
      <c r="KA3" s="82"/>
      <c r="KB3" s="82"/>
      <c r="KC3" s="82"/>
      <c r="KD3" s="82"/>
      <c r="KE3" s="82"/>
      <c r="KF3" s="82"/>
      <c r="KG3" s="82"/>
      <c r="KH3" s="82"/>
      <c r="KI3" s="82"/>
      <c r="KJ3" s="82"/>
      <c r="KK3" s="82"/>
      <c r="KL3" s="82"/>
      <c r="KM3" s="82"/>
      <c r="KN3" s="82"/>
      <c r="KO3" s="82"/>
      <c r="KP3" s="82"/>
      <c r="KQ3" s="82"/>
      <c r="KR3" s="82"/>
      <c r="KS3" s="82"/>
      <c r="KT3" s="82"/>
      <c r="KU3" s="82"/>
      <c r="KV3" s="82"/>
      <c r="KW3" s="82"/>
      <c r="KX3" s="82"/>
      <c r="KY3" s="82"/>
      <c r="KZ3" s="82"/>
      <c r="LA3" s="82"/>
      <c r="LB3" s="82"/>
      <c r="LC3" s="82"/>
      <c r="LD3" s="82"/>
      <c r="LE3" s="82"/>
      <c r="LF3" s="82"/>
      <c r="LG3" s="82"/>
      <c r="LH3" s="82"/>
      <c r="LI3" s="82"/>
      <c r="LJ3" s="82"/>
      <c r="LK3" s="82"/>
      <c r="LL3" s="82"/>
      <c r="LM3" s="82"/>
      <c r="LN3" s="82"/>
      <c r="LO3" s="82"/>
      <c r="LP3" s="82"/>
      <c r="LQ3" s="82"/>
      <c r="LR3" s="82"/>
      <c r="LS3" s="82"/>
      <c r="LT3" s="82"/>
      <c r="LU3" s="82"/>
      <c r="LV3" s="82"/>
      <c r="LW3" s="82"/>
      <c r="LX3" s="82"/>
      <c r="LY3" s="82"/>
      <c r="LZ3" s="82"/>
      <c r="MA3" s="82"/>
      <c r="MB3" s="82"/>
      <c r="MC3" s="82"/>
      <c r="MD3" s="82"/>
      <c r="ME3" s="82"/>
      <c r="MF3" s="82"/>
      <c r="MG3" s="82"/>
      <c r="MH3" s="82"/>
      <c r="MI3" s="82"/>
      <c r="MJ3" s="82"/>
      <c r="MK3" s="82"/>
      <c r="ML3" s="82"/>
      <c r="MM3" s="82"/>
      <c r="MN3" s="82"/>
      <c r="MO3" s="82"/>
      <c r="MP3" s="82"/>
      <c r="MQ3" s="82"/>
      <c r="MR3" s="82"/>
      <c r="MS3" s="82"/>
      <c r="MT3" s="82"/>
      <c r="MU3" s="82"/>
      <c r="MV3" s="82"/>
      <c r="MW3" s="82"/>
      <c r="MX3" s="82"/>
      <c r="MY3" s="82"/>
      <c r="MZ3" s="82"/>
      <c r="NA3" s="82"/>
      <c r="NB3" s="82"/>
      <c r="NC3" s="82"/>
      <c r="ND3" s="82"/>
      <c r="NE3" s="82"/>
      <c r="NF3" s="82"/>
      <c r="NG3" s="82"/>
      <c r="NH3" s="82"/>
      <c r="NI3" s="82"/>
      <c r="NJ3" s="82"/>
      <c r="NK3" s="82"/>
      <c r="NL3" s="82"/>
      <c r="NM3" s="82"/>
      <c r="NN3" s="82"/>
      <c r="NO3" s="82"/>
      <c r="NP3" s="82"/>
      <c r="NQ3" s="82"/>
      <c r="NR3" s="82"/>
      <c r="NS3" s="82"/>
      <c r="NT3" s="82"/>
      <c r="NU3" s="82"/>
      <c r="NV3" s="82"/>
      <c r="NW3" s="82"/>
    </row>
    <row r="4" spans="1:387" ht="9.75" customHeight="1">
      <c r="A4" s="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  <c r="IW4" s="82"/>
      <c r="IX4" s="82"/>
      <c r="IY4" s="82"/>
      <c r="IZ4" s="82"/>
      <c r="JA4" s="82"/>
      <c r="JB4" s="82"/>
      <c r="JC4" s="82"/>
      <c r="JD4" s="82"/>
      <c r="JE4" s="82"/>
      <c r="JF4" s="82"/>
      <c r="JG4" s="82"/>
      <c r="JH4" s="82"/>
      <c r="JI4" s="82"/>
      <c r="JJ4" s="82"/>
      <c r="JK4" s="82"/>
      <c r="JL4" s="82"/>
      <c r="JM4" s="82"/>
      <c r="JN4" s="82"/>
      <c r="JO4" s="82"/>
      <c r="JP4" s="82"/>
      <c r="JQ4" s="82"/>
      <c r="JR4" s="82"/>
      <c r="JS4" s="82"/>
      <c r="JT4" s="82"/>
      <c r="JU4" s="82"/>
      <c r="JV4" s="82"/>
      <c r="JW4" s="82"/>
      <c r="JX4" s="82"/>
      <c r="JY4" s="82"/>
      <c r="JZ4" s="82"/>
      <c r="KA4" s="82"/>
      <c r="KB4" s="82"/>
      <c r="KC4" s="82"/>
      <c r="KD4" s="82"/>
      <c r="KE4" s="82"/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2"/>
      <c r="MP4" s="82"/>
      <c r="MQ4" s="82"/>
      <c r="MR4" s="82"/>
      <c r="MS4" s="82"/>
      <c r="MT4" s="82"/>
      <c r="MU4" s="82"/>
      <c r="MV4" s="82"/>
      <c r="MW4" s="82"/>
      <c r="MX4" s="82"/>
      <c r="MY4" s="82"/>
      <c r="MZ4" s="82"/>
      <c r="NA4" s="82"/>
      <c r="NB4" s="82"/>
      <c r="NC4" s="82"/>
      <c r="ND4" s="82"/>
      <c r="NE4" s="82"/>
      <c r="NF4" s="82"/>
      <c r="NG4" s="82"/>
      <c r="NH4" s="82"/>
      <c r="NI4" s="82"/>
      <c r="NJ4" s="82"/>
      <c r="NK4" s="82"/>
      <c r="NL4" s="82"/>
      <c r="NM4" s="82"/>
      <c r="NN4" s="82"/>
      <c r="NO4" s="82"/>
      <c r="NP4" s="82"/>
      <c r="NQ4" s="82"/>
      <c r="NR4" s="82"/>
      <c r="NS4" s="82"/>
      <c r="NT4" s="82"/>
      <c r="NU4" s="82"/>
      <c r="NV4" s="82"/>
      <c r="NW4" s="82"/>
    </row>
    <row r="5" spans="1:387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>
      <c r="A6" s="2"/>
      <c r="B6" s="83" t="str">
        <f>データ!H6&amp;"　"&amp;データ!I6</f>
        <v>長野県松川町　信州まつかわ温泉　清流苑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>
      <c r="A7" s="2"/>
      <c r="B7" s="84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6"/>
      <c r="AQ7" s="84" t="s">
        <v>2</v>
      </c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6"/>
      <c r="CF7" s="84" t="s">
        <v>3</v>
      </c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6"/>
      <c r="DU7" s="87" t="s">
        <v>4</v>
      </c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87" t="s">
        <v>6</v>
      </c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 t="s">
        <v>7</v>
      </c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 t="s">
        <v>8</v>
      </c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観光施設事業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休養宿泊施設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Ａ２Ｂ２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146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96">
        <f>データ!S7</f>
        <v>20684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8" t="str">
        <f>データ!T7</f>
        <v>導入なし</v>
      </c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9">
        <f>データ!U7</f>
        <v>17.100000000000001</v>
      </c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89"/>
      <c r="ND8" s="89"/>
      <c r="NE8" s="89"/>
      <c r="NF8" s="89"/>
      <c r="NG8" s="89"/>
      <c r="NH8" s="4"/>
      <c r="NI8" s="90" t="s">
        <v>10</v>
      </c>
      <c r="NJ8" s="91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>
      <c r="A9" s="2"/>
      <c r="B9" s="84" t="s">
        <v>12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6"/>
      <c r="AQ9" s="84" t="s">
        <v>13</v>
      </c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6"/>
      <c r="CF9" s="84" t="s">
        <v>14</v>
      </c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6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87" t="s">
        <v>16</v>
      </c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 t="s">
        <v>17</v>
      </c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 t="s">
        <v>18</v>
      </c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4"/>
      <c r="NI9" s="97" t="s">
        <v>19</v>
      </c>
      <c r="NJ9" s="98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3495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126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88" t="str">
        <f>データ!V7</f>
        <v>有</v>
      </c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9">
        <f>データ!W7</f>
        <v>90</v>
      </c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9"/>
      <c r="LK10" s="89"/>
      <c r="LL10" s="89"/>
      <c r="LM10" s="89"/>
      <c r="LN10" s="89"/>
      <c r="LO10" s="88" t="str">
        <f>データ!X7</f>
        <v>有</v>
      </c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2"/>
      <c r="NI10" s="105" t="s">
        <v>21</v>
      </c>
      <c r="NJ10" s="106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>
      <c r="A14" s="19"/>
      <c r="B14" s="7"/>
      <c r="C14" s="8"/>
      <c r="D14" s="8"/>
      <c r="E14" s="8"/>
      <c r="F14" s="8"/>
      <c r="G14" s="8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8"/>
      <c r="JO14" s="8"/>
      <c r="JP14" s="8"/>
      <c r="JQ14" s="8"/>
      <c r="JR14" s="8"/>
      <c r="JS14" s="8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>
      <c r="A15" s="2"/>
      <c r="B15" s="20"/>
      <c r="C15" s="21"/>
      <c r="D15" s="21"/>
      <c r="E15" s="21"/>
      <c r="F15" s="21"/>
      <c r="G15" s="21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1"/>
      <c r="JO15" s="21"/>
      <c r="JP15" s="21"/>
      <c r="JQ15" s="21"/>
      <c r="JR15" s="21"/>
      <c r="JS15" s="21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142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>
      <c r="A16" s="2"/>
      <c r="B16" s="2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2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3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>
      <c r="A17" s="2"/>
      <c r="B17" s="2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2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3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>
      <c r="A18" s="2"/>
      <c r="B18" s="2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2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3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>
      <c r="A19" s="2"/>
      <c r="B19" s="2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2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3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>
      <c r="A20" s="2"/>
      <c r="B20" s="2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2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3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>
      <c r="A21" s="2"/>
      <c r="B21" s="2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2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3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>
      <c r="A22" s="2"/>
      <c r="B22" s="2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2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3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>
      <c r="A23" s="2"/>
      <c r="B23" s="2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2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3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>
      <c r="A24" s="2"/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2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3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>
      <c r="A25" s="2"/>
      <c r="B25" s="2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2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3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>
      <c r="A26" s="2"/>
      <c r="B26" s="2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2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3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>
      <c r="A27" s="2"/>
      <c r="B27" s="2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2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3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>
      <c r="A28" s="2"/>
      <c r="B28" s="2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2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3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>
      <c r="A29" s="2"/>
      <c r="B29" s="22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2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3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>
      <c r="A30" s="2"/>
      <c r="B30" s="22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124">
        <f>データ!$B$11</f>
        <v>40909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41275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41640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42005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42370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124">
        <f>データ!$B$11</f>
        <v>40909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41275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41640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42005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42370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124">
        <f>データ!$B$11</f>
        <v>40909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41275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41640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42005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42370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5"/>
      <c r="JM30" s="5"/>
      <c r="JN30" s="5"/>
      <c r="JO30" s="5"/>
      <c r="JP30" s="5"/>
      <c r="JQ30" s="5"/>
      <c r="JR30" s="5"/>
      <c r="JS30" s="5"/>
      <c r="JT30" s="22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3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>
      <c r="A31" s="2"/>
      <c r="B31" s="22"/>
      <c r="C31" s="5"/>
      <c r="D31" s="5"/>
      <c r="E31" s="5"/>
      <c r="F31" s="5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107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101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100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103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103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0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0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0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0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0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>
        <f>データ!AU7</f>
        <v>0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>
        <f>データ!AV7</f>
        <v>0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>
        <f>データ!AW7</f>
        <v>0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0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0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5"/>
      <c r="JM31" s="5"/>
      <c r="JN31" s="5"/>
      <c r="JO31" s="5"/>
      <c r="JP31" s="5"/>
      <c r="JQ31" s="5"/>
      <c r="JR31" s="5"/>
      <c r="JS31" s="5"/>
      <c r="JT31" s="22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3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>
      <c r="A32" s="2"/>
      <c r="B32" s="22"/>
      <c r="C32" s="5"/>
      <c r="D32" s="5"/>
      <c r="E32" s="5"/>
      <c r="F32" s="5"/>
      <c r="G32" s="5"/>
      <c r="H32" s="5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95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93.4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79.599999999999994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80.8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80.2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32.200000000000003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32.700000000000003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28.5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26.4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24.8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994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769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671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544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558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5"/>
      <c r="JM32" s="5"/>
      <c r="JN32" s="5"/>
      <c r="JO32" s="5"/>
      <c r="JP32" s="5"/>
      <c r="JQ32" s="5"/>
      <c r="JR32" s="5"/>
      <c r="JS32" s="5"/>
      <c r="JT32" s="22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3"/>
      <c r="NH32" s="2"/>
      <c r="NI32" s="118" t="s">
        <v>143</v>
      </c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20"/>
    </row>
    <row r="33" spans="1:387" ht="13.5" customHeight="1">
      <c r="A33" s="2"/>
      <c r="B33" s="2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2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3"/>
      <c r="NH33" s="2"/>
      <c r="NI33" s="118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20"/>
    </row>
    <row r="34" spans="1:387" ht="13.5" customHeight="1">
      <c r="A34" s="2"/>
      <c r="B34" s="22"/>
      <c r="C34" s="24"/>
      <c r="D34" s="5"/>
      <c r="E34" s="5"/>
      <c r="F34" s="5"/>
      <c r="G34" s="5"/>
      <c r="H34" s="128" t="s">
        <v>30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5"/>
      <c r="CN34" s="5"/>
      <c r="CO34" s="5"/>
      <c r="CP34" s="5"/>
      <c r="CQ34" s="5"/>
      <c r="CR34" s="5"/>
      <c r="CS34" s="5"/>
      <c r="CT34" s="5"/>
      <c r="CU34" s="5"/>
      <c r="CV34" s="128" t="s">
        <v>31</v>
      </c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24"/>
      <c r="GB34" s="24"/>
      <c r="GC34" s="24"/>
      <c r="GD34" s="24"/>
      <c r="GE34" s="24"/>
      <c r="GF34" s="24"/>
      <c r="GG34" s="24"/>
      <c r="GH34" s="24"/>
      <c r="GI34" s="24"/>
      <c r="GJ34" s="128" t="s">
        <v>32</v>
      </c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  <c r="IW34" s="128"/>
      <c r="IX34" s="128"/>
      <c r="IY34" s="128"/>
      <c r="IZ34" s="128"/>
      <c r="JA34" s="128"/>
      <c r="JB34" s="128"/>
      <c r="JC34" s="128"/>
      <c r="JD34" s="128"/>
      <c r="JE34" s="128"/>
      <c r="JF34" s="128"/>
      <c r="JG34" s="128"/>
      <c r="JH34" s="128"/>
      <c r="JI34" s="128"/>
      <c r="JJ34" s="128"/>
      <c r="JK34" s="128"/>
      <c r="JL34" s="128"/>
      <c r="JM34" s="128"/>
      <c r="JN34" s="128"/>
      <c r="JO34" s="5"/>
      <c r="JP34" s="5"/>
      <c r="JQ34" s="5"/>
      <c r="JR34" s="5"/>
      <c r="JS34" s="5"/>
      <c r="JT34" s="129" t="s">
        <v>33</v>
      </c>
      <c r="JU34" s="128"/>
      <c r="JV34" s="128"/>
      <c r="JW34" s="128"/>
      <c r="JX34" s="128"/>
      <c r="JY34" s="128"/>
      <c r="JZ34" s="128"/>
      <c r="KA34" s="128"/>
      <c r="KB34" s="128"/>
      <c r="KC34" s="128"/>
      <c r="KD34" s="128"/>
      <c r="KE34" s="128"/>
      <c r="KF34" s="128"/>
      <c r="KG34" s="128"/>
      <c r="KH34" s="128"/>
      <c r="KI34" s="128"/>
      <c r="KJ34" s="128"/>
      <c r="KK34" s="128"/>
      <c r="KL34" s="128"/>
      <c r="KM34" s="128"/>
      <c r="KN34" s="128"/>
      <c r="KO34" s="128"/>
      <c r="KP34" s="128"/>
      <c r="KQ34" s="128"/>
      <c r="KR34" s="128"/>
      <c r="KS34" s="128"/>
      <c r="KT34" s="128"/>
      <c r="KU34" s="128"/>
      <c r="KV34" s="128"/>
      <c r="KW34" s="128"/>
      <c r="KX34" s="128"/>
      <c r="KY34" s="128"/>
      <c r="KZ34" s="128"/>
      <c r="LA34" s="128"/>
      <c r="LB34" s="128"/>
      <c r="LC34" s="128"/>
      <c r="LD34" s="128"/>
      <c r="LE34" s="128"/>
      <c r="LF34" s="128"/>
      <c r="LG34" s="128"/>
      <c r="LH34" s="128"/>
      <c r="LI34" s="128"/>
      <c r="LJ34" s="128"/>
      <c r="LK34" s="128"/>
      <c r="LL34" s="128"/>
      <c r="LM34" s="128"/>
      <c r="LN34" s="128"/>
      <c r="LO34" s="128"/>
      <c r="LP34" s="128"/>
      <c r="LQ34" s="128"/>
      <c r="LR34" s="128"/>
      <c r="LS34" s="128"/>
      <c r="LT34" s="128"/>
      <c r="LU34" s="128"/>
      <c r="LV34" s="128"/>
      <c r="LW34" s="128"/>
      <c r="LX34" s="128"/>
      <c r="LY34" s="128"/>
      <c r="LZ34" s="128"/>
      <c r="MA34" s="128"/>
      <c r="MB34" s="128"/>
      <c r="MC34" s="128"/>
      <c r="MD34" s="128"/>
      <c r="ME34" s="128"/>
      <c r="MF34" s="128"/>
      <c r="MG34" s="128"/>
      <c r="MH34" s="128"/>
      <c r="MI34" s="128"/>
      <c r="MJ34" s="128"/>
      <c r="MK34" s="128"/>
      <c r="ML34" s="128"/>
      <c r="MM34" s="128"/>
      <c r="MN34" s="128"/>
      <c r="MO34" s="128"/>
      <c r="MP34" s="128"/>
      <c r="MQ34" s="128"/>
      <c r="MR34" s="128"/>
      <c r="MS34" s="128"/>
      <c r="MT34" s="128"/>
      <c r="MU34" s="128"/>
      <c r="MV34" s="128"/>
      <c r="MW34" s="128"/>
      <c r="MX34" s="128"/>
      <c r="MY34" s="128"/>
      <c r="MZ34" s="128"/>
      <c r="NA34" s="128"/>
      <c r="NB34" s="128"/>
      <c r="NC34" s="128"/>
      <c r="ND34" s="128"/>
      <c r="NE34" s="128"/>
      <c r="NF34" s="128"/>
      <c r="NG34" s="130"/>
      <c r="NH34" s="2"/>
      <c r="NI34" s="118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20"/>
    </row>
    <row r="35" spans="1:387" ht="13.5" customHeight="1">
      <c r="A35" s="2"/>
      <c r="B35" s="22"/>
      <c r="C35" s="24"/>
      <c r="D35" s="5"/>
      <c r="E35" s="5"/>
      <c r="F35" s="5"/>
      <c r="G35" s="5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5"/>
      <c r="CN35" s="5"/>
      <c r="CO35" s="5"/>
      <c r="CP35" s="5"/>
      <c r="CQ35" s="5"/>
      <c r="CR35" s="5"/>
      <c r="CS35" s="5"/>
      <c r="CT35" s="5"/>
      <c r="CU35" s="5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24"/>
      <c r="GB35" s="24"/>
      <c r="GC35" s="24"/>
      <c r="GD35" s="24"/>
      <c r="GE35" s="24"/>
      <c r="GF35" s="24"/>
      <c r="GG35" s="24"/>
      <c r="GH35" s="24"/>
      <c r="GI35" s="24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  <c r="IW35" s="128"/>
      <c r="IX35" s="128"/>
      <c r="IY35" s="128"/>
      <c r="IZ35" s="128"/>
      <c r="JA35" s="128"/>
      <c r="JB35" s="128"/>
      <c r="JC35" s="128"/>
      <c r="JD35" s="128"/>
      <c r="JE35" s="128"/>
      <c r="JF35" s="128"/>
      <c r="JG35" s="128"/>
      <c r="JH35" s="128"/>
      <c r="JI35" s="128"/>
      <c r="JJ35" s="128"/>
      <c r="JK35" s="128"/>
      <c r="JL35" s="128"/>
      <c r="JM35" s="128"/>
      <c r="JN35" s="128"/>
      <c r="JO35" s="5"/>
      <c r="JP35" s="5"/>
      <c r="JQ35" s="5"/>
      <c r="JR35" s="5"/>
      <c r="JS35" s="5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31"/>
      <c r="NH35" s="2"/>
      <c r="NI35" s="118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20"/>
    </row>
    <row r="36" spans="1:387" ht="13.5" customHeight="1">
      <c r="A36" s="2"/>
      <c r="B36" s="22"/>
      <c r="C36" s="21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5"/>
      <c r="GQ36" s="5"/>
      <c r="GR36" s="21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5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3"/>
      <c r="NH36" s="2"/>
      <c r="NI36" s="118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20"/>
    </row>
    <row r="37" spans="1:387" ht="13.5" customHeight="1">
      <c r="A37" s="2"/>
      <c r="B37" s="22"/>
      <c r="C37" s="21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5"/>
      <c r="GQ37" s="5"/>
      <c r="GR37" s="21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5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3"/>
      <c r="NH37" s="2"/>
      <c r="NI37" s="118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20"/>
    </row>
    <row r="38" spans="1:387" ht="13.5" customHeight="1">
      <c r="A38" s="2"/>
      <c r="B38" s="2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3"/>
      <c r="NH38" s="2"/>
      <c r="NI38" s="118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20"/>
    </row>
    <row r="39" spans="1:387" ht="13.5" customHeight="1">
      <c r="A39" s="2"/>
      <c r="B39" s="2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3"/>
      <c r="NH39" s="2"/>
      <c r="NI39" s="118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20"/>
    </row>
    <row r="40" spans="1:387" ht="13.5" customHeight="1">
      <c r="A40" s="2"/>
      <c r="B40" s="2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3"/>
      <c r="NH40" s="2"/>
      <c r="NI40" s="118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20"/>
    </row>
    <row r="41" spans="1:387" ht="13.5" customHeight="1">
      <c r="A41" s="2"/>
      <c r="B41" s="2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3"/>
      <c r="NH41" s="2"/>
      <c r="NI41" s="118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20"/>
    </row>
    <row r="42" spans="1:387" ht="13.5" customHeight="1">
      <c r="A42" s="2"/>
      <c r="B42" s="2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3"/>
      <c r="NH42" s="2"/>
      <c r="NI42" s="118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20"/>
    </row>
    <row r="43" spans="1:387" ht="13.5" customHeight="1">
      <c r="A43" s="2"/>
      <c r="B43" s="2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3"/>
      <c r="NH43" s="2"/>
      <c r="NI43" s="118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20"/>
    </row>
    <row r="44" spans="1:387" ht="13.5" customHeight="1">
      <c r="A44" s="2"/>
      <c r="B44" s="2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3"/>
      <c r="NH44" s="2"/>
      <c r="NI44" s="118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20"/>
    </row>
    <row r="45" spans="1:387" ht="13.5" customHeight="1">
      <c r="A45" s="2"/>
      <c r="B45" s="2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3"/>
      <c r="NH45" s="2"/>
      <c r="NI45" s="118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20"/>
    </row>
    <row r="46" spans="1:387" ht="13.5" customHeight="1">
      <c r="A46" s="2"/>
      <c r="B46" s="2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3"/>
      <c r="NH46" s="2"/>
      <c r="NI46" s="118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20"/>
    </row>
    <row r="47" spans="1:387" ht="13.5" customHeight="1">
      <c r="A47" s="2"/>
      <c r="B47" s="2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3"/>
      <c r="NH47" s="2"/>
      <c r="NI47" s="121"/>
      <c r="NJ47" s="122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3"/>
    </row>
    <row r="48" spans="1:387" ht="13.5" customHeight="1">
      <c r="A48" s="2"/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3"/>
      <c r="NH48" s="2"/>
      <c r="NI48" s="115" t="s">
        <v>34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>
      <c r="A49" s="2"/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3"/>
      <c r="NH49" s="2"/>
      <c r="NI49" s="118" t="s">
        <v>144</v>
      </c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20"/>
    </row>
    <row r="50" spans="1:387" ht="13.5" customHeight="1">
      <c r="A50" s="2"/>
      <c r="B50" s="2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3"/>
      <c r="NH50" s="2"/>
      <c r="NI50" s="118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20"/>
    </row>
    <row r="51" spans="1:387" ht="13.5" customHeight="1">
      <c r="A51" s="2"/>
      <c r="B51" s="22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3"/>
      <c r="NH51" s="2"/>
      <c r="NI51" s="118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20"/>
    </row>
    <row r="52" spans="1:387" ht="13.5" customHeight="1">
      <c r="A52" s="2"/>
      <c r="B52" s="22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124">
        <f>データ!$B$11</f>
        <v>40909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41275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41640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42005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42370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124">
        <f>データ!$B$11</f>
        <v>40909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41275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41640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42005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42370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124">
        <f>データ!$B$11</f>
        <v>40909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41275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41640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42005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42370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124">
        <f>データ!$B$11</f>
        <v>40909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41275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41640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42005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42370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5"/>
      <c r="NA52" s="5"/>
      <c r="NB52" s="5"/>
      <c r="NC52" s="5"/>
      <c r="ND52" s="5"/>
      <c r="NE52" s="5"/>
      <c r="NF52" s="5"/>
      <c r="NG52" s="23"/>
      <c r="NH52" s="2"/>
      <c r="NI52" s="118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20"/>
    </row>
    <row r="53" spans="1:387" ht="13.5" customHeight="1">
      <c r="A53" s="2"/>
      <c r="B53" s="22"/>
      <c r="C53" s="5"/>
      <c r="D53" s="5"/>
      <c r="E53" s="5"/>
      <c r="F53" s="5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42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40.6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37.1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39.1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40.5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32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33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35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31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30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5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0.5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0.4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2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1.9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27749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4423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1420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18452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17180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5"/>
      <c r="NA53" s="5"/>
      <c r="NB53" s="5"/>
      <c r="NC53" s="5"/>
      <c r="ND53" s="5"/>
      <c r="NE53" s="5"/>
      <c r="NF53" s="5"/>
      <c r="NG53" s="23"/>
      <c r="NH53" s="2"/>
      <c r="NI53" s="118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20"/>
    </row>
    <row r="54" spans="1:387" ht="13.5" customHeight="1">
      <c r="A54" s="2"/>
      <c r="B54" s="22"/>
      <c r="C54" s="5"/>
      <c r="D54" s="5"/>
      <c r="E54" s="5"/>
      <c r="F54" s="5"/>
      <c r="G54" s="5"/>
      <c r="H54" s="5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31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31.3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30.4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30.7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31.7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26.7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25.8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27.7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28.2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29.8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26.3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26.3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16.3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17.8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12.6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33">
        <f>データ!CR7</f>
        <v>11026</v>
      </c>
      <c r="KI54" s="134"/>
      <c r="KJ54" s="134"/>
      <c r="KK54" s="134"/>
      <c r="KL54" s="134"/>
      <c r="KM54" s="134"/>
      <c r="KN54" s="134"/>
      <c r="KO54" s="134"/>
      <c r="KP54" s="134"/>
      <c r="KQ54" s="134"/>
      <c r="KR54" s="134"/>
      <c r="KS54" s="134"/>
      <c r="KT54" s="134"/>
      <c r="KU54" s="135"/>
      <c r="KV54" s="133">
        <f>データ!CS7</f>
        <v>4277</v>
      </c>
      <c r="KW54" s="134"/>
      <c r="KX54" s="134"/>
      <c r="KY54" s="134"/>
      <c r="KZ54" s="134"/>
      <c r="LA54" s="134"/>
      <c r="LB54" s="134"/>
      <c r="LC54" s="134"/>
      <c r="LD54" s="134"/>
      <c r="LE54" s="134"/>
      <c r="LF54" s="134"/>
      <c r="LG54" s="134"/>
      <c r="LH54" s="134"/>
      <c r="LI54" s="135"/>
      <c r="LJ54" s="133">
        <f>データ!CT7</f>
        <v>1112</v>
      </c>
      <c r="LK54" s="134"/>
      <c r="LL54" s="134"/>
      <c r="LM54" s="134"/>
      <c r="LN54" s="134"/>
      <c r="LO54" s="134"/>
      <c r="LP54" s="134"/>
      <c r="LQ54" s="134"/>
      <c r="LR54" s="134"/>
      <c r="LS54" s="134"/>
      <c r="LT54" s="134"/>
      <c r="LU54" s="134"/>
      <c r="LV54" s="134"/>
      <c r="LW54" s="135"/>
      <c r="LX54" s="133">
        <f>データ!CU7</f>
        <v>7517</v>
      </c>
      <c r="LY54" s="134"/>
      <c r="LZ54" s="134"/>
      <c r="MA54" s="134"/>
      <c r="MB54" s="134"/>
      <c r="MC54" s="134"/>
      <c r="MD54" s="134"/>
      <c r="ME54" s="134"/>
      <c r="MF54" s="134"/>
      <c r="MG54" s="134"/>
      <c r="MH54" s="134"/>
      <c r="MI54" s="134"/>
      <c r="MJ54" s="134"/>
      <c r="MK54" s="135"/>
      <c r="ML54" s="133">
        <f>データ!CV7</f>
        <v>-295</v>
      </c>
      <c r="MM54" s="134"/>
      <c r="MN54" s="134"/>
      <c r="MO54" s="134"/>
      <c r="MP54" s="134"/>
      <c r="MQ54" s="134"/>
      <c r="MR54" s="134"/>
      <c r="MS54" s="134"/>
      <c r="MT54" s="134"/>
      <c r="MU54" s="134"/>
      <c r="MV54" s="134"/>
      <c r="MW54" s="134"/>
      <c r="MX54" s="134"/>
      <c r="MY54" s="135"/>
      <c r="MZ54" s="5"/>
      <c r="NA54" s="5"/>
      <c r="NB54" s="5"/>
      <c r="NC54" s="5"/>
      <c r="ND54" s="5"/>
      <c r="NE54" s="5"/>
      <c r="NF54" s="5"/>
      <c r="NG54" s="23"/>
      <c r="NH54" s="2"/>
      <c r="NI54" s="118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20"/>
    </row>
    <row r="55" spans="1:387" ht="13.5" customHeight="1">
      <c r="A55" s="2"/>
      <c r="B55" s="2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3"/>
      <c r="NH55" s="2"/>
      <c r="NI55" s="118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20"/>
    </row>
    <row r="56" spans="1:387" ht="13.5" customHeight="1">
      <c r="A56" s="2"/>
      <c r="B56" s="22"/>
      <c r="C56" s="24"/>
      <c r="D56" s="5"/>
      <c r="E56" s="5"/>
      <c r="F56" s="5"/>
      <c r="G56" s="5"/>
      <c r="H56" s="128" t="s">
        <v>35</v>
      </c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5"/>
      <c r="CN56" s="5"/>
      <c r="CO56" s="5"/>
      <c r="CP56" s="5"/>
      <c r="CQ56" s="5"/>
      <c r="CR56" s="5"/>
      <c r="CS56" s="5"/>
      <c r="CT56" s="5"/>
      <c r="CU56" s="5"/>
      <c r="CV56" s="128" t="s">
        <v>36</v>
      </c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24"/>
      <c r="GB56" s="24"/>
      <c r="GC56" s="24"/>
      <c r="GD56" s="24"/>
      <c r="GE56" s="24"/>
      <c r="GF56" s="24"/>
      <c r="GG56" s="24"/>
      <c r="GH56" s="24"/>
      <c r="GI56" s="24"/>
      <c r="GJ56" s="128" t="s">
        <v>37</v>
      </c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  <c r="IF56" s="128"/>
      <c r="IG56" s="128"/>
      <c r="IH56" s="128"/>
      <c r="II56" s="128"/>
      <c r="IJ56" s="128"/>
      <c r="IK56" s="128"/>
      <c r="IL56" s="128"/>
      <c r="IM56" s="128"/>
      <c r="IN56" s="128"/>
      <c r="IO56" s="128"/>
      <c r="IP56" s="128"/>
      <c r="IQ56" s="128"/>
      <c r="IR56" s="128"/>
      <c r="IS56" s="128"/>
      <c r="IT56" s="128"/>
      <c r="IU56" s="128"/>
      <c r="IV56" s="128"/>
      <c r="IW56" s="128"/>
      <c r="IX56" s="128"/>
      <c r="IY56" s="128"/>
      <c r="IZ56" s="128"/>
      <c r="JA56" s="128"/>
      <c r="JB56" s="128"/>
      <c r="JC56" s="128"/>
      <c r="JD56" s="128"/>
      <c r="JE56" s="128"/>
      <c r="JF56" s="128"/>
      <c r="JG56" s="128"/>
      <c r="JH56" s="128"/>
      <c r="JI56" s="128"/>
      <c r="JJ56" s="128"/>
      <c r="JK56" s="128"/>
      <c r="JL56" s="128"/>
      <c r="JM56" s="128"/>
      <c r="JN56" s="128"/>
      <c r="JO56" s="5"/>
      <c r="JP56" s="5"/>
      <c r="JQ56" s="5"/>
      <c r="JR56" s="5"/>
      <c r="JS56" s="5"/>
      <c r="JT56" s="5"/>
      <c r="JU56" s="5"/>
      <c r="JV56" s="5"/>
      <c r="JW56" s="5"/>
      <c r="JX56" s="128" t="s">
        <v>38</v>
      </c>
      <c r="JY56" s="128"/>
      <c r="JZ56" s="128"/>
      <c r="KA56" s="128"/>
      <c r="KB56" s="128"/>
      <c r="KC56" s="128"/>
      <c r="KD56" s="128"/>
      <c r="KE56" s="128"/>
      <c r="KF56" s="128"/>
      <c r="KG56" s="128"/>
      <c r="KH56" s="128"/>
      <c r="KI56" s="128"/>
      <c r="KJ56" s="128"/>
      <c r="KK56" s="128"/>
      <c r="KL56" s="128"/>
      <c r="KM56" s="128"/>
      <c r="KN56" s="128"/>
      <c r="KO56" s="128"/>
      <c r="KP56" s="128"/>
      <c r="KQ56" s="128"/>
      <c r="KR56" s="128"/>
      <c r="KS56" s="128"/>
      <c r="KT56" s="128"/>
      <c r="KU56" s="128"/>
      <c r="KV56" s="128"/>
      <c r="KW56" s="128"/>
      <c r="KX56" s="128"/>
      <c r="KY56" s="128"/>
      <c r="KZ56" s="128"/>
      <c r="LA56" s="128"/>
      <c r="LB56" s="128"/>
      <c r="LC56" s="128"/>
      <c r="LD56" s="128"/>
      <c r="LE56" s="128"/>
      <c r="LF56" s="128"/>
      <c r="LG56" s="128"/>
      <c r="LH56" s="128"/>
      <c r="LI56" s="128"/>
      <c r="LJ56" s="128"/>
      <c r="LK56" s="128"/>
      <c r="LL56" s="128"/>
      <c r="LM56" s="128"/>
      <c r="LN56" s="128"/>
      <c r="LO56" s="128"/>
      <c r="LP56" s="128"/>
      <c r="LQ56" s="128"/>
      <c r="LR56" s="128"/>
      <c r="LS56" s="128"/>
      <c r="LT56" s="128"/>
      <c r="LU56" s="128"/>
      <c r="LV56" s="128"/>
      <c r="LW56" s="128"/>
      <c r="LX56" s="128"/>
      <c r="LY56" s="128"/>
      <c r="LZ56" s="128"/>
      <c r="MA56" s="128"/>
      <c r="MB56" s="128"/>
      <c r="MC56" s="128"/>
      <c r="MD56" s="128"/>
      <c r="ME56" s="128"/>
      <c r="MF56" s="128"/>
      <c r="MG56" s="128"/>
      <c r="MH56" s="128"/>
      <c r="MI56" s="128"/>
      <c r="MJ56" s="128"/>
      <c r="MK56" s="128"/>
      <c r="ML56" s="128"/>
      <c r="MM56" s="128"/>
      <c r="MN56" s="128"/>
      <c r="MO56" s="128"/>
      <c r="MP56" s="128"/>
      <c r="MQ56" s="128"/>
      <c r="MR56" s="128"/>
      <c r="MS56" s="128"/>
      <c r="MT56" s="128"/>
      <c r="MU56" s="128"/>
      <c r="MV56" s="128"/>
      <c r="MW56" s="128"/>
      <c r="MX56" s="128"/>
      <c r="MY56" s="128"/>
      <c r="MZ56" s="128"/>
      <c r="NA56" s="128"/>
      <c r="NB56" s="128"/>
      <c r="NC56" s="24"/>
      <c r="ND56" s="24"/>
      <c r="NE56" s="24"/>
      <c r="NF56" s="24"/>
      <c r="NG56" s="23"/>
      <c r="NH56" s="2"/>
      <c r="NI56" s="118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20"/>
    </row>
    <row r="57" spans="1:387" ht="13.5" customHeight="1">
      <c r="A57" s="2"/>
      <c r="B57" s="22"/>
      <c r="C57" s="24"/>
      <c r="D57" s="5"/>
      <c r="E57" s="5"/>
      <c r="F57" s="5"/>
      <c r="G57" s="5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5"/>
      <c r="CN57" s="5"/>
      <c r="CO57" s="5"/>
      <c r="CP57" s="5"/>
      <c r="CQ57" s="5"/>
      <c r="CR57" s="5"/>
      <c r="CS57" s="5"/>
      <c r="CT57" s="5"/>
      <c r="CU57" s="5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24"/>
      <c r="GB57" s="24"/>
      <c r="GC57" s="24"/>
      <c r="GD57" s="24"/>
      <c r="GE57" s="24"/>
      <c r="GF57" s="24"/>
      <c r="GG57" s="24"/>
      <c r="GH57" s="24"/>
      <c r="GI57" s="24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  <c r="IS57" s="128"/>
      <c r="IT57" s="128"/>
      <c r="IU57" s="128"/>
      <c r="IV57" s="128"/>
      <c r="IW57" s="128"/>
      <c r="IX57" s="128"/>
      <c r="IY57" s="128"/>
      <c r="IZ57" s="128"/>
      <c r="JA57" s="128"/>
      <c r="JB57" s="128"/>
      <c r="JC57" s="128"/>
      <c r="JD57" s="128"/>
      <c r="JE57" s="128"/>
      <c r="JF57" s="128"/>
      <c r="JG57" s="128"/>
      <c r="JH57" s="128"/>
      <c r="JI57" s="128"/>
      <c r="JJ57" s="128"/>
      <c r="JK57" s="128"/>
      <c r="JL57" s="128"/>
      <c r="JM57" s="128"/>
      <c r="JN57" s="128"/>
      <c r="JO57" s="5"/>
      <c r="JP57" s="5"/>
      <c r="JQ57" s="5"/>
      <c r="JR57" s="5"/>
      <c r="JS57" s="5"/>
      <c r="JT57" s="5"/>
      <c r="JU57" s="5"/>
      <c r="JV57" s="5"/>
      <c r="JW57" s="5"/>
      <c r="JX57" s="128"/>
      <c r="JY57" s="128"/>
      <c r="JZ57" s="128"/>
      <c r="KA57" s="128"/>
      <c r="KB57" s="128"/>
      <c r="KC57" s="128"/>
      <c r="KD57" s="128"/>
      <c r="KE57" s="128"/>
      <c r="KF57" s="128"/>
      <c r="KG57" s="128"/>
      <c r="KH57" s="128"/>
      <c r="KI57" s="128"/>
      <c r="KJ57" s="128"/>
      <c r="KK57" s="128"/>
      <c r="KL57" s="128"/>
      <c r="KM57" s="128"/>
      <c r="KN57" s="128"/>
      <c r="KO57" s="128"/>
      <c r="KP57" s="128"/>
      <c r="KQ57" s="128"/>
      <c r="KR57" s="128"/>
      <c r="KS57" s="128"/>
      <c r="KT57" s="128"/>
      <c r="KU57" s="128"/>
      <c r="KV57" s="128"/>
      <c r="KW57" s="128"/>
      <c r="KX57" s="128"/>
      <c r="KY57" s="128"/>
      <c r="KZ57" s="128"/>
      <c r="LA57" s="128"/>
      <c r="LB57" s="128"/>
      <c r="LC57" s="128"/>
      <c r="LD57" s="128"/>
      <c r="LE57" s="128"/>
      <c r="LF57" s="128"/>
      <c r="LG57" s="128"/>
      <c r="LH57" s="128"/>
      <c r="LI57" s="128"/>
      <c r="LJ57" s="128"/>
      <c r="LK57" s="128"/>
      <c r="LL57" s="128"/>
      <c r="LM57" s="128"/>
      <c r="LN57" s="128"/>
      <c r="LO57" s="128"/>
      <c r="LP57" s="128"/>
      <c r="LQ57" s="128"/>
      <c r="LR57" s="128"/>
      <c r="LS57" s="128"/>
      <c r="LT57" s="128"/>
      <c r="LU57" s="128"/>
      <c r="LV57" s="128"/>
      <c r="LW57" s="128"/>
      <c r="LX57" s="128"/>
      <c r="LY57" s="128"/>
      <c r="LZ57" s="128"/>
      <c r="MA57" s="128"/>
      <c r="MB57" s="128"/>
      <c r="MC57" s="128"/>
      <c r="MD57" s="128"/>
      <c r="ME57" s="128"/>
      <c r="MF57" s="128"/>
      <c r="MG57" s="128"/>
      <c r="MH57" s="128"/>
      <c r="MI57" s="128"/>
      <c r="MJ57" s="128"/>
      <c r="MK57" s="128"/>
      <c r="ML57" s="128"/>
      <c r="MM57" s="128"/>
      <c r="MN57" s="128"/>
      <c r="MO57" s="128"/>
      <c r="MP57" s="128"/>
      <c r="MQ57" s="128"/>
      <c r="MR57" s="128"/>
      <c r="MS57" s="128"/>
      <c r="MT57" s="128"/>
      <c r="MU57" s="128"/>
      <c r="MV57" s="128"/>
      <c r="MW57" s="128"/>
      <c r="MX57" s="128"/>
      <c r="MY57" s="128"/>
      <c r="MZ57" s="128"/>
      <c r="NA57" s="128"/>
      <c r="NB57" s="128"/>
      <c r="NC57" s="24"/>
      <c r="ND57" s="24"/>
      <c r="NE57" s="24"/>
      <c r="NF57" s="24"/>
      <c r="NG57" s="23"/>
      <c r="NH57" s="2"/>
      <c r="NI57" s="118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20"/>
    </row>
    <row r="58" spans="1:387" ht="13.5" customHeight="1">
      <c r="A58" s="2"/>
      <c r="B58" s="22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6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6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5"/>
      <c r="BG58" s="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6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6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6"/>
      <c r="DB58" s="25"/>
      <c r="DC58" s="25"/>
      <c r="DD58" s="25"/>
      <c r="DE58" s="25"/>
      <c r="DF58" s="25"/>
      <c r="DG58" s="25"/>
      <c r="DH58" s="25"/>
      <c r="DI58" s="25"/>
      <c r="DJ58" s="26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5"/>
      <c r="GQ58" s="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6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6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6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5"/>
      <c r="IU58" s="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6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6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6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5"/>
      <c r="LC58" s="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6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3"/>
      <c r="NH58" s="2"/>
      <c r="NI58" s="118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20"/>
    </row>
    <row r="59" spans="1:387" ht="13.5" customHeight="1">
      <c r="A59" s="2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28"/>
      <c r="JD59" s="28"/>
      <c r="JE59" s="28"/>
      <c r="JF59" s="28"/>
      <c r="JG59" s="28"/>
      <c r="JH59" s="28"/>
      <c r="JI59" s="28"/>
      <c r="JJ59" s="28"/>
      <c r="JK59" s="28"/>
      <c r="JL59" s="28"/>
      <c r="JM59" s="28"/>
      <c r="JN59" s="28"/>
      <c r="JO59" s="28"/>
      <c r="JP59" s="28"/>
      <c r="JQ59" s="28"/>
      <c r="JR59" s="28"/>
      <c r="JS59" s="28"/>
      <c r="JT59" s="28"/>
      <c r="JU59" s="28"/>
      <c r="JV59" s="28"/>
      <c r="JW59" s="28"/>
      <c r="JX59" s="28"/>
      <c r="JY59" s="28"/>
      <c r="JZ59" s="28"/>
      <c r="KA59" s="28"/>
      <c r="KB59" s="28"/>
      <c r="KC59" s="28"/>
      <c r="KD59" s="28"/>
      <c r="KE59" s="28"/>
      <c r="KF59" s="28"/>
      <c r="KG59" s="28"/>
      <c r="KH59" s="28"/>
      <c r="KI59" s="28"/>
      <c r="KJ59" s="28"/>
      <c r="KK59" s="28"/>
      <c r="KL59" s="28"/>
      <c r="KM59" s="28"/>
      <c r="KN59" s="28"/>
      <c r="KO59" s="28"/>
      <c r="KP59" s="28"/>
      <c r="KQ59" s="28"/>
      <c r="KR59" s="28"/>
      <c r="KS59" s="28"/>
      <c r="KT59" s="28"/>
      <c r="KU59" s="28"/>
      <c r="KV59" s="28"/>
      <c r="KW59" s="28"/>
      <c r="KX59" s="28"/>
      <c r="KY59" s="28"/>
      <c r="KZ59" s="28"/>
      <c r="LA59" s="28"/>
      <c r="LB59" s="28"/>
      <c r="LC59" s="28"/>
      <c r="LD59" s="28"/>
      <c r="LE59" s="28"/>
      <c r="LF59" s="28"/>
      <c r="LG59" s="28"/>
      <c r="LH59" s="28"/>
      <c r="LI59" s="28"/>
      <c r="LJ59" s="28"/>
      <c r="LK59" s="28"/>
      <c r="LL59" s="28"/>
      <c r="LM59" s="28"/>
      <c r="LN59" s="28"/>
      <c r="LO59" s="28"/>
      <c r="LP59" s="28"/>
      <c r="LQ59" s="28"/>
      <c r="LR59" s="28"/>
      <c r="LS59" s="28"/>
      <c r="LT59" s="28"/>
      <c r="LU59" s="28"/>
      <c r="LV59" s="28"/>
      <c r="LW59" s="28"/>
      <c r="LX59" s="28"/>
      <c r="LY59" s="28"/>
      <c r="LZ59" s="28"/>
      <c r="MA59" s="28"/>
      <c r="MB59" s="28"/>
      <c r="MC59" s="28"/>
      <c r="MD59" s="28"/>
      <c r="ME59" s="28"/>
      <c r="MF59" s="28"/>
      <c r="MG59" s="28"/>
      <c r="MH59" s="28"/>
      <c r="MI59" s="28"/>
      <c r="MJ59" s="28"/>
      <c r="MK59" s="28"/>
      <c r="ML59" s="28"/>
      <c r="MM59" s="28"/>
      <c r="MN59" s="28"/>
      <c r="MO59" s="28"/>
      <c r="MP59" s="28"/>
      <c r="MQ59" s="28"/>
      <c r="MR59" s="28"/>
      <c r="MS59" s="28"/>
      <c r="MT59" s="28"/>
      <c r="MU59" s="28"/>
      <c r="MV59" s="28"/>
      <c r="MW59" s="28"/>
      <c r="MX59" s="28"/>
      <c r="MY59" s="28"/>
      <c r="MZ59" s="28"/>
      <c r="NA59" s="28"/>
      <c r="NB59" s="28"/>
      <c r="NC59" s="28"/>
      <c r="ND59" s="28"/>
      <c r="NE59" s="28"/>
      <c r="NF59" s="28"/>
      <c r="NG59" s="29"/>
      <c r="NH59" s="2"/>
      <c r="NI59" s="118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20"/>
    </row>
    <row r="60" spans="1:387" ht="13.5" customHeight="1">
      <c r="A60" s="23"/>
      <c r="B60" s="20"/>
      <c r="C60" s="21"/>
      <c r="D60" s="21"/>
      <c r="E60" s="21"/>
      <c r="F60" s="21"/>
      <c r="G60" s="21"/>
      <c r="H60" s="109" t="s">
        <v>39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1"/>
      <c r="NC60" s="21"/>
      <c r="ND60" s="21"/>
      <c r="NE60" s="21"/>
      <c r="NF60" s="21"/>
      <c r="NG60" s="30"/>
      <c r="NH60" s="2"/>
      <c r="NI60" s="118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20"/>
    </row>
    <row r="61" spans="1:387" ht="13.5" customHeight="1">
      <c r="A61" s="23"/>
      <c r="B61" s="20"/>
      <c r="C61" s="21"/>
      <c r="D61" s="21"/>
      <c r="E61" s="21"/>
      <c r="F61" s="21"/>
      <c r="G61" s="2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1"/>
      <c r="NC61" s="21"/>
      <c r="ND61" s="21"/>
      <c r="NE61" s="21"/>
      <c r="NF61" s="21"/>
      <c r="NG61" s="30"/>
      <c r="NH61" s="2"/>
      <c r="NI61" s="118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20"/>
    </row>
    <row r="62" spans="1:387" ht="13.5" customHeight="1">
      <c r="A62" s="2"/>
      <c r="B62" s="2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3"/>
      <c r="NH62" s="2"/>
      <c r="NI62" s="118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20"/>
    </row>
    <row r="63" spans="1:387" ht="13.5" customHeight="1">
      <c r="A63" s="2"/>
      <c r="B63" s="2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32" t="s">
        <v>40</v>
      </c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3"/>
      <c r="NH63" s="2"/>
      <c r="NI63" s="118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20"/>
    </row>
    <row r="64" spans="1:387" ht="13.5" customHeight="1">
      <c r="A64" s="2"/>
      <c r="B64" s="2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3"/>
      <c r="NH64" s="2"/>
      <c r="NI64" s="121"/>
      <c r="NJ64" s="122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3"/>
    </row>
    <row r="65" spans="1:387" ht="13.5" customHeight="1">
      <c r="A65" s="2"/>
      <c r="B65" s="2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3"/>
      <c r="NH65" s="2"/>
      <c r="NI65" s="115" t="s">
        <v>41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>
      <c r="A66" s="2"/>
      <c r="B66" s="2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2"/>
      <c r="FW66" s="132"/>
      <c r="FX66" s="132"/>
      <c r="FY66" s="132"/>
      <c r="FZ66" s="132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3"/>
      <c r="NH66" s="2"/>
      <c r="NI66" s="118" t="s">
        <v>145</v>
      </c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20"/>
    </row>
    <row r="67" spans="1:387" ht="13.5" customHeight="1">
      <c r="A67" s="2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36">
        <f>データ!DI6</f>
        <v>478764</v>
      </c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2"/>
      <c r="NG67" s="23"/>
      <c r="NH67" s="2"/>
      <c r="NI67" s="118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20"/>
    </row>
    <row r="68" spans="1:387" ht="13.5" customHeight="1">
      <c r="A68" s="2"/>
      <c r="B68" s="2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2"/>
      <c r="NG68" s="23"/>
      <c r="NH68" s="2"/>
      <c r="NI68" s="118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20"/>
    </row>
    <row r="69" spans="1:387" ht="13.5" customHeight="1">
      <c r="A69" s="2"/>
      <c r="B69" s="2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2"/>
      <c r="NG69" s="23"/>
      <c r="NH69" s="2"/>
      <c r="NI69" s="118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20"/>
    </row>
    <row r="70" spans="1:387" ht="13.5" customHeight="1">
      <c r="A70" s="2"/>
      <c r="B70" s="2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2"/>
      <c r="NG70" s="23"/>
      <c r="NH70" s="2"/>
      <c r="NI70" s="118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20"/>
    </row>
    <row r="71" spans="1:387" ht="13.5" customHeight="1">
      <c r="A71" s="2"/>
      <c r="B71" s="2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1"/>
      <c r="NG71" s="23"/>
      <c r="NH71" s="2"/>
      <c r="NI71" s="118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20"/>
    </row>
    <row r="72" spans="1:387" ht="13.5" customHeight="1">
      <c r="A72" s="2"/>
      <c r="B72" s="2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32" t="s">
        <v>42</v>
      </c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3"/>
      <c r="NH72" s="2"/>
      <c r="NI72" s="118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20"/>
    </row>
    <row r="73" spans="1:387" ht="13.5" customHeight="1">
      <c r="A73" s="2"/>
      <c r="B73" s="2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3"/>
      <c r="NH73" s="2"/>
      <c r="NI73" s="118"/>
      <c r="NJ73" s="119"/>
      <c r="NK73" s="119"/>
      <c r="NL73" s="119"/>
      <c r="NM73" s="119"/>
      <c r="NN73" s="119"/>
      <c r="NO73" s="119"/>
      <c r="NP73" s="119"/>
      <c r="NQ73" s="119"/>
      <c r="NR73" s="119"/>
      <c r="NS73" s="119"/>
      <c r="NT73" s="119"/>
      <c r="NU73" s="119"/>
      <c r="NV73" s="119"/>
      <c r="NW73" s="120"/>
    </row>
    <row r="74" spans="1:387" ht="13.5" customHeight="1">
      <c r="A74" s="2"/>
      <c r="B74" s="2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3"/>
      <c r="NH74" s="2"/>
      <c r="NI74" s="118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20"/>
    </row>
    <row r="75" spans="1:387" ht="13.5" customHeight="1">
      <c r="A75" s="2"/>
      <c r="B75" s="22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3"/>
      <c r="NH75" s="2"/>
      <c r="NI75" s="118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20"/>
    </row>
    <row r="76" spans="1:387" ht="13.5" customHeight="1">
      <c r="A76" s="2"/>
      <c r="B76" s="22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24">
        <f>データ!$B$11</f>
        <v>40909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41275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41640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42005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42370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4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136">
        <f>データ!DJ6</f>
        <v>100000</v>
      </c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124">
        <f>データ!$B$11</f>
        <v>40909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41275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41640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42005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42370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124">
        <f>データ!$B$11</f>
        <v>40909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41275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41640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42005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42370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5"/>
      <c r="NA76" s="5"/>
      <c r="NB76" s="5"/>
      <c r="NC76" s="5"/>
      <c r="ND76" s="5"/>
      <c r="NE76" s="5"/>
      <c r="NF76" s="35"/>
      <c r="NG76" s="23"/>
      <c r="NH76" s="2"/>
      <c r="NI76" s="118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20"/>
    </row>
    <row r="77" spans="1:387" ht="13.5" customHeight="1">
      <c r="A77" s="2"/>
      <c r="B77" s="22"/>
      <c r="C77" s="5"/>
      <c r="D77" s="5"/>
      <c r="E77" s="5"/>
      <c r="F77" s="5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37" t="str">
        <f>データ!CX7</f>
        <v xml:space="preserve"> </v>
      </c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 t="str">
        <f>データ!CY7</f>
        <v xml:space="preserve"> </v>
      </c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 t="str">
        <f>データ!CZ7</f>
        <v xml:space="preserve"> </v>
      </c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 t="str">
        <f>データ!DA7</f>
        <v xml:space="preserve"> </v>
      </c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 t="str">
        <f>データ!DB7</f>
        <v xml:space="preserve"> </v>
      </c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34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37" t="str">
        <f>データ!DK7</f>
        <v xml:space="preserve"> </v>
      </c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 t="str">
        <f>データ!DL7</f>
        <v xml:space="preserve"> </v>
      </c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 t="str">
        <f>データ!DM7</f>
        <v xml:space="preserve"> </v>
      </c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 t="str">
        <f>データ!DN7</f>
        <v xml:space="preserve"> </v>
      </c>
      <c r="IK77" s="137"/>
      <c r="IL77" s="137"/>
      <c r="IM77" s="137"/>
      <c r="IN77" s="137"/>
      <c r="IO77" s="137"/>
      <c r="IP77" s="137"/>
      <c r="IQ77" s="137"/>
      <c r="IR77" s="137"/>
      <c r="IS77" s="137"/>
      <c r="IT77" s="137"/>
      <c r="IU77" s="137"/>
      <c r="IV77" s="137"/>
      <c r="IW77" s="137"/>
      <c r="IX77" s="137" t="str">
        <f>データ!DO7</f>
        <v xml:space="preserve"> </v>
      </c>
      <c r="IY77" s="137"/>
      <c r="IZ77" s="137"/>
      <c r="JA77" s="137"/>
      <c r="JB77" s="137"/>
      <c r="JC77" s="137"/>
      <c r="JD77" s="137"/>
      <c r="JE77" s="137"/>
      <c r="JF77" s="137"/>
      <c r="JG77" s="137"/>
      <c r="JH77" s="137"/>
      <c r="JI77" s="137"/>
      <c r="JJ77" s="137"/>
      <c r="JK77" s="137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0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0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0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0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0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5"/>
      <c r="NA77" s="5"/>
      <c r="NB77" s="5"/>
      <c r="NC77" s="5"/>
      <c r="ND77" s="5"/>
      <c r="NE77" s="5"/>
      <c r="NF77" s="35"/>
      <c r="NG77" s="23"/>
      <c r="NH77" s="2"/>
      <c r="NI77" s="118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20"/>
    </row>
    <row r="78" spans="1:387" ht="13.5" customHeight="1">
      <c r="A78" s="2"/>
      <c r="B78" s="22"/>
      <c r="C78" s="5"/>
      <c r="D78" s="5"/>
      <c r="E78" s="5"/>
      <c r="F78" s="5"/>
      <c r="G78" s="5"/>
      <c r="H78" s="5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37" t="str">
        <f>データ!DC7</f>
        <v xml:space="preserve"> </v>
      </c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 t="str">
        <f>データ!DD7</f>
        <v xml:space="preserve"> </v>
      </c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 t="str">
        <f>データ!DE7</f>
        <v xml:space="preserve"> </v>
      </c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 t="str">
        <f>データ!DF7</f>
        <v xml:space="preserve"> </v>
      </c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 t="str">
        <f>データ!DG7</f>
        <v xml:space="preserve"> </v>
      </c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34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37" t="str">
        <f>データ!DP7</f>
        <v xml:space="preserve"> </v>
      </c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 t="str">
        <f>データ!DQ7</f>
        <v xml:space="preserve"> </v>
      </c>
      <c r="HI78" s="137"/>
      <c r="HJ78" s="137"/>
      <c r="HK78" s="137"/>
      <c r="HL78" s="137"/>
      <c r="HM78" s="137"/>
      <c r="HN78" s="137"/>
      <c r="HO78" s="137"/>
      <c r="HP78" s="137"/>
      <c r="HQ78" s="137"/>
      <c r="HR78" s="137"/>
      <c r="HS78" s="137"/>
      <c r="HT78" s="137"/>
      <c r="HU78" s="137"/>
      <c r="HV78" s="137" t="str">
        <f>データ!DR7</f>
        <v xml:space="preserve"> </v>
      </c>
      <c r="HW78" s="137"/>
      <c r="HX78" s="137"/>
      <c r="HY78" s="137"/>
      <c r="HZ78" s="137"/>
      <c r="IA78" s="137"/>
      <c r="IB78" s="137"/>
      <c r="IC78" s="137"/>
      <c r="ID78" s="137"/>
      <c r="IE78" s="137"/>
      <c r="IF78" s="137"/>
      <c r="IG78" s="137"/>
      <c r="IH78" s="137"/>
      <c r="II78" s="137"/>
      <c r="IJ78" s="137" t="str">
        <f>データ!DS7</f>
        <v xml:space="preserve"> </v>
      </c>
      <c r="IK78" s="137"/>
      <c r="IL78" s="137"/>
      <c r="IM78" s="137"/>
      <c r="IN78" s="137"/>
      <c r="IO78" s="137"/>
      <c r="IP78" s="137"/>
      <c r="IQ78" s="137"/>
      <c r="IR78" s="137"/>
      <c r="IS78" s="137"/>
      <c r="IT78" s="137"/>
      <c r="IU78" s="137"/>
      <c r="IV78" s="137"/>
      <c r="IW78" s="137"/>
      <c r="IX78" s="137" t="str">
        <f>データ!DT7</f>
        <v xml:space="preserve"> </v>
      </c>
      <c r="IY78" s="137"/>
      <c r="IZ78" s="137"/>
      <c r="JA78" s="137"/>
      <c r="JB78" s="137"/>
      <c r="JC78" s="137"/>
      <c r="JD78" s="137"/>
      <c r="JE78" s="137"/>
      <c r="JF78" s="137"/>
      <c r="JG78" s="137"/>
      <c r="JH78" s="137"/>
      <c r="JI78" s="137"/>
      <c r="JJ78" s="137"/>
      <c r="JK78" s="137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242.7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240.2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131.5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441.3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85.7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5"/>
      <c r="NA78" s="5"/>
      <c r="NB78" s="5"/>
      <c r="NC78" s="5"/>
      <c r="ND78" s="5"/>
      <c r="NE78" s="5"/>
      <c r="NF78" s="35"/>
      <c r="NG78" s="23"/>
      <c r="NH78" s="2"/>
      <c r="NI78" s="118"/>
      <c r="NJ78" s="119"/>
      <c r="NK78" s="119"/>
      <c r="NL78" s="119"/>
      <c r="NM78" s="119"/>
      <c r="NN78" s="119"/>
      <c r="NO78" s="119"/>
      <c r="NP78" s="119"/>
      <c r="NQ78" s="119"/>
      <c r="NR78" s="119"/>
      <c r="NS78" s="119"/>
      <c r="NT78" s="119"/>
      <c r="NU78" s="119"/>
      <c r="NV78" s="119"/>
      <c r="NW78" s="120"/>
    </row>
    <row r="79" spans="1:387" ht="13.5" customHeight="1">
      <c r="A79" s="2"/>
      <c r="B79" s="2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/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3"/>
      <c r="NH79" s="2"/>
      <c r="NI79" s="118"/>
      <c r="NJ79" s="119"/>
      <c r="NK79" s="119"/>
      <c r="NL79" s="119"/>
      <c r="NM79" s="119"/>
      <c r="NN79" s="119"/>
      <c r="NO79" s="119"/>
      <c r="NP79" s="119"/>
      <c r="NQ79" s="119"/>
      <c r="NR79" s="119"/>
      <c r="NS79" s="119"/>
      <c r="NT79" s="119"/>
      <c r="NU79" s="119"/>
      <c r="NV79" s="119"/>
      <c r="NW79" s="120"/>
    </row>
    <row r="80" spans="1:387" ht="13.5" customHeight="1">
      <c r="A80" s="2"/>
      <c r="B80" s="22"/>
      <c r="C80" s="24"/>
      <c r="D80" s="5"/>
      <c r="E80" s="5"/>
      <c r="F80" s="5"/>
      <c r="G80" s="5"/>
      <c r="H80" s="128" t="s">
        <v>43</v>
      </c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128" t="s">
        <v>44</v>
      </c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GW80" s="128"/>
      <c r="GX80" s="128"/>
      <c r="GY80" s="128"/>
      <c r="GZ80" s="128"/>
      <c r="HA80" s="128"/>
      <c r="HB80" s="128"/>
      <c r="HC80" s="128"/>
      <c r="HD80" s="128"/>
      <c r="HE80" s="128"/>
      <c r="HF80" s="128"/>
      <c r="HG80" s="128"/>
      <c r="HH80" s="128"/>
      <c r="HI80" s="128"/>
      <c r="HJ80" s="128"/>
      <c r="HK80" s="128"/>
      <c r="HL80" s="128"/>
      <c r="HM80" s="128"/>
      <c r="HN80" s="128"/>
      <c r="HO80" s="128"/>
      <c r="HP80" s="128"/>
      <c r="HQ80" s="128"/>
      <c r="HR80" s="128"/>
      <c r="HS80" s="128"/>
      <c r="HT80" s="128"/>
      <c r="HU80" s="128"/>
      <c r="HV80" s="128"/>
      <c r="HW80" s="128"/>
      <c r="HX80" s="128"/>
      <c r="HY80" s="128"/>
      <c r="HZ80" s="128"/>
      <c r="IA80" s="128"/>
      <c r="IB80" s="128"/>
      <c r="IC80" s="128"/>
      <c r="ID80" s="128"/>
      <c r="IE80" s="128"/>
      <c r="IF80" s="128"/>
      <c r="IG80" s="128"/>
      <c r="IH80" s="128"/>
      <c r="II80" s="128"/>
      <c r="IJ80" s="128"/>
      <c r="IK80" s="128"/>
      <c r="IL80" s="128"/>
      <c r="IM80" s="128"/>
      <c r="IN80" s="128"/>
      <c r="IO80" s="128"/>
      <c r="IP80" s="128"/>
      <c r="IQ80" s="128"/>
      <c r="IR80" s="128"/>
      <c r="IS80" s="128"/>
      <c r="IT80" s="128"/>
      <c r="IU80" s="128"/>
      <c r="IV80" s="128"/>
      <c r="IW80" s="128"/>
      <c r="IX80" s="128"/>
      <c r="IY80" s="128"/>
      <c r="IZ80" s="128"/>
      <c r="JA80" s="128"/>
      <c r="JB80" s="128"/>
      <c r="JC80" s="128"/>
      <c r="JD80" s="128"/>
      <c r="JE80" s="128"/>
      <c r="JF80" s="128"/>
      <c r="JG80" s="128"/>
      <c r="JH80" s="128"/>
      <c r="JI80" s="128"/>
      <c r="JJ80" s="128"/>
      <c r="JK80" s="128"/>
      <c r="JL80" s="128"/>
      <c r="JM80" s="128"/>
      <c r="JN80" s="128"/>
      <c r="JO80" s="5"/>
      <c r="JP80" s="5"/>
      <c r="JQ80" s="5"/>
      <c r="JR80" s="5"/>
      <c r="JS80" s="5"/>
      <c r="JT80" s="5"/>
      <c r="JU80" s="5"/>
      <c r="JV80" s="5"/>
      <c r="JW80" s="5"/>
      <c r="JX80" s="128" t="s">
        <v>45</v>
      </c>
      <c r="JY80" s="128"/>
      <c r="JZ80" s="128"/>
      <c r="KA80" s="128"/>
      <c r="KB80" s="128"/>
      <c r="KC80" s="128"/>
      <c r="KD80" s="128"/>
      <c r="KE80" s="128"/>
      <c r="KF80" s="128"/>
      <c r="KG80" s="128"/>
      <c r="KH80" s="128"/>
      <c r="KI80" s="128"/>
      <c r="KJ80" s="128"/>
      <c r="KK80" s="128"/>
      <c r="KL80" s="128"/>
      <c r="KM80" s="128"/>
      <c r="KN80" s="128"/>
      <c r="KO80" s="128"/>
      <c r="KP80" s="128"/>
      <c r="KQ80" s="128"/>
      <c r="KR80" s="128"/>
      <c r="KS80" s="128"/>
      <c r="KT80" s="128"/>
      <c r="KU80" s="128"/>
      <c r="KV80" s="128"/>
      <c r="KW80" s="128"/>
      <c r="KX80" s="128"/>
      <c r="KY80" s="128"/>
      <c r="KZ80" s="128"/>
      <c r="LA80" s="128"/>
      <c r="LB80" s="128"/>
      <c r="LC80" s="128"/>
      <c r="LD80" s="128"/>
      <c r="LE80" s="128"/>
      <c r="LF80" s="128"/>
      <c r="LG80" s="128"/>
      <c r="LH80" s="128"/>
      <c r="LI80" s="128"/>
      <c r="LJ80" s="128"/>
      <c r="LK80" s="128"/>
      <c r="LL80" s="128"/>
      <c r="LM80" s="128"/>
      <c r="LN80" s="128"/>
      <c r="LO80" s="128"/>
      <c r="LP80" s="128"/>
      <c r="LQ80" s="128"/>
      <c r="LR80" s="128"/>
      <c r="LS80" s="128"/>
      <c r="LT80" s="128"/>
      <c r="LU80" s="128"/>
      <c r="LV80" s="128"/>
      <c r="LW80" s="128"/>
      <c r="LX80" s="128"/>
      <c r="LY80" s="128"/>
      <c r="LZ80" s="128"/>
      <c r="MA80" s="128"/>
      <c r="MB80" s="128"/>
      <c r="MC80" s="128"/>
      <c r="MD80" s="128"/>
      <c r="ME80" s="128"/>
      <c r="MF80" s="128"/>
      <c r="MG80" s="128"/>
      <c r="MH80" s="128"/>
      <c r="MI80" s="128"/>
      <c r="MJ80" s="128"/>
      <c r="MK80" s="128"/>
      <c r="ML80" s="128"/>
      <c r="MM80" s="128"/>
      <c r="MN80" s="128"/>
      <c r="MO80" s="128"/>
      <c r="MP80" s="128"/>
      <c r="MQ80" s="128"/>
      <c r="MR80" s="128"/>
      <c r="MS80" s="128"/>
      <c r="MT80" s="128"/>
      <c r="MU80" s="128"/>
      <c r="MV80" s="128"/>
      <c r="MW80" s="128"/>
      <c r="MX80" s="128"/>
      <c r="MY80" s="128"/>
      <c r="MZ80" s="128"/>
      <c r="NA80" s="128"/>
      <c r="NB80" s="128"/>
      <c r="NC80" s="24"/>
      <c r="ND80" s="24"/>
      <c r="NE80" s="24"/>
      <c r="NF80" s="24"/>
      <c r="NG80" s="23"/>
      <c r="NH80" s="2"/>
      <c r="NI80" s="118"/>
      <c r="NJ80" s="119"/>
      <c r="NK80" s="119"/>
      <c r="NL80" s="119"/>
      <c r="NM80" s="119"/>
      <c r="NN80" s="119"/>
      <c r="NO80" s="119"/>
      <c r="NP80" s="119"/>
      <c r="NQ80" s="119"/>
      <c r="NR80" s="119"/>
      <c r="NS80" s="119"/>
      <c r="NT80" s="119"/>
      <c r="NU80" s="119"/>
      <c r="NV80" s="119"/>
      <c r="NW80" s="120"/>
    </row>
    <row r="81" spans="1:387" ht="13.5" customHeight="1">
      <c r="A81" s="2"/>
      <c r="B81" s="22"/>
      <c r="C81" s="24"/>
      <c r="D81" s="5"/>
      <c r="E81" s="5"/>
      <c r="F81" s="5"/>
      <c r="G81" s="5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GW81" s="128"/>
      <c r="GX81" s="128"/>
      <c r="GY81" s="128"/>
      <c r="GZ81" s="128"/>
      <c r="HA81" s="128"/>
      <c r="HB81" s="128"/>
      <c r="HC81" s="128"/>
      <c r="HD81" s="128"/>
      <c r="HE81" s="128"/>
      <c r="HF81" s="128"/>
      <c r="HG81" s="128"/>
      <c r="HH81" s="128"/>
      <c r="HI81" s="128"/>
      <c r="HJ81" s="128"/>
      <c r="HK81" s="128"/>
      <c r="HL81" s="128"/>
      <c r="HM81" s="128"/>
      <c r="HN81" s="128"/>
      <c r="HO81" s="128"/>
      <c r="HP81" s="128"/>
      <c r="HQ81" s="128"/>
      <c r="HR81" s="128"/>
      <c r="HS81" s="128"/>
      <c r="HT81" s="128"/>
      <c r="HU81" s="128"/>
      <c r="HV81" s="128"/>
      <c r="HW81" s="128"/>
      <c r="HX81" s="128"/>
      <c r="HY81" s="128"/>
      <c r="HZ81" s="128"/>
      <c r="IA81" s="128"/>
      <c r="IB81" s="128"/>
      <c r="IC81" s="128"/>
      <c r="ID81" s="128"/>
      <c r="IE81" s="128"/>
      <c r="IF81" s="128"/>
      <c r="IG81" s="128"/>
      <c r="IH81" s="128"/>
      <c r="II81" s="128"/>
      <c r="IJ81" s="128"/>
      <c r="IK81" s="128"/>
      <c r="IL81" s="128"/>
      <c r="IM81" s="128"/>
      <c r="IN81" s="128"/>
      <c r="IO81" s="128"/>
      <c r="IP81" s="128"/>
      <c r="IQ81" s="128"/>
      <c r="IR81" s="128"/>
      <c r="IS81" s="128"/>
      <c r="IT81" s="128"/>
      <c r="IU81" s="128"/>
      <c r="IV81" s="128"/>
      <c r="IW81" s="128"/>
      <c r="IX81" s="128"/>
      <c r="IY81" s="128"/>
      <c r="IZ81" s="128"/>
      <c r="JA81" s="128"/>
      <c r="JB81" s="128"/>
      <c r="JC81" s="128"/>
      <c r="JD81" s="128"/>
      <c r="JE81" s="128"/>
      <c r="JF81" s="128"/>
      <c r="JG81" s="128"/>
      <c r="JH81" s="128"/>
      <c r="JI81" s="128"/>
      <c r="JJ81" s="128"/>
      <c r="JK81" s="128"/>
      <c r="JL81" s="128"/>
      <c r="JM81" s="128"/>
      <c r="JN81" s="128"/>
      <c r="JO81" s="5"/>
      <c r="JP81" s="5"/>
      <c r="JQ81" s="5"/>
      <c r="JR81" s="5"/>
      <c r="JS81" s="5"/>
      <c r="JT81" s="5"/>
      <c r="JU81" s="5"/>
      <c r="JV81" s="5"/>
      <c r="JW81" s="5"/>
      <c r="JX81" s="128"/>
      <c r="JY81" s="128"/>
      <c r="JZ81" s="128"/>
      <c r="KA81" s="128"/>
      <c r="KB81" s="128"/>
      <c r="KC81" s="128"/>
      <c r="KD81" s="128"/>
      <c r="KE81" s="128"/>
      <c r="KF81" s="128"/>
      <c r="KG81" s="128"/>
      <c r="KH81" s="128"/>
      <c r="KI81" s="128"/>
      <c r="KJ81" s="128"/>
      <c r="KK81" s="128"/>
      <c r="KL81" s="128"/>
      <c r="KM81" s="128"/>
      <c r="KN81" s="128"/>
      <c r="KO81" s="128"/>
      <c r="KP81" s="128"/>
      <c r="KQ81" s="128"/>
      <c r="KR81" s="128"/>
      <c r="KS81" s="128"/>
      <c r="KT81" s="128"/>
      <c r="KU81" s="128"/>
      <c r="KV81" s="128"/>
      <c r="KW81" s="128"/>
      <c r="KX81" s="128"/>
      <c r="KY81" s="128"/>
      <c r="KZ81" s="128"/>
      <c r="LA81" s="128"/>
      <c r="LB81" s="128"/>
      <c r="LC81" s="128"/>
      <c r="LD81" s="128"/>
      <c r="LE81" s="128"/>
      <c r="LF81" s="128"/>
      <c r="LG81" s="128"/>
      <c r="LH81" s="128"/>
      <c r="LI81" s="128"/>
      <c r="LJ81" s="128"/>
      <c r="LK81" s="128"/>
      <c r="LL81" s="128"/>
      <c r="LM81" s="128"/>
      <c r="LN81" s="128"/>
      <c r="LO81" s="128"/>
      <c r="LP81" s="128"/>
      <c r="LQ81" s="128"/>
      <c r="LR81" s="128"/>
      <c r="LS81" s="128"/>
      <c r="LT81" s="128"/>
      <c r="LU81" s="128"/>
      <c r="LV81" s="128"/>
      <c r="LW81" s="128"/>
      <c r="LX81" s="128"/>
      <c r="LY81" s="128"/>
      <c r="LZ81" s="128"/>
      <c r="MA81" s="128"/>
      <c r="MB81" s="128"/>
      <c r="MC81" s="128"/>
      <c r="MD81" s="128"/>
      <c r="ME81" s="128"/>
      <c r="MF81" s="128"/>
      <c r="MG81" s="128"/>
      <c r="MH81" s="128"/>
      <c r="MI81" s="128"/>
      <c r="MJ81" s="128"/>
      <c r="MK81" s="128"/>
      <c r="ML81" s="128"/>
      <c r="MM81" s="128"/>
      <c r="MN81" s="128"/>
      <c r="MO81" s="128"/>
      <c r="MP81" s="128"/>
      <c r="MQ81" s="128"/>
      <c r="MR81" s="128"/>
      <c r="MS81" s="128"/>
      <c r="MT81" s="128"/>
      <c r="MU81" s="128"/>
      <c r="MV81" s="128"/>
      <c r="MW81" s="128"/>
      <c r="MX81" s="128"/>
      <c r="MY81" s="128"/>
      <c r="MZ81" s="128"/>
      <c r="NA81" s="128"/>
      <c r="NB81" s="128"/>
      <c r="NC81" s="24"/>
      <c r="ND81" s="24"/>
      <c r="NE81" s="24"/>
      <c r="NF81" s="24"/>
      <c r="NG81" s="23"/>
      <c r="NH81" s="2"/>
      <c r="NI81" s="118"/>
      <c r="NJ81" s="119"/>
      <c r="NK81" s="119"/>
      <c r="NL81" s="119"/>
      <c r="NM81" s="119"/>
      <c r="NN81" s="119"/>
      <c r="NO81" s="119"/>
      <c r="NP81" s="119"/>
      <c r="NQ81" s="119"/>
      <c r="NR81" s="119"/>
      <c r="NS81" s="119"/>
      <c r="NT81" s="119"/>
      <c r="NU81" s="119"/>
      <c r="NV81" s="119"/>
      <c r="NW81" s="120"/>
    </row>
    <row r="82" spans="1:387" ht="13.5" customHeight="1">
      <c r="A82" s="2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8"/>
      <c r="NC82" s="28"/>
      <c r="ND82" s="28"/>
      <c r="NE82" s="28"/>
      <c r="NF82" s="28"/>
      <c r="NG82" s="29"/>
      <c r="NH82" s="2"/>
      <c r="NI82" s="121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3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387" hidden="1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387" hidden="1">
      <c r="B88" s="36" t="str">
        <f>データ!AI6</f>
        <v>【92.5】</v>
      </c>
      <c r="C88" s="37" t="str">
        <f>データ!AT6</f>
        <v>【32.4】</v>
      </c>
      <c r="D88" s="37" t="str">
        <f>データ!BE6</f>
        <v>【7,439】</v>
      </c>
      <c r="E88" s="37" t="str">
        <f>データ!BP6</f>
        <v>【20.7】</v>
      </c>
      <c r="F88" s="37" t="str">
        <f>データ!CA6</f>
        <v>【38.3】</v>
      </c>
      <c r="G88" s="37" t="str">
        <f>データ!CL6</f>
        <v>【△17.9】</v>
      </c>
      <c r="H88" s="37" t="str">
        <f>データ!CW6</f>
        <v>【△8,789】</v>
      </c>
      <c r="I88" s="37" t="str">
        <f>データ!DH6</f>
        <v xml:space="preserve"> </v>
      </c>
      <c r="J88" s="37" t="s">
        <v>59</v>
      </c>
      <c r="K88" s="37" t="s">
        <v>59</v>
      </c>
      <c r="L88" s="37" t="str">
        <f>データ!DU6</f>
        <v xml:space="preserve"> </v>
      </c>
      <c r="M88" s="37" t="str">
        <f>データ!EF6</f>
        <v>【38.7】</v>
      </c>
      <c r="N88" s="37" t="str">
        <f>データ!EF6</f>
        <v>【38.7】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</sheetData>
  <sheetProtection algorithmName="SHA-512" hashValue="tj0CmsuYKOjZvBB+tuckAuhdQAl1raY9CJprs4hV6gDl8hE5R2xvEopUrHdH03YHaFrOVoZNKFcdt/VlR+SC8w==" saltValue="urFsEpQyE/8Uuwkz0GZdCw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ColWidth="9" defaultRowHeight="13.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39" t="s">
        <v>69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>
      <c r="A4" s="40" t="s">
        <v>73</v>
      </c>
      <c r="B4" s="49"/>
      <c r="C4" s="49"/>
      <c r="D4" s="49"/>
      <c r="E4" s="49"/>
      <c r="F4" s="49"/>
      <c r="G4" s="49"/>
      <c r="H4" s="141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3" t="s">
        <v>74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38" t="s">
        <v>75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46" t="s">
        <v>76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43" t="s">
        <v>77</v>
      </c>
      <c r="BG4" s="144"/>
      <c r="BH4" s="144"/>
      <c r="BI4" s="144"/>
      <c r="BJ4" s="144"/>
      <c r="BK4" s="144"/>
      <c r="BL4" s="144"/>
      <c r="BM4" s="144"/>
      <c r="BN4" s="144"/>
      <c r="BO4" s="144"/>
      <c r="BP4" s="145"/>
      <c r="BQ4" s="138" t="s">
        <v>78</v>
      </c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46" t="s">
        <v>79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 t="s">
        <v>80</v>
      </c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43" t="s">
        <v>81</v>
      </c>
      <c r="CY4" s="144"/>
      <c r="CZ4" s="144"/>
      <c r="DA4" s="144"/>
      <c r="DB4" s="144"/>
      <c r="DC4" s="144"/>
      <c r="DD4" s="144"/>
      <c r="DE4" s="144"/>
      <c r="DF4" s="144"/>
      <c r="DG4" s="144"/>
      <c r="DH4" s="145"/>
      <c r="DI4" s="147" t="s">
        <v>82</v>
      </c>
      <c r="DJ4" s="147" t="s">
        <v>83</v>
      </c>
      <c r="DK4" s="138" t="s">
        <v>84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 t="s">
        <v>85</v>
      </c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48"/>
      <c r="DJ5" s="148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>
      <c r="A6" s="40" t="s">
        <v>122</v>
      </c>
      <c r="B6" s="55">
        <f>B8</f>
        <v>2016</v>
      </c>
      <c r="C6" s="55">
        <f t="shared" ref="C6:X6" si="2">C8</f>
        <v>204021</v>
      </c>
      <c r="D6" s="55">
        <f t="shared" si="2"/>
        <v>47</v>
      </c>
      <c r="E6" s="55">
        <f t="shared" si="2"/>
        <v>11</v>
      </c>
      <c r="F6" s="55">
        <f t="shared" si="2"/>
        <v>1</v>
      </c>
      <c r="G6" s="55">
        <f t="shared" si="2"/>
        <v>1</v>
      </c>
      <c r="H6" s="55" t="str">
        <f>SUBSTITUTE(H8,"　","")</f>
        <v>長野県松川町</v>
      </c>
      <c r="I6" s="55" t="str">
        <f t="shared" si="2"/>
        <v>信州まつかわ温泉　清流苑</v>
      </c>
      <c r="J6" s="55" t="str">
        <f t="shared" si="2"/>
        <v>法非適用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Ａ２Ｂ２</v>
      </c>
      <c r="N6" s="55">
        <f t="shared" si="2"/>
        <v>0</v>
      </c>
      <c r="O6" s="56" t="str">
        <f t="shared" si="2"/>
        <v>該当数値なし</v>
      </c>
      <c r="P6" s="56" t="str">
        <f t="shared" si="2"/>
        <v>該当数値なし</v>
      </c>
      <c r="Q6" s="57">
        <f t="shared" si="2"/>
        <v>3495</v>
      </c>
      <c r="R6" s="58">
        <f t="shared" si="2"/>
        <v>126</v>
      </c>
      <c r="S6" s="59">
        <f t="shared" si="2"/>
        <v>20684</v>
      </c>
      <c r="T6" s="60" t="str">
        <f t="shared" si="2"/>
        <v>導入なし</v>
      </c>
      <c r="U6" s="56">
        <f t="shared" si="2"/>
        <v>17.100000000000001</v>
      </c>
      <c r="V6" s="60" t="str">
        <f t="shared" si="2"/>
        <v>有</v>
      </c>
      <c r="W6" s="61">
        <f t="shared" si="2"/>
        <v>90</v>
      </c>
      <c r="X6" s="60" t="str">
        <f t="shared" si="2"/>
        <v>有</v>
      </c>
      <c r="Y6" s="62">
        <f>IF(Y8="-",NA(),Y8)</f>
        <v>107</v>
      </c>
      <c r="Z6" s="62">
        <f t="shared" ref="Z6:AH6" si="3">IF(Z8="-",NA(),Z8)</f>
        <v>101</v>
      </c>
      <c r="AA6" s="62">
        <f t="shared" si="3"/>
        <v>100</v>
      </c>
      <c r="AB6" s="62">
        <f t="shared" si="3"/>
        <v>103</v>
      </c>
      <c r="AC6" s="62">
        <f t="shared" si="3"/>
        <v>103</v>
      </c>
      <c r="AD6" s="62">
        <f t="shared" si="3"/>
        <v>95</v>
      </c>
      <c r="AE6" s="62">
        <f t="shared" si="3"/>
        <v>93.4</v>
      </c>
      <c r="AF6" s="62">
        <f t="shared" si="3"/>
        <v>79.599999999999994</v>
      </c>
      <c r="AG6" s="62">
        <f t="shared" si="3"/>
        <v>80.8</v>
      </c>
      <c r="AH6" s="62">
        <f t="shared" si="3"/>
        <v>80.2</v>
      </c>
      <c r="AI6" s="62" t="str">
        <f>IF(AI8="-","【-】","【"&amp;SUBSTITUTE(TEXT(AI8,"#,##0.0"),"-","△")&amp;"】")</f>
        <v>【92.5】</v>
      </c>
      <c r="AJ6" s="62">
        <f>IF(AJ8="-",NA(),AJ8)</f>
        <v>0</v>
      </c>
      <c r="AK6" s="62">
        <f t="shared" ref="AK6:AS6" si="4">IF(AK8="-",NA(),AK8)</f>
        <v>0</v>
      </c>
      <c r="AL6" s="62">
        <f t="shared" si="4"/>
        <v>0</v>
      </c>
      <c r="AM6" s="62">
        <f t="shared" si="4"/>
        <v>0</v>
      </c>
      <c r="AN6" s="62">
        <f t="shared" si="4"/>
        <v>0</v>
      </c>
      <c r="AO6" s="62">
        <f t="shared" si="4"/>
        <v>32.200000000000003</v>
      </c>
      <c r="AP6" s="62">
        <f t="shared" si="4"/>
        <v>32.700000000000003</v>
      </c>
      <c r="AQ6" s="62">
        <f t="shared" si="4"/>
        <v>28.5</v>
      </c>
      <c r="AR6" s="62">
        <f t="shared" si="4"/>
        <v>26.4</v>
      </c>
      <c r="AS6" s="62">
        <f t="shared" si="4"/>
        <v>24.8</v>
      </c>
      <c r="AT6" s="62" t="str">
        <f>IF(AT8="-","【-】","【"&amp;SUBSTITUTE(TEXT(AT8,"#,##0.0"),"-","△")&amp;"】")</f>
        <v>【32.4】</v>
      </c>
      <c r="AU6" s="57">
        <f>IF(AU8="-",NA(),AU8)</f>
        <v>0</v>
      </c>
      <c r="AV6" s="57">
        <f t="shared" ref="AV6:BD6" si="5">IF(AV8="-",NA(),AV8)</f>
        <v>0</v>
      </c>
      <c r="AW6" s="57">
        <f t="shared" si="5"/>
        <v>0</v>
      </c>
      <c r="AX6" s="57">
        <f t="shared" si="5"/>
        <v>0</v>
      </c>
      <c r="AY6" s="57">
        <f t="shared" si="5"/>
        <v>0</v>
      </c>
      <c r="AZ6" s="57">
        <f t="shared" si="5"/>
        <v>994</v>
      </c>
      <c r="BA6" s="57">
        <f t="shared" si="5"/>
        <v>769</v>
      </c>
      <c r="BB6" s="57">
        <f t="shared" si="5"/>
        <v>671</v>
      </c>
      <c r="BC6" s="57">
        <f t="shared" si="5"/>
        <v>544</v>
      </c>
      <c r="BD6" s="57">
        <f t="shared" si="5"/>
        <v>558</v>
      </c>
      <c r="BE6" s="57" t="str">
        <f>IF(BE8="-","【-】","【"&amp;SUBSTITUTE(TEXT(BE8,"#,##0"),"-","△")&amp;"】")</f>
        <v>【7,439】</v>
      </c>
      <c r="BF6" s="62">
        <f>IF(BF8="-",NA(),BF8)</f>
        <v>42</v>
      </c>
      <c r="BG6" s="62">
        <f t="shared" ref="BG6:BO6" si="6">IF(BG8="-",NA(),BG8)</f>
        <v>40.6</v>
      </c>
      <c r="BH6" s="62">
        <f t="shared" si="6"/>
        <v>37.1</v>
      </c>
      <c r="BI6" s="62">
        <f t="shared" si="6"/>
        <v>39.1</v>
      </c>
      <c r="BJ6" s="62">
        <f t="shared" si="6"/>
        <v>40.5</v>
      </c>
      <c r="BK6" s="62">
        <f t="shared" si="6"/>
        <v>31</v>
      </c>
      <c r="BL6" s="62">
        <f t="shared" si="6"/>
        <v>31.3</v>
      </c>
      <c r="BM6" s="62">
        <f t="shared" si="6"/>
        <v>30.4</v>
      </c>
      <c r="BN6" s="62">
        <f t="shared" si="6"/>
        <v>30.7</v>
      </c>
      <c r="BO6" s="62">
        <f t="shared" si="6"/>
        <v>31.7</v>
      </c>
      <c r="BP6" s="62" t="str">
        <f>IF(BP8="-","【-】","【"&amp;SUBSTITUTE(TEXT(BP8,"#,##0.0"),"-","△")&amp;"】")</f>
        <v>【20.7】</v>
      </c>
      <c r="BQ6" s="62">
        <f>IF(BQ8="-",NA(),BQ8)</f>
        <v>32</v>
      </c>
      <c r="BR6" s="62">
        <f t="shared" ref="BR6:BZ6" si="7">IF(BR8="-",NA(),BR8)</f>
        <v>33</v>
      </c>
      <c r="BS6" s="62">
        <f t="shared" si="7"/>
        <v>35</v>
      </c>
      <c r="BT6" s="62">
        <f t="shared" si="7"/>
        <v>31</v>
      </c>
      <c r="BU6" s="62">
        <f t="shared" si="7"/>
        <v>30</v>
      </c>
      <c r="BV6" s="62">
        <f t="shared" si="7"/>
        <v>26.7</v>
      </c>
      <c r="BW6" s="62">
        <f t="shared" si="7"/>
        <v>25.8</v>
      </c>
      <c r="BX6" s="62">
        <f t="shared" si="7"/>
        <v>27.7</v>
      </c>
      <c r="BY6" s="62">
        <f t="shared" si="7"/>
        <v>28.2</v>
      </c>
      <c r="BZ6" s="62">
        <f t="shared" si="7"/>
        <v>29.8</v>
      </c>
      <c r="CA6" s="62" t="str">
        <f>IF(CA8="-","【-】","【"&amp;SUBSTITUTE(TEXT(CA8,"#,##0.0"),"-","△")&amp;"】")</f>
        <v>【38.3】</v>
      </c>
      <c r="CB6" s="62">
        <f>IF(CB8="-",NA(),CB8)</f>
        <v>5</v>
      </c>
      <c r="CC6" s="62">
        <f t="shared" ref="CC6:CK6" si="8">IF(CC8="-",NA(),CC8)</f>
        <v>0.5</v>
      </c>
      <c r="CD6" s="62">
        <f t="shared" si="8"/>
        <v>0.4</v>
      </c>
      <c r="CE6" s="62">
        <f t="shared" si="8"/>
        <v>2</v>
      </c>
      <c r="CF6" s="62">
        <f t="shared" si="8"/>
        <v>1.9</v>
      </c>
      <c r="CG6" s="62">
        <f t="shared" si="8"/>
        <v>26.3</v>
      </c>
      <c r="CH6" s="62">
        <f t="shared" si="8"/>
        <v>26.3</v>
      </c>
      <c r="CI6" s="62">
        <f t="shared" si="8"/>
        <v>16.3</v>
      </c>
      <c r="CJ6" s="62">
        <f t="shared" si="8"/>
        <v>17.8</v>
      </c>
      <c r="CK6" s="62">
        <f t="shared" si="8"/>
        <v>12.6</v>
      </c>
      <c r="CL6" s="62" t="str">
        <f>IF(CL8="-","【-】","【"&amp;SUBSTITUTE(TEXT(CL8,"#,##0.0"),"-","△")&amp;"】")</f>
        <v>【△17.9】</v>
      </c>
      <c r="CM6" s="57">
        <f>IF(CM8="-",NA(),CM8)</f>
        <v>27749</v>
      </c>
      <c r="CN6" s="57">
        <f t="shared" ref="CN6:CV6" si="9">IF(CN8="-",NA(),CN8)</f>
        <v>4423</v>
      </c>
      <c r="CO6" s="57">
        <f t="shared" si="9"/>
        <v>1420</v>
      </c>
      <c r="CP6" s="57">
        <f t="shared" si="9"/>
        <v>18452</v>
      </c>
      <c r="CQ6" s="57">
        <f t="shared" si="9"/>
        <v>17180</v>
      </c>
      <c r="CR6" s="57">
        <f t="shared" si="9"/>
        <v>11026</v>
      </c>
      <c r="CS6" s="57">
        <f t="shared" si="9"/>
        <v>4277</v>
      </c>
      <c r="CT6" s="57">
        <f t="shared" si="9"/>
        <v>1112</v>
      </c>
      <c r="CU6" s="57">
        <f t="shared" si="9"/>
        <v>7517</v>
      </c>
      <c r="CV6" s="57">
        <f t="shared" si="9"/>
        <v>-295</v>
      </c>
      <c r="CW6" s="57" t="str">
        <f>IF(CW8="-","【-】","【"&amp;SUBSTITUTE(TEXT(CW8,"#,##0"),"-","△")&amp;"】")</f>
        <v>【△8,789】</v>
      </c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 t="s">
        <v>123</v>
      </c>
      <c r="DI6" s="58">
        <f t="shared" ref="DI6:DJ6" si="10">DI8</f>
        <v>478764</v>
      </c>
      <c r="DJ6" s="58">
        <f t="shared" si="10"/>
        <v>100000</v>
      </c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 t="s">
        <v>124</v>
      </c>
      <c r="DV6" s="62">
        <f>IF(DV8="-",NA(),DV8)</f>
        <v>0</v>
      </c>
      <c r="DW6" s="62">
        <f t="shared" ref="DW6:EE6" si="11">IF(DW8="-",NA(),DW8)</f>
        <v>0</v>
      </c>
      <c r="DX6" s="62">
        <f t="shared" si="11"/>
        <v>0</v>
      </c>
      <c r="DY6" s="62">
        <f t="shared" si="11"/>
        <v>0</v>
      </c>
      <c r="DZ6" s="62">
        <f t="shared" si="11"/>
        <v>0</v>
      </c>
      <c r="EA6" s="62">
        <f t="shared" si="11"/>
        <v>242.7</v>
      </c>
      <c r="EB6" s="62">
        <f t="shared" si="11"/>
        <v>240.2</v>
      </c>
      <c r="EC6" s="62">
        <f t="shared" si="11"/>
        <v>131.5</v>
      </c>
      <c r="ED6" s="62">
        <f t="shared" si="11"/>
        <v>441.3</v>
      </c>
      <c r="EE6" s="62">
        <f t="shared" si="11"/>
        <v>85.7</v>
      </c>
      <c r="EF6" s="62" t="str">
        <f>IF(EF8="-","【-】","【"&amp;SUBSTITUTE(TEXT(EF8,"#,##0.0"),"-","△")&amp;"】")</f>
        <v>【38.7】</v>
      </c>
      <c r="EG6" s="63">
        <f>IF(EG8="-",NA(),EG8)</f>
        <v>1.1000000000000001E-3</v>
      </c>
      <c r="EH6" s="63">
        <f t="shared" ref="EH6:EP6" si="12">IF(EH8="-",NA(),EH8)</f>
        <v>1E-3</v>
      </c>
      <c r="EI6" s="63">
        <f t="shared" si="12"/>
        <v>1E-3</v>
      </c>
      <c r="EJ6" s="63">
        <f t="shared" si="12"/>
        <v>8.9999999999999998E-4</v>
      </c>
      <c r="EK6" s="63">
        <f t="shared" si="12"/>
        <v>1E-3</v>
      </c>
      <c r="EL6" s="63">
        <f t="shared" si="12"/>
        <v>1.5E-3</v>
      </c>
      <c r="EM6" s="63">
        <f t="shared" si="12"/>
        <v>1.4E-3</v>
      </c>
      <c r="EN6" s="63">
        <f t="shared" si="12"/>
        <v>1.6999999999999999E-3</v>
      </c>
      <c r="EO6" s="63">
        <f t="shared" si="12"/>
        <v>4.8999999999999998E-3</v>
      </c>
      <c r="EP6" s="63">
        <f t="shared" si="12"/>
        <v>1.5E-3</v>
      </c>
    </row>
    <row r="7" spans="1:146" s="64" customFormat="1">
      <c r="A7" s="40" t="s">
        <v>125</v>
      </c>
      <c r="B7" s="55">
        <f t="shared" ref="B7:X7" si="13">B8</f>
        <v>2016</v>
      </c>
      <c r="C7" s="55">
        <f t="shared" si="13"/>
        <v>204021</v>
      </c>
      <c r="D7" s="55">
        <f t="shared" si="13"/>
        <v>47</v>
      </c>
      <c r="E7" s="55">
        <f t="shared" si="13"/>
        <v>11</v>
      </c>
      <c r="F7" s="55">
        <f t="shared" si="13"/>
        <v>1</v>
      </c>
      <c r="G7" s="55">
        <f t="shared" si="13"/>
        <v>1</v>
      </c>
      <c r="H7" s="55" t="str">
        <f t="shared" si="13"/>
        <v>長野県　松川町</v>
      </c>
      <c r="I7" s="55" t="str">
        <f t="shared" si="13"/>
        <v>信州まつかわ温泉　清流苑</v>
      </c>
      <c r="J7" s="55" t="str">
        <f t="shared" si="13"/>
        <v>法非適用</v>
      </c>
      <c r="K7" s="55" t="str">
        <f t="shared" si="13"/>
        <v>観光施設事業</v>
      </c>
      <c r="L7" s="55" t="str">
        <f t="shared" si="13"/>
        <v>休養宿泊施設</v>
      </c>
      <c r="M7" s="55" t="str">
        <f t="shared" si="13"/>
        <v>Ａ２Ｂ２</v>
      </c>
      <c r="N7" s="55">
        <f t="shared" si="13"/>
        <v>0</v>
      </c>
      <c r="O7" s="56" t="str">
        <f t="shared" si="13"/>
        <v>該当数値なし</v>
      </c>
      <c r="P7" s="56" t="str">
        <f t="shared" si="13"/>
        <v>該当数値なし</v>
      </c>
      <c r="Q7" s="57">
        <f t="shared" si="13"/>
        <v>3495</v>
      </c>
      <c r="R7" s="58">
        <f t="shared" si="13"/>
        <v>126</v>
      </c>
      <c r="S7" s="59">
        <f t="shared" si="13"/>
        <v>20684</v>
      </c>
      <c r="T7" s="60" t="str">
        <f t="shared" si="13"/>
        <v>導入なし</v>
      </c>
      <c r="U7" s="56">
        <f t="shared" si="13"/>
        <v>17.100000000000001</v>
      </c>
      <c r="V7" s="60" t="str">
        <f t="shared" si="13"/>
        <v>有</v>
      </c>
      <c r="W7" s="61">
        <f t="shared" si="13"/>
        <v>90</v>
      </c>
      <c r="X7" s="60" t="str">
        <f t="shared" si="13"/>
        <v>有</v>
      </c>
      <c r="Y7" s="62">
        <f>Y8</f>
        <v>107</v>
      </c>
      <c r="Z7" s="62">
        <f t="shared" ref="Z7:AH7" si="14">Z8</f>
        <v>101</v>
      </c>
      <c r="AA7" s="62">
        <f t="shared" si="14"/>
        <v>100</v>
      </c>
      <c r="AB7" s="62">
        <f t="shared" si="14"/>
        <v>103</v>
      </c>
      <c r="AC7" s="62">
        <f t="shared" si="14"/>
        <v>103</v>
      </c>
      <c r="AD7" s="62">
        <f t="shared" si="14"/>
        <v>95</v>
      </c>
      <c r="AE7" s="62">
        <f t="shared" si="14"/>
        <v>93.4</v>
      </c>
      <c r="AF7" s="62">
        <f t="shared" si="14"/>
        <v>79.599999999999994</v>
      </c>
      <c r="AG7" s="62">
        <f t="shared" si="14"/>
        <v>80.8</v>
      </c>
      <c r="AH7" s="62">
        <f t="shared" si="14"/>
        <v>80.2</v>
      </c>
      <c r="AI7" s="62"/>
      <c r="AJ7" s="62">
        <f>AJ8</f>
        <v>0</v>
      </c>
      <c r="AK7" s="62">
        <f t="shared" ref="AK7:AS7" si="15">AK8</f>
        <v>0</v>
      </c>
      <c r="AL7" s="62">
        <f t="shared" si="15"/>
        <v>0</v>
      </c>
      <c r="AM7" s="62">
        <f t="shared" si="15"/>
        <v>0</v>
      </c>
      <c r="AN7" s="62">
        <f t="shared" si="15"/>
        <v>0</v>
      </c>
      <c r="AO7" s="62">
        <f t="shared" si="15"/>
        <v>32.200000000000003</v>
      </c>
      <c r="AP7" s="62">
        <f t="shared" si="15"/>
        <v>32.700000000000003</v>
      </c>
      <c r="AQ7" s="62">
        <f t="shared" si="15"/>
        <v>28.5</v>
      </c>
      <c r="AR7" s="62">
        <f t="shared" si="15"/>
        <v>26.4</v>
      </c>
      <c r="AS7" s="62">
        <f t="shared" si="15"/>
        <v>24.8</v>
      </c>
      <c r="AT7" s="62"/>
      <c r="AU7" s="57">
        <f>AU8</f>
        <v>0</v>
      </c>
      <c r="AV7" s="57">
        <f t="shared" ref="AV7:BD7" si="16">AV8</f>
        <v>0</v>
      </c>
      <c r="AW7" s="57">
        <f t="shared" si="16"/>
        <v>0</v>
      </c>
      <c r="AX7" s="57">
        <f t="shared" si="16"/>
        <v>0</v>
      </c>
      <c r="AY7" s="57">
        <f t="shared" si="16"/>
        <v>0</v>
      </c>
      <c r="AZ7" s="57">
        <f t="shared" si="16"/>
        <v>994</v>
      </c>
      <c r="BA7" s="57">
        <f t="shared" si="16"/>
        <v>769</v>
      </c>
      <c r="BB7" s="57">
        <f t="shared" si="16"/>
        <v>671</v>
      </c>
      <c r="BC7" s="57">
        <f t="shared" si="16"/>
        <v>544</v>
      </c>
      <c r="BD7" s="57">
        <f t="shared" si="16"/>
        <v>558</v>
      </c>
      <c r="BE7" s="57"/>
      <c r="BF7" s="62">
        <f>BF8</f>
        <v>42</v>
      </c>
      <c r="BG7" s="62">
        <f t="shared" ref="BG7:BO7" si="17">BG8</f>
        <v>40.6</v>
      </c>
      <c r="BH7" s="62">
        <f t="shared" si="17"/>
        <v>37.1</v>
      </c>
      <c r="BI7" s="62">
        <f t="shared" si="17"/>
        <v>39.1</v>
      </c>
      <c r="BJ7" s="62">
        <f t="shared" si="17"/>
        <v>40.5</v>
      </c>
      <c r="BK7" s="62">
        <f t="shared" si="17"/>
        <v>31</v>
      </c>
      <c r="BL7" s="62">
        <f t="shared" si="17"/>
        <v>31.3</v>
      </c>
      <c r="BM7" s="62">
        <f t="shared" si="17"/>
        <v>30.4</v>
      </c>
      <c r="BN7" s="62">
        <f t="shared" si="17"/>
        <v>30.7</v>
      </c>
      <c r="BO7" s="62">
        <f t="shared" si="17"/>
        <v>31.7</v>
      </c>
      <c r="BP7" s="62"/>
      <c r="BQ7" s="62">
        <f>BQ8</f>
        <v>32</v>
      </c>
      <c r="BR7" s="62">
        <f t="shared" ref="BR7:BZ7" si="18">BR8</f>
        <v>33</v>
      </c>
      <c r="BS7" s="62">
        <f t="shared" si="18"/>
        <v>35</v>
      </c>
      <c r="BT7" s="62">
        <f t="shared" si="18"/>
        <v>31</v>
      </c>
      <c r="BU7" s="62">
        <f t="shared" si="18"/>
        <v>30</v>
      </c>
      <c r="BV7" s="62">
        <f t="shared" si="18"/>
        <v>26.7</v>
      </c>
      <c r="BW7" s="62">
        <f t="shared" si="18"/>
        <v>25.8</v>
      </c>
      <c r="BX7" s="62">
        <f t="shared" si="18"/>
        <v>27.7</v>
      </c>
      <c r="BY7" s="62">
        <f t="shared" si="18"/>
        <v>28.2</v>
      </c>
      <c r="BZ7" s="62">
        <f t="shared" si="18"/>
        <v>29.8</v>
      </c>
      <c r="CA7" s="62"/>
      <c r="CB7" s="62">
        <f>CB8</f>
        <v>5</v>
      </c>
      <c r="CC7" s="62">
        <f t="shared" ref="CC7:CK7" si="19">CC8</f>
        <v>0.5</v>
      </c>
      <c r="CD7" s="62">
        <f t="shared" si="19"/>
        <v>0.4</v>
      </c>
      <c r="CE7" s="62">
        <f t="shared" si="19"/>
        <v>2</v>
      </c>
      <c r="CF7" s="62">
        <f t="shared" si="19"/>
        <v>1.9</v>
      </c>
      <c r="CG7" s="62">
        <f t="shared" si="19"/>
        <v>26.3</v>
      </c>
      <c r="CH7" s="62">
        <f t="shared" si="19"/>
        <v>26.3</v>
      </c>
      <c r="CI7" s="62">
        <f t="shared" si="19"/>
        <v>16.3</v>
      </c>
      <c r="CJ7" s="62">
        <f t="shared" si="19"/>
        <v>17.8</v>
      </c>
      <c r="CK7" s="62">
        <f t="shared" si="19"/>
        <v>12.6</v>
      </c>
      <c r="CL7" s="62"/>
      <c r="CM7" s="57">
        <f>CM8</f>
        <v>27749</v>
      </c>
      <c r="CN7" s="57">
        <f t="shared" ref="CN7:CV7" si="20">CN8</f>
        <v>4423</v>
      </c>
      <c r="CO7" s="57">
        <f t="shared" si="20"/>
        <v>1420</v>
      </c>
      <c r="CP7" s="57">
        <f t="shared" si="20"/>
        <v>18452</v>
      </c>
      <c r="CQ7" s="57">
        <f t="shared" si="20"/>
        <v>17180</v>
      </c>
      <c r="CR7" s="57">
        <f t="shared" si="20"/>
        <v>11026</v>
      </c>
      <c r="CS7" s="57">
        <f t="shared" si="20"/>
        <v>4277</v>
      </c>
      <c r="CT7" s="57">
        <f t="shared" si="20"/>
        <v>1112</v>
      </c>
      <c r="CU7" s="57">
        <f t="shared" si="20"/>
        <v>7517</v>
      </c>
      <c r="CV7" s="57">
        <f t="shared" si="20"/>
        <v>-295</v>
      </c>
      <c r="CW7" s="57"/>
      <c r="CX7" s="62" t="s">
        <v>126</v>
      </c>
      <c r="CY7" s="62" t="s">
        <v>126</v>
      </c>
      <c r="CZ7" s="62" t="s">
        <v>126</v>
      </c>
      <c r="DA7" s="62" t="s">
        <v>126</v>
      </c>
      <c r="DB7" s="62" t="s">
        <v>126</v>
      </c>
      <c r="DC7" s="62" t="s">
        <v>126</v>
      </c>
      <c r="DD7" s="62" t="s">
        <v>126</v>
      </c>
      <c r="DE7" s="62" t="s">
        <v>126</v>
      </c>
      <c r="DF7" s="62" t="s">
        <v>126</v>
      </c>
      <c r="DG7" s="62" t="s">
        <v>124</v>
      </c>
      <c r="DH7" s="62"/>
      <c r="DI7" s="58">
        <f>DI8</f>
        <v>478764</v>
      </c>
      <c r="DJ7" s="58">
        <f>DJ8</f>
        <v>100000</v>
      </c>
      <c r="DK7" s="62" t="s">
        <v>126</v>
      </c>
      <c r="DL7" s="62" t="s">
        <v>126</v>
      </c>
      <c r="DM7" s="62" t="s">
        <v>126</v>
      </c>
      <c r="DN7" s="62" t="s">
        <v>126</v>
      </c>
      <c r="DO7" s="62" t="s">
        <v>126</v>
      </c>
      <c r="DP7" s="62" t="s">
        <v>126</v>
      </c>
      <c r="DQ7" s="62" t="s">
        <v>126</v>
      </c>
      <c r="DR7" s="62" t="s">
        <v>126</v>
      </c>
      <c r="DS7" s="62" t="s">
        <v>126</v>
      </c>
      <c r="DT7" s="62" t="s">
        <v>124</v>
      </c>
      <c r="DU7" s="62"/>
      <c r="DV7" s="62">
        <f>DV8</f>
        <v>0</v>
      </c>
      <c r="DW7" s="62">
        <f t="shared" ref="DW7:EE7" si="21">DW8</f>
        <v>0</v>
      </c>
      <c r="DX7" s="62">
        <f t="shared" si="21"/>
        <v>0</v>
      </c>
      <c r="DY7" s="62">
        <f t="shared" si="21"/>
        <v>0</v>
      </c>
      <c r="DZ7" s="62">
        <f t="shared" si="21"/>
        <v>0</v>
      </c>
      <c r="EA7" s="62">
        <f t="shared" si="21"/>
        <v>242.7</v>
      </c>
      <c r="EB7" s="62">
        <f t="shared" si="21"/>
        <v>240.2</v>
      </c>
      <c r="EC7" s="62">
        <f t="shared" si="21"/>
        <v>131.5</v>
      </c>
      <c r="ED7" s="62">
        <f t="shared" si="21"/>
        <v>441.3</v>
      </c>
      <c r="EE7" s="62">
        <f t="shared" si="21"/>
        <v>85.7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>
      <c r="A8" s="40"/>
      <c r="B8" s="65">
        <v>2016</v>
      </c>
      <c r="C8" s="65">
        <v>204021</v>
      </c>
      <c r="D8" s="65">
        <v>47</v>
      </c>
      <c r="E8" s="65">
        <v>11</v>
      </c>
      <c r="F8" s="65">
        <v>1</v>
      </c>
      <c r="G8" s="65">
        <v>1</v>
      </c>
      <c r="H8" s="65" t="s">
        <v>127</v>
      </c>
      <c r="I8" s="65" t="s">
        <v>128</v>
      </c>
      <c r="J8" s="65" t="s">
        <v>129</v>
      </c>
      <c r="K8" s="65" t="s">
        <v>130</v>
      </c>
      <c r="L8" s="65" t="s">
        <v>131</v>
      </c>
      <c r="M8" s="65" t="s">
        <v>132</v>
      </c>
      <c r="N8" s="65"/>
      <c r="O8" s="66" t="s">
        <v>133</v>
      </c>
      <c r="P8" s="66" t="s">
        <v>133</v>
      </c>
      <c r="Q8" s="67">
        <v>3495</v>
      </c>
      <c r="R8" s="67">
        <v>126</v>
      </c>
      <c r="S8" s="68">
        <v>20684</v>
      </c>
      <c r="T8" s="69" t="s">
        <v>134</v>
      </c>
      <c r="U8" s="66">
        <v>17.100000000000001</v>
      </c>
      <c r="V8" s="69" t="s">
        <v>135</v>
      </c>
      <c r="W8" s="70">
        <v>90</v>
      </c>
      <c r="X8" s="69" t="s">
        <v>135</v>
      </c>
      <c r="Y8" s="71">
        <v>107</v>
      </c>
      <c r="Z8" s="71">
        <v>101</v>
      </c>
      <c r="AA8" s="71">
        <v>100</v>
      </c>
      <c r="AB8" s="71">
        <v>103</v>
      </c>
      <c r="AC8" s="71">
        <v>103</v>
      </c>
      <c r="AD8" s="71">
        <v>95</v>
      </c>
      <c r="AE8" s="71">
        <v>93.4</v>
      </c>
      <c r="AF8" s="71">
        <v>79.599999999999994</v>
      </c>
      <c r="AG8" s="71">
        <v>80.8</v>
      </c>
      <c r="AH8" s="71">
        <v>80.2</v>
      </c>
      <c r="AI8" s="71">
        <v>92.5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32.200000000000003</v>
      </c>
      <c r="AP8" s="71">
        <v>32.700000000000003</v>
      </c>
      <c r="AQ8" s="71">
        <v>28.5</v>
      </c>
      <c r="AR8" s="71">
        <v>26.4</v>
      </c>
      <c r="AS8" s="71">
        <v>24.8</v>
      </c>
      <c r="AT8" s="71">
        <v>32.4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994</v>
      </c>
      <c r="BA8" s="72">
        <v>769</v>
      </c>
      <c r="BB8" s="72">
        <v>671</v>
      </c>
      <c r="BC8" s="72">
        <v>544</v>
      </c>
      <c r="BD8" s="72">
        <v>558</v>
      </c>
      <c r="BE8" s="72">
        <v>7439</v>
      </c>
      <c r="BF8" s="71">
        <v>42</v>
      </c>
      <c r="BG8" s="71">
        <v>40.6</v>
      </c>
      <c r="BH8" s="71">
        <v>37.1</v>
      </c>
      <c r="BI8" s="71">
        <v>39.1</v>
      </c>
      <c r="BJ8" s="71">
        <v>40.5</v>
      </c>
      <c r="BK8" s="71">
        <v>31</v>
      </c>
      <c r="BL8" s="71">
        <v>31.3</v>
      </c>
      <c r="BM8" s="71">
        <v>30.4</v>
      </c>
      <c r="BN8" s="71">
        <v>30.7</v>
      </c>
      <c r="BO8" s="71">
        <v>31.7</v>
      </c>
      <c r="BP8" s="71">
        <v>20.7</v>
      </c>
      <c r="BQ8" s="71">
        <v>32</v>
      </c>
      <c r="BR8" s="71">
        <v>33</v>
      </c>
      <c r="BS8" s="71">
        <v>35</v>
      </c>
      <c r="BT8" s="71">
        <v>31</v>
      </c>
      <c r="BU8" s="71">
        <v>30</v>
      </c>
      <c r="BV8" s="71">
        <v>26.7</v>
      </c>
      <c r="BW8" s="71">
        <v>25.8</v>
      </c>
      <c r="BX8" s="71">
        <v>27.7</v>
      </c>
      <c r="BY8" s="71">
        <v>28.2</v>
      </c>
      <c r="BZ8" s="71">
        <v>29.8</v>
      </c>
      <c r="CA8" s="71">
        <v>38.299999999999997</v>
      </c>
      <c r="CB8" s="71">
        <v>5</v>
      </c>
      <c r="CC8" s="71">
        <v>0.5</v>
      </c>
      <c r="CD8" s="71">
        <v>0.4</v>
      </c>
      <c r="CE8" s="73">
        <v>2</v>
      </c>
      <c r="CF8" s="73">
        <v>1.9</v>
      </c>
      <c r="CG8" s="71">
        <v>26.3</v>
      </c>
      <c r="CH8" s="71">
        <v>26.3</v>
      </c>
      <c r="CI8" s="71">
        <v>16.3</v>
      </c>
      <c r="CJ8" s="71">
        <v>17.8</v>
      </c>
      <c r="CK8" s="71">
        <v>12.6</v>
      </c>
      <c r="CL8" s="71">
        <v>-17.899999999999999</v>
      </c>
      <c r="CM8" s="72">
        <v>27749</v>
      </c>
      <c r="CN8" s="72">
        <v>4423</v>
      </c>
      <c r="CO8" s="72">
        <v>1420</v>
      </c>
      <c r="CP8" s="72">
        <v>18452</v>
      </c>
      <c r="CQ8" s="72">
        <v>17180</v>
      </c>
      <c r="CR8" s="72">
        <v>11026</v>
      </c>
      <c r="CS8" s="72">
        <v>4277</v>
      </c>
      <c r="CT8" s="72">
        <v>1112</v>
      </c>
      <c r="CU8" s="72">
        <v>7517</v>
      </c>
      <c r="CV8" s="72">
        <v>-295</v>
      </c>
      <c r="CW8" s="72">
        <v>-8789</v>
      </c>
      <c r="CX8" s="71" t="s">
        <v>136</v>
      </c>
      <c r="CY8" s="71" t="s">
        <v>136</v>
      </c>
      <c r="CZ8" s="71" t="s">
        <v>136</v>
      </c>
      <c r="DA8" s="71" t="s">
        <v>136</v>
      </c>
      <c r="DB8" s="71" t="s">
        <v>136</v>
      </c>
      <c r="DC8" s="71" t="s">
        <v>136</v>
      </c>
      <c r="DD8" s="71" t="s">
        <v>136</v>
      </c>
      <c r="DE8" s="71" t="s">
        <v>136</v>
      </c>
      <c r="DF8" s="71" t="s">
        <v>136</v>
      </c>
      <c r="DG8" s="71" t="s">
        <v>136</v>
      </c>
      <c r="DH8" s="71" t="s">
        <v>136</v>
      </c>
      <c r="DI8" s="67">
        <v>478764</v>
      </c>
      <c r="DJ8" s="67">
        <v>100000</v>
      </c>
      <c r="DK8" s="71" t="s">
        <v>136</v>
      </c>
      <c r="DL8" s="71" t="s">
        <v>136</v>
      </c>
      <c r="DM8" s="71" t="s">
        <v>136</v>
      </c>
      <c r="DN8" s="71" t="s">
        <v>136</v>
      </c>
      <c r="DO8" s="71" t="s">
        <v>136</v>
      </c>
      <c r="DP8" s="71" t="s">
        <v>136</v>
      </c>
      <c r="DQ8" s="71" t="s">
        <v>136</v>
      </c>
      <c r="DR8" s="71" t="s">
        <v>136</v>
      </c>
      <c r="DS8" s="71" t="s">
        <v>136</v>
      </c>
      <c r="DT8" s="71" t="s">
        <v>136</v>
      </c>
      <c r="DU8" s="71" t="s">
        <v>136</v>
      </c>
      <c r="DV8" s="71">
        <v>0</v>
      </c>
      <c r="DW8" s="71">
        <v>0</v>
      </c>
      <c r="DX8" s="71">
        <v>0</v>
      </c>
      <c r="DY8" s="71">
        <v>0</v>
      </c>
      <c r="DZ8" s="71">
        <v>0</v>
      </c>
      <c r="EA8" s="71">
        <v>242.7</v>
      </c>
      <c r="EB8" s="71">
        <v>240.2</v>
      </c>
      <c r="EC8" s="71">
        <v>131.5</v>
      </c>
      <c r="ED8" s="71">
        <v>441.3</v>
      </c>
      <c r="EE8" s="71">
        <v>85.7</v>
      </c>
      <c r="EF8" s="71">
        <v>38.700000000000003</v>
      </c>
      <c r="EG8" s="74">
        <v>1.1000000000000001E-3</v>
      </c>
      <c r="EH8" s="75">
        <v>1E-3</v>
      </c>
      <c r="EI8" s="75">
        <v>1E-3</v>
      </c>
      <c r="EJ8" s="75">
        <v>8.9999999999999998E-4</v>
      </c>
      <c r="EK8" s="75">
        <v>1E-3</v>
      </c>
      <c r="EL8" s="75">
        <v>1.5E-3</v>
      </c>
      <c r="EM8" s="75">
        <v>1.4E-3</v>
      </c>
      <c r="EN8" s="75">
        <v>1.6999999999999999E-3</v>
      </c>
      <c r="EO8" s="75">
        <v>4.8999999999999998E-3</v>
      </c>
      <c r="EP8" s="75">
        <v>1.5E-3</v>
      </c>
    </row>
    <row r="9" spans="1:146"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8"/>
      <c r="BJ9" s="78"/>
      <c r="BK9" s="77"/>
      <c r="BL9" s="77"/>
      <c r="BM9" s="77"/>
      <c r="BN9" s="77"/>
      <c r="BO9" s="77"/>
      <c r="BP9" s="77"/>
      <c r="BQ9" s="77"/>
      <c r="BR9" s="77"/>
      <c r="BS9" s="77"/>
      <c r="BT9" s="78"/>
      <c r="BU9" s="78"/>
      <c r="BV9" s="77"/>
      <c r="BW9" s="77"/>
      <c r="BX9" s="77"/>
      <c r="BY9" s="77"/>
      <c r="BZ9" s="77"/>
      <c r="CA9" s="77"/>
      <c r="CB9" s="77"/>
      <c r="CC9" s="77"/>
      <c r="CD9" s="77"/>
      <c r="CE9" s="79"/>
      <c r="CF9" s="79"/>
      <c r="CG9" s="77"/>
      <c r="CH9" s="77"/>
      <c r="CI9" s="77"/>
      <c r="CJ9" s="77"/>
      <c r="CK9" s="77"/>
      <c r="CL9" s="77"/>
      <c r="CM9" s="77"/>
      <c r="CN9" s="77"/>
      <c r="CO9" s="77"/>
      <c r="CP9" s="78"/>
      <c r="CQ9" s="78"/>
      <c r="CR9" s="77"/>
      <c r="CS9" s="77"/>
      <c r="CT9" s="77"/>
      <c r="CU9" s="77"/>
      <c r="CV9" s="77"/>
      <c r="CW9" s="77"/>
      <c r="CX9" s="77"/>
      <c r="CY9" s="77"/>
      <c r="CZ9" s="77"/>
      <c r="DA9" s="78"/>
      <c r="DB9" s="78"/>
      <c r="DC9" s="77"/>
      <c r="DD9" s="77"/>
      <c r="DE9" s="77"/>
      <c r="DF9" s="77"/>
      <c r="DG9" s="77"/>
      <c r="DH9" s="77"/>
      <c r="DI9" s="76"/>
      <c r="DJ9" s="76"/>
      <c r="DK9" s="77"/>
      <c r="DL9" s="77"/>
      <c r="DM9" s="77"/>
      <c r="DN9" s="78"/>
      <c r="DO9" s="78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</row>
    <row r="10" spans="1:146">
      <c r="A10" s="80"/>
      <c r="B10" s="80" t="s">
        <v>137</v>
      </c>
      <c r="C10" s="80" t="s">
        <v>138</v>
      </c>
      <c r="D10" s="80" t="s">
        <v>139</v>
      </c>
      <c r="E10" s="80" t="s">
        <v>140</v>
      </c>
      <c r="F10" s="80" t="s">
        <v>141</v>
      </c>
      <c r="O10" s="76"/>
      <c r="P10" s="76"/>
      <c r="Q10" s="76"/>
      <c r="R10" s="76"/>
      <c r="S10" s="77"/>
      <c r="T10" s="76"/>
      <c r="U10" s="76"/>
      <c r="V10" s="76"/>
      <c r="W10" s="76"/>
      <c r="X10" s="76"/>
      <c r="Y10" s="77"/>
      <c r="Z10" s="77"/>
      <c r="AA10" s="77"/>
      <c r="AB10" s="77"/>
      <c r="AC10" s="77"/>
      <c r="AD10" s="77"/>
      <c r="AE10" s="77"/>
      <c r="AF10" s="77"/>
      <c r="AG10" s="77"/>
      <c r="AH10" s="76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6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6"/>
      <c r="BE10" s="76"/>
      <c r="BF10" s="76"/>
      <c r="BG10" s="77"/>
      <c r="BH10" s="77"/>
      <c r="BI10" s="77"/>
      <c r="BJ10" s="77"/>
      <c r="BK10" s="77"/>
      <c r="BL10" s="77"/>
      <c r="BM10" s="77"/>
      <c r="BN10" s="77"/>
      <c r="BO10" s="76"/>
      <c r="BP10" s="77"/>
      <c r="BQ10" s="76"/>
      <c r="BR10" s="77"/>
      <c r="BS10" s="77"/>
      <c r="BT10" s="77"/>
      <c r="BU10" s="77"/>
      <c r="BV10" s="77"/>
      <c r="BW10" s="77"/>
      <c r="BX10" s="77"/>
      <c r="BY10" s="77"/>
      <c r="BZ10" s="76"/>
      <c r="CA10" s="77"/>
      <c r="CB10" s="76"/>
      <c r="CC10" s="77"/>
      <c r="CD10" s="77"/>
      <c r="CE10" s="77"/>
      <c r="CF10" s="77"/>
      <c r="CG10" s="77"/>
      <c r="CH10" s="77"/>
      <c r="CI10" s="77"/>
      <c r="CJ10" s="77"/>
      <c r="CK10" s="76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6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6"/>
      <c r="DH10" s="77"/>
      <c r="DI10" s="76"/>
      <c r="DJ10" s="76"/>
      <c r="DK10" s="77"/>
      <c r="DL10" s="77"/>
      <c r="DM10" s="77"/>
      <c r="DN10" s="77"/>
      <c r="DO10" s="77"/>
      <c r="DP10" s="77"/>
      <c r="DQ10" s="77"/>
      <c r="DR10" s="77"/>
      <c r="DS10" s="77"/>
      <c r="DT10" s="76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6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6"/>
    </row>
    <row r="11" spans="1:146">
      <c r="A11" s="80" t="s">
        <v>63</v>
      </c>
      <c r="B11" s="81">
        <f>DATEVALUE($B$6-4&amp;"年1月1日")</f>
        <v>40909</v>
      </c>
      <c r="C11" s="81">
        <f>DATEVALUE($B$6-3&amp;"年1月1日")</f>
        <v>41275</v>
      </c>
      <c r="D11" s="81">
        <f>DATEVALUE($B$6-2&amp;"年1月1日")</f>
        <v>41640</v>
      </c>
      <c r="E11" s="81">
        <f>DATEVALUE($B$6-1&amp;"年1月1日")</f>
        <v>42005</v>
      </c>
      <c r="F11" s="81">
        <f>DATEVALUE($B$6&amp;"年1月1日")</f>
        <v>42370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7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</row>
    <row r="12" spans="1:146"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</row>
    <row r="13" spans="1:146"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6"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</row>
    <row r="15" spans="1:146"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</row>
    <row r="16" spans="1:146"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</row>
    <row r="17" spans="15:146"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</row>
    <row r="18" spans="15:146"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</row>
    <row r="19" spans="15:146"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</row>
    <row r="20" spans="15:146"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2018-02-09T01:42:39Z</dcterms:created>
  <dcterms:modified xsi:type="dcterms:W3CDTF">2018-03-23T00:11:36Z</dcterms:modified>
</cp:coreProperties>
</file>