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4gCqJSunuo8VFZQehOk54I3pjRXgeMAubSxc6tgjeuzg4LgEFOxQso+qXcq9OzsqHYW8NcQMr6/JAEPag3Bzg==" workbookSaltValue="pL8RzPmyIooQgu25hdHBv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CO7" i="5"/>
  <c r="CN7" i="5"/>
  <c r="CM7" i="5"/>
  <c r="CK7" i="5"/>
  <c r="IX54" i="4" s="1"/>
  <c r="CJ7" i="5"/>
  <c r="CI7" i="5"/>
  <c r="CH7" i="5"/>
  <c r="CG7" i="5"/>
  <c r="GT54" i="4" s="1"/>
  <c r="CF7" i="5"/>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AW7" i="5"/>
  <c r="AV7" i="5"/>
  <c r="AU7" i="5"/>
  <c r="AS7" i="5"/>
  <c r="AR7" i="5"/>
  <c r="AQ7" i="5"/>
  <c r="AP7" i="5"/>
  <c r="AO7" i="5"/>
  <c r="AN7" i="5"/>
  <c r="AM7" i="5"/>
  <c r="AL7" i="5"/>
  <c r="AK7" i="5"/>
  <c r="AJ7" i="5"/>
  <c r="AH7" i="5"/>
  <c r="AG7" i="5"/>
  <c r="AF7" i="5"/>
  <c r="AE7" i="5"/>
  <c r="AD7" i="5"/>
  <c r="AC7" i="5"/>
  <c r="AB7" i="5"/>
  <c r="BH31" i="4" s="1"/>
  <c r="AA7" i="5"/>
  <c r="Z7" i="5"/>
  <c r="Y7" i="5"/>
  <c r="X7" i="5"/>
  <c r="W7" i="5"/>
  <c r="V7" i="5"/>
  <c r="U7" i="5"/>
  <c r="T7" i="5"/>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R53" i="4"/>
  <c r="IX32" i="4"/>
  <c r="IJ32" i="4"/>
  <c r="HH32" i="4"/>
  <c r="GT32" i="4"/>
  <c r="FJ32" i="4"/>
  <c r="EV32" i="4"/>
  <c r="EH32" i="4"/>
  <c r="DT32" i="4"/>
  <c r="DF32" i="4"/>
  <c r="BV32" i="4"/>
  <c r="BH32" i="4"/>
  <c r="AT32" i="4"/>
  <c r="AF32" i="4"/>
  <c r="R32" i="4"/>
  <c r="IX31" i="4"/>
  <c r="IJ31" i="4"/>
  <c r="HV31" i="4"/>
  <c r="HH31" i="4"/>
  <c r="GT31" i="4"/>
  <c r="FJ31" i="4"/>
  <c r="EV31" i="4"/>
  <c r="EH31" i="4"/>
  <c r="DT31" i="4"/>
  <c r="DF31" i="4"/>
  <c r="BV31" i="4"/>
  <c r="AT31" i="4"/>
  <c r="AF31" i="4"/>
  <c r="R31" i="4"/>
  <c r="LO10" i="4"/>
  <c r="JV10" i="4"/>
  <c r="IC10" i="4"/>
  <c r="DU10" i="4"/>
  <c r="CF10" i="4"/>
  <c r="B10" i="4"/>
  <c r="LO8" i="4"/>
  <c r="JV8" i="4"/>
  <c r="IC8" i="4"/>
  <c r="DU8" i="4"/>
  <c r="CF8" i="4"/>
  <c r="AQ8" i="4"/>
  <c r="B8" i="4"/>
  <c r="B6" i="4"/>
  <c r="IX76" i="4" l="1"/>
  <c r="ML52" i="4"/>
  <c r="BV30" i="4"/>
  <c r="IX52" i="4"/>
  <c r="ML76" i="4"/>
  <c r="BV52" i="4"/>
  <c r="BV76" i="4"/>
  <c r="FJ52" i="4"/>
  <c r="IX30" i="4"/>
  <c r="FJ30" i="4"/>
  <c r="C11" i="5"/>
  <c r="D11" i="5"/>
  <c r="E11" i="5"/>
  <c r="B11" i="5"/>
  <c r="AT76" i="4" l="1"/>
  <c r="EH52" i="4"/>
  <c r="HV30" i="4"/>
  <c r="HV52" i="4"/>
  <c r="LJ76" i="4"/>
  <c r="AT52" i="4"/>
  <c r="EH30" i="4"/>
  <c r="HV76" i="4"/>
  <c r="LJ52" i="4"/>
  <c r="AT30" i="4"/>
  <c r="GT76" i="4"/>
  <c r="KH52" i="4"/>
  <c r="R30" i="4"/>
  <c r="R52" i="4"/>
  <c r="GT52" i="4"/>
  <c r="KH76" i="4"/>
  <c r="DF30" i="4"/>
  <c r="R76" i="4"/>
  <c r="DF52" i="4"/>
  <c r="GT30" i="4"/>
  <c r="HH52" i="4"/>
  <c r="AF30" i="4"/>
  <c r="AF76" i="4"/>
  <c r="DT52" i="4"/>
  <c r="HH30" i="4"/>
  <c r="KV52" i="4"/>
  <c r="KV76" i="4"/>
  <c r="AF52" i="4"/>
  <c r="DT30" i="4"/>
  <c r="HH76" i="4"/>
  <c r="LX76" i="4"/>
  <c r="BH52" i="4"/>
  <c r="EV30" i="4"/>
  <c r="IJ30" i="4"/>
  <c r="IJ76" i="4"/>
  <c r="LX52" i="4"/>
  <c r="BH30" i="4"/>
  <c r="BH76" i="4"/>
  <c r="IJ52" i="4"/>
  <c r="EV52"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<sst xmlns="http://schemas.openxmlformats.org/spreadsheetml/2006/main" count="312" uniqueCount="147">
  <si>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</si>
  <si>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</si>
  <si>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</si>
  <si>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</si>
  <si>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</si>
  <si>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</si>
  <si>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</si>
  <si>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</si>
  <si>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</si>
  <si>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</si>
  <si>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</si>
  <si>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</si>
  <si>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</si>
  <si>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</si>
  <si>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</si>
  <si>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</si>
  <si>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</si>
  <si>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</si>
  <si>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</si>
  <si>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</si>
  <si>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</si>
  <si>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</si>
  <si>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</si>
  <si>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</si>
  <si>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</si>
  <si>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</si>
  <si>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</si>
  <si>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</si>
  <si>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</si>
  <si>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</si>
  <si>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</si>
  <si>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</si>
  <si>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</si>
  <si>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</si>
  <si>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</si>
  <si>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</si>
  <si>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</si>
  <si>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</si>
  <si>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</si>
  <si>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</si>
  <si>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</si>
  <si>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</si>
  <si>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</si>
  <si>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</si>
  <si>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</si>
  <si>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</si>
  <si>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</si>
  <si>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</si>
  <si>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</si>
  <si>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</si>
  <si>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</si>
  <si>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</si>
  <si>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</si>
  <si>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</si>
  <si>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</si>
  <si>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</si>
  <si>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</si>
  <si>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</si>
  <si>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</si>
  <si>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</si>
  <si>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</si>
  <si>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</si>
  <si>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</si>
  <si>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</si>
  <si>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</si>
  <si>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</si>
  <si>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</si>
  <si>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</si>
  <si>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</si>
  <si>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</si>
  <si>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</si>
  <si>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</si>
  <si>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</si>
  <si>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</si>
  <si>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</si>
  <si>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</si>
  <si>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</si>
  <si>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</si>
  <si>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</si>
  <si>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</si>
  <si>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</si>
  <si>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</si>
  <si>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</si>
  <si>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</si>
  <si>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</si>
  <si>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</si>
  <si>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</si>
  <si>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</si>
  <si>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</si>
  <si>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</si>
  <si>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</si>
  <si>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</si>
  <si>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</si>
  <si>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</si>
  <si>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</si>
  <si>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</si>
  <si>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</si>
  <si>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</si>
  <si>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</si>
  <si>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</si>
  <si>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</si>
  <si>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</si>
  <si>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</si>
  <si>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</si>
  <si>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</si>
  <si>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</si>
  <si>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</si>
  <si>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</si>
  <si>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</si>
  <si>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</si>
  <si>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</si>
  <si>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</si>
  <si>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</si>
  <si>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</si>
  <si>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</si>
  <si>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</si>
  <si>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</si>
  <si>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</si>
  <si>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</si>
  <si>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</si>
  <si>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</si>
  <si>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</si>
  <si>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</si>
  <si>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</si>
  <si>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</si>
  <si>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</si>
  <si>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長野市</t>
  </si>
  <si>
    <t>長野市地域資源活用総合交流促進施設鬼無里の湯</t>
  </si>
  <si>
    <t>法非適用</t>
  </si>
  <si>
    <t>観光施設事業</t>
  </si>
  <si>
    <t>休養宿泊施設</t>
  </si>
  <si>
    <t>Ａ１Ｂ１</t>
  </si>
  <si>
    <t>該当数値なし</t>
  </si>
  <si>
    <t>利用料金制</t>
  </si>
  <si>
    <t>有</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</si>
  <si>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</si>
  <si>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</si>
  <si>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</si>
  <si>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</si>
  <si>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</si>
  <si>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</si>
  <si>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</si>
  <si>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</si>
  <si>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地域観光の奥裾花自然園への林道災害復旧のため一時休園に伴う観光客や平成28年5月の大浴場焼失により利用客が大幅に減少したことから、経営環境は厳しさを増しており、経費削減に努めています。
 収益的収支比率は△30％台で単年度収支は赤字が続き、他会計補助金比率が高くなっています。定員稼働率は類似施設平均値に比べ良好なものの21％に低下しています。</t>
    <rPh sb="1" eb="3">
      <t>チイキ</t>
    </rPh>
    <rPh sb="3" eb="5">
      <t>カンコウ</t>
    </rPh>
    <rPh sb="6" eb="7">
      <t>オク</t>
    </rPh>
    <rPh sb="7" eb="8">
      <t>スソ</t>
    </rPh>
    <rPh sb="8" eb="9">
      <t>バナ</t>
    </rPh>
    <rPh sb="9" eb="12">
      <t>シゼンエン</t>
    </rPh>
    <rPh sb="14" eb="16">
      <t>リンドウ</t>
    </rPh>
    <rPh sb="16" eb="18">
      <t>サイガイ</t>
    </rPh>
    <rPh sb="18" eb="20">
      <t>フッキュウ</t>
    </rPh>
    <rPh sb="23" eb="25">
      <t>イチジ</t>
    </rPh>
    <rPh sb="25" eb="27">
      <t>キュウエン</t>
    </rPh>
    <rPh sb="30" eb="33">
      <t>カンコウキャク</t>
    </rPh>
    <rPh sb="34" eb="36">
      <t>ヘイセイ</t>
    </rPh>
    <rPh sb="38" eb="39">
      <t>ネン</t>
    </rPh>
    <rPh sb="40" eb="41">
      <t>ガツ</t>
    </rPh>
    <rPh sb="42" eb="45">
      <t>ダイヨクジョウ</t>
    </rPh>
    <rPh sb="45" eb="47">
      <t>ショウシツ</t>
    </rPh>
    <rPh sb="50" eb="53">
      <t>リヨウキャク</t>
    </rPh>
    <rPh sb="54" eb="56">
      <t>オオハバ</t>
    </rPh>
    <rPh sb="57" eb="59">
      <t>ゲンショウ</t>
    </rPh>
    <rPh sb="81" eb="83">
      <t>ケイヒ</t>
    </rPh>
    <rPh sb="83" eb="85">
      <t>サクゲン</t>
    </rPh>
    <rPh sb="86" eb="87">
      <t>ツト</t>
    </rPh>
    <rPh sb="95" eb="98">
      <t>シュウエキテキ</t>
    </rPh>
    <rPh sb="98" eb="100">
      <t>シュウシ</t>
    </rPh>
    <rPh sb="100" eb="102">
      <t>ヒリツ</t>
    </rPh>
    <rPh sb="107" eb="108">
      <t>ダイ</t>
    </rPh>
    <rPh sb="109" eb="112">
      <t>タンネンド</t>
    </rPh>
    <rPh sb="112" eb="114">
      <t>シュウシ</t>
    </rPh>
    <rPh sb="115" eb="117">
      <t>アカジ</t>
    </rPh>
    <rPh sb="118" eb="119">
      <t>ツヅ</t>
    </rPh>
    <rPh sb="121" eb="122">
      <t>タ</t>
    </rPh>
    <rPh sb="122" eb="124">
      <t>カイケイ</t>
    </rPh>
    <rPh sb="124" eb="127">
      <t>ホジョキン</t>
    </rPh>
    <rPh sb="127" eb="129">
      <t>ヒリツ</t>
    </rPh>
    <rPh sb="130" eb="131">
      <t>タカ</t>
    </rPh>
    <rPh sb="139" eb="141">
      <t>テイイン</t>
    </rPh>
    <rPh sb="141" eb="143">
      <t>カドウ</t>
    </rPh>
    <rPh sb="143" eb="144">
      <t>リツ</t>
    </rPh>
    <rPh sb="145" eb="147">
      <t>ルイジ</t>
    </rPh>
    <rPh sb="147" eb="149">
      <t>シセツ</t>
    </rPh>
    <rPh sb="149" eb="152">
      <t>ヘイキンチ</t>
    </rPh>
    <rPh sb="153" eb="154">
      <t>クラ</t>
    </rPh>
    <rPh sb="155" eb="157">
      <t>リョウコウ</t>
    </rPh>
    <rPh sb="165" eb="167">
      <t>テイカ</t>
    </rPh>
    <phoneticPr fontId="9"/>
  </si>
  <si>
    <t>　平成28年5月に大浴場が焼失により利用客が減少している。利用客を回復させるため平成29年11月の竣工を目指している。
・本館、浴室棟、コテージ等の資産価値は4億6千万円、施設建設から約10年が経過し今後の施設修繕等に1,000万円を見込んでいます。</t>
    <rPh sb="1" eb="3">
      <t>ヘイセイ</t>
    </rPh>
    <rPh sb="5" eb="6">
      <t>ネン</t>
    </rPh>
    <rPh sb="7" eb="8">
      <t>ガツ</t>
    </rPh>
    <rPh sb="9" eb="12">
      <t>ダイヨクジョウ</t>
    </rPh>
    <rPh sb="13" eb="15">
      <t>ショウシツ</t>
    </rPh>
    <rPh sb="18" eb="20">
      <t>リヨウ</t>
    </rPh>
    <rPh sb="22" eb="24">
      <t>ゲンショウ</t>
    </rPh>
    <rPh sb="29" eb="32">
      <t>リヨウキャク</t>
    </rPh>
    <rPh sb="33" eb="35">
      <t>カイフク</t>
    </rPh>
    <rPh sb="40" eb="42">
      <t>ヘイセイ</t>
    </rPh>
    <rPh sb="44" eb="45">
      <t>ネン</t>
    </rPh>
    <rPh sb="47" eb="48">
      <t>ガツ</t>
    </rPh>
    <rPh sb="49" eb="51">
      <t>シュンコウ</t>
    </rPh>
    <rPh sb="52" eb="54">
      <t>メザ</t>
    </rPh>
    <rPh sb="80" eb="81">
      <t>オク</t>
    </rPh>
    <rPh sb="82" eb="83">
      <t>セン</t>
    </rPh>
    <rPh sb="83" eb="84">
      <t>マン</t>
    </rPh>
    <rPh sb="86" eb="88">
      <t>シセツ</t>
    </rPh>
    <rPh sb="88" eb="90">
      <t>ケンセツ</t>
    </rPh>
    <rPh sb="92" eb="93">
      <t>ヤク</t>
    </rPh>
    <rPh sb="95" eb="96">
      <t>ネン</t>
    </rPh>
    <rPh sb="97" eb="99">
      <t>ケイカ</t>
    </rPh>
    <rPh sb="100" eb="102">
      <t>コンゴ</t>
    </rPh>
    <rPh sb="103" eb="105">
      <t>シセツ</t>
    </rPh>
    <rPh sb="105" eb="107">
      <t>シュウゼン</t>
    </rPh>
    <rPh sb="107" eb="108">
      <t>トウ</t>
    </rPh>
    <rPh sb="115" eb="116">
      <t>エン</t>
    </rPh>
    <rPh sb="117" eb="119">
      <t>ミコ</t>
    </rPh>
    <phoneticPr fontId="6"/>
  </si>
  <si>
    <t>奥裾花自然園では春や秋の観光シーズンに観光客を迎えていたが、平成26年林道災害による奥裾花自然園休園や平成28年浴室棟焼失により地域への宿泊需要が低下し、宿泊需要客の減少となっています。</t>
    <rPh sb="0" eb="1">
      <t>オク</t>
    </rPh>
    <rPh sb="1" eb="2">
      <t>スソ</t>
    </rPh>
    <rPh sb="2" eb="3">
      <t>バナ</t>
    </rPh>
    <rPh sb="3" eb="6">
      <t>シゼンエン</t>
    </rPh>
    <rPh sb="8" eb="9">
      <t>ハル</t>
    </rPh>
    <rPh sb="10" eb="11">
      <t>アキ</t>
    </rPh>
    <rPh sb="12" eb="14">
      <t>カンコウ</t>
    </rPh>
    <rPh sb="19" eb="21">
      <t>カンコウ</t>
    </rPh>
    <rPh sb="21" eb="22">
      <t>キャク</t>
    </rPh>
    <rPh sb="23" eb="24">
      <t>ムカ</t>
    </rPh>
    <rPh sb="30" eb="32">
      <t>ヘイセイ</t>
    </rPh>
    <rPh sb="48" eb="49">
      <t>キュウ</t>
    </rPh>
    <rPh sb="64" eb="66">
      <t>チイキ</t>
    </rPh>
    <rPh sb="68" eb="70">
      <t>シュクハク</t>
    </rPh>
    <rPh sb="70" eb="72">
      <t>ジュヨウ</t>
    </rPh>
    <rPh sb="73" eb="75">
      <t>テイカ</t>
    </rPh>
    <rPh sb="77" eb="79">
      <t>シュクハク</t>
    </rPh>
    <rPh sb="79" eb="81">
      <t>ジュヨウ</t>
    </rPh>
    <rPh sb="81" eb="82">
      <t>キャク</t>
    </rPh>
    <rPh sb="83" eb="85">
      <t>ゲンショウ</t>
    </rPh>
    <phoneticPr fontId="6"/>
  </si>
  <si>
    <t>林道災害により平成26年から奥裾花自然園一時休園や平成28年浴室棟焼失等により施設利用者の低迷が続いていることから平成29年浴室棟を再建し日帰り温泉や宿泊など利用者の回復を図ります。また、売上人件費比率が高く、売上GOP比率から経営改善が必要となっています。</t>
    <rPh sb="0" eb="2">
      <t>リンドウ</t>
    </rPh>
    <rPh sb="2" eb="4">
      <t>サイガイ</t>
    </rPh>
    <rPh sb="7" eb="9">
      <t>ヘイセイ</t>
    </rPh>
    <rPh sb="11" eb="12">
      <t>ネン</t>
    </rPh>
    <rPh sb="14" eb="15">
      <t>オク</t>
    </rPh>
    <rPh sb="15" eb="16">
      <t>スソ</t>
    </rPh>
    <rPh sb="16" eb="17">
      <t>バナ</t>
    </rPh>
    <rPh sb="17" eb="20">
      <t>シゼンエン</t>
    </rPh>
    <rPh sb="20" eb="22">
      <t>イチジ</t>
    </rPh>
    <rPh sb="22" eb="24">
      <t>キュウエン</t>
    </rPh>
    <rPh sb="25" eb="27">
      <t>ヘイセイ</t>
    </rPh>
    <rPh sb="29" eb="30">
      <t>ネン</t>
    </rPh>
    <rPh sb="30" eb="32">
      <t>ヨクシツ</t>
    </rPh>
    <rPh sb="32" eb="33">
      <t>トウ</t>
    </rPh>
    <rPh sb="33" eb="35">
      <t>ショウシツ</t>
    </rPh>
    <rPh sb="35" eb="36">
      <t>ナド</t>
    </rPh>
    <rPh sb="39" eb="41">
      <t>シセツ</t>
    </rPh>
    <rPh sb="41" eb="44">
      <t>リヨウシャ</t>
    </rPh>
    <rPh sb="45" eb="47">
      <t>テイメイ</t>
    </rPh>
    <rPh sb="48" eb="49">
      <t>ツヅ</t>
    </rPh>
    <rPh sb="57" eb="59">
      <t>ヘイセイ</t>
    </rPh>
    <rPh sb="61" eb="62">
      <t>ネン</t>
    </rPh>
    <rPh sb="66" eb="68">
      <t>サイケン</t>
    </rPh>
    <rPh sb="69" eb="71">
      <t>ヒガエ</t>
    </rPh>
    <rPh sb="72" eb="74">
      <t>オンセン</t>
    </rPh>
    <rPh sb="75" eb="77">
      <t>シュクハク</t>
    </rPh>
    <rPh sb="79" eb="82">
      <t>リヨウシャ</t>
    </rPh>
    <rPh sb="83" eb="85">
      <t>カイフク</t>
    </rPh>
    <rPh sb="86" eb="87">
      <t>ハカ</t>
    </rPh>
    <rPh sb="94" eb="96">
      <t>ウリアゲ</t>
    </rPh>
    <rPh sb="96" eb="99">
      <t>ジンケンヒ</t>
    </rPh>
    <rPh sb="99" eb="101">
      <t>ヒリツ</t>
    </rPh>
    <rPh sb="102" eb="103">
      <t>タカ</t>
    </rPh>
    <rPh sb="105" eb="107">
      <t>ウリアゲ</t>
    </rPh>
    <rPh sb="110" eb="112">
      <t>ヒリツ</t>
    </rPh>
    <rPh sb="114" eb="116">
      <t>ケイエイ</t>
    </rPh>
    <rPh sb="116" eb="118">
      <t>カイゼン</t>
    </rPh>
    <rPh sb="119" eb="12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</si>
</sst>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6389</c:v>
                </c:pt>
                <c:pt idx="1">
                  <c:v>10570</c:v>
                </c:pt>
                <c:pt idx="2">
                  <c:v>11497</c:v>
                </c:pt>
                <c:pt idx="3">
                  <c:v>8807</c:v>
                </c:pt>
                <c:pt idx="4">
                  <c:v>17491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8297472"/>
        <c:axId val="682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8297472"/>
        <c:axId val="68299392"/>
      </c:lineChart>
      <c:dateAx>
        <c:axId val="68297472"/>
        <c:scaling>
          <c:orientation val="minMax"/>
        </c:scaling>
        <c:delete val="1"/>
        <c:axPos val="b"/>
        <c:numFmt formatCode="ge" sourceLinked="1"/>
        <c:majorTickMark val="none"/>
        <c:minorTickMark val="none"/>
        <c:tickLblPos val="none"/>
        <c:crossAx val="68299392"/>
        <c:crosses val="autoZero"/>
        <c:auto val="1"/>
        <c:lblOffset val="100"/>
        <c:baseTimeUnit val="years"/>
      </c:dateAx>
      <c:valAx>
        <c:axId val="6829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29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75154560"/>
        <c:axId val="75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75154560"/>
        <c:axId val="75156480"/>
      </c:lineChart>
      <c:dateAx>
        <c:axId val="75154560"/>
        <c:scaling>
          <c:orientation val="minMax"/>
        </c:scaling>
        <c:delete val="1"/>
        <c:axPos val="b"/>
        <c:numFmt formatCode="ge" sourceLinked="1"/>
        <c:majorTickMark val="none"/>
        <c:minorTickMark val="none"/>
        <c:tickLblPos val="none"/>
        <c:crossAx val="75156480"/>
        <c:crosses val="autoZero"/>
        <c:auto val="1"/>
        <c:lblOffset val="100"/>
        <c:baseTimeUnit val="years"/>
      </c:dateAx>
      <c:valAx>
        <c:axId val="751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8.1500000000000003E-2</c:v>
                </c:pt>
                <c:pt idx="1">
                  <c:v>8.3500000000000005E-2</c:v>
                </c:pt>
                <c:pt idx="2">
                  <c:v>8.8499999999999995E-2</c:v>
                </c:pt>
                <c:pt idx="3">
                  <c:v>9.3200000000000005E-2</c:v>
                </c:pt>
                <c:pt idx="4">
                  <c:v>9.11E-2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5192192"/>
        <c:axId val="7519372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75201152"/>
        <c:axId val="75199616"/>
      </c:lineChart>
      <c:dateAx>
        <c:axId val="7519219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5193728"/>
        <c:crosses val="autoZero"/>
        <c:auto val="1"/>
        <c:lblOffset val="100"/>
        <c:baseTimeUnit val="years"/>
      </c:dateAx>
      <c:valAx>
        <c:axId val="75193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5192192"/>
        <c:crosses val="autoZero"/>
        <c:crossBetween val="between"/>
      </c:valAx>
      <c:valAx>
        <c:axId val="751996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5201152"/>
        <c:crosses val="max"/>
        <c:crossBetween val="between"/>
      </c:valAx>
      <c:dateAx>
        <c:axId val="75201152"/>
        <c:scaling>
          <c:orientation val="minMax"/>
        </c:scaling>
        <c:delete val="1"/>
        <c:axPos val="b"/>
        <c:numFmt formatCode="ge" sourceLinked="1"/>
        <c:majorTickMark val="out"/>
        <c:minorTickMark val="none"/>
        <c:tickLblPos val="nextTo"/>
        <c:crossAx val="7519961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22.9</c:v>
                </c:pt>
                <c:pt idx="1">
                  <c:v>36.299999999999997</c:v>
                </c:pt>
                <c:pt idx="2">
                  <c:v>36.4</c:v>
                </c:pt>
                <c:pt idx="3">
                  <c:v>32.700000000000003</c:v>
                </c:pt>
                <c:pt idx="4">
                  <c:v>47.4</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76346112"/>
        <c:axId val="76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76346112"/>
        <c:axId val="76348032"/>
      </c:lineChart>
      <c:dateAx>
        <c:axId val="76346112"/>
        <c:scaling>
          <c:orientation val="minMax"/>
        </c:scaling>
        <c:delete val="1"/>
        <c:axPos val="b"/>
        <c:numFmt formatCode="ge" sourceLinked="1"/>
        <c:majorTickMark val="none"/>
        <c:minorTickMark val="none"/>
        <c:tickLblPos val="none"/>
        <c:crossAx val="76348032"/>
        <c:crosses val="autoZero"/>
        <c:auto val="1"/>
        <c:lblOffset val="100"/>
        <c:baseTimeUnit val="years"/>
      </c:dateAx>
      <c:valAx>
        <c:axId val="763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c:v>
                </c:pt>
                <c:pt idx="1">
                  <c:v>-15</c:v>
                </c:pt>
                <c:pt idx="2">
                  <c:v>-10.199999999999999</c:v>
                </c:pt>
                <c:pt idx="3">
                  <c:v>-69</c:v>
                </c:pt>
                <c:pt idx="4">
                  <c:v>-31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4695040"/>
        <c:axId val="74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4695040"/>
        <c:axId val="74696960"/>
      </c:lineChart>
      <c:dateAx>
        <c:axId val="74695040"/>
        <c:scaling>
          <c:orientation val="minMax"/>
        </c:scaling>
        <c:delete val="1"/>
        <c:axPos val="b"/>
        <c:numFmt formatCode="ge" sourceLinked="1"/>
        <c:majorTickMark val="none"/>
        <c:minorTickMark val="none"/>
        <c:tickLblPos val="none"/>
        <c:crossAx val="74696960"/>
        <c:crosses val="autoZero"/>
        <c:auto val="1"/>
        <c:lblOffset val="100"/>
        <c:baseTimeUnit val="years"/>
      </c:dateAx>
      <c:valAx>
        <c:axId val="7469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-5279</c:v>
                </c:pt>
                <c:pt idx="1">
                  <c:v>-15888</c:v>
                </c:pt>
                <c:pt idx="2">
                  <c:v>-10131</c:v>
                </c:pt>
                <c:pt idx="3">
                  <c:v>-6913</c:v>
                </c:pt>
                <c:pt idx="4">
                  <c:v>-26697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74752000"/>
        <c:axId val="74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74752000"/>
        <c:axId val="74753920"/>
      </c:lineChart>
      <c:dateAx>
        <c:axId val="74752000"/>
        <c:scaling>
          <c:orientation val="minMax"/>
        </c:scaling>
        <c:delete val="1"/>
        <c:axPos val="b"/>
        <c:numFmt formatCode="ge" sourceLinked="1"/>
        <c:majorTickMark val="none"/>
        <c:minorTickMark val="none"/>
        <c:tickLblPos val="none"/>
        <c:crossAx val="74753920"/>
        <c:crosses val="autoZero"/>
        <c:auto val="1"/>
        <c:lblOffset val="100"/>
        <c:baseTimeUnit val="years"/>
      </c:dateAx>
      <c:valAx>
        <c:axId val="7475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-6.1</c:v>
                </c:pt>
                <c:pt idx="1">
                  <c:v>-17.7</c:v>
                </c:pt>
                <c:pt idx="2">
                  <c:v>-11</c:v>
                </c:pt>
                <c:pt idx="3">
                  <c:v>-7.5</c:v>
                </c:pt>
                <c:pt idx="4">
                  <c:v>-46.4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74843648"/>
        <c:axId val="748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74843648"/>
        <c:axId val="74845568"/>
      </c:lineChart>
      <c:dateAx>
        <c:axId val="74843648"/>
        <c:scaling>
          <c:orientation val="minMax"/>
        </c:scaling>
        <c:delete val="1"/>
        <c:axPos val="b"/>
        <c:numFmt formatCode="ge" sourceLinked="1"/>
        <c:majorTickMark val="none"/>
        <c:minorTickMark val="none"/>
        <c:tickLblPos val="none"/>
        <c:crossAx val="74845568"/>
        <c:crosses val="autoZero"/>
        <c:auto val="1"/>
        <c:lblOffset val="100"/>
        <c:baseTimeUnit val="years"/>
      </c:dateAx>
      <c:valAx>
        <c:axId val="748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49.9</c:v>
                </c:pt>
                <c:pt idx="1">
                  <c:v>49</c:v>
                </c:pt>
                <c:pt idx="2">
                  <c:v>47.8</c:v>
                </c:pt>
                <c:pt idx="3">
                  <c:v>47.3</c:v>
                </c:pt>
                <c:pt idx="4">
                  <c:v>43.4</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74904704"/>
        <c:axId val="749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74904704"/>
        <c:axId val="74906624"/>
      </c:lineChart>
      <c:dateAx>
        <c:axId val="74904704"/>
        <c:scaling>
          <c:orientation val="minMax"/>
        </c:scaling>
        <c:delete val="1"/>
        <c:axPos val="b"/>
        <c:numFmt formatCode="ge" sourceLinked="1"/>
        <c:majorTickMark val="none"/>
        <c:minorTickMark val="none"/>
        <c:tickLblPos val="none"/>
        <c:crossAx val="74906624"/>
        <c:crosses val="autoZero"/>
        <c:auto val="1"/>
        <c:lblOffset val="100"/>
        <c:baseTimeUnit val="years"/>
      </c:dateAx>
      <c:valAx>
        <c:axId val="7490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40.6</c:v>
                </c:pt>
                <c:pt idx="1">
                  <c:v>40.6</c:v>
                </c:pt>
                <c:pt idx="2">
                  <c:v>33.700000000000003</c:v>
                </c:pt>
                <c:pt idx="3">
                  <c:v>40.9</c:v>
                </c:pt>
                <c:pt idx="4">
                  <c:v>21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74808320"/>
        <c:axId val="748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74808320"/>
        <c:axId val="74822784"/>
      </c:lineChart>
      <c:dateAx>
        <c:axId val="74808320"/>
        <c:scaling>
          <c:orientation val="minMax"/>
        </c:scaling>
        <c:delete val="1"/>
        <c:axPos val="b"/>
        <c:numFmt formatCode="ge" sourceLinked="1"/>
        <c:majorTickMark val="none"/>
        <c:minorTickMark val="none"/>
        <c:tickLblPos val="none"/>
        <c:crossAx val="74822784"/>
        <c:crosses val="autoZero"/>
        <c:auto val="1"/>
        <c:lblOffset val="100"/>
        <c:baseTimeUnit val="years"/>
      </c:dateAx>
      <c:valAx>
        <c:axId val="7482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0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75000064"/>
        <c:axId val="75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75000064"/>
        <c:axId val="75006336"/>
      </c:lineChart>
      <c:dateAx>
        <c:axId val="75000064"/>
        <c:scaling>
          <c:orientation val="minMax"/>
        </c:scaling>
        <c:delete val="1"/>
        <c:axPos val="b"/>
        <c:numFmt formatCode="ge" sourceLinked="1"/>
        <c:majorTickMark val="none"/>
        <c:minorTickMark val="none"/>
        <c:tickLblPos val="none"/>
        <c:crossAx val="75006336"/>
        <c:crosses val="autoZero"/>
        <c:auto val="1"/>
        <c:lblOffset val="100"/>
        <c:baseTimeUnit val="years"/>
      </c:dateAx>
      <c:valAx>
        <c:axId val="7500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75036160"/>
        <c:axId val="750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75036160"/>
        <c:axId val="75038080"/>
      </c:lineChart>
      <c:dateAx>
        <c:axId val="75036160"/>
        <c:scaling>
          <c:orientation val="minMax"/>
        </c:scaling>
        <c:delete val="1"/>
        <c:axPos val="b"/>
        <c:numFmt formatCode="ge" sourceLinked="1"/>
        <c:majorTickMark val="none"/>
        <c:minorTickMark val="none"/>
        <c:tickLblPos val="none"/>
        <c:crossAx val="75038080"/>
        <c:crosses val="autoZero"/>
        <c:auto val="1"/>
        <c:lblOffset val="100"/>
        <c:baseTimeUnit val="years"/>
      </c:dateAx>
      <c:valAx>
        <c:axId val="750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長野県長野市　長野市地域資源活用総合交流促進施設鬼無里の湯</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142</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4444</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26.6</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1438</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27</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100</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143</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-6</v>
      </c>
      <c r="S31" s="85"/>
      <c r="T31" s="85"/>
      <c r="U31" s="85"/>
      <c r="V31" s="85"/>
      <c r="W31" s="85"/>
      <c r="X31" s="85"/>
      <c r="Y31" s="85"/>
      <c r="Z31" s="85"/>
      <c r="AA31" s="85"/>
      <c r="AB31" s="85"/>
      <c r="AC31" s="85"/>
      <c r="AD31" s="85"/>
      <c r="AE31" s="85"/>
      <c r="AF31" s="85">
        <f>データ!Z7</f>
        <v>-15</v>
      </c>
      <c r="AG31" s="85"/>
      <c r="AH31" s="85"/>
      <c r="AI31" s="85"/>
      <c r="AJ31" s="85"/>
      <c r="AK31" s="85"/>
      <c r="AL31" s="85"/>
      <c r="AM31" s="85"/>
      <c r="AN31" s="85"/>
      <c r="AO31" s="85"/>
      <c r="AP31" s="85"/>
      <c r="AQ31" s="85"/>
      <c r="AR31" s="85"/>
      <c r="AS31" s="85"/>
      <c r="AT31" s="85">
        <f>データ!AA7</f>
        <v>-10.199999999999999</v>
      </c>
      <c r="AU31" s="85"/>
      <c r="AV31" s="85"/>
      <c r="AW31" s="85"/>
      <c r="AX31" s="85"/>
      <c r="AY31" s="85"/>
      <c r="AZ31" s="85"/>
      <c r="BA31" s="85"/>
      <c r="BB31" s="85"/>
      <c r="BC31" s="85"/>
      <c r="BD31" s="85"/>
      <c r="BE31" s="85"/>
      <c r="BF31" s="85"/>
      <c r="BG31" s="85"/>
      <c r="BH31" s="85">
        <f>データ!AB7</f>
        <v>-69</v>
      </c>
      <c r="BI31" s="85"/>
      <c r="BJ31" s="85"/>
      <c r="BK31" s="85"/>
      <c r="BL31" s="85"/>
      <c r="BM31" s="85"/>
      <c r="BN31" s="85"/>
      <c r="BO31" s="85"/>
      <c r="BP31" s="85"/>
      <c r="BQ31" s="85"/>
      <c r="BR31" s="85"/>
      <c r="BS31" s="85"/>
      <c r="BT31" s="85"/>
      <c r="BU31" s="85"/>
      <c r="BV31" s="85">
        <f>データ!AC7</f>
        <v>-31</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22.9</v>
      </c>
      <c r="DG31" s="85"/>
      <c r="DH31" s="85"/>
      <c r="DI31" s="85"/>
      <c r="DJ31" s="85"/>
      <c r="DK31" s="85"/>
      <c r="DL31" s="85"/>
      <c r="DM31" s="85"/>
      <c r="DN31" s="85"/>
      <c r="DO31" s="85"/>
      <c r="DP31" s="85"/>
      <c r="DQ31" s="85"/>
      <c r="DR31" s="85"/>
      <c r="DS31" s="85"/>
      <c r="DT31" s="85">
        <f>データ!AK7</f>
        <v>36.299999999999997</v>
      </c>
      <c r="DU31" s="85"/>
      <c r="DV31" s="85"/>
      <c r="DW31" s="85"/>
      <c r="DX31" s="85"/>
      <c r="DY31" s="85"/>
      <c r="DZ31" s="85"/>
      <c r="EA31" s="85"/>
      <c r="EB31" s="85"/>
      <c r="EC31" s="85"/>
      <c r="ED31" s="85"/>
      <c r="EE31" s="85"/>
      <c r="EF31" s="85"/>
      <c r="EG31" s="85"/>
      <c r="EH31" s="85">
        <f>データ!AL7</f>
        <v>36.4</v>
      </c>
      <c r="EI31" s="85"/>
      <c r="EJ31" s="85"/>
      <c r="EK31" s="85"/>
      <c r="EL31" s="85"/>
      <c r="EM31" s="85"/>
      <c r="EN31" s="85"/>
      <c r="EO31" s="85"/>
      <c r="EP31" s="85"/>
      <c r="EQ31" s="85"/>
      <c r="ER31" s="85"/>
      <c r="ES31" s="85"/>
      <c r="ET31" s="85"/>
      <c r="EU31" s="85"/>
      <c r="EV31" s="85">
        <f>データ!AM7</f>
        <v>32.700000000000003</v>
      </c>
      <c r="EW31" s="85"/>
      <c r="EX31" s="85"/>
      <c r="EY31" s="85"/>
      <c r="EZ31" s="85"/>
      <c r="FA31" s="85"/>
      <c r="FB31" s="85"/>
      <c r="FC31" s="85"/>
      <c r="FD31" s="85"/>
      <c r="FE31" s="85"/>
      <c r="FF31" s="85"/>
      <c r="FG31" s="85"/>
      <c r="FH31" s="85"/>
      <c r="FI31" s="85"/>
      <c r="FJ31" s="85">
        <f>データ!AN7</f>
        <v>47.4</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6389</v>
      </c>
      <c r="GU31" s="103"/>
      <c r="GV31" s="103"/>
      <c r="GW31" s="103"/>
      <c r="GX31" s="103"/>
      <c r="GY31" s="103"/>
      <c r="GZ31" s="103"/>
      <c r="HA31" s="103"/>
      <c r="HB31" s="103"/>
      <c r="HC31" s="103"/>
      <c r="HD31" s="103"/>
      <c r="HE31" s="103"/>
      <c r="HF31" s="103"/>
      <c r="HG31" s="103"/>
      <c r="HH31" s="103">
        <f>データ!AV7</f>
        <v>10570</v>
      </c>
      <c r="HI31" s="103"/>
      <c r="HJ31" s="103"/>
      <c r="HK31" s="103"/>
      <c r="HL31" s="103"/>
      <c r="HM31" s="103"/>
      <c r="HN31" s="103"/>
      <c r="HO31" s="103"/>
      <c r="HP31" s="103"/>
      <c r="HQ31" s="103"/>
      <c r="HR31" s="103"/>
      <c r="HS31" s="103"/>
      <c r="HT31" s="103"/>
      <c r="HU31" s="103"/>
      <c r="HV31" s="103">
        <f>データ!AW7</f>
        <v>11497</v>
      </c>
      <c r="HW31" s="103"/>
      <c r="HX31" s="103"/>
      <c r="HY31" s="103"/>
      <c r="HZ31" s="103"/>
      <c r="IA31" s="103"/>
      <c r="IB31" s="103"/>
      <c r="IC31" s="103"/>
      <c r="ID31" s="103"/>
      <c r="IE31" s="103"/>
      <c r="IF31" s="103"/>
      <c r="IG31" s="103"/>
      <c r="IH31" s="103"/>
      <c r="II31" s="103"/>
      <c r="IJ31" s="103">
        <f>データ!AX7</f>
        <v>8807</v>
      </c>
      <c r="IK31" s="103"/>
      <c r="IL31" s="103"/>
      <c r="IM31" s="103"/>
      <c r="IN31" s="103"/>
      <c r="IO31" s="103"/>
      <c r="IP31" s="103"/>
      <c r="IQ31" s="103"/>
      <c r="IR31" s="103"/>
      <c r="IS31" s="103"/>
      <c r="IT31" s="103"/>
      <c r="IU31" s="103"/>
      <c r="IV31" s="103"/>
      <c r="IW31" s="103"/>
      <c r="IX31" s="103">
        <f>データ!AY7</f>
        <v>17491</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145</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40.6</v>
      </c>
      <c r="S53" s="85"/>
      <c r="T53" s="85"/>
      <c r="U53" s="85"/>
      <c r="V53" s="85"/>
      <c r="W53" s="85"/>
      <c r="X53" s="85"/>
      <c r="Y53" s="85"/>
      <c r="Z53" s="85"/>
      <c r="AA53" s="85"/>
      <c r="AB53" s="85"/>
      <c r="AC53" s="85"/>
      <c r="AD53" s="85"/>
      <c r="AE53" s="85"/>
      <c r="AF53" s="85">
        <f>データ!BG7</f>
        <v>40.6</v>
      </c>
      <c r="AG53" s="85"/>
      <c r="AH53" s="85"/>
      <c r="AI53" s="85"/>
      <c r="AJ53" s="85"/>
      <c r="AK53" s="85"/>
      <c r="AL53" s="85"/>
      <c r="AM53" s="85"/>
      <c r="AN53" s="85"/>
      <c r="AO53" s="85"/>
      <c r="AP53" s="85"/>
      <c r="AQ53" s="85"/>
      <c r="AR53" s="85"/>
      <c r="AS53" s="85"/>
      <c r="AT53" s="85">
        <f>データ!BH7</f>
        <v>33.700000000000003</v>
      </c>
      <c r="AU53" s="85"/>
      <c r="AV53" s="85"/>
      <c r="AW53" s="85"/>
      <c r="AX53" s="85"/>
      <c r="AY53" s="85"/>
      <c r="AZ53" s="85"/>
      <c r="BA53" s="85"/>
      <c r="BB53" s="85"/>
      <c r="BC53" s="85"/>
      <c r="BD53" s="85"/>
      <c r="BE53" s="85"/>
      <c r="BF53" s="85"/>
      <c r="BG53" s="85"/>
      <c r="BH53" s="85">
        <f>データ!BI7</f>
        <v>40.9</v>
      </c>
      <c r="BI53" s="85"/>
      <c r="BJ53" s="85"/>
      <c r="BK53" s="85"/>
      <c r="BL53" s="85"/>
      <c r="BM53" s="85"/>
      <c r="BN53" s="85"/>
      <c r="BO53" s="85"/>
      <c r="BP53" s="85"/>
      <c r="BQ53" s="85"/>
      <c r="BR53" s="85"/>
      <c r="BS53" s="85"/>
      <c r="BT53" s="85"/>
      <c r="BU53" s="85"/>
      <c r="BV53" s="85">
        <f>データ!BJ7</f>
        <v>21</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49.9</v>
      </c>
      <c r="DG53" s="85"/>
      <c r="DH53" s="85"/>
      <c r="DI53" s="85"/>
      <c r="DJ53" s="85"/>
      <c r="DK53" s="85"/>
      <c r="DL53" s="85"/>
      <c r="DM53" s="85"/>
      <c r="DN53" s="85"/>
      <c r="DO53" s="85"/>
      <c r="DP53" s="85"/>
      <c r="DQ53" s="85"/>
      <c r="DR53" s="85"/>
      <c r="DS53" s="85"/>
      <c r="DT53" s="85">
        <f>データ!BR7</f>
        <v>49</v>
      </c>
      <c r="DU53" s="85"/>
      <c r="DV53" s="85"/>
      <c r="DW53" s="85"/>
      <c r="DX53" s="85"/>
      <c r="DY53" s="85"/>
      <c r="DZ53" s="85"/>
      <c r="EA53" s="85"/>
      <c r="EB53" s="85"/>
      <c r="EC53" s="85"/>
      <c r="ED53" s="85"/>
      <c r="EE53" s="85"/>
      <c r="EF53" s="85"/>
      <c r="EG53" s="85"/>
      <c r="EH53" s="85">
        <f>データ!BS7</f>
        <v>47.8</v>
      </c>
      <c r="EI53" s="85"/>
      <c r="EJ53" s="85"/>
      <c r="EK53" s="85"/>
      <c r="EL53" s="85"/>
      <c r="EM53" s="85"/>
      <c r="EN53" s="85"/>
      <c r="EO53" s="85"/>
      <c r="EP53" s="85"/>
      <c r="EQ53" s="85"/>
      <c r="ER53" s="85"/>
      <c r="ES53" s="85"/>
      <c r="ET53" s="85"/>
      <c r="EU53" s="85"/>
      <c r="EV53" s="85">
        <f>データ!BT7</f>
        <v>47.3</v>
      </c>
      <c r="EW53" s="85"/>
      <c r="EX53" s="85"/>
      <c r="EY53" s="85"/>
      <c r="EZ53" s="85"/>
      <c r="FA53" s="85"/>
      <c r="FB53" s="85"/>
      <c r="FC53" s="85"/>
      <c r="FD53" s="85"/>
      <c r="FE53" s="85"/>
      <c r="FF53" s="85"/>
      <c r="FG53" s="85"/>
      <c r="FH53" s="85"/>
      <c r="FI53" s="85"/>
      <c r="FJ53" s="85">
        <f>データ!BU7</f>
        <v>43.4</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-6.1</v>
      </c>
      <c r="GU53" s="85"/>
      <c r="GV53" s="85"/>
      <c r="GW53" s="85"/>
      <c r="GX53" s="85"/>
      <c r="GY53" s="85"/>
      <c r="GZ53" s="85"/>
      <c r="HA53" s="85"/>
      <c r="HB53" s="85"/>
      <c r="HC53" s="85"/>
      <c r="HD53" s="85"/>
      <c r="HE53" s="85"/>
      <c r="HF53" s="85"/>
      <c r="HG53" s="85"/>
      <c r="HH53" s="85">
        <f>データ!CC7</f>
        <v>-17.7</v>
      </c>
      <c r="HI53" s="85"/>
      <c r="HJ53" s="85"/>
      <c r="HK53" s="85"/>
      <c r="HL53" s="85"/>
      <c r="HM53" s="85"/>
      <c r="HN53" s="85"/>
      <c r="HO53" s="85"/>
      <c r="HP53" s="85"/>
      <c r="HQ53" s="85"/>
      <c r="HR53" s="85"/>
      <c r="HS53" s="85"/>
      <c r="HT53" s="85"/>
      <c r="HU53" s="85"/>
      <c r="HV53" s="85">
        <f>データ!CD7</f>
        <v>-11</v>
      </c>
      <c r="HW53" s="85"/>
      <c r="HX53" s="85"/>
      <c r="HY53" s="85"/>
      <c r="HZ53" s="85"/>
      <c r="IA53" s="85"/>
      <c r="IB53" s="85"/>
      <c r="IC53" s="85"/>
      <c r="ID53" s="85"/>
      <c r="IE53" s="85"/>
      <c r="IF53" s="85"/>
      <c r="IG53" s="85"/>
      <c r="IH53" s="85"/>
      <c r="II53" s="85"/>
      <c r="IJ53" s="85">
        <f>データ!CE7</f>
        <v>-7.5</v>
      </c>
      <c r="IK53" s="85"/>
      <c r="IL53" s="85"/>
      <c r="IM53" s="85"/>
      <c r="IN53" s="85"/>
      <c r="IO53" s="85"/>
      <c r="IP53" s="85"/>
      <c r="IQ53" s="85"/>
      <c r="IR53" s="85"/>
      <c r="IS53" s="85"/>
      <c r="IT53" s="85"/>
      <c r="IU53" s="85"/>
      <c r="IV53" s="85"/>
      <c r="IW53" s="85"/>
      <c r="IX53" s="85">
        <f>データ!CF7</f>
        <v>-46.4</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-5279</v>
      </c>
      <c r="KI53" s="103"/>
      <c r="KJ53" s="103"/>
      <c r="KK53" s="103"/>
      <c r="KL53" s="103"/>
      <c r="KM53" s="103"/>
      <c r="KN53" s="103"/>
      <c r="KO53" s="103"/>
      <c r="KP53" s="103"/>
      <c r="KQ53" s="103"/>
      <c r="KR53" s="103"/>
      <c r="KS53" s="103"/>
      <c r="KT53" s="103"/>
      <c r="KU53" s="103"/>
      <c r="KV53" s="103">
        <f>データ!CN7</f>
        <v>-15888</v>
      </c>
      <c r="KW53" s="103"/>
      <c r="KX53" s="103"/>
      <c r="KY53" s="103"/>
      <c r="KZ53" s="103"/>
      <c r="LA53" s="103"/>
      <c r="LB53" s="103"/>
      <c r="LC53" s="103"/>
      <c r="LD53" s="103"/>
      <c r="LE53" s="103"/>
      <c r="LF53" s="103"/>
      <c r="LG53" s="103"/>
      <c r="LH53" s="103"/>
      <c r="LI53" s="103"/>
      <c r="LJ53" s="103">
        <f>データ!CO7</f>
        <v>-10131</v>
      </c>
      <c r="LK53" s="103"/>
      <c r="LL53" s="103"/>
      <c r="LM53" s="103"/>
      <c r="LN53" s="103"/>
      <c r="LO53" s="103"/>
      <c r="LP53" s="103"/>
      <c r="LQ53" s="103"/>
      <c r="LR53" s="103"/>
      <c r="LS53" s="103"/>
      <c r="LT53" s="103"/>
      <c r="LU53" s="103"/>
      <c r="LV53" s="103"/>
      <c r="LW53" s="103"/>
      <c r="LX53" s="103">
        <f>データ!CP7</f>
        <v>-6913</v>
      </c>
      <c r="LY53" s="103"/>
      <c r="LZ53" s="103"/>
      <c r="MA53" s="103"/>
      <c r="MB53" s="103"/>
      <c r="MC53" s="103"/>
      <c r="MD53" s="103"/>
      <c r="ME53" s="103"/>
      <c r="MF53" s="103"/>
      <c r="MG53" s="103"/>
      <c r="MH53" s="103"/>
      <c r="MI53" s="103"/>
      <c r="MJ53" s="103"/>
      <c r="MK53" s="103"/>
      <c r="ML53" s="103">
        <f>データ!CQ7</f>
        <v>-26697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146</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466711</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10000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HklMnK08JYACBUTA1laoMZ242w8pcQEIiIm482gF8HYUBYkv7WkEOmbfTuVLZyohWww+Q8eEyuTFbIkZ3gHfRQ==" saltValue="xkjXfnnf+/q+SA3XDRmKS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202011</v>
      </c>
      <c r="D6" s="55">
        <f t="shared" si="2"/>
        <v>47</v>
      </c>
      <c r="E6" s="55">
        <f t="shared" si="2"/>
        <v>11</v>
      </c>
      <c r="F6" s="55">
        <f t="shared" si="2"/>
        <v>1</v>
      </c>
      <c r="G6" s="55">
        <f t="shared" si="2"/>
        <v>1</v>
      </c>
      <c r="H6" s="55" t="str">
        <f>SUBSTITUTE(H8,"　","")</f>
        <v>長野県長野市</v>
      </c>
      <c r="I6" s="55" t="str">
        <f t="shared" si="2"/>
        <v>長野市地域資源活用総合交流促進施設鬼無里の湯</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1438</v>
      </c>
      <c r="R6" s="58">
        <f t="shared" si="2"/>
        <v>27</v>
      </c>
      <c r="S6" s="59">
        <f t="shared" si="2"/>
        <v>4444</v>
      </c>
      <c r="T6" s="60" t="str">
        <f t="shared" si="2"/>
        <v>利用料金制</v>
      </c>
      <c r="U6" s="56">
        <f t="shared" si="2"/>
        <v>26.6</v>
      </c>
      <c r="V6" s="60" t="str">
        <f t="shared" si="2"/>
        <v>有</v>
      </c>
      <c r="W6" s="61">
        <f t="shared" si="2"/>
        <v>100</v>
      </c>
      <c r="X6" s="60" t="str">
        <f t="shared" si="2"/>
        <v>無</v>
      </c>
      <c r="Y6" s="62">
        <f>IF(Y8="-",NA(),Y8)</f>
        <v>-6</v>
      </c>
      <c r="Z6" s="62">
        <f t="shared" ref="Z6:AH6" si="3">IF(Z8="-",NA(),Z8)</f>
        <v>-15</v>
      </c>
      <c r="AA6" s="62">
        <f t="shared" si="3"/>
        <v>-10.199999999999999</v>
      </c>
      <c r="AB6" s="62">
        <f t="shared" si="3"/>
        <v>-69</v>
      </c>
      <c r="AC6" s="62">
        <f t="shared" si="3"/>
        <v>-31</v>
      </c>
      <c r="AD6" s="62">
        <f t="shared" si="3"/>
        <v>84.2</v>
      </c>
      <c r="AE6" s="62">
        <f t="shared" si="3"/>
        <v>87.8</v>
      </c>
      <c r="AF6" s="62">
        <f t="shared" si="3"/>
        <v>89</v>
      </c>
      <c r="AG6" s="62">
        <f t="shared" si="3"/>
        <v>93</v>
      </c>
      <c r="AH6" s="62">
        <f t="shared" si="3"/>
        <v>89.8</v>
      </c>
      <c r="AI6" s="62" t="str">
        <f>IF(AI8="-","【-】","【"&amp;SUBSTITUTE(TEXT(AI8,"#,##0.0"),"-","△")&amp;"】")</f>
        <v>【92.5】</v>
      </c>
      <c r="AJ6" s="62">
        <f>IF(AJ8="-",NA(),AJ8)</f>
        <v>22.9</v>
      </c>
      <c r="AK6" s="62">
        <f t="shared" ref="AK6:AS6" si="4">IF(AK8="-",NA(),AK8)</f>
        <v>36.299999999999997</v>
      </c>
      <c r="AL6" s="62">
        <f t="shared" si="4"/>
        <v>36.4</v>
      </c>
      <c r="AM6" s="62">
        <f t="shared" si="4"/>
        <v>32.700000000000003</v>
      </c>
      <c r="AN6" s="62">
        <f t="shared" si="4"/>
        <v>47.4</v>
      </c>
      <c r="AO6" s="62">
        <f t="shared" si="4"/>
        <v>36.5</v>
      </c>
      <c r="AP6" s="62">
        <f t="shared" si="4"/>
        <v>34.1</v>
      </c>
      <c r="AQ6" s="62">
        <f t="shared" si="4"/>
        <v>41.2</v>
      </c>
      <c r="AR6" s="62">
        <f t="shared" si="4"/>
        <v>37.299999999999997</v>
      </c>
      <c r="AS6" s="62">
        <f t="shared" si="4"/>
        <v>38.9</v>
      </c>
      <c r="AT6" s="62" t="str">
        <f>IF(AT8="-","【-】","【"&amp;SUBSTITUTE(TEXT(AT8,"#,##0.0"),"-","△")&amp;"】")</f>
        <v>【32.4】</v>
      </c>
      <c r="AU6" s="57">
        <f>IF(AU8="-",NA(),AU8)</f>
        <v>6389</v>
      </c>
      <c r="AV6" s="57">
        <f t="shared" ref="AV6:BD6" si="5">IF(AV8="-",NA(),AV8)</f>
        <v>10570</v>
      </c>
      <c r="AW6" s="57">
        <f t="shared" si="5"/>
        <v>11497</v>
      </c>
      <c r="AX6" s="57">
        <f t="shared" si="5"/>
        <v>8807</v>
      </c>
      <c r="AY6" s="57">
        <f t="shared" si="5"/>
        <v>17491</v>
      </c>
      <c r="AZ6" s="57">
        <f t="shared" si="5"/>
        <v>16675</v>
      </c>
      <c r="BA6" s="57">
        <f t="shared" si="5"/>
        <v>27599</v>
      </c>
      <c r="BB6" s="57">
        <f t="shared" si="5"/>
        <v>4581</v>
      </c>
      <c r="BC6" s="57">
        <f t="shared" si="5"/>
        <v>41279</v>
      </c>
      <c r="BD6" s="57">
        <f t="shared" si="5"/>
        <v>19759</v>
      </c>
      <c r="BE6" s="57" t="str">
        <f>IF(BE8="-","【-】","【"&amp;SUBSTITUTE(TEXT(BE8,"#,##0"),"-","△")&amp;"】")</f>
        <v>【7,439】</v>
      </c>
      <c r="BF6" s="62">
        <f>IF(BF8="-",NA(),BF8)</f>
        <v>40.6</v>
      </c>
      <c r="BG6" s="62">
        <f t="shared" ref="BG6:BO6" si="6">IF(BG8="-",NA(),BG8)</f>
        <v>40.6</v>
      </c>
      <c r="BH6" s="62">
        <f t="shared" si="6"/>
        <v>33.700000000000003</v>
      </c>
      <c r="BI6" s="62">
        <f t="shared" si="6"/>
        <v>40.9</v>
      </c>
      <c r="BJ6" s="62">
        <f t="shared" si="6"/>
        <v>21</v>
      </c>
      <c r="BK6" s="62">
        <f t="shared" si="6"/>
        <v>15.4</v>
      </c>
      <c r="BL6" s="62">
        <f t="shared" si="6"/>
        <v>14.9</v>
      </c>
      <c r="BM6" s="62">
        <f t="shared" si="6"/>
        <v>14.5</v>
      </c>
      <c r="BN6" s="62">
        <f t="shared" si="6"/>
        <v>16</v>
      </c>
      <c r="BO6" s="62">
        <f t="shared" si="6"/>
        <v>14.6</v>
      </c>
      <c r="BP6" s="62" t="str">
        <f>IF(BP8="-","【-】","【"&amp;SUBSTITUTE(TEXT(BP8,"#,##0.0"),"-","△")&amp;"】")</f>
        <v>【20.7】</v>
      </c>
      <c r="BQ6" s="62">
        <f>IF(BQ8="-",NA(),BQ8)</f>
        <v>49.9</v>
      </c>
      <c r="BR6" s="62">
        <f t="shared" ref="BR6:BZ6" si="7">IF(BR8="-",NA(),BR8)</f>
        <v>49</v>
      </c>
      <c r="BS6" s="62">
        <f t="shared" si="7"/>
        <v>47.8</v>
      </c>
      <c r="BT6" s="62">
        <f t="shared" si="7"/>
        <v>47.3</v>
      </c>
      <c r="BU6" s="62">
        <f t="shared" si="7"/>
        <v>43.4</v>
      </c>
      <c r="BV6" s="62">
        <f t="shared" si="7"/>
        <v>36.5</v>
      </c>
      <c r="BW6" s="62">
        <f t="shared" si="7"/>
        <v>36.9</v>
      </c>
      <c r="BX6" s="62">
        <f t="shared" si="7"/>
        <v>209.9</v>
      </c>
      <c r="BY6" s="62">
        <f t="shared" si="7"/>
        <v>39.200000000000003</v>
      </c>
      <c r="BZ6" s="62">
        <f t="shared" si="7"/>
        <v>43.1</v>
      </c>
      <c r="CA6" s="62" t="str">
        <f>IF(CA8="-","【-】","【"&amp;SUBSTITUTE(TEXT(CA8,"#,##0.0"),"-","△")&amp;"】")</f>
        <v>【38.3】</v>
      </c>
      <c r="CB6" s="62">
        <f>IF(CB8="-",NA(),CB8)</f>
        <v>-6.1</v>
      </c>
      <c r="CC6" s="62">
        <f t="shared" ref="CC6:CK6" si="8">IF(CC8="-",NA(),CC8)</f>
        <v>-17.7</v>
      </c>
      <c r="CD6" s="62">
        <f t="shared" si="8"/>
        <v>-11</v>
      </c>
      <c r="CE6" s="62">
        <f t="shared" si="8"/>
        <v>-7.5</v>
      </c>
      <c r="CF6" s="62">
        <f t="shared" si="8"/>
        <v>-46.4</v>
      </c>
      <c r="CG6" s="62">
        <f t="shared" si="8"/>
        <v>1.6</v>
      </c>
      <c r="CH6" s="62">
        <f t="shared" si="8"/>
        <v>-22</v>
      </c>
      <c r="CI6" s="62">
        <f t="shared" si="8"/>
        <v>-317</v>
      </c>
      <c r="CJ6" s="62">
        <f t="shared" si="8"/>
        <v>-21.5</v>
      </c>
      <c r="CK6" s="62">
        <f t="shared" si="8"/>
        <v>-25.8</v>
      </c>
      <c r="CL6" s="62" t="str">
        <f>IF(CL8="-","【-】","【"&amp;SUBSTITUTE(TEXT(CL8,"#,##0.0"),"-","△")&amp;"】")</f>
        <v>【△17.9】</v>
      </c>
      <c r="CM6" s="57">
        <f>IF(CM8="-",NA(),CM8)</f>
        <v>-5279</v>
      </c>
      <c r="CN6" s="57">
        <f t="shared" ref="CN6:CV6" si="9">IF(CN8="-",NA(),CN8)</f>
        <v>-15888</v>
      </c>
      <c r="CO6" s="57">
        <f t="shared" si="9"/>
        <v>-10131</v>
      </c>
      <c r="CP6" s="57">
        <f t="shared" si="9"/>
        <v>-6913</v>
      </c>
      <c r="CQ6" s="57">
        <f t="shared" si="9"/>
        <v>-26697</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466711</v>
      </c>
      <c r="DJ6" s="58">
        <f t="shared" si="10"/>
        <v>10000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1E-4</v>
      </c>
      <c r="EL6" s="63">
        <f t="shared" si="12"/>
        <v>8.1500000000000003E-2</v>
      </c>
      <c r="EM6" s="63">
        <f t="shared" si="12"/>
        <v>8.3500000000000005E-2</v>
      </c>
      <c r="EN6" s="63">
        <f t="shared" si="12"/>
        <v>8.8499999999999995E-2</v>
      </c>
      <c r="EO6" s="63">
        <f t="shared" si="12"/>
        <v>9.3200000000000005E-2</v>
      </c>
      <c r="EP6" s="63">
        <f t="shared" si="12"/>
        <v>9.11E-2</v>
      </c>
    </row>
    <row r="7" spans="1:146" s="64" customFormat="1">
      <c r="A7" s="40" t="s">
        <v>124</v>
      </c>
      <c r="B7" s="55">
        <f t="shared" ref="B7:X7" si="13">B8</f>
        <v>2016</v>
      </c>
      <c r="C7" s="55">
        <f t="shared" si="13"/>
        <v>202011</v>
      </c>
      <c r="D7" s="55">
        <f t="shared" si="13"/>
        <v>47</v>
      </c>
      <c r="E7" s="55">
        <f t="shared" si="13"/>
        <v>11</v>
      </c>
      <c r="F7" s="55">
        <f t="shared" si="13"/>
        <v>1</v>
      </c>
      <c r="G7" s="55">
        <f t="shared" si="13"/>
        <v>1</v>
      </c>
      <c r="H7" s="55" t="str">
        <f t="shared" si="13"/>
        <v>長野県　長野市</v>
      </c>
      <c r="I7" s="55" t="str">
        <f t="shared" si="13"/>
        <v>長野市地域資源活用総合交流促進施設鬼無里の湯</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1438</v>
      </c>
      <c r="R7" s="58">
        <f t="shared" si="13"/>
        <v>27</v>
      </c>
      <c r="S7" s="59">
        <f t="shared" si="13"/>
        <v>4444</v>
      </c>
      <c r="T7" s="60" t="str">
        <f t="shared" si="13"/>
        <v>利用料金制</v>
      </c>
      <c r="U7" s="56">
        <f t="shared" si="13"/>
        <v>26.6</v>
      </c>
      <c r="V7" s="60" t="str">
        <f t="shared" si="13"/>
        <v>有</v>
      </c>
      <c r="W7" s="61">
        <f t="shared" si="13"/>
        <v>100</v>
      </c>
      <c r="X7" s="60" t="str">
        <f t="shared" si="13"/>
        <v>無</v>
      </c>
      <c r="Y7" s="62">
        <f>Y8</f>
        <v>-6</v>
      </c>
      <c r="Z7" s="62">
        <f t="shared" ref="Z7:AH7" si="14">Z8</f>
        <v>-15</v>
      </c>
      <c r="AA7" s="62">
        <f t="shared" si="14"/>
        <v>-10.199999999999999</v>
      </c>
      <c r="AB7" s="62">
        <f t="shared" si="14"/>
        <v>-69</v>
      </c>
      <c r="AC7" s="62">
        <f t="shared" si="14"/>
        <v>-31</v>
      </c>
      <c r="AD7" s="62">
        <f t="shared" si="14"/>
        <v>84.2</v>
      </c>
      <c r="AE7" s="62">
        <f t="shared" si="14"/>
        <v>87.8</v>
      </c>
      <c r="AF7" s="62">
        <f t="shared" si="14"/>
        <v>89</v>
      </c>
      <c r="AG7" s="62">
        <f t="shared" si="14"/>
        <v>93</v>
      </c>
      <c r="AH7" s="62">
        <f t="shared" si="14"/>
        <v>89.8</v>
      </c>
      <c r="AI7" s="62"/>
      <c r="AJ7" s="62">
        <f>AJ8</f>
        <v>22.9</v>
      </c>
      <c r="AK7" s="62">
        <f t="shared" ref="AK7:AS7" si="15">AK8</f>
        <v>36.299999999999997</v>
      </c>
      <c r="AL7" s="62">
        <f t="shared" si="15"/>
        <v>36.4</v>
      </c>
      <c r="AM7" s="62">
        <f t="shared" si="15"/>
        <v>32.700000000000003</v>
      </c>
      <c r="AN7" s="62">
        <f t="shared" si="15"/>
        <v>47.4</v>
      </c>
      <c r="AO7" s="62">
        <f t="shared" si="15"/>
        <v>36.5</v>
      </c>
      <c r="AP7" s="62">
        <f t="shared" si="15"/>
        <v>34.1</v>
      </c>
      <c r="AQ7" s="62">
        <f t="shared" si="15"/>
        <v>41.2</v>
      </c>
      <c r="AR7" s="62">
        <f t="shared" si="15"/>
        <v>37.299999999999997</v>
      </c>
      <c r="AS7" s="62">
        <f t="shared" si="15"/>
        <v>38.9</v>
      </c>
      <c r="AT7" s="62"/>
      <c r="AU7" s="57">
        <f>AU8</f>
        <v>6389</v>
      </c>
      <c r="AV7" s="57">
        <f t="shared" ref="AV7:BD7" si="16">AV8</f>
        <v>10570</v>
      </c>
      <c r="AW7" s="57">
        <f t="shared" si="16"/>
        <v>11497</v>
      </c>
      <c r="AX7" s="57">
        <f t="shared" si="16"/>
        <v>8807</v>
      </c>
      <c r="AY7" s="57">
        <f t="shared" si="16"/>
        <v>17491</v>
      </c>
      <c r="AZ7" s="57">
        <f t="shared" si="16"/>
        <v>16675</v>
      </c>
      <c r="BA7" s="57">
        <f t="shared" si="16"/>
        <v>27599</v>
      </c>
      <c r="BB7" s="57">
        <f t="shared" si="16"/>
        <v>4581</v>
      </c>
      <c r="BC7" s="57">
        <f t="shared" si="16"/>
        <v>41279</v>
      </c>
      <c r="BD7" s="57">
        <f t="shared" si="16"/>
        <v>19759</v>
      </c>
      <c r="BE7" s="57"/>
      <c r="BF7" s="62">
        <f>BF8</f>
        <v>40.6</v>
      </c>
      <c r="BG7" s="62">
        <f t="shared" ref="BG7:BO7" si="17">BG8</f>
        <v>40.6</v>
      </c>
      <c r="BH7" s="62">
        <f t="shared" si="17"/>
        <v>33.700000000000003</v>
      </c>
      <c r="BI7" s="62">
        <f t="shared" si="17"/>
        <v>40.9</v>
      </c>
      <c r="BJ7" s="62">
        <f t="shared" si="17"/>
        <v>21</v>
      </c>
      <c r="BK7" s="62">
        <f t="shared" si="17"/>
        <v>15.4</v>
      </c>
      <c r="BL7" s="62">
        <f t="shared" si="17"/>
        <v>14.9</v>
      </c>
      <c r="BM7" s="62">
        <f t="shared" si="17"/>
        <v>14.5</v>
      </c>
      <c r="BN7" s="62">
        <f t="shared" si="17"/>
        <v>16</v>
      </c>
      <c r="BO7" s="62">
        <f t="shared" si="17"/>
        <v>14.6</v>
      </c>
      <c r="BP7" s="62"/>
      <c r="BQ7" s="62">
        <f>BQ8</f>
        <v>49.9</v>
      </c>
      <c r="BR7" s="62">
        <f t="shared" ref="BR7:BZ7" si="18">BR8</f>
        <v>49</v>
      </c>
      <c r="BS7" s="62">
        <f t="shared" si="18"/>
        <v>47.8</v>
      </c>
      <c r="BT7" s="62">
        <f t="shared" si="18"/>
        <v>47.3</v>
      </c>
      <c r="BU7" s="62">
        <f t="shared" si="18"/>
        <v>43.4</v>
      </c>
      <c r="BV7" s="62">
        <f t="shared" si="18"/>
        <v>36.5</v>
      </c>
      <c r="BW7" s="62">
        <f t="shared" si="18"/>
        <v>36.9</v>
      </c>
      <c r="BX7" s="62">
        <f t="shared" si="18"/>
        <v>209.9</v>
      </c>
      <c r="BY7" s="62">
        <f t="shared" si="18"/>
        <v>39.200000000000003</v>
      </c>
      <c r="BZ7" s="62">
        <f t="shared" si="18"/>
        <v>43.1</v>
      </c>
      <c r="CA7" s="62"/>
      <c r="CB7" s="62">
        <f>CB8</f>
        <v>-6.1</v>
      </c>
      <c r="CC7" s="62">
        <f t="shared" ref="CC7:CK7" si="19">CC8</f>
        <v>-17.7</v>
      </c>
      <c r="CD7" s="62">
        <f t="shared" si="19"/>
        <v>-11</v>
      </c>
      <c r="CE7" s="62">
        <f t="shared" si="19"/>
        <v>-7.5</v>
      </c>
      <c r="CF7" s="62">
        <f t="shared" si="19"/>
        <v>-46.4</v>
      </c>
      <c r="CG7" s="62">
        <f t="shared" si="19"/>
        <v>1.6</v>
      </c>
      <c r="CH7" s="62">
        <f t="shared" si="19"/>
        <v>-22</v>
      </c>
      <c r="CI7" s="62">
        <f t="shared" si="19"/>
        <v>-317</v>
      </c>
      <c r="CJ7" s="62">
        <f t="shared" si="19"/>
        <v>-21.5</v>
      </c>
      <c r="CK7" s="62">
        <f t="shared" si="19"/>
        <v>-25.8</v>
      </c>
      <c r="CL7" s="62"/>
      <c r="CM7" s="57">
        <f>CM8</f>
        <v>-5279</v>
      </c>
      <c r="CN7" s="57">
        <f t="shared" ref="CN7:CV7" si="20">CN8</f>
        <v>-15888</v>
      </c>
      <c r="CO7" s="57">
        <f t="shared" si="20"/>
        <v>-10131</v>
      </c>
      <c r="CP7" s="57">
        <f t="shared" si="20"/>
        <v>-6913</v>
      </c>
      <c r="CQ7" s="57">
        <f t="shared" si="20"/>
        <v>-26697</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f>DI8</f>
        <v>466711</v>
      </c>
      <c r="DJ7" s="58">
        <f>DJ8</f>
        <v>10000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202011</v>
      </c>
      <c r="D8" s="65">
        <v>47</v>
      </c>
      <c r="E8" s="65">
        <v>11</v>
      </c>
      <c r="F8" s="65">
        <v>1</v>
      </c>
      <c r="G8" s="65">
        <v>1</v>
      </c>
      <c r="H8" s="65" t="s">
        <v>126</v>
      </c>
      <c r="I8" s="65" t="s">
        <v>127</v>
      </c>
      <c r="J8" s="65" t="s">
        <v>128</v>
      </c>
      <c r="K8" s="65" t="s">
        <v>129</v>
      </c>
      <c r="L8" s="65" t="s">
        <v>130</v>
      </c>
      <c r="M8" s="65" t="s">
        <v>131</v>
      </c>
      <c r="N8" s="65"/>
      <c r="O8" s="66" t="s">
        <v>132</v>
      </c>
      <c r="P8" s="66" t="s">
        <v>132</v>
      </c>
      <c r="Q8" s="67">
        <v>1438</v>
      </c>
      <c r="R8" s="67">
        <v>27</v>
      </c>
      <c r="S8" s="68">
        <v>4444</v>
      </c>
      <c r="T8" s="69" t="s">
        <v>133</v>
      </c>
      <c r="U8" s="66">
        <v>26.6</v>
      </c>
      <c r="V8" s="69" t="s">
        <v>134</v>
      </c>
      <c r="W8" s="70">
        <v>100</v>
      </c>
      <c r="X8" s="69" t="s">
        <v>135</v>
      </c>
      <c r="Y8" s="71">
        <v>-6</v>
      </c>
      <c r="Z8" s="71">
        <v>-15</v>
      </c>
      <c r="AA8" s="71">
        <v>-10.199999999999999</v>
      </c>
      <c r="AB8" s="71">
        <v>-69</v>
      </c>
      <c r="AC8" s="71">
        <v>-31</v>
      </c>
      <c r="AD8" s="71">
        <v>84.2</v>
      </c>
      <c r="AE8" s="71">
        <v>87.8</v>
      </c>
      <c r="AF8" s="71">
        <v>89</v>
      </c>
      <c r="AG8" s="71">
        <v>93</v>
      </c>
      <c r="AH8" s="71">
        <v>89.8</v>
      </c>
      <c r="AI8" s="71">
        <v>92.5</v>
      </c>
      <c r="AJ8" s="71">
        <v>22.9</v>
      </c>
      <c r="AK8" s="71">
        <v>36.299999999999997</v>
      </c>
      <c r="AL8" s="71">
        <v>36.4</v>
      </c>
      <c r="AM8" s="71">
        <v>32.700000000000003</v>
      </c>
      <c r="AN8" s="71">
        <v>47.4</v>
      </c>
      <c r="AO8" s="71">
        <v>36.5</v>
      </c>
      <c r="AP8" s="71">
        <v>34.1</v>
      </c>
      <c r="AQ8" s="71">
        <v>41.2</v>
      </c>
      <c r="AR8" s="71">
        <v>37.299999999999997</v>
      </c>
      <c r="AS8" s="71">
        <v>38.9</v>
      </c>
      <c r="AT8" s="71">
        <v>32.4</v>
      </c>
      <c r="AU8" s="72">
        <v>6389</v>
      </c>
      <c r="AV8" s="72">
        <v>10570</v>
      </c>
      <c r="AW8" s="72">
        <v>11497</v>
      </c>
      <c r="AX8" s="72">
        <v>8807</v>
      </c>
      <c r="AY8" s="72">
        <v>17491</v>
      </c>
      <c r="AZ8" s="72">
        <v>16675</v>
      </c>
      <c r="BA8" s="72">
        <v>27599</v>
      </c>
      <c r="BB8" s="72">
        <v>4581</v>
      </c>
      <c r="BC8" s="72">
        <v>41279</v>
      </c>
      <c r="BD8" s="72">
        <v>19759</v>
      </c>
      <c r="BE8" s="72">
        <v>7439</v>
      </c>
      <c r="BF8" s="71">
        <v>40.6</v>
      </c>
      <c r="BG8" s="71">
        <v>40.6</v>
      </c>
      <c r="BH8" s="71">
        <v>33.700000000000003</v>
      </c>
      <c r="BI8" s="71">
        <v>40.9</v>
      </c>
      <c r="BJ8" s="71">
        <v>21</v>
      </c>
      <c r="BK8" s="71">
        <v>15.4</v>
      </c>
      <c r="BL8" s="71">
        <v>14.9</v>
      </c>
      <c r="BM8" s="71">
        <v>14.5</v>
      </c>
      <c r="BN8" s="71">
        <v>16</v>
      </c>
      <c r="BO8" s="71">
        <v>14.6</v>
      </c>
      <c r="BP8" s="71">
        <v>20.7</v>
      </c>
      <c r="BQ8" s="71">
        <v>49.9</v>
      </c>
      <c r="BR8" s="71">
        <v>49</v>
      </c>
      <c r="BS8" s="71">
        <v>47.8</v>
      </c>
      <c r="BT8" s="71">
        <v>47.3</v>
      </c>
      <c r="BU8" s="71">
        <v>43.4</v>
      </c>
      <c r="BV8" s="71">
        <v>36.5</v>
      </c>
      <c r="BW8" s="71">
        <v>36.9</v>
      </c>
      <c r="BX8" s="71">
        <v>209.9</v>
      </c>
      <c r="BY8" s="71">
        <v>39.200000000000003</v>
      </c>
      <c r="BZ8" s="71">
        <v>43.1</v>
      </c>
      <c r="CA8" s="71">
        <v>38.299999999999997</v>
      </c>
      <c r="CB8" s="71">
        <v>-6.1</v>
      </c>
      <c r="CC8" s="71">
        <v>-17.7</v>
      </c>
      <c r="CD8" s="71">
        <v>-11</v>
      </c>
      <c r="CE8" s="73">
        <v>-7.5</v>
      </c>
      <c r="CF8" s="73">
        <v>-46.4</v>
      </c>
      <c r="CG8" s="71">
        <v>1.6</v>
      </c>
      <c r="CH8" s="71">
        <v>-22</v>
      </c>
      <c r="CI8" s="71">
        <v>-317</v>
      </c>
      <c r="CJ8" s="71">
        <v>-21.5</v>
      </c>
      <c r="CK8" s="71">
        <v>-25.8</v>
      </c>
      <c r="CL8" s="71">
        <v>-17.899999999999999</v>
      </c>
      <c r="CM8" s="72">
        <v>-5279</v>
      </c>
      <c r="CN8" s="72">
        <v>-15888</v>
      </c>
      <c r="CO8" s="72">
        <v>-10131</v>
      </c>
      <c r="CP8" s="72">
        <v>-6913</v>
      </c>
      <c r="CQ8" s="72">
        <v>-26697</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v>466711</v>
      </c>
      <c r="DJ8" s="67">
        <v>10000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40.299999999999997</v>
      </c>
      <c r="EB8" s="71">
        <v>36.6</v>
      </c>
      <c r="EC8" s="71">
        <v>36</v>
      </c>
      <c r="ED8" s="71">
        <v>30</v>
      </c>
      <c r="EE8" s="71">
        <v>49</v>
      </c>
      <c r="EF8" s="71">
        <v>38.700000000000003</v>
      </c>
      <c r="EG8" s="74">
        <v>2.0000000000000001E-4</v>
      </c>
      <c r="EH8" s="75">
        <v>2.0000000000000001E-4</v>
      </c>
      <c r="EI8" s="75">
        <v>2.0000000000000001E-4</v>
      </c>
      <c r="EJ8" s="75">
        <v>2.0000000000000001E-4</v>
      </c>
      <c r="EK8" s="75">
        <v>1E-4</v>
      </c>
      <c r="EL8" s="75">
        <v>8.1500000000000003E-2</v>
      </c>
      <c r="EM8" s="75">
        <v>8.3500000000000005E-2</v>
      </c>
      <c r="EN8" s="75">
        <v>8.8499999999999995E-2</v>
      </c>
      <c r="EO8" s="75">
        <v>9.3200000000000005E-2</v>
      </c>
      <c r="EP8" s="75">
        <v>9.11E-2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2018-03-19T09:30:37Z</cp:lastPrinted>
  <dcterms:created xsi:type="dcterms:W3CDTF">2018-02-09T01:42:35Z</dcterms:created>
  <dcterms:modified xsi:type="dcterms:W3CDTF">2018-03-19T09:32:41Z</dcterms:modified>
  <cp:category/>
</cp:coreProperties>
</file>